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filterPrivacy="1"/>
  <xr:revisionPtr revIDLastSave="0" documentId="8_{CCE1E609-095D-473F-9D47-34B0DB4A221B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_FilterDatabase" localSheetId="2" hidden="1">Hoja3!$A$14:$N$166</definedName>
    <definedName name="_xlnm.Print_Titles" localSheetId="2">Hoja3!$13:$14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9" i="3" l="1"/>
  <c r="J6" i="3"/>
  <c r="Z26" i="3" l="1"/>
  <c r="Z20" i="3"/>
  <c r="Z21" i="3" s="1"/>
  <c r="W20" i="3"/>
  <c r="U16" i="3" l="1"/>
  <c r="V16" i="3"/>
  <c r="W16" i="3"/>
  <c r="W30" i="3" s="1"/>
  <c r="T16" i="3"/>
  <c r="T30" i="3" s="1"/>
  <c r="S16" i="3"/>
  <c r="U17" i="3"/>
  <c r="V17" i="3"/>
  <c r="W17" i="3"/>
  <c r="T17" i="3"/>
  <c r="S17" i="3"/>
  <c r="S15" i="3"/>
  <c r="T15" i="3"/>
  <c r="W15" i="3"/>
  <c r="V15" i="3"/>
  <c r="U15" i="3"/>
  <c r="Y13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U25" i="3" l="1"/>
  <c r="U26" i="3" s="1"/>
  <c r="V25" i="3"/>
  <c r="V26" i="3" s="1"/>
  <c r="W25" i="3"/>
  <c r="W26" i="3" s="1"/>
  <c r="T25" i="3"/>
  <c r="T26" i="3" s="1"/>
  <c r="S25" i="3"/>
  <c r="R16" i="3"/>
  <c r="X16" i="3" s="1"/>
  <c r="Z16" i="3" s="1"/>
  <c r="R17" i="3"/>
  <c r="X17" i="3" s="1"/>
  <c r="Z17" i="3" s="1"/>
  <c r="R15" i="3"/>
  <c r="X15" i="3" s="1"/>
  <c r="Z15" i="3" s="1"/>
  <c r="N168" i="3"/>
  <c r="M168" i="3"/>
  <c r="L168" i="3"/>
  <c r="K168" i="3"/>
  <c r="J168" i="3"/>
  <c r="S26" i="3" l="1"/>
  <c r="R25" i="3"/>
  <c r="Z13" i="3"/>
  <c r="X13" i="3"/>
  <c r="J169" i="3"/>
  <c r="P15" i="1"/>
  <c r="O15" i="1"/>
  <c r="N15" i="1"/>
  <c r="M15" i="1"/>
  <c r="L15" i="1"/>
</calcChain>
</file>

<file path=xl/sharedStrings.xml><?xml version="1.0" encoding="utf-8"?>
<sst xmlns="http://schemas.openxmlformats.org/spreadsheetml/2006/main" count="711" uniqueCount="226">
  <si>
    <t>2003 LIBERTADOR JOSE DE SAN MARTIN</t>
  </si>
  <si>
    <t>Primaria</t>
  </si>
  <si>
    <t xml:space="preserve">B0 - Primaria </t>
  </si>
  <si>
    <t xml:space="preserve">A1 - Pública - Sector Educación </t>
  </si>
  <si>
    <t>RED 13</t>
  </si>
  <si>
    <t>SAN MARTIN DE PORRES</t>
  </si>
  <si>
    <t>0351 SAN MARTIN DE PORRES</t>
  </si>
  <si>
    <t>Inicial - Jardín</t>
  </si>
  <si>
    <t xml:space="preserve">A2 - Inicial - Jardín </t>
  </si>
  <si>
    <t>RED 18</t>
  </si>
  <si>
    <t>LOS OLIVOS</t>
  </si>
  <si>
    <t>CONDEVILLA SEÑOR II</t>
  </si>
  <si>
    <t xml:space="preserve">A3 - Inicial - Cuna-Jardín </t>
  </si>
  <si>
    <t>RED 12</t>
  </si>
  <si>
    <t>CONDEVILLA SEÑOR I</t>
  </si>
  <si>
    <t>0081</t>
  </si>
  <si>
    <t>3019 PATRICIA TERESA RODRIGUEZ</t>
  </si>
  <si>
    <t>RED 01</t>
  </si>
  <si>
    <t>RIMAC</t>
  </si>
  <si>
    <t>0338</t>
  </si>
  <si>
    <t>RED 11</t>
  </si>
  <si>
    <t>N° ORDEN</t>
  </si>
  <si>
    <t>CODIGO MODULAR</t>
  </si>
  <si>
    <t>CODIGO DE LOCAL</t>
  </si>
  <si>
    <t>NOMBRE I.E. (SEGÚN ESCALE)</t>
  </si>
  <si>
    <t>NIVEL 01</t>
  </si>
  <si>
    <t>NIVEL 02</t>
  </si>
  <si>
    <t>Condicion. I.E.</t>
  </si>
  <si>
    <t>RED</t>
  </si>
  <si>
    <t>DISTRITO</t>
  </si>
  <si>
    <t>EXPEDIENTE N°</t>
  </si>
  <si>
    <t>0391-2 SAN JUAN DE AMANCAES</t>
  </si>
  <si>
    <t>LUIS ENRIQUE XIX</t>
  </si>
  <si>
    <t>DESCRIPCION - REQUERIMIENTOS TÉCNICOS MÍNIMOS</t>
  </si>
  <si>
    <t>UNIDAD DE MEDIDA</t>
  </si>
  <si>
    <t>TOTAL</t>
  </si>
  <si>
    <t>PINTURA DE ALTO TRÁNSITO</t>
  </si>
  <si>
    <t>UNIDAD</t>
  </si>
  <si>
    <r>
      <t>PRESENTACIÓN</t>
    </r>
    <r>
      <rPr>
        <sz val="8"/>
        <color theme="1"/>
        <rFont val="Arial Narrow"/>
        <family val="2"/>
      </rPr>
      <t>: Galón (3.785Litros Aprox.)</t>
    </r>
  </si>
  <si>
    <r>
      <t xml:space="preserve">Características:
Resina de formulada para señalización en superficies de concreto o asfalto, resistente a la abrasión, soporta tránsito vehicular y peatonal.
Resistencia: Alto tránsito. Duración: si es muy transitado hasta 1 año, si no es muy transitado hasta 3 años.
Tipo de resina: Alquídico caucho clorado. Viscosidad: 70-80 KU. Grado de fineza: 2H Aprox., Diluyente con Thinner (diluyente de 10 a 15% Aprox. del volumen de la pintura)
Contenido 1 galón
Color: Amarillo / Rendimiento: 10 m2 Aprox. / Aplicación Rodillo, brocha y/o pistola.
Tiempo de secado al tacto 5 a 15 minutos Aprox. / Tiempo de secado total 3 horas Aprox.
</t>
    </r>
    <r>
      <rPr>
        <b/>
        <sz val="8"/>
        <color rgb="FF000000"/>
        <rFont val="Arial Narrow"/>
        <family val="2"/>
      </rPr>
      <t xml:space="preserve">Cantidades:
27 Unidades Color Blanco
18 Unidades Color Negro
45 Unidades Color Rojo
45 Unidades Color Azul
45 Unidades Color Amarillo
</t>
    </r>
    <r>
      <rPr>
        <sz val="8"/>
        <color rgb="FF000000"/>
        <rFont val="Arial Narrow"/>
        <family val="2"/>
      </rPr>
      <t>Garantía 01 año</t>
    </r>
  </si>
  <si>
    <t>27 Unidades Color Blanco</t>
  </si>
  <si>
    <t>18 Unidades Color Negro</t>
  </si>
  <si>
    <t>45 Unidades Color Rojo</t>
  </si>
  <si>
    <t>45 Unidades Color Azul</t>
  </si>
  <si>
    <t>45 Unidades Color Amarillo</t>
  </si>
  <si>
    <t>Total</t>
  </si>
  <si>
    <t>ANEXO I</t>
  </si>
  <si>
    <t>DISTRIBUCION DE BIENES PARA INSTITUCIONES EDUCATIVAS PINTURA DE ALTO TRÁNSITO</t>
  </si>
  <si>
    <t>META</t>
  </si>
  <si>
    <t>NIVELES</t>
  </si>
  <si>
    <t>MARIA PARADO DE BELLIDO</t>
  </si>
  <si>
    <t>NACIONAL DE MUJERES DEL RIMAC</t>
  </si>
  <si>
    <t>3015 LOS ANGELES DE JESUS</t>
  </si>
  <si>
    <t>3017 INMACULADA CONCEPCION</t>
  </si>
  <si>
    <t>0391-1 FLOR DE AMANCAES</t>
  </si>
  <si>
    <t>0072 SANTA ROSITA DE LIMA</t>
  </si>
  <si>
    <t>Inicial - Jardín / Primaria</t>
  </si>
  <si>
    <t>RED 02</t>
  </si>
  <si>
    <t>3003 SAN CRISTOBAL- 392-3</t>
  </si>
  <si>
    <t>3004 ESPAÑA</t>
  </si>
  <si>
    <t>3006 JOSE ERNESTO ECHENIQUE RODRIGUEZ</t>
  </si>
  <si>
    <t>3021 SAN JUAN MACIAS</t>
  </si>
  <si>
    <t>389 VIRGEN DE LOURDES</t>
  </si>
  <si>
    <t>COMUNIDAD SHIPIBA</t>
  </si>
  <si>
    <t>RED 03</t>
  </si>
  <si>
    <t>RICARDO BENTIN</t>
  </si>
  <si>
    <t>2099 ROSA MERINO</t>
  </si>
  <si>
    <t>0392-2 MADRID</t>
  </si>
  <si>
    <t>0325</t>
  </si>
  <si>
    <t>2052 MARIA AUXILIADORA</t>
  </si>
  <si>
    <t>SONRISAS DE JESUS</t>
  </si>
  <si>
    <t>0314 TUPAC AMARU</t>
  </si>
  <si>
    <t>0385 JOSE OLAYA</t>
  </si>
  <si>
    <t>0386 VICTOR RAUL HAYA DE LA TORRE</t>
  </si>
  <si>
    <t>RED 04</t>
  </si>
  <si>
    <t>3049 IMPERIO DEL TAHUANTINSUYO</t>
  </si>
  <si>
    <t>3094-1 WILLIAM FULBRIGHT</t>
  </si>
  <si>
    <t>2058 VIRGEN DE LA MEDALLA MILAGROSA</t>
  </si>
  <si>
    <t>0390-3 TAHUANTINSUYO</t>
  </si>
  <si>
    <t>0324 SAN JUDAS TADEO</t>
  </si>
  <si>
    <t>RED 05</t>
  </si>
  <si>
    <t>INDEPENDENCIA</t>
  </si>
  <si>
    <t>RED 06</t>
  </si>
  <si>
    <t>2053 FRANCISCO BOLOGNESI CERVANTES</t>
  </si>
  <si>
    <t>2061 SAN MARTIN DE PORRES</t>
  </si>
  <si>
    <t>2044 VIRGEN DE FATIMA</t>
  </si>
  <si>
    <t>2036 MARIA AUXILIADORA</t>
  </si>
  <si>
    <t>0055 SAGRADO CORAZON DE JESUS</t>
  </si>
  <si>
    <t>3048 SANTIAGO ANTUNEZ DE MAYOLO</t>
  </si>
  <si>
    <t>2054 NUESTRA SEÑORA DE FATIMA</t>
  </si>
  <si>
    <t>2039 JORGE VICTOR CASTILLA MONTERO</t>
  </si>
  <si>
    <t>3053 VIRGEN DEL CARMEN</t>
  </si>
  <si>
    <t>0390-1 EL ERMITAÑO</t>
  </si>
  <si>
    <t>0007 EL ERMITAÑO</t>
  </si>
  <si>
    <t>0005</t>
  </si>
  <si>
    <t>0390-2 EL MILAGRO</t>
  </si>
  <si>
    <t>RED 07</t>
  </si>
  <si>
    <t>3022 JOSE SABOGAL</t>
  </si>
  <si>
    <t>RED 08</t>
  </si>
  <si>
    <t>0004</t>
  </si>
  <si>
    <t>0366 BLANCA NIEVES</t>
  </si>
  <si>
    <t>3031</t>
  </si>
  <si>
    <t>0057</t>
  </si>
  <si>
    <t>0357 MEDALLA MILAGROSA</t>
  </si>
  <si>
    <t>3032 VILLA ANGELICA</t>
  </si>
  <si>
    <t>3042</t>
  </si>
  <si>
    <t>3046 SAN MARTIN DE PORRES</t>
  </si>
  <si>
    <t>3044 RICARDO PALMA</t>
  </si>
  <si>
    <t>3035 BELLA LETICIA</t>
  </si>
  <si>
    <t>0011 SAGRADO CORAZON DE JESUS</t>
  </si>
  <si>
    <t>0065</t>
  </si>
  <si>
    <t>0342 MARIA Y JESUS</t>
  </si>
  <si>
    <t>RED 09</t>
  </si>
  <si>
    <t>2027 JOSE MARIA ARGUEDAS</t>
  </si>
  <si>
    <t>RED 10</t>
  </si>
  <si>
    <t>2012</t>
  </si>
  <si>
    <t>2034 VIRGEN DE FATIMA</t>
  </si>
  <si>
    <t>2075 NUEVO AMANACER</t>
  </si>
  <si>
    <t>0349</t>
  </si>
  <si>
    <t>0009</t>
  </si>
  <si>
    <t>MESA REDONDA</t>
  </si>
  <si>
    <t>LUIS ENRIQUE X</t>
  </si>
  <si>
    <t>0002 SAN PEDRITO</t>
  </si>
  <si>
    <t>0361</t>
  </si>
  <si>
    <t>0313</t>
  </si>
  <si>
    <t>2094 INCA PACHACUTEC</t>
  </si>
  <si>
    <t>2010 ALBERT EINSTEIN</t>
  </si>
  <si>
    <t>2008 EL ROSARIO</t>
  </si>
  <si>
    <t>CORONEL JUAN VALER SANDOVAL</t>
  </si>
  <si>
    <t>LOS AMIGUITOS</t>
  </si>
  <si>
    <t>0360 VIRGEN DEL CARMEN</t>
  </si>
  <si>
    <t>2009 FE Y ALEGRIA 2</t>
  </si>
  <si>
    <t xml:space="preserve">A4 - Pública - En convenio </t>
  </si>
  <si>
    <t>2030 VIRGEN DEL CARMEN</t>
  </si>
  <si>
    <t>MI PEQUEÑO MUNDO Y LAS ESTRELLITAS</t>
  </si>
  <si>
    <t>0367 VIRGEN DE LA MEDALLITA MILAGROSA</t>
  </si>
  <si>
    <t>DIVINO NIÑO JESUS</t>
  </si>
  <si>
    <t>0387</t>
  </si>
  <si>
    <t>0020</t>
  </si>
  <si>
    <t>0358 NIÑO JESUS DE PRAGA</t>
  </si>
  <si>
    <t>LOS ANGELITOS DE SAN JUAN</t>
  </si>
  <si>
    <t>2031 VIRGEN DE FATIMA</t>
  </si>
  <si>
    <t>LOS ALISOS</t>
  </si>
  <si>
    <t>2033</t>
  </si>
  <si>
    <t>2020 SEÑOR DE LOS MILAGROS</t>
  </si>
  <si>
    <t>0016 JUAN PABLO PEREGRINO</t>
  </si>
  <si>
    <t>LOS ANGELITOS DE SANTA ROSA</t>
  </si>
  <si>
    <t>MI MUNDO FELIZ</t>
  </si>
  <si>
    <t>CAMINITOS DEL SABER</t>
  </si>
  <si>
    <t>RED 14</t>
  </si>
  <si>
    <t>2088 REPUBLICA FEDERAL DE ALEMANIA</t>
  </si>
  <si>
    <t>2074 VIRGEN PEREGRINA DEL ROSARIO</t>
  </si>
  <si>
    <t>2040 JULIO VIZCARRA AYALA</t>
  </si>
  <si>
    <t>0347 LUIS ENRIQUE XII</t>
  </si>
  <si>
    <t>MI PEQUEÑO MUNDO</t>
  </si>
  <si>
    <t>MI NUEVO SABER</t>
  </si>
  <si>
    <t>LUCERITOS DE PACHACAMILLA</t>
  </si>
  <si>
    <t>0015 LOS LIRIOS</t>
  </si>
  <si>
    <t>RED 15</t>
  </si>
  <si>
    <t>2073 JOSE OLAYA BALANDRA</t>
  </si>
  <si>
    <t>3093</t>
  </si>
  <si>
    <t>0003 NUESTRA SEÑORA DEL ROSARIO</t>
  </si>
  <si>
    <t>LAS ABEJITAS</t>
  </si>
  <si>
    <t>MI NUEVO AMANECER</t>
  </si>
  <si>
    <t>RED 16</t>
  </si>
  <si>
    <t>JOSE ABELARDO QUIÑONEZ GONZALES</t>
  </si>
  <si>
    <t>2090 VIRGEN DE LA PUERTA</t>
  </si>
  <si>
    <t>2005</t>
  </si>
  <si>
    <t>0023 JESUS MI BUEN AMIGO</t>
  </si>
  <si>
    <t>2037 SAN ANTONIO DE PADUA</t>
  </si>
  <si>
    <t>0336</t>
  </si>
  <si>
    <t>RED 17</t>
  </si>
  <si>
    <t>2015 MANUEL GONZALEZ PRADA</t>
  </si>
  <si>
    <t>2092 CRISTO MORADO</t>
  </si>
  <si>
    <t>0022 SEMILLITAS DEL FUTURO</t>
  </si>
  <si>
    <t>0017 VIRGEN DE LA MEDALLA MILAGROSA</t>
  </si>
  <si>
    <t>0346 LAS PALMERAS</t>
  </si>
  <si>
    <t>0318 CARMELITAS</t>
  </si>
  <si>
    <t>0377 DIVINO NIÑO JESUS</t>
  </si>
  <si>
    <t>0327 ALMIRANTE GRAU</t>
  </si>
  <si>
    <t>LOS LIBERTADORES</t>
  </si>
  <si>
    <t>3084 ENRIQUE GUZMAN Y VALLE</t>
  </si>
  <si>
    <t>2087 REPUBLICA ORIENTAL DEL URUGUAY</t>
  </si>
  <si>
    <t>RED 19</t>
  </si>
  <si>
    <t>RED 20</t>
  </si>
  <si>
    <t>Inicial - Jardín / Primaria / CEBA</t>
  </si>
  <si>
    <t>2022</t>
  </si>
  <si>
    <t>3080 PERU CANADA</t>
  </si>
  <si>
    <t>2004 SEÑOR DE LOS MILAGROS</t>
  </si>
  <si>
    <t>2007 ROSA DE LAS AMERICAS</t>
  </si>
  <si>
    <t>0013 PASTORCITOS DE FATIMA</t>
  </si>
  <si>
    <t>0375</t>
  </si>
  <si>
    <t>0014 MARIA AUXILIADORA</t>
  </si>
  <si>
    <t>LOS POLLITOS</t>
  </si>
  <si>
    <t>PEREGRINOS DEL SEÑOR</t>
  </si>
  <si>
    <t>2079 ANTONIO RAIMONDI</t>
  </si>
  <si>
    <t>RED 21</t>
  </si>
  <si>
    <t>3047 RIO SANTA</t>
  </si>
  <si>
    <t>SEMILLITAS DEL SABER</t>
  </si>
  <si>
    <t>0348 SANTA LUISA</t>
  </si>
  <si>
    <t>0018 OKINAWA</t>
  </si>
  <si>
    <t>0025 CONFRATERNIDAD PERUANO</t>
  </si>
  <si>
    <t>0026 SAN ROQUE</t>
  </si>
  <si>
    <t>JUAN PABLO II</t>
  </si>
  <si>
    <t>3024 JOSE ANTONIO ENCINAS</t>
  </si>
  <si>
    <t>0378 EL CAPULLITO</t>
  </si>
  <si>
    <t>0001 NIÑO JESUS DE PRAGA</t>
  </si>
  <si>
    <t>0008 PEQUEÑO BENJAMIN</t>
  </si>
  <si>
    <t>0345 RAYITO DE SOL</t>
  </si>
  <si>
    <t>3091 HUACA DE ORO</t>
  </si>
  <si>
    <t>RED 22</t>
  </si>
  <si>
    <t>TOTAL GENERAL</t>
  </si>
  <si>
    <t>Meta</t>
  </si>
  <si>
    <t>Cantidad</t>
  </si>
  <si>
    <t>Presupeusto Necesario</t>
  </si>
  <si>
    <t>Disponible</t>
  </si>
  <si>
    <t>Diferencia</t>
  </si>
  <si>
    <t xml:space="preserve">N° </t>
  </si>
  <si>
    <t>Color Blanco</t>
  </si>
  <si>
    <t>Color Negro</t>
  </si>
  <si>
    <t>Color Rojo</t>
  </si>
  <si>
    <t>Color Azul</t>
  </si>
  <si>
    <t>Color Amarillo</t>
  </si>
  <si>
    <t>M2</t>
  </si>
  <si>
    <t>ANEXO II</t>
  </si>
  <si>
    <t xml:space="preserve"> INSTITUCIONES EDUCATIVAS BENEFICIADAS CON PINTURA DE ALTO TRÁNSITO EN EL PERÌODO 2020 - Orden de Compra N° 0399 - 0403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</si>
</sst>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color theme="8" tint="0.79998168889431442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sz val="8"/>
      <name val="Arial Narrow"/>
      <family val="2"/>
    </font>
    <font>
      <b/>
      <sz val="9"/>
      <color theme="1"/>
      <name val="Arial Narrow"/>
      <family val="2"/>
    </font>
    <font>
      <b/>
      <sz val="8"/>
      <color theme="6" tint="0.79998168889431442"/>
      <name val="Arial Narrow"/>
      <family val="2"/>
    </font>
    <font>
      <b/>
      <sz val="10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5" tint="-0.249977111117893"/>
      </left>
      <right style="thin">
        <color theme="5" tint="-0.249977111117893"/>
      </right>
      <top/>
      <bottom style="thin">
        <color theme="5" tint="-0.249977111117893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5" tint="-0.249977111117893"/>
      </left>
      <right style="thin">
        <color theme="5" tint="-0.249977111117893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" fontId="9" fillId="6" borderId="6" xfId="0" applyNumberFormat="1" applyFont="1" applyFill="1" applyBorder="1" applyAlignment="1">
      <alignment horizontal="center" vertical="center" wrapText="1"/>
    </xf>
    <xf numFmtId="1" fontId="9" fillId="6" borderId="6" xfId="0" applyNumberFormat="1" applyFont="1" applyFill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1" fontId="9" fillId="6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" fontId="9" fillId="6" borderId="8" xfId="0" applyNumberFormat="1" applyFont="1" applyFill="1" applyBorder="1" applyAlignment="1">
      <alignment horizontal="center" vertical="center" wrapText="1"/>
    </xf>
    <xf numFmtId="1" fontId="9" fillId="6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/>
    <xf numFmtId="0" fontId="3" fillId="0" borderId="0" xfId="0" applyFont="1" applyAlignment="1"/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2" fontId="4" fillId="0" borderId="0" xfId="0" applyNumberFormat="1" applyFont="1"/>
    <xf numFmtId="2" fontId="1" fillId="0" borderId="7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4" fillId="7" borderId="0" xfId="0" applyFont="1" applyFill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ont>
        <b/>
        <i val="0"/>
        <color theme="4" tint="-0.499984740745262"/>
      </font>
      <fill>
        <patternFill>
          <bgColor rgb="FFFFEB9C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ont>
        <b/>
        <i val="0"/>
        <color theme="4" tint="-0.499984740745262"/>
      </font>
      <fill>
        <patternFill>
          <bgColor rgb="FFFFEB9C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ont>
        <b/>
        <i val="0"/>
        <color theme="4" tint="-0.499984740745262"/>
      </font>
      <fill>
        <patternFill>
          <bgColor rgb="FFFFEB9C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ont>
        <b/>
        <i val="0"/>
        <color theme="4" tint="-0.499984740745262"/>
      </font>
      <fill>
        <patternFill>
          <bgColor rgb="FFFFEB9C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ont>
        <b/>
        <i val="0"/>
        <color theme="4" tint="-0.499984740745262"/>
      </font>
      <fill>
        <patternFill>
          <bgColor rgb="FFFFEB9C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ont>
        <b/>
        <i val="0"/>
        <color theme="4" tint="-0.499984740745262"/>
      </font>
      <fill>
        <patternFill>
          <bgColor rgb="FFFFEB9C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ont>
        <b/>
        <i val="0"/>
        <color theme="4" tint="-0.499984740745262"/>
      </font>
      <fill>
        <patternFill>
          <bgColor rgb="FFFFEB9C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ont>
        <b/>
        <i val="0"/>
        <color theme="4" tint="-0.499984740745262"/>
      </font>
      <fill>
        <patternFill>
          <bgColor rgb="FFFFEB9C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ont>
        <b/>
        <i val="0"/>
        <color theme="4" tint="-0.499984740745262"/>
      </font>
      <fill>
        <patternFill>
          <bgColor rgb="FFFFEB9C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ont>
        <b/>
        <i val="0"/>
        <color theme="4" tint="-0.499984740745262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0"/>
  <sheetViews>
    <sheetView showGridLines="0" workbookViewId="0">
      <selection activeCell="K25" sqref="K25"/>
    </sheetView>
  </sheetViews>
  <sheetFormatPr baseColWidth="10" defaultColWidth="25.140625" defaultRowHeight="12.75" x14ac:dyDescent="0.25"/>
  <cols>
    <col min="1" max="1" width="5.5703125" style="17" customWidth="1"/>
    <col min="2" max="2" width="8" style="18" bestFit="1" customWidth="1"/>
    <col min="3" max="3" width="8.7109375" style="18" bestFit="1" customWidth="1"/>
    <col min="4" max="4" width="27.7109375" style="17" bestFit="1" customWidth="1"/>
    <col min="5" max="5" width="4.7109375" style="17" bestFit="1" customWidth="1"/>
    <col min="6" max="6" width="9.140625" style="17" bestFit="1" customWidth="1"/>
    <col min="7" max="7" width="16.140625" style="17" hidden="1" customWidth="1"/>
    <col min="8" max="8" width="20.28515625" style="17" hidden="1" customWidth="1"/>
    <col min="9" max="9" width="5.5703125" style="17" bestFit="1" customWidth="1"/>
    <col min="10" max="10" width="17.5703125" style="17" hidden="1" customWidth="1"/>
    <col min="11" max="11" width="11.42578125" style="17" bestFit="1" customWidth="1"/>
    <col min="12" max="16" width="11.5703125" style="18" customWidth="1"/>
    <col min="17" max="16384" width="25.140625" style="17"/>
  </cols>
  <sheetData>
    <row r="1" spans="1:16" ht="13.5" x14ac:dyDescent="0.25">
      <c r="A1" s="49" t="s">
        <v>46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x14ac:dyDescent="0.25">
      <c r="A2" s="50" t="s">
        <v>47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4" spans="1:16" x14ac:dyDescent="0.25">
      <c r="L4" s="48" t="s">
        <v>36</v>
      </c>
      <c r="M4" s="48"/>
      <c r="N4" s="48"/>
      <c r="O4" s="48"/>
      <c r="P4" s="48"/>
    </row>
    <row r="5" spans="1:16" ht="33.75" customHeight="1" x14ac:dyDescent="0.25">
      <c r="A5" s="4" t="s">
        <v>21</v>
      </c>
      <c r="B5" s="4" t="s">
        <v>22</v>
      </c>
      <c r="C5" s="4" t="s">
        <v>23</v>
      </c>
      <c r="D5" s="5" t="s">
        <v>24</v>
      </c>
      <c r="E5" s="5" t="s">
        <v>48</v>
      </c>
      <c r="F5" s="4" t="s">
        <v>25</v>
      </c>
      <c r="G5" s="4" t="s">
        <v>26</v>
      </c>
      <c r="H5" s="4" t="s">
        <v>27</v>
      </c>
      <c r="I5" s="4" t="s">
        <v>28</v>
      </c>
      <c r="J5" s="4" t="s">
        <v>29</v>
      </c>
      <c r="K5" s="4" t="s">
        <v>30</v>
      </c>
      <c r="L5" s="20" t="s">
        <v>40</v>
      </c>
      <c r="M5" s="20" t="s">
        <v>41</v>
      </c>
      <c r="N5" s="20" t="s">
        <v>42</v>
      </c>
      <c r="O5" s="20" t="s">
        <v>43</v>
      </c>
      <c r="P5" s="20" t="s">
        <v>44</v>
      </c>
    </row>
    <row r="6" spans="1:16" x14ac:dyDescent="0.25">
      <c r="A6" s="1">
        <v>1</v>
      </c>
      <c r="B6" s="19">
        <v>525857</v>
      </c>
      <c r="C6" s="19">
        <v>332943</v>
      </c>
      <c r="D6" s="2" t="s">
        <v>0</v>
      </c>
      <c r="E6" s="1">
        <v>9</v>
      </c>
      <c r="F6" s="3" t="s">
        <v>1</v>
      </c>
      <c r="G6" s="2" t="s">
        <v>2</v>
      </c>
      <c r="H6" s="3" t="s">
        <v>3</v>
      </c>
      <c r="I6" s="3" t="s">
        <v>4</v>
      </c>
      <c r="J6" s="1" t="s">
        <v>5</v>
      </c>
      <c r="K6" s="1">
        <v>68744</v>
      </c>
      <c r="L6" s="19">
        <v>3</v>
      </c>
      <c r="M6" s="19">
        <v>2</v>
      </c>
      <c r="N6" s="19">
        <v>5</v>
      </c>
      <c r="O6" s="19">
        <v>5</v>
      </c>
      <c r="P6" s="19">
        <v>5</v>
      </c>
    </row>
    <row r="7" spans="1:16" x14ac:dyDescent="0.25">
      <c r="A7" s="1">
        <v>2</v>
      </c>
      <c r="B7" s="19">
        <v>566257</v>
      </c>
      <c r="C7" s="19">
        <v>310823</v>
      </c>
      <c r="D7" s="2" t="s">
        <v>6</v>
      </c>
      <c r="E7" s="1">
        <v>8</v>
      </c>
      <c r="F7" s="3" t="s">
        <v>7</v>
      </c>
      <c r="G7" s="2" t="s">
        <v>8</v>
      </c>
      <c r="H7" s="3" t="s">
        <v>3</v>
      </c>
      <c r="I7" s="3" t="s">
        <v>9</v>
      </c>
      <c r="J7" s="1" t="s">
        <v>10</v>
      </c>
      <c r="K7" s="1">
        <v>68325</v>
      </c>
      <c r="L7" s="19">
        <v>3</v>
      </c>
      <c r="M7" s="19">
        <v>2</v>
      </c>
      <c r="N7" s="19">
        <v>5</v>
      </c>
      <c r="O7" s="19">
        <v>5</v>
      </c>
      <c r="P7" s="19">
        <v>5</v>
      </c>
    </row>
    <row r="8" spans="1:16" x14ac:dyDescent="0.25">
      <c r="A8" s="1">
        <v>3</v>
      </c>
      <c r="B8" s="19">
        <v>628214</v>
      </c>
      <c r="C8" s="19">
        <v>332882</v>
      </c>
      <c r="D8" s="2" t="s">
        <v>14</v>
      </c>
      <c r="E8" s="1">
        <v>8</v>
      </c>
      <c r="F8" s="3" t="s">
        <v>7</v>
      </c>
      <c r="G8" s="2" t="s">
        <v>12</v>
      </c>
      <c r="H8" s="3" t="s">
        <v>3</v>
      </c>
      <c r="I8" s="3" t="s">
        <v>13</v>
      </c>
      <c r="J8" s="1" t="s">
        <v>5</v>
      </c>
      <c r="K8" s="1">
        <v>68297</v>
      </c>
      <c r="L8" s="19">
        <v>3</v>
      </c>
      <c r="M8" s="19">
        <v>2</v>
      </c>
      <c r="N8" s="19">
        <v>5</v>
      </c>
      <c r="O8" s="19">
        <v>5</v>
      </c>
      <c r="P8" s="19">
        <v>5</v>
      </c>
    </row>
    <row r="9" spans="1:16" x14ac:dyDescent="0.25">
      <c r="A9" s="1">
        <v>4</v>
      </c>
      <c r="B9" s="19">
        <v>649269</v>
      </c>
      <c r="C9" s="19">
        <v>332896</v>
      </c>
      <c r="D9" s="2" t="s">
        <v>11</v>
      </c>
      <c r="E9" s="1">
        <v>8</v>
      </c>
      <c r="F9" s="3" t="s">
        <v>7</v>
      </c>
      <c r="G9" s="2" t="s">
        <v>12</v>
      </c>
      <c r="H9" s="3" t="s">
        <v>3</v>
      </c>
      <c r="I9" s="3" t="s">
        <v>13</v>
      </c>
      <c r="J9" s="1" t="s">
        <v>5</v>
      </c>
      <c r="K9" s="1">
        <v>68268</v>
      </c>
      <c r="L9" s="19">
        <v>3</v>
      </c>
      <c r="M9" s="19">
        <v>2</v>
      </c>
      <c r="N9" s="19">
        <v>5</v>
      </c>
      <c r="O9" s="19">
        <v>5</v>
      </c>
      <c r="P9" s="19">
        <v>5</v>
      </c>
    </row>
    <row r="10" spans="1:16" x14ac:dyDescent="0.25">
      <c r="A10" s="1">
        <v>5</v>
      </c>
      <c r="B10" s="19">
        <v>435545</v>
      </c>
      <c r="C10" s="19">
        <v>332740</v>
      </c>
      <c r="D10" s="2" t="s">
        <v>15</v>
      </c>
      <c r="E10" s="1">
        <v>8</v>
      </c>
      <c r="F10" s="3" t="s">
        <v>7</v>
      </c>
      <c r="G10" s="2" t="s">
        <v>8</v>
      </c>
      <c r="H10" s="3" t="s">
        <v>3</v>
      </c>
      <c r="I10" s="3" t="s">
        <v>13</v>
      </c>
      <c r="J10" s="1" t="s">
        <v>5</v>
      </c>
      <c r="K10" s="1">
        <v>67356</v>
      </c>
      <c r="L10" s="19">
        <v>3</v>
      </c>
      <c r="M10" s="19">
        <v>2</v>
      </c>
      <c r="N10" s="19">
        <v>5</v>
      </c>
      <c r="O10" s="19">
        <v>5</v>
      </c>
      <c r="P10" s="19">
        <v>5</v>
      </c>
    </row>
    <row r="11" spans="1:16" x14ac:dyDescent="0.25">
      <c r="A11" s="1">
        <v>6</v>
      </c>
      <c r="B11" s="19">
        <v>1355718</v>
      </c>
      <c r="C11" s="19">
        <v>320817</v>
      </c>
      <c r="D11" s="2" t="s">
        <v>16</v>
      </c>
      <c r="E11" s="1">
        <v>8</v>
      </c>
      <c r="F11" s="3" t="s">
        <v>7</v>
      </c>
      <c r="G11" s="2" t="s">
        <v>8</v>
      </c>
      <c r="H11" s="3" t="s">
        <v>3</v>
      </c>
      <c r="I11" s="3" t="s">
        <v>17</v>
      </c>
      <c r="J11" s="1" t="s">
        <v>18</v>
      </c>
      <c r="K11" s="1">
        <v>67196</v>
      </c>
      <c r="L11" s="19">
        <v>3</v>
      </c>
      <c r="M11" s="19">
        <v>2</v>
      </c>
      <c r="N11" s="19">
        <v>5</v>
      </c>
      <c r="O11" s="19">
        <v>5</v>
      </c>
      <c r="P11" s="19">
        <v>5</v>
      </c>
    </row>
    <row r="12" spans="1:16" x14ac:dyDescent="0.25">
      <c r="A12" s="1">
        <v>7</v>
      </c>
      <c r="B12" s="19">
        <v>524777</v>
      </c>
      <c r="C12" s="19">
        <v>332764</v>
      </c>
      <c r="D12" s="2" t="s">
        <v>19</v>
      </c>
      <c r="E12" s="1">
        <v>8</v>
      </c>
      <c r="F12" s="3" t="s">
        <v>7</v>
      </c>
      <c r="G12" s="2" t="s">
        <v>8</v>
      </c>
      <c r="H12" s="3" t="s">
        <v>3</v>
      </c>
      <c r="I12" s="3" t="s">
        <v>20</v>
      </c>
      <c r="J12" s="1" t="s">
        <v>5</v>
      </c>
      <c r="K12" s="1">
        <v>66502</v>
      </c>
      <c r="L12" s="19">
        <v>3</v>
      </c>
      <c r="M12" s="19">
        <v>2</v>
      </c>
      <c r="N12" s="19">
        <v>5</v>
      </c>
      <c r="O12" s="19">
        <v>5</v>
      </c>
      <c r="P12" s="19">
        <v>5</v>
      </c>
    </row>
    <row r="13" spans="1:16" x14ac:dyDescent="0.25">
      <c r="A13" s="1">
        <v>8</v>
      </c>
      <c r="B13" s="19">
        <v>629063</v>
      </c>
      <c r="C13" s="19">
        <v>320558</v>
      </c>
      <c r="D13" s="2" t="s">
        <v>31</v>
      </c>
      <c r="E13" s="1">
        <v>8</v>
      </c>
      <c r="F13" s="3" t="s">
        <v>7</v>
      </c>
      <c r="G13" s="2" t="s">
        <v>12</v>
      </c>
      <c r="H13" s="3" t="s">
        <v>3</v>
      </c>
      <c r="I13" s="3" t="s">
        <v>17</v>
      </c>
      <c r="J13" s="1" t="s">
        <v>18</v>
      </c>
      <c r="K13" s="1">
        <v>73290</v>
      </c>
      <c r="L13" s="19">
        <v>3</v>
      </c>
      <c r="M13" s="19">
        <v>2</v>
      </c>
      <c r="N13" s="19">
        <v>5</v>
      </c>
      <c r="O13" s="19">
        <v>5</v>
      </c>
      <c r="P13" s="19">
        <v>5</v>
      </c>
    </row>
    <row r="14" spans="1:16" x14ac:dyDescent="0.25">
      <c r="A14" s="1">
        <v>9</v>
      </c>
      <c r="B14" s="19">
        <v>628305</v>
      </c>
      <c r="C14" s="19">
        <v>332900</v>
      </c>
      <c r="D14" s="2" t="s">
        <v>32</v>
      </c>
      <c r="E14" s="1">
        <v>8</v>
      </c>
      <c r="F14" s="3" t="s">
        <v>7</v>
      </c>
      <c r="G14" s="2" t="s">
        <v>12</v>
      </c>
      <c r="H14" s="3" t="s">
        <v>3</v>
      </c>
      <c r="I14" s="3" t="s">
        <v>13</v>
      </c>
      <c r="J14" s="1" t="s">
        <v>5</v>
      </c>
      <c r="K14" s="1">
        <v>73385</v>
      </c>
      <c r="L14" s="19">
        <v>3</v>
      </c>
      <c r="M14" s="19">
        <v>2</v>
      </c>
      <c r="N14" s="19">
        <v>5</v>
      </c>
      <c r="O14" s="19">
        <v>5</v>
      </c>
      <c r="P14" s="19">
        <v>5</v>
      </c>
    </row>
    <row r="15" spans="1:16" x14ac:dyDescent="0.25">
      <c r="K15" s="4" t="s">
        <v>45</v>
      </c>
      <c r="L15" s="4">
        <f>SUM(L6:L14)</f>
        <v>27</v>
      </c>
      <c r="M15" s="4">
        <f t="shared" ref="M15:P15" si="0">SUM(M6:M14)</f>
        <v>18</v>
      </c>
      <c r="N15" s="4">
        <f t="shared" si="0"/>
        <v>45</v>
      </c>
      <c r="O15" s="4">
        <f t="shared" si="0"/>
        <v>45</v>
      </c>
      <c r="P15" s="4">
        <f t="shared" si="0"/>
        <v>45</v>
      </c>
    </row>
    <row r="26" spans="11:11" x14ac:dyDescent="0.25">
      <c r="K26" s="16"/>
    </row>
    <row r="27" spans="11:11" x14ac:dyDescent="0.25">
      <c r="K27" s="16"/>
    </row>
    <row r="28" spans="11:11" x14ac:dyDescent="0.25">
      <c r="K28" s="16"/>
    </row>
    <row r="29" spans="11:11" x14ac:dyDescent="0.25">
      <c r="K29" s="16"/>
    </row>
    <row r="30" spans="11:11" x14ac:dyDescent="0.25">
      <c r="K30" s="16"/>
    </row>
  </sheetData>
  <mergeCells count="3">
    <mergeCell ref="L4:P4"/>
    <mergeCell ref="A1:P1"/>
    <mergeCell ref="A2:P2"/>
  </mergeCells>
  <conditionalFormatting sqref="C6">
    <cfRule type="duplicateValues" dxfId="41" priority="37"/>
  </conditionalFormatting>
  <conditionalFormatting sqref="H6">
    <cfRule type="containsText" dxfId="40" priority="38" operator="containsText" text="B2 - Privada - Parroquial ">
      <formula>NOT(ISERROR(SEARCH("B2 - Privada - Parroquial ",H6)))</formula>
    </cfRule>
    <cfRule type="containsText" dxfId="39" priority="39" operator="containsText" text="A4 - Pública - En convenio ">
      <formula>NOT(ISERROR(SEARCH("A4 - Pública - En convenio ",H6)))</formula>
    </cfRule>
    <cfRule type="containsText" dxfId="38" priority="40" operator="containsText" text="A2 - Pública - Otro Sector Público ">
      <formula>NOT(ISERROR(SEARCH("A2 - Pública - Otro Sector Público ",H6)))</formula>
    </cfRule>
  </conditionalFormatting>
  <conditionalFormatting sqref="C7">
    <cfRule type="duplicateValues" dxfId="37" priority="33"/>
  </conditionalFormatting>
  <conditionalFormatting sqref="H7">
    <cfRule type="containsText" dxfId="36" priority="34" operator="containsText" text="B2 - Privada - Parroquial ">
      <formula>NOT(ISERROR(SEARCH("B2 - Privada - Parroquial ",H7)))</formula>
    </cfRule>
    <cfRule type="containsText" dxfId="35" priority="35" operator="containsText" text="A4 - Pública - En convenio ">
      <formula>NOT(ISERROR(SEARCH("A4 - Pública - En convenio ",H7)))</formula>
    </cfRule>
    <cfRule type="containsText" dxfId="34" priority="36" operator="containsText" text="A2 - Pública - Otro Sector Público ">
      <formula>NOT(ISERROR(SEARCH("A2 - Pública - Otro Sector Público ",H7)))</formula>
    </cfRule>
  </conditionalFormatting>
  <conditionalFormatting sqref="C9">
    <cfRule type="duplicateValues" dxfId="33" priority="29"/>
  </conditionalFormatting>
  <conditionalFormatting sqref="H9">
    <cfRule type="containsText" dxfId="32" priority="30" operator="containsText" text="B2 - Privada - Parroquial ">
      <formula>NOT(ISERROR(SEARCH("B2 - Privada - Parroquial ",H9)))</formula>
    </cfRule>
    <cfRule type="containsText" dxfId="31" priority="31" operator="containsText" text="A4 - Pública - En convenio ">
      <formula>NOT(ISERROR(SEARCH("A4 - Pública - En convenio ",H9)))</formula>
    </cfRule>
    <cfRule type="containsText" dxfId="30" priority="32" operator="containsText" text="A2 - Pública - Otro Sector Público ">
      <formula>NOT(ISERROR(SEARCH("A2 - Pública - Otro Sector Público ",H9)))</formula>
    </cfRule>
  </conditionalFormatting>
  <conditionalFormatting sqref="C8">
    <cfRule type="duplicateValues" dxfId="29" priority="25"/>
  </conditionalFormatting>
  <conditionalFormatting sqref="H8">
    <cfRule type="containsText" dxfId="28" priority="26" operator="containsText" text="B2 - Privada - Parroquial ">
      <formula>NOT(ISERROR(SEARCH("B2 - Privada - Parroquial ",H8)))</formula>
    </cfRule>
    <cfRule type="containsText" dxfId="27" priority="27" operator="containsText" text="A4 - Pública - En convenio ">
      <formula>NOT(ISERROR(SEARCH("A4 - Pública - En convenio ",H8)))</formula>
    </cfRule>
    <cfRule type="containsText" dxfId="26" priority="28" operator="containsText" text="A2 - Pública - Otro Sector Público ">
      <formula>NOT(ISERROR(SEARCH("A2 - Pública - Otro Sector Público ",H8)))</formula>
    </cfRule>
  </conditionalFormatting>
  <conditionalFormatting sqref="C10">
    <cfRule type="duplicateValues" dxfId="25" priority="21"/>
  </conditionalFormatting>
  <conditionalFormatting sqref="H10">
    <cfRule type="containsText" dxfId="24" priority="22" operator="containsText" text="B2 - Privada - Parroquial ">
      <formula>NOT(ISERROR(SEARCH("B2 - Privada - Parroquial ",H10)))</formula>
    </cfRule>
    <cfRule type="containsText" dxfId="23" priority="23" operator="containsText" text="A4 - Pública - En convenio ">
      <formula>NOT(ISERROR(SEARCH("A4 - Pública - En convenio ",H10)))</formula>
    </cfRule>
    <cfRule type="containsText" dxfId="22" priority="24" operator="containsText" text="A2 - Pública - Otro Sector Público ">
      <formula>NOT(ISERROR(SEARCH("A2 - Pública - Otro Sector Público ",H10)))</formula>
    </cfRule>
  </conditionalFormatting>
  <conditionalFormatting sqref="C11">
    <cfRule type="duplicateValues" dxfId="21" priority="17"/>
  </conditionalFormatting>
  <conditionalFormatting sqref="H11">
    <cfRule type="containsText" dxfId="20" priority="18" operator="containsText" text="B2 - Privada - Parroquial ">
      <formula>NOT(ISERROR(SEARCH("B2 - Privada - Parroquial ",H11)))</formula>
    </cfRule>
    <cfRule type="containsText" dxfId="19" priority="19" operator="containsText" text="A4 - Pública - En convenio ">
      <formula>NOT(ISERROR(SEARCH("A4 - Pública - En convenio ",H11)))</formula>
    </cfRule>
    <cfRule type="containsText" dxfId="18" priority="20" operator="containsText" text="A2 - Pública - Otro Sector Público ">
      <formula>NOT(ISERROR(SEARCH("A2 - Pública - Otro Sector Público ",H11)))</formula>
    </cfRule>
  </conditionalFormatting>
  <conditionalFormatting sqref="C12">
    <cfRule type="duplicateValues" dxfId="17" priority="13"/>
  </conditionalFormatting>
  <conditionalFormatting sqref="H12">
    <cfRule type="containsText" dxfId="16" priority="14" operator="containsText" text="B2 - Privada - Parroquial ">
      <formula>NOT(ISERROR(SEARCH("B2 - Privada - Parroquial ",H12)))</formula>
    </cfRule>
    <cfRule type="containsText" dxfId="15" priority="15" operator="containsText" text="A4 - Pública - En convenio ">
      <formula>NOT(ISERROR(SEARCH("A4 - Pública - En convenio ",H12)))</formula>
    </cfRule>
    <cfRule type="containsText" dxfId="14" priority="16" operator="containsText" text="A2 - Pública - Otro Sector Público ">
      <formula>NOT(ISERROR(SEARCH("A2 - Pública - Otro Sector Público ",H12)))</formula>
    </cfRule>
  </conditionalFormatting>
  <conditionalFormatting sqref="C5">
    <cfRule type="duplicateValues" dxfId="13" priority="9"/>
  </conditionalFormatting>
  <conditionalFormatting sqref="H5">
    <cfRule type="containsText" dxfId="12" priority="10" operator="containsText" text="B2 - Privada - Parroquial ">
      <formula>NOT(ISERROR(SEARCH("B2 - Privada - Parroquial ",H5)))</formula>
    </cfRule>
    <cfRule type="containsText" dxfId="11" priority="11" operator="containsText" text="A4 - Pública - En convenio ">
      <formula>NOT(ISERROR(SEARCH("A4 - Pública - En convenio ",H5)))</formula>
    </cfRule>
    <cfRule type="containsText" dxfId="10" priority="12" operator="containsText" text="A2 - Pública - Otro Sector Público ">
      <formula>NOT(ISERROR(SEARCH("A2 - Pública - Otro Sector Público ",H5)))</formula>
    </cfRule>
  </conditionalFormatting>
  <conditionalFormatting sqref="C13">
    <cfRule type="duplicateValues" dxfId="9" priority="5"/>
  </conditionalFormatting>
  <conditionalFormatting sqref="H13">
    <cfRule type="containsText" dxfId="8" priority="6" operator="containsText" text="B2 - Privada - Parroquial ">
      <formula>NOT(ISERROR(SEARCH("B2 - Privada - Parroquial ",H13)))</formula>
    </cfRule>
    <cfRule type="containsText" dxfId="7" priority="7" operator="containsText" text="A4 - Pública - En convenio ">
      <formula>NOT(ISERROR(SEARCH("A4 - Pública - En convenio ",H13)))</formula>
    </cfRule>
    <cfRule type="containsText" dxfId="6" priority="8" operator="containsText" text="A2 - Pública - Otro Sector Público ">
      <formula>NOT(ISERROR(SEARCH("A2 - Pública - Otro Sector Público ",H13)))</formula>
    </cfRule>
  </conditionalFormatting>
  <conditionalFormatting sqref="C14">
    <cfRule type="duplicateValues" dxfId="5" priority="1"/>
  </conditionalFormatting>
  <conditionalFormatting sqref="H14">
    <cfRule type="containsText" dxfId="4" priority="2" operator="containsText" text="B2 - Privada - Parroquial ">
      <formula>NOT(ISERROR(SEARCH("B2 - Privada - Parroquial ",H14)))</formula>
    </cfRule>
    <cfRule type="containsText" dxfId="3" priority="3" operator="containsText" text="A4 - Pública - En convenio ">
      <formula>NOT(ISERROR(SEARCH("A4 - Pública - En convenio ",H14)))</formula>
    </cfRule>
    <cfRule type="containsText" dxfId="2" priority="4" operator="containsText" text="A2 - Pública - Otro Sector Público ">
      <formula>NOT(ISERROR(SEARCH("A2 - Pública - Otro Sector Público ",H14)))</formula>
    </cfRule>
  </conditionalFormatting>
  <pageMargins left="0.7" right="0.7" top="0.75" bottom="0.75" header="0.3" footer="0.3"/>
  <pageSetup paperSize="9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D852C-728B-465E-BE98-05F6D4009D5E}">
  <dimension ref="B3:F6"/>
  <sheetViews>
    <sheetView showGridLines="0" workbookViewId="0">
      <selection activeCell="D15" sqref="D15"/>
    </sheetView>
  </sheetViews>
  <sheetFormatPr baseColWidth="10" defaultRowHeight="15" x14ac:dyDescent="0.25"/>
  <cols>
    <col min="2" max="2" width="7.85546875" bestFit="1" customWidth="1"/>
    <col min="3" max="3" width="62.5703125" customWidth="1"/>
    <col min="4" max="4" width="14.5703125" bestFit="1" customWidth="1"/>
    <col min="5" max="5" width="7.85546875" customWidth="1"/>
  </cols>
  <sheetData>
    <row r="3" spans="2:6" x14ac:dyDescent="0.25">
      <c r="B3" s="8" t="s">
        <v>21</v>
      </c>
      <c r="C3" s="8" t="s">
        <v>33</v>
      </c>
      <c r="D3" s="8" t="s">
        <v>34</v>
      </c>
      <c r="E3" s="8" t="s">
        <v>35</v>
      </c>
      <c r="F3" s="6"/>
    </row>
    <row r="4" spans="2:6" x14ac:dyDescent="0.25">
      <c r="B4" s="9">
        <v>1</v>
      </c>
      <c r="C4" s="10" t="s">
        <v>36</v>
      </c>
      <c r="D4" s="11" t="s">
        <v>37</v>
      </c>
      <c r="E4" s="15">
        <v>180</v>
      </c>
      <c r="F4" s="6"/>
    </row>
    <row r="5" spans="2:6" x14ac:dyDescent="0.25">
      <c r="B5" s="9"/>
      <c r="C5" s="13" t="s">
        <v>38</v>
      </c>
      <c r="D5" s="11"/>
      <c r="E5" s="12"/>
      <c r="F5" s="6"/>
    </row>
    <row r="6" spans="2:6" ht="216.75" x14ac:dyDescent="0.25">
      <c r="B6" s="9"/>
      <c r="C6" s="14" t="s">
        <v>39</v>
      </c>
      <c r="D6" s="14"/>
      <c r="E6" s="14"/>
      <c r="F6" s="7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C6577-5C51-4C24-8F5A-545BA913FF8B}">
  <sheetPr>
    <pageSetUpPr fitToPage="1"/>
  </sheetPr>
  <dimension ref="A1:Z169"/>
  <sheetViews>
    <sheetView showGridLines="0" tabSelected="1" workbookViewId="0">
      <selection activeCell="A2" sqref="A2:N2"/>
    </sheetView>
  </sheetViews>
  <sheetFormatPr baseColWidth="10" defaultRowHeight="12.75" x14ac:dyDescent="0.25"/>
  <cols>
    <col min="1" max="1" width="3.140625" style="17" bestFit="1" customWidth="1"/>
    <col min="2" max="2" width="8.7109375" style="17" bestFit="1" customWidth="1"/>
    <col min="3" max="3" width="31.5703125" style="17" bestFit="1" customWidth="1"/>
    <col min="4" max="5" width="20.28515625" style="17" bestFit="1" customWidth="1"/>
    <col min="6" max="6" width="8.42578125" style="17" bestFit="1" customWidth="1"/>
    <col min="7" max="7" width="12.28515625" style="17" bestFit="1" customWidth="1"/>
    <col min="8" max="8" width="4.140625" style="17" hidden="1" customWidth="1"/>
    <col min="9" max="9" width="8.42578125" style="17" hidden="1" customWidth="1"/>
    <col min="10" max="10" width="9.7109375" style="17" bestFit="1" customWidth="1"/>
    <col min="11" max="11" width="9.140625" style="17" bestFit="1" customWidth="1"/>
    <col min="12" max="13" width="9" style="17" bestFit="1" customWidth="1"/>
    <col min="14" max="14" width="10.85546875" style="17" bestFit="1" customWidth="1"/>
    <col min="15" max="16" width="11.42578125" style="17" hidden="1" customWidth="1"/>
    <col min="17" max="17" width="4" style="17" hidden="1" customWidth="1"/>
    <col min="18" max="23" width="6.85546875" style="17" hidden="1" customWidth="1"/>
    <col min="24" max="24" width="9.140625" style="17" hidden="1" customWidth="1"/>
    <col min="25" max="25" width="8.140625" style="17" hidden="1" customWidth="1"/>
    <col min="26" max="26" width="7.5703125" style="17" hidden="1" customWidth="1"/>
    <col min="27" max="27" width="0" style="17" hidden="1" customWidth="1"/>
    <col min="28" max="16384" width="11.42578125" style="17"/>
  </cols>
  <sheetData>
    <row r="1" spans="1:26" ht="13.5" x14ac:dyDescent="0.25">
      <c r="A1" s="51" t="s">
        <v>224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33"/>
      <c r="P1" s="33"/>
      <c r="Q1" s="33"/>
    </row>
    <row r="2" spans="1:26" ht="13.5" x14ac:dyDescent="0.25">
      <c r="A2" s="49" t="s">
        <v>225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34"/>
      <c r="P2" s="34"/>
      <c r="Q2" s="34"/>
    </row>
    <row r="3" spans="1:26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4"/>
      <c r="P3" s="34"/>
      <c r="Q3" s="34"/>
    </row>
    <row r="4" spans="1:26" hidden="1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4"/>
      <c r="P4" s="34"/>
      <c r="Q4" s="34"/>
    </row>
    <row r="5" spans="1:26" hidden="1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4"/>
      <c r="P5" s="34"/>
      <c r="Q5" s="34"/>
    </row>
    <row r="6" spans="1:26" hidden="1" x14ac:dyDescent="0.25">
      <c r="J6" s="44">
        <f>SUM(I15:I166)</f>
        <v>632723.23000000021</v>
      </c>
    </row>
    <row r="7" spans="1:26" hidden="1" x14ac:dyDescent="0.25">
      <c r="J7" s="42">
        <v>8</v>
      </c>
      <c r="K7" s="23">
        <v>2</v>
      </c>
      <c r="L7" s="23">
        <v>2</v>
      </c>
      <c r="M7" s="23">
        <v>2</v>
      </c>
      <c r="N7" s="23">
        <v>5</v>
      </c>
    </row>
    <row r="8" spans="1:26" hidden="1" x14ac:dyDescent="0.25">
      <c r="J8" s="43">
        <v>1260</v>
      </c>
      <c r="K8" s="40">
        <v>304</v>
      </c>
      <c r="L8" s="40">
        <v>335</v>
      </c>
      <c r="M8" s="40">
        <v>335</v>
      </c>
      <c r="N8" s="40">
        <v>806</v>
      </c>
    </row>
    <row r="9" spans="1:26" hidden="1" x14ac:dyDescent="0.25">
      <c r="J9" s="43"/>
      <c r="K9" s="40"/>
      <c r="L9" s="40"/>
      <c r="M9" s="40"/>
      <c r="N9" s="40"/>
    </row>
    <row r="10" spans="1:26" hidden="1" x14ac:dyDescent="0.25">
      <c r="J10" s="43">
        <v>8</v>
      </c>
      <c r="K10" s="43">
        <v>2</v>
      </c>
      <c r="L10" s="43">
        <v>2</v>
      </c>
      <c r="M10" s="43">
        <v>2</v>
      </c>
      <c r="N10" s="43">
        <v>5</v>
      </c>
    </row>
    <row r="11" spans="1:26" hidden="1" x14ac:dyDescent="0.25">
      <c r="J11" s="43"/>
      <c r="K11" s="40"/>
      <c r="L11" s="40"/>
      <c r="M11" s="40"/>
      <c r="N11" s="40"/>
    </row>
    <row r="12" spans="1:26" hidden="1" x14ac:dyDescent="0.25">
      <c r="J12" s="41"/>
    </row>
    <row r="13" spans="1:26" x14ac:dyDescent="0.25">
      <c r="J13" s="48" t="s">
        <v>36</v>
      </c>
      <c r="K13" s="48"/>
      <c r="L13" s="48"/>
      <c r="M13" s="48"/>
      <c r="N13" s="48"/>
      <c r="X13" s="17">
        <f>SUM(X15:X17)</f>
        <v>153300</v>
      </c>
      <c r="Y13" s="17">
        <f>SUM(Y15:Y17)</f>
        <v>164733.06</v>
      </c>
      <c r="Z13" s="17">
        <f>SUM(Z15:Z17)</f>
        <v>11433.059999999987</v>
      </c>
    </row>
    <row r="14" spans="1:26" ht="25.5" x14ac:dyDescent="0.25">
      <c r="A14" s="21" t="s">
        <v>217</v>
      </c>
      <c r="B14" s="21" t="s">
        <v>23</v>
      </c>
      <c r="C14" s="21" t="s">
        <v>24</v>
      </c>
      <c r="D14" s="22" t="s">
        <v>49</v>
      </c>
      <c r="E14" s="21" t="s">
        <v>27</v>
      </c>
      <c r="F14" s="31" t="s">
        <v>28</v>
      </c>
      <c r="G14" s="32" t="s">
        <v>48</v>
      </c>
      <c r="H14" s="27" t="s">
        <v>45</v>
      </c>
      <c r="I14" s="27" t="s">
        <v>223</v>
      </c>
      <c r="J14" s="45" t="s">
        <v>218</v>
      </c>
      <c r="K14" s="45" t="s">
        <v>219</v>
      </c>
      <c r="L14" s="45" t="s">
        <v>220</v>
      </c>
      <c r="M14" s="45" t="s">
        <v>221</v>
      </c>
      <c r="N14" s="45" t="s">
        <v>222</v>
      </c>
      <c r="Q14" s="20" t="s">
        <v>212</v>
      </c>
      <c r="R14" s="20" t="s">
        <v>213</v>
      </c>
      <c r="S14" s="20" t="s">
        <v>222</v>
      </c>
      <c r="T14" s="20" t="s">
        <v>221</v>
      </c>
      <c r="U14" s="20" t="s">
        <v>218</v>
      </c>
      <c r="V14" s="20" t="s">
        <v>219</v>
      </c>
      <c r="W14" s="20" t="s">
        <v>220</v>
      </c>
      <c r="X14" s="20" t="s">
        <v>214</v>
      </c>
      <c r="Y14" s="21" t="s">
        <v>215</v>
      </c>
      <c r="Z14" s="20" t="s">
        <v>216</v>
      </c>
    </row>
    <row r="15" spans="1:26" x14ac:dyDescent="0.25">
      <c r="A15" s="24">
        <v>1</v>
      </c>
      <c r="B15" s="24">
        <v>320544</v>
      </c>
      <c r="C15" s="25" t="s">
        <v>54</v>
      </c>
      <c r="D15" s="26" t="s">
        <v>7</v>
      </c>
      <c r="E15" s="24" t="s">
        <v>3</v>
      </c>
      <c r="F15" s="24" t="s">
        <v>17</v>
      </c>
      <c r="G15" s="24">
        <v>8</v>
      </c>
      <c r="H15" s="28">
        <f t="shared" ref="H15:H46" si="0">SUM(J15:N15)</f>
        <v>19</v>
      </c>
      <c r="I15" s="28">
        <v>2000</v>
      </c>
      <c r="J15" s="46">
        <v>8</v>
      </c>
      <c r="K15" s="46">
        <v>2</v>
      </c>
      <c r="L15" s="46">
        <v>2</v>
      </c>
      <c r="M15" s="46">
        <v>2</v>
      </c>
      <c r="N15" s="46">
        <v>5</v>
      </c>
      <c r="Q15" s="30">
        <v>8</v>
      </c>
      <c r="R15" s="30">
        <f>SUMIFS(H:H,G:G,Q15)</f>
        <v>1991</v>
      </c>
      <c r="S15" s="29">
        <f>SUMIFS($N:$N,$G:$G,$Q15)</f>
        <v>537</v>
      </c>
      <c r="T15" s="29">
        <f>SUMIFS($M:$M,$G:$G,$Q15)</f>
        <v>221</v>
      </c>
      <c r="U15" s="29">
        <f>SUMIFS($J:$J,$G:$G,$Q15)</f>
        <v>808</v>
      </c>
      <c r="V15" s="29">
        <f>SUMIFS($K:$K,$G:$G,$Q15)</f>
        <v>204</v>
      </c>
      <c r="W15" s="29">
        <f>SUMIFS($L:$L,$G:$G,$Q15)</f>
        <v>221</v>
      </c>
      <c r="X15" s="29">
        <f>R15*50</f>
        <v>99550</v>
      </c>
      <c r="Y15" s="17">
        <v>101865.55999999998</v>
      </c>
      <c r="Z15" s="17">
        <f>Y15-X15</f>
        <v>2315.5599999999831</v>
      </c>
    </row>
    <row r="16" spans="1:26" x14ac:dyDescent="0.25">
      <c r="A16" s="24">
        <v>2</v>
      </c>
      <c r="B16" s="24">
        <v>320501</v>
      </c>
      <c r="C16" s="25">
        <v>320</v>
      </c>
      <c r="D16" s="26" t="s">
        <v>7</v>
      </c>
      <c r="E16" s="24" t="s">
        <v>3</v>
      </c>
      <c r="F16" s="24" t="s">
        <v>17</v>
      </c>
      <c r="G16" s="24">
        <v>8</v>
      </c>
      <c r="H16" s="28">
        <f t="shared" si="0"/>
        <v>19</v>
      </c>
      <c r="I16" s="28">
        <v>2000</v>
      </c>
      <c r="J16" s="46">
        <v>8</v>
      </c>
      <c r="K16" s="46">
        <v>2</v>
      </c>
      <c r="L16" s="46">
        <v>2</v>
      </c>
      <c r="M16" s="46">
        <v>2</v>
      </c>
      <c r="N16" s="46">
        <v>5</v>
      </c>
      <c r="Q16" s="30">
        <v>9</v>
      </c>
      <c r="R16" s="30">
        <f>SUMIFS(H:H,G:G,Q16)</f>
        <v>1075</v>
      </c>
      <c r="S16" s="29">
        <f>SUMIFS($N:$N,$G:$G,$Q16)</f>
        <v>269</v>
      </c>
      <c r="T16" s="29">
        <f>SUMIFS($M:$M,$G:$G,$Q16)</f>
        <v>127</v>
      </c>
      <c r="U16" s="29">
        <f>SUMIFS($J:$J,$G:$G,$Q16)</f>
        <v>452</v>
      </c>
      <c r="V16" s="29">
        <f>SUMIFS($K:$K,$G:$G,$Q16)</f>
        <v>100</v>
      </c>
      <c r="W16" s="29">
        <f>SUMIFS($L:$L,$G:$G,$Q16)</f>
        <v>127</v>
      </c>
      <c r="X16" s="29">
        <f>R16*50</f>
        <v>53750</v>
      </c>
      <c r="Y16" s="17">
        <v>38507.67</v>
      </c>
      <c r="Z16" s="17">
        <f t="shared" ref="Z16:Z17" si="1">Y16-X16</f>
        <v>-15242.330000000002</v>
      </c>
    </row>
    <row r="17" spans="1:26" x14ac:dyDescent="0.25">
      <c r="A17" s="24">
        <v>3</v>
      </c>
      <c r="B17" s="24">
        <v>320799</v>
      </c>
      <c r="C17" s="25" t="s">
        <v>53</v>
      </c>
      <c r="D17" s="26" t="s">
        <v>56</v>
      </c>
      <c r="E17" s="24" t="s">
        <v>3</v>
      </c>
      <c r="F17" s="24" t="s">
        <v>17</v>
      </c>
      <c r="G17" s="24">
        <v>8</v>
      </c>
      <c r="H17" s="28">
        <f t="shared" si="0"/>
        <v>15</v>
      </c>
      <c r="I17" s="28">
        <v>461.52999999999901</v>
      </c>
      <c r="J17" s="46">
        <v>4</v>
      </c>
      <c r="K17" s="46">
        <v>2</v>
      </c>
      <c r="L17" s="46">
        <v>2</v>
      </c>
      <c r="M17" s="46">
        <v>2</v>
      </c>
      <c r="N17" s="46">
        <v>5</v>
      </c>
      <c r="Q17" s="30">
        <v>10</v>
      </c>
      <c r="R17" s="30">
        <f>SUMIFS(H:H,G:G,Q17)</f>
        <v>0</v>
      </c>
      <c r="S17" s="29">
        <f>SUMIFS($N:$N,$G:$G,$Q17)</f>
        <v>0</v>
      </c>
      <c r="T17" s="29">
        <f>SUMIFS($M:$M,$G:$G,$Q17)</f>
        <v>0</v>
      </c>
      <c r="U17" s="29">
        <f>SUMIFS($J:$J,$G:$G,$Q17)</f>
        <v>0</v>
      </c>
      <c r="V17" s="29">
        <f>SUMIFS($K:$K,$G:$G,$Q17)</f>
        <v>0</v>
      </c>
      <c r="W17" s="29">
        <f>SUMIFS($L:$L,$G:$G,$Q17)</f>
        <v>0</v>
      </c>
      <c r="X17" s="29">
        <f>R17*50</f>
        <v>0</v>
      </c>
      <c r="Y17" s="17">
        <v>24359.830000000005</v>
      </c>
      <c r="Z17" s="17">
        <f t="shared" si="1"/>
        <v>24359.830000000005</v>
      </c>
    </row>
    <row r="18" spans="1:26" x14ac:dyDescent="0.25">
      <c r="A18" s="24">
        <v>4</v>
      </c>
      <c r="B18" s="24">
        <v>320624</v>
      </c>
      <c r="C18" s="25" t="s">
        <v>51</v>
      </c>
      <c r="D18" s="26" t="s">
        <v>56</v>
      </c>
      <c r="E18" s="24" t="s">
        <v>3</v>
      </c>
      <c r="F18" s="24" t="s">
        <v>17</v>
      </c>
      <c r="G18" s="24">
        <v>9</v>
      </c>
      <c r="H18" s="28">
        <f t="shared" si="0"/>
        <v>21</v>
      </c>
      <c r="I18" s="28">
        <v>1955.5</v>
      </c>
      <c r="J18" s="46">
        <v>8</v>
      </c>
      <c r="K18" s="46">
        <v>2</v>
      </c>
      <c r="L18" s="46">
        <v>3</v>
      </c>
      <c r="M18" s="46">
        <v>3</v>
      </c>
      <c r="N18" s="46">
        <v>5</v>
      </c>
      <c r="S18" s="39"/>
      <c r="T18" s="39"/>
      <c r="U18" s="39"/>
      <c r="V18" s="39"/>
      <c r="W18" s="39"/>
    </row>
    <row r="19" spans="1:26" x14ac:dyDescent="0.25">
      <c r="A19" s="24">
        <v>5</v>
      </c>
      <c r="B19" s="24">
        <v>320780</v>
      </c>
      <c r="C19" s="25" t="s">
        <v>52</v>
      </c>
      <c r="D19" s="26" t="s">
        <v>56</v>
      </c>
      <c r="E19" s="24" t="s">
        <v>3</v>
      </c>
      <c r="F19" s="24" t="s">
        <v>17</v>
      </c>
      <c r="G19" s="24">
        <v>9</v>
      </c>
      <c r="H19" s="28">
        <f t="shared" si="0"/>
        <v>17</v>
      </c>
      <c r="I19" s="28">
        <v>687.9</v>
      </c>
      <c r="J19" s="46">
        <v>4</v>
      </c>
      <c r="K19" s="46">
        <v>2</v>
      </c>
      <c r="L19" s="46">
        <v>3</v>
      </c>
      <c r="M19" s="46">
        <v>3</v>
      </c>
      <c r="N19" s="46">
        <v>5</v>
      </c>
      <c r="R19" s="39">
        <f>SUM(S19:W19)</f>
        <v>3040</v>
      </c>
      <c r="S19" s="39">
        <v>806</v>
      </c>
      <c r="T19" s="39">
        <v>335</v>
      </c>
      <c r="U19" s="39">
        <v>1260</v>
      </c>
      <c r="V19" s="39">
        <v>304</v>
      </c>
      <c r="W19" s="39">
        <v>335</v>
      </c>
    </row>
    <row r="20" spans="1:26" x14ac:dyDescent="0.25">
      <c r="A20" s="24">
        <v>6</v>
      </c>
      <c r="B20" s="24">
        <v>320520</v>
      </c>
      <c r="C20" s="25">
        <v>340</v>
      </c>
      <c r="D20" s="26" t="s">
        <v>7</v>
      </c>
      <c r="E20" s="24" t="s">
        <v>3</v>
      </c>
      <c r="F20" s="24" t="s">
        <v>17</v>
      </c>
      <c r="G20" s="24">
        <v>8</v>
      </c>
      <c r="H20" s="28">
        <f t="shared" si="0"/>
        <v>17</v>
      </c>
      <c r="I20" s="28">
        <v>865</v>
      </c>
      <c r="J20" s="46">
        <v>6</v>
      </c>
      <c r="K20" s="46">
        <v>2</v>
      </c>
      <c r="L20" s="46">
        <v>2</v>
      </c>
      <c r="M20" s="46">
        <v>2</v>
      </c>
      <c r="N20" s="46">
        <v>5</v>
      </c>
      <c r="S20" s="39"/>
      <c r="T20" s="39"/>
      <c r="U20" s="39"/>
      <c r="V20" s="39"/>
      <c r="W20" s="39">
        <f>SUM(W19:W19)</f>
        <v>335</v>
      </c>
      <c r="Y20" s="17">
        <v>50</v>
      </c>
      <c r="Z20" s="17">
        <f>4200*8</f>
        <v>33600</v>
      </c>
    </row>
    <row r="21" spans="1:26" x14ac:dyDescent="0.25">
      <c r="A21" s="24">
        <v>7</v>
      </c>
      <c r="B21" s="24">
        <v>320662</v>
      </c>
      <c r="C21" s="25" t="s">
        <v>50</v>
      </c>
      <c r="D21" s="26" t="s">
        <v>56</v>
      </c>
      <c r="E21" s="24" t="s">
        <v>3</v>
      </c>
      <c r="F21" s="24" t="s">
        <v>17</v>
      </c>
      <c r="G21" s="24">
        <v>9</v>
      </c>
      <c r="H21" s="28">
        <f t="shared" si="0"/>
        <v>19</v>
      </c>
      <c r="I21" s="28">
        <v>1025</v>
      </c>
      <c r="J21" s="46">
        <v>6</v>
      </c>
      <c r="K21" s="46">
        <v>2</v>
      </c>
      <c r="L21" s="46">
        <v>3</v>
      </c>
      <c r="M21" s="46">
        <v>3</v>
      </c>
      <c r="N21" s="46">
        <v>5</v>
      </c>
      <c r="S21" s="39"/>
      <c r="T21" s="39"/>
      <c r="U21" s="39"/>
      <c r="V21" s="39"/>
      <c r="W21" s="39"/>
      <c r="Z21" s="17">
        <f>Z20/Y20</f>
        <v>672</v>
      </c>
    </row>
    <row r="22" spans="1:26" x14ac:dyDescent="0.25">
      <c r="A22" s="24">
        <v>8</v>
      </c>
      <c r="B22" s="24">
        <v>320493</v>
      </c>
      <c r="C22" s="25" t="s">
        <v>55</v>
      </c>
      <c r="D22" s="26" t="s">
        <v>7</v>
      </c>
      <c r="E22" s="24" t="s">
        <v>3</v>
      </c>
      <c r="F22" s="24" t="s">
        <v>57</v>
      </c>
      <c r="G22" s="24">
        <v>8</v>
      </c>
      <c r="H22" s="28">
        <f t="shared" si="0"/>
        <v>15</v>
      </c>
      <c r="I22" s="28">
        <v>267.8</v>
      </c>
      <c r="J22" s="46">
        <v>4</v>
      </c>
      <c r="K22" s="46">
        <v>2</v>
      </c>
      <c r="L22" s="46">
        <v>2</v>
      </c>
      <c r="M22" s="46">
        <v>2</v>
      </c>
      <c r="N22" s="46">
        <v>5</v>
      </c>
      <c r="S22" s="39"/>
      <c r="T22" s="39"/>
      <c r="U22" s="39"/>
      <c r="V22" s="39"/>
      <c r="W22" s="39"/>
    </row>
    <row r="23" spans="1:26" x14ac:dyDescent="0.25">
      <c r="A23" s="24">
        <v>9</v>
      </c>
      <c r="B23" s="24">
        <v>320539</v>
      </c>
      <c r="C23" s="25" t="s">
        <v>62</v>
      </c>
      <c r="D23" s="26" t="s">
        <v>7</v>
      </c>
      <c r="E23" s="24" t="s">
        <v>3</v>
      </c>
      <c r="F23" s="24" t="s">
        <v>57</v>
      </c>
      <c r="G23" s="24">
        <v>8</v>
      </c>
      <c r="H23" s="28">
        <f t="shared" si="0"/>
        <v>19</v>
      </c>
      <c r="I23" s="28">
        <v>1824.3</v>
      </c>
      <c r="J23" s="46">
        <v>8</v>
      </c>
      <c r="K23" s="46">
        <v>2</v>
      </c>
      <c r="L23" s="46">
        <v>2</v>
      </c>
      <c r="M23" s="46">
        <v>2</v>
      </c>
      <c r="N23" s="46">
        <v>5</v>
      </c>
      <c r="S23" s="39"/>
      <c r="T23" s="39"/>
      <c r="U23" s="39"/>
      <c r="V23" s="39"/>
      <c r="W23" s="39"/>
    </row>
    <row r="24" spans="1:26" x14ac:dyDescent="0.25">
      <c r="A24" s="24">
        <v>10</v>
      </c>
      <c r="B24" s="24">
        <v>529398</v>
      </c>
      <c r="C24" s="25" t="s">
        <v>63</v>
      </c>
      <c r="D24" s="26" t="s">
        <v>56</v>
      </c>
      <c r="E24" s="24" t="s">
        <v>3</v>
      </c>
      <c r="F24" s="24" t="s">
        <v>57</v>
      </c>
      <c r="G24" s="24">
        <v>8</v>
      </c>
      <c r="H24" s="28">
        <f t="shared" si="0"/>
        <v>17</v>
      </c>
      <c r="I24" s="28">
        <v>1015</v>
      </c>
      <c r="J24" s="46">
        <v>6</v>
      </c>
      <c r="K24" s="46">
        <v>2</v>
      </c>
      <c r="L24" s="46">
        <v>2</v>
      </c>
      <c r="M24" s="46">
        <v>2</v>
      </c>
      <c r="N24" s="46">
        <v>5</v>
      </c>
      <c r="S24" s="39"/>
      <c r="T24" s="39"/>
      <c r="U24" s="39"/>
      <c r="V24" s="39"/>
      <c r="W24" s="39"/>
    </row>
    <row r="25" spans="1:26" x14ac:dyDescent="0.25">
      <c r="A25" s="24">
        <v>11</v>
      </c>
      <c r="B25" s="24">
        <v>320822</v>
      </c>
      <c r="C25" s="25" t="s">
        <v>61</v>
      </c>
      <c r="D25" s="26" t="s">
        <v>56</v>
      </c>
      <c r="E25" s="24" t="s">
        <v>3</v>
      </c>
      <c r="F25" s="24" t="s">
        <v>57</v>
      </c>
      <c r="G25" s="24">
        <v>8</v>
      </c>
      <c r="H25" s="28">
        <f t="shared" si="0"/>
        <v>21</v>
      </c>
      <c r="I25" s="28">
        <v>3200</v>
      </c>
      <c r="J25" s="46">
        <v>10</v>
      </c>
      <c r="K25" s="46">
        <v>2</v>
      </c>
      <c r="L25" s="46">
        <v>2</v>
      </c>
      <c r="M25" s="46">
        <v>2</v>
      </c>
      <c r="N25" s="46">
        <v>5</v>
      </c>
      <c r="R25" s="39">
        <f>SUM(S25:W25)</f>
        <v>3066</v>
      </c>
      <c r="S25" s="47">
        <f>SUM(S15:S17)</f>
        <v>806</v>
      </c>
      <c r="T25" s="39">
        <f>SUM(T15:T17)</f>
        <v>348</v>
      </c>
      <c r="U25" s="47">
        <f>SUM(U15:U17)</f>
        <v>1260</v>
      </c>
      <c r="V25" s="47">
        <f>SUM(V15:V17)</f>
        <v>304</v>
      </c>
      <c r="W25" s="39">
        <f>SUM(W15:W17)</f>
        <v>348</v>
      </c>
      <c r="Z25" s="17">
        <v>335</v>
      </c>
    </row>
    <row r="26" spans="1:26" x14ac:dyDescent="0.25">
      <c r="A26" s="24">
        <v>12</v>
      </c>
      <c r="B26" s="24">
        <v>320582</v>
      </c>
      <c r="C26" s="25" t="s">
        <v>58</v>
      </c>
      <c r="D26" s="26" t="s">
        <v>56</v>
      </c>
      <c r="E26" s="24" t="s">
        <v>3</v>
      </c>
      <c r="F26" s="24" t="s">
        <v>57</v>
      </c>
      <c r="G26" s="24">
        <v>8</v>
      </c>
      <c r="H26" s="28">
        <f t="shared" si="0"/>
        <v>15</v>
      </c>
      <c r="I26" s="28">
        <v>149.59</v>
      </c>
      <c r="J26" s="46">
        <v>4</v>
      </c>
      <c r="K26" s="46">
        <v>2</v>
      </c>
      <c r="L26" s="46">
        <v>2</v>
      </c>
      <c r="M26" s="46">
        <v>2</v>
      </c>
      <c r="N26" s="46">
        <v>5</v>
      </c>
      <c r="S26" s="39">
        <f>S19-S25</f>
        <v>0</v>
      </c>
      <c r="T26" s="39">
        <f>T19-T25</f>
        <v>-13</v>
      </c>
      <c r="U26" s="39">
        <f>U19-U25</f>
        <v>0</v>
      </c>
      <c r="V26" s="39">
        <f>V19-V25</f>
        <v>0</v>
      </c>
      <c r="W26" s="39">
        <f>W19-W25</f>
        <v>-13</v>
      </c>
      <c r="Z26" s="17">
        <f>Z25*2</f>
        <v>670</v>
      </c>
    </row>
    <row r="27" spans="1:26" x14ac:dyDescent="0.25">
      <c r="A27" s="24">
        <v>13</v>
      </c>
      <c r="B27" s="24">
        <v>320643</v>
      </c>
      <c r="C27" s="25">
        <v>2004</v>
      </c>
      <c r="D27" s="26" t="s">
        <v>56</v>
      </c>
      <c r="E27" s="24" t="s">
        <v>3</v>
      </c>
      <c r="F27" s="24" t="s">
        <v>57</v>
      </c>
      <c r="G27" s="24">
        <v>8</v>
      </c>
      <c r="H27" s="28">
        <f t="shared" si="0"/>
        <v>17</v>
      </c>
      <c r="I27" s="28">
        <v>998.46</v>
      </c>
      <c r="J27" s="46">
        <v>6</v>
      </c>
      <c r="K27" s="46">
        <v>2</v>
      </c>
      <c r="L27" s="46">
        <v>2</v>
      </c>
      <c r="M27" s="46">
        <v>2</v>
      </c>
      <c r="N27" s="46">
        <v>5</v>
      </c>
      <c r="T27" s="39"/>
      <c r="U27" s="39"/>
      <c r="V27" s="39"/>
      <c r="W27" s="39"/>
    </row>
    <row r="28" spans="1:26" x14ac:dyDescent="0.25">
      <c r="A28" s="24">
        <v>14</v>
      </c>
      <c r="B28" s="24">
        <v>320723</v>
      </c>
      <c r="C28" s="25" t="s">
        <v>60</v>
      </c>
      <c r="D28" s="26" t="s">
        <v>56</v>
      </c>
      <c r="E28" s="24" t="s">
        <v>3</v>
      </c>
      <c r="F28" s="24" t="s">
        <v>57</v>
      </c>
      <c r="G28" s="24">
        <v>8</v>
      </c>
      <c r="H28" s="28">
        <f t="shared" si="0"/>
        <v>15</v>
      </c>
      <c r="I28" s="28">
        <v>213.3</v>
      </c>
      <c r="J28" s="46">
        <v>4</v>
      </c>
      <c r="K28" s="46">
        <v>2</v>
      </c>
      <c r="L28" s="46">
        <v>2</v>
      </c>
      <c r="M28" s="46">
        <v>2</v>
      </c>
      <c r="N28" s="46">
        <v>5</v>
      </c>
      <c r="T28" s="39"/>
      <c r="U28" s="39"/>
      <c r="V28" s="39"/>
      <c r="W28" s="39"/>
    </row>
    <row r="29" spans="1:26" x14ac:dyDescent="0.25">
      <c r="A29" s="24">
        <v>15</v>
      </c>
      <c r="B29" s="24">
        <v>320704</v>
      </c>
      <c r="C29" s="25" t="s">
        <v>59</v>
      </c>
      <c r="D29" s="26" t="s">
        <v>56</v>
      </c>
      <c r="E29" s="24" t="s">
        <v>3</v>
      </c>
      <c r="F29" s="24" t="s">
        <v>57</v>
      </c>
      <c r="G29" s="24">
        <v>9</v>
      </c>
      <c r="H29" s="28">
        <f t="shared" si="0"/>
        <v>21</v>
      </c>
      <c r="I29" s="28">
        <v>2462.3000000000002</v>
      </c>
      <c r="J29" s="46">
        <v>8</v>
      </c>
      <c r="K29" s="46">
        <v>2</v>
      </c>
      <c r="L29" s="46">
        <v>3</v>
      </c>
      <c r="M29" s="46">
        <v>3</v>
      </c>
      <c r="N29" s="46">
        <v>5</v>
      </c>
      <c r="T29" s="17">
        <v>127</v>
      </c>
      <c r="W29" s="17">
        <v>127</v>
      </c>
    </row>
    <row r="30" spans="1:26" x14ac:dyDescent="0.25">
      <c r="A30" s="24">
        <v>16</v>
      </c>
      <c r="B30" s="24">
        <v>320619</v>
      </c>
      <c r="C30" s="25" t="s">
        <v>65</v>
      </c>
      <c r="D30" s="26" t="s">
        <v>56</v>
      </c>
      <c r="E30" s="24" t="s">
        <v>3</v>
      </c>
      <c r="F30" s="24" t="s">
        <v>64</v>
      </c>
      <c r="G30" s="24">
        <v>9</v>
      </c>
      <c r="H30" s="28">
        <f t="shared" si="0"/>
        <v>21</v>
      </c>
      <c r="I30" s="28">
        <v>1801</v>
      </c>
      <c r="J30" s="46">
        <v>8</v>
      </c>
      <c r="K30" s="46">
        <v>2</v>
      </c>
      <c r="L30" s="46">
        <v>3</v>
      </c>
      <c r="M30" s="46">
        <v>3</v>
      </c>
      <c r="N30" s="46">
        <v>5</v>
      </c>
      <c r="T30" s="17">
        <f>T29-T16</f>
        <v>0</v>
      </c>
      <c r="W30" s="17">
        <f>W29-W16</f>
        <v>0</v>
      </c>
    </row>
    <row r="31" spans="1:26" x14ac:dyDescent="0.25">
      <c r="A31" s="24">
        <v>17</v>
      </c>
      <c r="B31" s="24">
        <v>320775</v>
      </c>
      <c r="C31" s="25">
        <v>3013</v>
      </c>
      <c r="D31" s="26" t="s">
        <v>56</v>
      </c>
      <c r="E31" s="24" t="s">
        <v>3</v>
      </c>
      <c r="F31" s="24" t="s">
        <v>64</v>
      </c>
      <c r="G31" s="24">
        <v>8</v>
      </c>
      <c r="H31" s="28">
        <f t="shared" si="0"/>
        <v>17</v>
      </c>
      <c r="I31" s="28">
        <v>972</v>
      </c>
      <c r="J31" s="46">
        <v>6</v>
      </c>
      <c r="K31" s="46">
        <v>2</v>
      </c>
      <c r="L31" s="46">
        <v>2</v>
      </c>
      <c r="M31" s="46">
        <v>2</v>
      </c>
      <c r="N31" s="46">
        <v>5</v>
      </c>
    </row>
    <row r="32" spans="1:26" x14ac:dyDescent="0.25">
      <c r="A32" s="24">
        <v>18</v>
      </c>
      <c r="B32" s="24">
        <v>320515</v>
      </c>
      <c r="C32" s="25" t="s">
        <v>68</v>
      </c>
      <c r="D32" s="26" t="s">
        <v>7</v>
      </c>
      <c r="E32" s="24" t="s">
        <v>3</v>
      </c>
      <c r="F32" s="24" t="s">
        <v>64</v>
      </c>
      <c r="G32" s="24">
        <v>8</v>
      </c>
      <c r="H32" s="28">
        <f t="shared" si="0"/>
        <v>19</v>
      </c>
      <c r="I32" s="28">
        <v>1200.48</v>
      </c>
      <c r="J32" s="46">
        <v>8</v>
      </c>
      <c r="K32" s="46">
        <v>2</v>
      </c>
      <c r="L32" s="46">
        <v>2</v>
      </c>
      <c r="M32" s="46">
        <v>2</v>
      </c>
      <c r="N32" s="46">
        <v>5</v>
      </c>
    </row>
    <row r="33" spans="1:14" x14ac:dyDescent="0.25">
      <c r="A33" s="24">
        <v>19</v>
      </c>
      <c r="B33" s="24">
        <v>320488</v>
      </c>
      <c r="C33" s="25">
        <v>49</v>
      </c>
      <c r="D33" s="26" t="s">
        <v>7</v>
      </c>
      <c r="E33" s="24" t="s">
        <v>3</v>
      </c>
      <c r="F33" s="24" t="s">
        <v>64</v>
      </c>
      <c r="G33" s="24">
        <v>8</v>
      </c>
      <c r="H33" s="28">
        <f t="shared" si="0"/>
        <v>17</v>
      </c>
      <c r="I33" s="28">
        <v>1000</v>
      </c>
      <c r="J33" s="46">
        <v>6</v>
      </c>
      <c r="K33" s="46">
        <v>2</v>
      </c>
      <c r="L33" s="46">
        <v>2</v>
      </c>
      <c r="M33" s="46">
        <v>2</v>
      </c>
      <c r="N33" s="46">
        <v>5</v>
      </c>
    </row>
    <row r="34" spans="1:14" x14ac:dyDescent="0.25">
      <c r="A34" s="24">
        <v>20</v>
      </c>
      <c r="B34" s="24">
        <v>320577</v>
      </c>
      <c r="C34" s="25" t="s">
        <v>67</v>
      </c>
      <c r="D34" s="26" t="s">
        <v>7</v>
      </c>
      <c r="E34" s="24" t="s">
        <v>3</v>
      </c>
      <c r="F34" s="24" t="s">
        <v>64</v>
      </c>
      <c r="G34" s="24">
        <v>8</v>
      </c>
      <c r="H34" s="28">
        <f t="shared" si="0"/>
        <v>19</v>
      </c>
      <c r="I34" s="28">
        <v>2473.6399999999899</v>
      </c>
      <c r="J34" s="46">
        <v>8</v>
      </c>
      <c r="K34" s="46">
        <v>2</v>
      </c>
      <c r="L34" s="46">
        <v>2</v>
      </c>
      <c r="M34" s="46">
        <v>2</v>
      </c>
      <c r="N34" s="46">
        <v>5</v>
      </c>
    </row>
    <row r="35" spans="1:14" x14ac:dyDescent="0.25">
      <c r="A35" s="24">
        <v>21</v>
      </c>
      <c r="B35" s="24">
        <v>320600</v>
      </c>
      <c r="C35" s="25" t="s">
        <v>66</v>
      </c>
      <c r="D35" s="26" t="s">
        <v>56</v>
      </c>
      <c r="E35" s="24" t="s">
        <v>3</v>
      </c>
      <c r="F35" s="24" t="s">
        <v>64</v>
      </c>
      <c r="G35" s="24">
        <v>8</v>
      </c>
      <c r="H35" s="28">
        <f t="shared" si="0"/>
        <v>19</v>
      </c>
      <c r="I35" s="28">
        <v>2440.4899999999898</v>
      </c>
      <c r="J35" s="46">
        <v>8</v>
      </c>
      <c r="K35" s="46">
        <v>2</v>
      </c>
      <c r="L35" s="46">
        <v>2</v>
      </c>
      <c r="M35" s="46">
        <v>2</v>
      </c>
      <c r="N35" s="46">
        <v>5</v>
      </c>
    </row>
    <row r="36" spans="1:14" x14ac:dyDescent="0.25">
      <c r="A36" s="24">
        <v>22</v>
      </c>
      <c r="B36" s="24">
        <v>305690</v>
      </c>
      <c r="C36" s="25" t="s">
        <v>71</v>
      </c>
      <c r="D36" s="26" t="s">
        <v>7</v>
      </c>
      <c r="E36" s="24" t="s">
        <v>3</v>
      </c>
      <c r="F36" s="24" t="s">
        <v>74</v>
      </c>
      <c r="G36" s="24">
        <v>8</v>
      </c>
      <c r="H36" s="28">
        <f t="shared" si="0"/>
        <v>19</v>
      </c>
      <c r="I36" s="28">
        <v>1946.71</v>
      </c>
      <c r="J36" s="46">
        <v>8</v>
      </c>
      <c r="K36" s="46">
        <v>2</v>
      </c>
      <c r="L36" s="46">
        <v>2</v>
      </c>
      <c r="M36" s="46">
        <v>2</v>
      </c>
      <c r="N36" s="46">
        <v>5</v>
      </c>
    </row>
    <row r="37" spans="1:14" x14ac:dyDescent="0.25">
      <c r="A37" s="24">
        <v>23</v>
      </c>
      <c r="B37" s="24">
        <v>305727</v>
      </c>
      <c r="C37" s="25" t="s">
        <v>72</v>
      </c>
      <c r="D37" s="26" t="s">
        <v>7</v>
      </c>
      <c r="E37" s="24" t="s">
        <v>3</v>
      </c>
      <c r="F37" s="24" t="s">
        <v>74</v>
      </c>
      <c r="G37" s="24">
        <v>8</v>
      </c>
      <c r="H37" s="28">
        <f t="shared" si="0"/>
        <v>17</v>
      </c>
      <c r="I37" s="28">
        <v>900</v>
      </c>
      <c r="J37" s="46">
        <v>6</v>
      </c>
      <c r="K37" s="46">
        <v>2</v>
      </c>
      <c r="L37" s="46">
        <v>2</v>
      </c>
      <c r="M37" s="46">
        <v>2</v>
      </c>
      <c r="N37" s="46">
        <v>5</v>
      </c>
    </row>
    <row r="38" spans="1:14" x14ac:dyDescent="0.25">
      <c r="A38" s="24">
        <v>24</v>
      </c>
      <c r="B38" s="24">
        <v>305732</v>
      </c>
      <c r="C38" s="25" t="s">
        <v>73</v>
      </c>
      <c r="D38" s="26" t="s">
        <v>7</v>
      </c>
      <c r="E38" s="24" t="s">
        <v>3</v>
      </c>
      <c r="F38" s="24" t="s">
        <v>74</v>
      </c>
      <c r="G38" s="24">
        <v>8</v>
      </c>
      <c r="H38" s="28">
        <f t="shared" si="0"/>
        <v>15</v>
      </c>
      <c r="I38" s="28">
        <v>640.33000000000004</v>
      </c>
      <c r="J38" s="46">
        <v>4</v>
      </c>
      <c r="K38" s="46">
        <v>2</v>
      </c>
      <c r="L38" s="46">
        <v>2</v>
      </c>
      <c r="M38" s="46">
        <v>2</v>
      </c>
      <c r="N38" s="46">
        <v>5</v>
      </c>
    </row>
    <row r="39" spans="1:14" x14ac:dyDescent="0.25">
      <c r="A39" s="24">
        <v>25</v>
      </c>
      <c r="B39" s="24">
        <v>305845</v>
      </c>
      <c r="C39" s="25" t="s">
        <v>69</v>
      </c>
      <c r="D39" s="26" t="s">
        <v>56</v>
      </c>
      <c r="E39" s="24" t="s">
        <v>3</v>
      </c>
      <c r="F39" s="24" t="s">
        <v>74</v>
      </c>
      <c r="G39" s="24">
        <v>9</v>
      </c>
      <c r="H39" s="28">
        <f t="shared" si="0"/>
        <v>21</v>
      </c>
      <c r="I39" s="28">
        <v>1318.9</v>
      </c>
      <c r="J39" s="46">
        <v>8</v>
      </c>
      <c r="K39" s="46">
        <v>2</v>
      </c>
      <c r="L39" s="46">
        <v>3</v>
      </c>
      <c r="M39" s="46">
        <v>3</v>
      </c>
      <c r="N39" s="46">
        <v>5</v>
      </c>
    </row>
    <row r="40" spans="1:14" x14ac:dyDescent="0.25">
      <c r="A40" s="24">
        <v>26</v>
      </c>
      <c r="B40" s="24">
        <v>777029</v>
      </c>
      <c r="C40" s="25" t="s">
        <v>70</v>
      </c>
      <c r="D40" s="26" t="s">
        <v>7</v>
      </c>
      <c r="E40" s="24" t="s">
        <v>3</v>
      </c>
      <c r="F40" s="24" t="s">
        <v>74</v>
      </c>
      <c r="G40" s="24">
        <v>8</v>
      </c>
      <c r="H40" s="28">
        <f t="shared" si="0"/>
        <v>15</v>
      </c>
      <c r="I40" s="28">
        <v>341.6</v>
      </c>
      <c r="J40" s="46">
        <v>4</v>
      </c>
      <c r="K40" s="46">
        <v>2</v>
      </c>
      <c r="L40" s="46">
        <v>2</v>
      </c>
      <c r="M40" s="46">
        <v>2</v>
      </c>
      <c r="N40" s="46">
        <v>5</v>
      </c>
    </row>
    <row r="41" spans="1:14" x14ac:dyDescent="0.25">
      <c r="A41" s="24">
        <v>27</v>
      </c>
      <c r="B41" s="24">
        <v>305770</v>
      </c>
      <c r="C41" s="25" t="s">
        <v>78</v>
      </c>
      <c r="D41" s="26" t="s">
        <v>7</v>
      </c>
      <c r="E41" s="24" t="s">
        <v>3</v>
      </c>
      <c r="F41" s="24" t="s">
        <v>80</v>
      </c>
      <c r="G41" s="24">
        <v>8</v>
      </c>
      <c r="H41" s="28">
        <f t="shared" si="0"/>
        <v>15</v>
      </c>
      <c r="I41" s="28">
        <v>600</v>
      </c>
      <c r="J41" s="46">
        <v>4</v>
      </c>
      <c r="K41" s="46">
        <v>2</v>
      </c>
      <c r="L41" s="46">
        <v>2</v>
      </c>
      <c r="M41" s="46">
        <v>2</v>
      </c>
      <c r="N41" s="46">
        <v>5</v>
      </c>
    </row>
    <row r="42" spans="1:14" x14ac:dyDescent="0.25">
      <c r="A42" s="24">
        <v>28</v>
      </c>
      <c r="B42" s="24">
        <v>305713</v>
      </c>
      <c r="C42" s="25" t="s">
        <v>79</v>
      </c>
      <c r="D42" s="26" t="s">
        <v>7</v>
      </c>
      <c r="E42" s="24" t="s">
        <v>3</v>
      </c>
      <c r="F42" s="24" t="s">
        <v>80</v>
      </c>
      <c r="G42" s="24">
        <v>8</v>
      </c>
      <c r="H42" s="28">
        <f t="shared" si="0"/>
        <v>15</v>
      </c>
      <c r="I42" s="28">
        <v>480</v>
      </c>
      <c r="J42" s="46">
        <v>4</v>
      </c>
      <c r="K42" s="46">
        <v>2</v>
      </c>
      <c r="L42" s="46">
        <v>2</v>
      </c>
      <c r="M42" s="46">
        <v>2</v>
      </c>
      <c r="N42" s="46">
        <v>5</v>
      </c>
    </row>
    <row r="43" spans="1:14" x14ac:dyDescent="0.25">
      <c r="A43" s="24">
        <v>29</v>
      </c>
      <c r="B43" s="24">
        <v>305671</v>
      </c>
      <c r="C43" s="25" t="s">
        <v>76</v>
      </c>
      <c r="D43" s="26" t="s">
        <v>56</v>
      </c>
      <c r="E43" s="24" t="s">
        <v>3</v>
      </c>
      <c r="F43" s="24" t="s">
        <v>80</v>
      </c>
      <c r="G43" s="24">
        <v>8</v>
      </c>
      <c r="H43" s="28">
        <f t="shared" si="0"/>
        <v>21</v>
      </c>
      <c r="I43" s="28">
        <v>2647.08</v>
      </c>
      <c r="J43" s="46">
        <v>10</v>
      </c>
      <c r="K43" s="46">
        <v>2</v>
      </c>
      <c r="L43" s="46">
        <v>2</v>
      </c>
      <c r="M43" s="46">
        <v>2</v>
      </c>
      <c r="N43" s="46">
        <v>5</v>
      </c>
    </row>
    <row r="44" spans="1:14" x14ac:dyDescent="0.25">
      <c r="A44" s="24">
        <v>30</v>
      </c>
      <c r="B44" s="24">
        <v>305893</v>
      </c>
      <c r="C44" s="25" t="s">
        <v>77</v>
      </c>
      <c r="D44" s="26" t="s">
        <v>56</v>
      </c>
      <c r="E44" s="24" t="s">
        <v>3</v>
      </c>
      <c r="F44" s="24" t="s">
        <v>80</v>
      </c>
      <c r="G44" s="24">
        <v>8</v>
      </c>
      <c r="H44" s="28">
        <f t="shared" si="0"/>
        <v>15</v>
      </c>
      <c r="I44" s="28">
        <v>480</v>
      </c>
      <c r="J44" s="46">
        <v>4</v>
      </c>
      <c r="K44" s="46">
        <v>2</v>
      </c>
      <c r="L44" s="46">
        <v>2</v>
      </c>
      <c r="M44" s="46">
        <v>2</v>
      </c>
      <c r="N44" s="46">
        <v>5</v>
      </c>
    </row>
    <row r="45" spans="1:14" x14ac:dyDescent="0.25">
      <c r="A45" s="24">
        <v>31</v>
      </c>
      <c r="B45" s="24">
        <v>305925</v>
      </c>
      <c r="C45" s="25" t="s">
        <v>75</v>
      </c>
      <c r="D45" s="26" t="s">
        <v>56</v>
      </c>
      <c r="E45" s="24" t="s">
        <v>3</v>
      </c>
      <c r="F45" s="24" t="s">
        <v>80</v>
      </c>
      <c r="G45" s="24">
        <v>9</v>
      </c>
      <c r="H45" s="28">
        <f t="shared" si="0"/>
        <v>17</v>
      </c>
      <c r="I45" s="28">
        <v>560</v>
      </c>
      <c r="J45" s="46">
        <v>4</v>
      </c>
      <c r="K45" s="46">
        <v>2</v>
      </c>
      <c r="L45" s="46">
        <v>3</v>
      </c>
      <c r="M45" s="46">
        <v>3</v>
      </c>
      <c r="N45" s="46">
        <v>5</v>
      </c>
    </row>
    <row r="46" spans="1:14" x14ac:dyDescent="0.25">
      <c r="A46" s="24">
        <v>32</v>
      </c>
      <c r="B46" s="24">
        <v>305794</v>
      </c>
      <c r="C46" s="25" t="s">
        <v>85</v>
      </c>
      <c r="D46" s="26" t="s">
        <v>56</v>
      </c>
      <c r="E46" s="24" t="s">
        <v>3</v>
      </c>
      <c r="F46" s="24" t="s">
        <v>82</v>
      </c>
      <c r="G46" s="24">
        <v>8</v>
      </c>
      <c r="H46" s="28">
        <f t="shared" si="0"/>
        <v>19</v>
      </c>
      <c r="I46" s="28">
        <v>1867.17</v>
      </c>
      <c r="J46" s="46">
        <v>8</v>
      </c>
      <c r="K46" s="46">
        <v>2</v>
      </c>
      <c r="L46" s="46">
        <v>2</v>
      </c>
      <c r="M46" s="46">
        <v>2</v>
      </c>
      <c r="N46" s="46">
        <v>5</v>
      </c>
    </row>
    <row r="47" spans="1:14" x14ac:dyDescent="0.25">
      <c r="A47" s="24">
        <v>33</v>
      </c>
      <c r="B47" s="24">
        <v>305746</v>
      </c>
      <c r="C47" s="25">
        <v>392</v>
      </c>
      <c r="D47" s="26" t="s">
        <v>7</v>
      </c>
      <c r="E47" s="24" t="s">
        <v>3</v>
      </c>
      <c r="F47" s="24" t="s">
        <v>82</v>
      </c>
      <c r="G47" s="24">
        <v>8</v>
      </c>
      <c r="H47" s="28">
        <f t="shared" ref="H47:H78" si="2">SUM(J47:N47)</f>
        <v>17</v>
      </c>
      <c r="I47" s="28">
        <v>1000</v>
      </c>
      <c r="J47" s="46">
        <v>6</v>
      </c>
      <c r="K47" s="46">
        <v>2</v>
      </c>
      <c r="L47" s="46">
        <v>2</v>
      </c>
      <c r="M47" s="46">
        <v>2</v>
      </c>
      <c r="N47" s="46">
        <v>5</v>
      </c>
    </row>
    <row r="48" spans="1:14" x14ac:dyDescent="0.25">
      <c r="A48" s="24">
        <v>34</v>
      </c>
      <c r="B48" s="24">
        <v>305708</v>
      </c>
      <c r="C48" s="25">
        <v>319</v>
      </c>
      <c r="D48" s="26" t="s">
        <v>7</v>
      </c>
      <c r="E48" s="24" t="s">
        <v>3</v>
      </c>
      <c r="F48" s="24" t="s">
        <v>82</v>
      </c>
      <c r="G48" s="24">
        <v>8</v>
      </c>
      <c r="H48" s="28">
        <f t="shared" si="2"/>
        <v>17</v>
      </c>
      <c r="I48" s="28">
        <v>1198</v>
      </c>
      <c r="J48" s="46">
        <v>6</v>
      </c>
      <c r="K48" s="46">
        <v>2</v>
      </c>
      <c r="L48" s="46">
        <v>2</v>
      </c>
      <c r="M48" s="46">
        <v>2</v>
      </c>
      <c r="N48" s="46">
        <v>5</v>
      </c>
    </row>
    <row r="49" spans="1:14" x14ac:dyDescent="0.25">
      <c r="A49" s="24">
        <v>35</v>
      </c>
      <c r="B49" s="24">
        <v>305685</v>
      </c>
      <c r="C49" s="25" t="s">
        <v>87</v>
      </c>
      <c r="D49" s="26" t="s">
        <v>7</v>
      </c>
      <c r="E49" s="24" t="s">
        <v>3</v>
      </c>
      <c r="F49" s="24" t="s">
        <v>82</v>
      </c>
      <c r="G49" s="24">
        <v>8</v>
      </c>
      <c r="H49" s="28">
        <f t="shared" si="2"/>
        <v>19</v>
      </c>
      <c r="I49" s="28">
        <v>2000</v>
      </c>
      <c r="J49" s="46">
        <v>8</v>
      </c>
      <c r="K49" s="46">
        <v>2</v>
      </c>
      <c r="L49" s="46">
        <v>2</v>
      </c>
      <c r="M49" s="46">
        <v>2</v>
      </c>
      <c r="N49" s="46">
        <v>5</v>
      </c>
    </row>
    <row r="50" spans="1:14" x14ac:dyDescent="0.25">
      <c r="A50" s="24">
        <v>36</v>
      </c>
      <c r="B50" s="24">
        <v>305812</v>
      </c>
      <c r="C50" s="25" t="s">
        <v>86</v>
      </c>
      <c r="D50" s="26" t="s">
        <v>56</v>
      </c>
      <c r="E50" s="24" t="s">
        <v>3</v>
      </c>
      <c r="F50" s="24" t="s">
        <v>82</v>
      </c>
      <c r="G50" s="24">
        <v>8</v>
      </c>
      <c r="H50" s="28">
        <f t="shared" si="2"/>
        <v>22</v>
      </c>
      <c r="I50" s="28">
        <v>3783.9</v>
      </c>
      <c r="J50" s="46">
        <v>10</v>
      </c>
      <c r="K50" s="46">
        <v>2</v>
      </c>
      <c r="L50" s="46">
        <v>2</v>
      </c>
      <c r="M50" s="46">
        <v>2</v>
      </c>
      <c r="N50" s="46">
        <v>6</v>
      </c>
    </row>
    <row r="51" spans="1:14" x14ac:dyDescent="0.25">
      <c r="A51" s="24">
        <v>37</v>
      </c>
      <c r="B51" s="24">
        <v>305850</v>
      </c>
      <c r="C51" s="25" t="s">
        <v>83</v>
      </c>
      <c r="D51" s="26" t="s">
        <v>56</v>
      </c>
      <c r="E51" s="24" t="s">
        <v>3</v>
      </c>
      <c r="F51" s="24" t="s">
        <v>82</v>
      </c>
      <c r="G51" s="24">
        <v>9</v>
      </c>
      <c r="H51" s="28">
        <f t="shared" si="2"/>
        <v>26</v>
      </c>
      <c r="I51" s="28">
        <v>6778.51</v>
      </c>
      <c r="J51" s="46">
        <v>12</v>
      </c>
      <c r="K51" s="46">
        <v>2</v>
      </c>
      <c r="L51" s="46">
        <v>3</v>
      </c>
      <c r="M51" s="46">
        <v>3</v>
      </c>
      <c r="N51" s="46">
        <v>6</v>
      </c>
    </row>
    <row r="52" spans="1:14" x14ac:dyDescent="0.25">
      <c r="A52" s="24">
        <v>38</v>
      </c>
      <c r="B52" s="24">
        <v>305906</v>
      </c>
      <c r="C52" s="25" t="s">
        <v>84</v>
      </c>
      <c r="D52" s="26" t="s">
        <v>56</v>
      </c>
      <c r="E52" s="24" t="s">
        <v>3</v>
      </c>
      <c r="F52" s="24" t="s">
        <v>82</v>
      </c>
      <c r="G52" s="24">
        <v>9</v>
      </c>
      <c r="H52" s="28">
        <f t="shared" si="2"/>
        <v>26</v>
      </c>
      <c r="I52" s="28">
        <v>15876</v>
      </c>
      <c r="J52" s="46">
        <v>12</v>
      </c>
      <c r="K52" s="46">
        <v>2</v>
      </c>
      <c r="L52" s="46">
        <v>3</v>
      </c>
      <c r="M52" s="46">
        <v>3</v>
      </c>
      <c r="N52" s="46">
        <v>6</v>
      </c>
    </row>
    <row r="53" spans="1:14" x14ac:dyDescent="0.25">
      <c r="A53" s="24">
        <v>39</v>
      </c>
      <c r="B53" s="24">
        <v>305789</v>
      </c>
      <c r="C53" s="25" t="s">
        <v>81</v>
      </c>
      <c r="D53" s="26" t="s">
        <v>56</v>
      </c>
      <c r="E53" s="24" t="s">
        <v>3</v>
      </c>
      <c r="F53" s="24" t="s">
        <v>82</v>
      </c>
      <c r="G53" s="24">
        <v>9</v>
      </c>
      <c r="H53" s="28">
        <f t="shared" si="2"/>
        <v>23</v>
      </c>
      <c r="I53" s="28">
        <v>3633.54</v>
      </c>
      <c r="J53" s="46">
        <v>10</v>
      </c>
      <c r="K53" s="46">
        <v>2</v>
      </c>
      <c r="L53" s="46">
        <v>3</v>
      </c>
      <c r="M53" s="46">
        <v>3</v>
      </c>
      <c r="N53" s="46">
        <v>5</v>
      </c>
    </row>
    <row r="54" spans="1:14" x14ac:dyDescent="0.25">
      <c r="A54" s="24">
        <v>40</v>
      </c>
      <c r="B54" s="24">
        <v>305869</v>
      </c>
      <c r="C54" s="25" t="s">
        <v>89</v>
      </c>
      <c r="D54" s="26" t="s">
        <v>56</v>
      </c>
      <c r="E54" s="24" t="s">
        <v>3</v>
      </c>
      <c r="F54" s="24" t="s">
        <v>96</v>
      </c>
      <c r="G54" s="24">
        <v>8</v>
      </c>
      <c r="H54" s="28">
        <f t="shared" si="2"/>
        <v>26</v>
      </c>
      <c r="I54" s="28">
        <v>12811.88</v>
      </c>
      <c r="J54" s="46">
        <v>12</v>
      </c>
      <c r="K54" s="46">
        <v>2</v>
      </c>
      <c r="L54" s="46">
        <v>3</v>
      </c>
      <c r="M54" s="46">
        <v>3</v>
      </c>
      <c r="N54" s="46">
        <v>6</v>
      </c>
    </row>
    <row r="55" spans="1:14" x14ac:dyDescent="0.25">
      <c r="A55" s="24">
        <v>41</v>
      </c>
      <c r="B55" s="24">
        <v>305666</v>
      </c>
      <c r="C55" s="25" t="s">
        <v>93</v>
      </c>
      <c r="D55" s="26" t="s">
        <v>7</v>
      </c>
      <c r="E55" s="24" t="s">
        <v>3</v>
      </c>
      <c r="F55" s="24" t="s">
        <v>96</v>
      </c>
      <c r="G55" s="24">
        <v>8</v>
      </c>
      <c r="H55" s="28">
        <f t="shared" si="2"/>
        <v>22</v>
      </c>
      <c r="I55" s="28">
        <v>4003.65</v>
      </c>
      <c r="J55" s="46">
        <v>10</v>
      </c>
      <c r="K55" s="46">
        <v>2</v>
      </c>
      <c r="L55" s="46">
        <v>2</v>
      </c>
      <c r="M55" s="46">
        <v>2</v>
      </c>
      <c r="N55" s="46">
        <v>6</v>
      </c>
    </row>
    <row r="56" spans="1:14" x14ac:dyDescent="0.25">
      <c r="A56" s="24">
        <v>42</v>
      </c>
      <c r="B56" s="24">
        <v>305652</v>
      </c>
      <c r="C56" s="25" t="s">
        <v>94</v>
      </c>
      <c r="D56" s="26" t="s">
        <v>7</v>
      </c>
      <c r="E56" s="24" t="s">
        <v>3</v>
      </c>
      <c r="F56" s="24" t="s">
        <v>96</v>
      </c>
      <c r="G56" s="24">
        <v>8</v>
      </c>
      <c r="H56" s="28">
        <f t="shared" si="2"/>
        <v>17</v>
      </c>
      <c r="I56" s="28">
        <v>775</v>
      </c>
      <c r="J56" s="46">
        <v>6</v>
      </c>
      <c r="K56" s="46">
        <v>2</v>
      </c>
      <c r="L56" s="46">
        <v>2</v>
      </c>
      <c r="M56" s="46">
        <v>2</v>
      </c>
      <c r="N56" s="46">
        <v>5</v>
      </c>
    </row>
    <row r="57" spans="1:14" x14ac:dyDescent="0.25">
      <c r="A57" s="24">
        <v>43</v>
      </c>
      <c r="B57" s="24">
        <v>305751</v>
      </c>
      <c r="C57" s="25" t="s">
        <v>92</v>
      </c>
      <c r="D57" s="26" t="s">
        <v>7</v>
      </c>
      <c r="E57" s="24" t="s">
        <v>3</v>
      </c>
      <c r="F57" s="24" t="s">
        <v>96</v>
      </c>
      <c r="G57" s="24">
        <v>8</v>
      </c>
      <c r="H57" s="28">
        <f t="shared" si="2"/>
        <v>19</v>
      </c>
      <c r="I57" s="28">
        <v>1785.6</v>
      </c>
      <c r="J57" s="46">
        <v>8</v>
      </c>
      <c r="K57" s="46">
        <v>2</v>
      </c>
      <c r="L57" s="46">
        <v>2</v>
      </c>
      <c r="M57" s="46">
        <v>2</v>
      </c>
      <c r="N57" s="46">
        <v>5</v>
      </c>
    </row>
    <row r="58" spans="1:14" x14ac:dyDescent="0.25">
      <c r="A58" s="24">
        <v>44</v>
      </c>
      <c r="B58" s="24">
        <v>305765</v>
      </c>
      <c r="C58" s="25" t="s">
        <v>95</v>
      </c>
      <c r="D58" s="26" t="s">
        <v>7</v>
      </c>
      <c r="E58" s="24" t="s">
        <v>3</v>
      </c>
      <c r="F58" s="24" t="s">
        <v>96</v>
      </c>
      <c r="G58" s="24">
        <v>8</v>
      </c>
      <c r="H58" s="28">
        <f t="shared" si="2"/>
        <v>26</v>
      </c>
      <c r="I58" s="28">
        <v>15000</v>
      </c>
      <c r="J58" s="46">
        <v>12</v>
      </c>
      <c r="K58" s="46">
        <v>2</v>
      </c>
      <c r="L58" s="46">
        <v>3</v>
      </c>
      <c r="M58" s="46">
        <v>3</v>
      </c>
      <c r="N58" s="46">
        <v>6</v>
      </c>
    </row>
    <row r="59" spans="1:14" x14ac:dyDescent="0.25">
      <c r="A59" s="24">
        <v>45</v>
      </c>
      <c r="B59" s="24">
        <v>305826</v>
      </c>
      <c r="C59" s="25" t="s">
        <v>90</v>
      </c>
      <c r="D59" s="26" t="s">
        <v>56</v>
      </c>
      <c r="E59" s="24" t="s">
        <v>3</v>
      </c>
      <c r="F59" s="24" t="s">
        <v>96</v>
      </c>
      <c r="G59" s="24">
        <v>8</v>
      </c>
      <c r="H59" s="28">
        <f t="shared" si="2"/>
        <v>26</v>
      </c>
      <c r="I59" s="28">
        <v>14152.9</v>
      </c>
      <c r="J59" s="46">
        <v>12</v>
      </c>
      <c r="K59" s="46">
        <v>2</v>
      </c>
      <c r="L59" s="46">
        <v>3</v>
      </c>
      <c r="M59" s="46">
        <v>3</v>
      </c>
      <c r="N59" s="46">
        <v>6</v>
      </c>
    </row>
    <row r="60" spans="1:14" x14ac:dyDescent="0.25">
      <c r="A60" s="24">
        <v>46</v>
      </c>
      <c r="B60" s="24">
        <v>305968</v>
      </c>
      <c r="C60" s="25" t="s">
        <v>91</v>
      </c>
      <c r="D60" s="26" t="s">
        <v>56</v>
      </c>
      <c r="E60" s="24" t="s">
        <v>3</v>
      </c>
      <c r="F60" s="24" t="s">
        <v>96</v>
      </c>
      <c r="G60" s="24">
        <v>8</v>
      </c>
      <c r="H60" s="28">
        <f t="shared" si="2"/>
        <v>21</v>
      </c>
      <c r="I60" s="28">
        <v>2706</v>
      </c>
      <c r="J60" s="46">
        <v>10</v>
      </c>
      <c r="K60" s="46">
        <v>2</v>
      </c>
      <c r="L60" s="46">
        <v>2</v>
      </c>
      <c r="M60" s="46">
        <v>2</v>
      </c>
      <c r="N60" s="46">
        <v>5</v>
      </c>
    </row>
    <row r="61" spans="1:14" x14ac:dyDescent="0.25">
      <c r="A61" s="24">
        <v>47</v>
      </c>
      <c r="B61" s="24">
        <v>305911</v>
      </c>
      <c r="C61" s="25" t="s">
        <v>88</v>
      </c>
      <c r="D61" s="26" t="s">
        <v>56</v>
      </c>
      <c r="E61" s="24" t="s">
        <v>3</v>
      </c>
      <c r="F61" s="24" t="s">
        <v>96</v>
      </c>
      <c r="G61" s="24">
        <v>9</v>
      </c>
      <c r="H61" s="28">
        <f t="shared" si="2"/>
        <v>23</v>
      </c>
      <c r="I61" s="28">
        <v>2560</v>
      </c>
      <c r="J61" s="46">
        <v>10</v>
      </c>
      <c r="K61" s="46">
        <v>2</v>
      </c>
      <c r="L61" s="46">
        <v>3</v>
      </c>
      <c r="M61" s="46">
        <v>3</v>
      </c>
      <c r="N61" s="46">
        <v>5</v>
      </c>
    </row>
    <row r="62" spans="1:14" x14ac:dyDescent="0.25">
      <c r="A62" s="24">
        <v>48</v>
      </c>
      <c r="B62" s="24">
        <v>332641</v>
      </c>
      <c r="C62" s="25" t="s">
        <v>99</v>
      </c>
      <c r="D62" s="26" t="s">
        <v>7</v>
      </c>
      <c r="E62" s="24" t="s">
        <v>3</v>
      </c>
      <c r="F62" s="24" t="s">
        <v>98</v>
      </c>
      <c r="G62" s="24">
        <v>8</v>
      </c>
      <c r="H62" s="28">
        <f t="shared" si="2"/>
        <v>15</v>
      </c>
      <c r="I62" s="28">
        <v>213</v>
      </c>
      <c r="J62" s="46">
        <v>4</v>
      </c>
      <c r="K62" s="46">
        <v>2</v>
      </c>
      <c r="L62" s="46">
        <v>2</v>
      </c>
      <c r="M62" s="46">
        <v>2</v>
      </c>
      <c r="N62" s="46">
        <v>5</v>
      </c>
    </row>
    <row r="63" spans="1:14" x14ac:dyDescent="0.25">
      <c r="A63" s="24">
        <v>49</v>
      </c>
      <c r="B63" s="24">
        <v>332858</v>
      </c>
      <c r="C63" s="25" t="s">
        <v>100</v>
      </c>
      <c r="D63" s="26" t="s">
        <v>7</v>
      </c>
      <c r="E63" s="24" t="s">
        <v>3</v>
      </c>
      <c r="F63" s="24" t="s">
        <v>98</v>
      </c>
      <c r="G63" s="24">
        <v>8</v>
      </c>
      <c r="H63" s="28">
        <f t="shared" si="2"/>
        <v>19</v>
      </c>
      <c r="I63" s="28">
        <v>1862.71</v>
      </c>
      <c r="J63" s="46">
        <v>8</v>
      </c>
      <c r="K63" s="46">
        <v>2</v>
      </c>
      <c r="L63" s="46">
        <v>2</v>
      </c>
      <c r="M63" s="46">
        <v>2</v>
      </c>
      <c r="N63" s="46">
        <v>5</v>
      </c>
    </row>
    <row r="64" spans="1:14" x14ac:dyDescent="0.25">
      <c r="A64" s="24">
        <v>50</v>
      </c>
      <c r="B64" s="24">
        <v>333315</v>
      </c>
      <c r="C64" s="25" t="s">
        <v>101</v>
      </c>
      <c r="D64" s="26" t="s">
        <v>7</v>
      </c>
      <c r="E64" s="24" t="s">
        <v>3</v>
      </c>
      <c r="F64" s="24" t="s">
        <v>98</v>
      </c>
      <c r="G64" s="24">
        <v>8</v>
      </c>
      <c r="H64" s="28">
        <f t="shared" si="2"/>
        <v>19</v>
      </c>
      <c r="I64" s="28">
        <v>1768</v>
      </c>
      <c r="J64" s="46">
        <v>8</v>
      </c>
      <c r="K64" s="46">
        <v>2</v>
      </c>
      <c r="L64" s="46">
        <v>2</v>
      </c>
      <c r="M64" s="46">
        <v>2</v>
      </c>
      <c r="N64" s="46">
        <v>5</v>
      </c>
    </row>
    <row r="65" spans="1:14" x14ac:dyDescent="0.25">
      <c r="A65" s="24">
        <v>51</v>
      </c>
      <c r="B65" s="24">
        <v>332721</v>
      </c>
      <c r="C65" s="25" t="s">
        <v>102</v>
      </c>
      <c r="D65" s="26" t="s">
        <v>7</v>
      </c>
      <c r="E65" s="24" t="s">
        <v>3</v>
      </c>
      <c r="F65" s="24" t="s">
        <v>98</v>
      </c>
      <c r="G65" s="24">
        <v>8</v>
      </c>
      <c r="H65" s="28">
        <f t="shared" si="2"/>
        <v>15</v>
      </c>
      <c r="I65" s="28">
        <v>400.5</v>
      </c>
      <c r="J65" s="46">
        <v>4</v>
      </c>
      <c r="K65" s="46">
        <v>2</v>
      </c>
      <c r="L65" s="46">
        <v>2</v>
      </c>
      <c r="M65" s="46">
        <v>2</v>
      </c>
      <c r="N65" s="46">
        <v>5</v>
      </c>
    </row>
    <row r="66" spans="1:14" x14ac:dyDescent="0.25">
      <c r="A66" s="24">
        <v>52</v>
      </c>
      <c r="B66" s="24">
        <v>332801</v>
      </c>
      <c r="C66" s="25" t="s">
        <v>103</v>
      </c>
      <c r="D66" s="26" t="s">
        <v>7</v>
      </c>
      <c r="E66" s="24" t="s">
        <v>3</v>
      </c>
      <c r="F66" s="24" t="s">
        <v>98</v>
      </c>
      <c r="G66" s="24">
        <v>8</v>
      </c>
      <c r="H66" s="28">
        <f t="shared" si="2"/>
        <v>15</v>
      </c>
      <c r="I66" s="28">
        <v>563.38</v>
      </c>
      <c r="J66" s="46">
        <v>4</v>
      </c>
      <c r="K66" s="46">
        <v>2</v>
      </c>
      <c r="L66" s="46">
        <v>2</v>
      </c>
      <c r="M66" s="46">
        <v>2</v>
      </c>
      <c r="N66" s="46">
        <v>5</v>
      </c>
    </row>
    <row r="67" spans="1:14" x14ac:dyDescent="0.25">
      <c r="A67" s="24">
        <v>53</v>
      </c>
      <c r="B67" s="24">
        <v>333527</v>
      </c>
      <c r="C67" s="25" t="s">
        <v>5</v>
      </c>
      <c r="D67" s="26" t="s">
        <v>56</v>
      </c>
      <c r="E67" s="24" t="s">
        <v>3</v>
      </c>
      <c r="F67" s="24" t="s">
        <v>98</v>
      </c>
      <c r="G67" s="24">
        <v>9</v>
      </c>
      <c r="H67" s="28">
        <f t="shared" si="2"/>
        <v>26</v>
      </c>
      <c r="I67" s="28">
        <v>8837</v>
      </c>
      <c r="J67" s="46">
        <v>12</v>
      </c>
      <c r="K67" s="46">
        <v>2</v>
      </c>
      <c r="L67" s="46">
        <v>3</v>
      </c>
      <c r="M67" s="46">
        <v>3</v>
      </c>
      <c r="N67" s="46">
        <v>6</v>
      </c>
    </row>
    <row r="68" spans="1:14" x14ac:dyDescent="0.25">
      <c r="A68" s="24">
        <v>54</v>
      </c>
      <c r="B68" s="24">
        <v>333259</v>
      </c>
      <c r="C68" s="25" t="s">
        <v>97</v>
      </c>
      <c r="D68" s="26" t="s">
        <v>56</v>
      </c>
      <c r="E68" s="24" t="s">
        <v>3</v>
      </c>
      <c r="F68" s="24" t="s">
        <v>98</v>
      </c>
      <c r="G68" s="24">
        <v>9</v>
      </c>
      <c r="H68" s="28">
        <f t="shared" si="2"/>
        <v>17</v>
      </c>
      <c r="I68" s="28">
        <v>621.1</v>
      </c>
      <c r="J68" s="46">
        <v>4</v>
      </c>
      <c r="K68" s="46">
        <v>2</v>
      </c>
      <c r="L68" s="46">
        <v>3</v>
      </c>
      <c r="M68" s="46">
        <v>3</v>
      </c>
      <c r="N68" s="46">
        <v>5</v>
      </c>
    </row>
    <row r="69" spans="1:14" x14ac:dyDescent="0.25">
      <c r="A69" s="24">
        <v>55</v>
      </c>
      <c r="B69" s="24">
        <v>332684</v>
      </c>
      <c r="C69" s="25" t="s">
        <v>109</v>
      </c>
      <c r="D69" s="26" t="s">
        <v>7</v>
      </c>
      <c r="E69" s="24" t="s">
        <v>3</v>
      </c>
      <c r="F69" s="24" t="s">
        <v>112</v>
      </c>
      <c r="G69" s="24">
        <v>8</v>
      </c>
      <c r="H69" s="28">
        <f t="shared" si="2"/>
        <v>19</v>
      </c>
      <c r="I69" s="28">
        <v>1600</v>
      </c>
      <c r="J69" s="46">
        <v>8</v>
      </c>
      <c r="K69" s="46">
        <v>2</v>
      </c>
      <c r="L69" s="46">
        <v>2</v>
      </c>
      <c r="M69" s="46">
        <v>2</v>
      </c>
      <c r="N69" s="46">
        <v>5</v>
      </c>
    </row>
    <row r="70" spans="1:14" x14ac:dyDescent="0.25">
      <c r="A70" s="24">
        <v>56</v>
      </c>
      <c r="B70" s="24">
        <v>332735</v>
      </c>
      <c r="C70" s="25" t="s">
        <v>110</v>
      </c>
      <c r="D70" s="26" t="s">
        <v>7</v>
      </c>
      <c r="E70" s="24" t="s">
        <v>3</v>
      </c>
      <c r="F70" s="24" t="s">
        <v>112</v>
      </c>
      <c r="G70" s="24">
        <v>8</v>
      </c>
      <c r="H70" s="28">
        <f t="shared" si="2"/>
        <v>26</v>
      </c>
      <c r="I70" s="28">
        <v>6517</v>
      </c>
      <c r="J70" s="46">
        <v>12</v>
      </c>
      <c r="K70" s="46">
        <v>2</v>
      </c>
      <c r="L70" s="46">
        <v>3</v>
      </c>
      <c r="M70" s="46">
        <v>3</v>
      </c>
      <c r="N70" s="46">
        <v>6</v>
      </c>
    </row>
    <row r="71" spans="1:14" x14ac:dyDescent="0.25">
      <c r="A71" s="24">
        <v>57</v>
      </c>
      <c r="B71" s="24">
        <v>332778</v>
      </c>
      <c r="C71" s="25" t="s">
        <v>111</v>
      </c>
      <c r="D71" s="26" t="s">
        <v>7</v>
      </c>
      <c r="E71" s="24" t="s">
        <v>3</v>
      </c>
      <c r="F71" s="24" t="s">
        <v>112</v>
      </c>
      <c r="G71" s="24">
        <v>8</v>
      </c>
      <c r="H71" s="28">
        <f t="shared" si="2"/>
        <v>21</v>
      </c>
      <c r="I71" s="28">
        <v>2945.44</v>
      </c>
      <c r="J71" s="46">
        <v>10</v>
      </c>
      <c r="K71" s="46">
        <v>2</v>
      </c>
      <c r="L71" s="46">
        <v>2</v>
      </c>
      <c r="M71" s="46">
        <v>2</v>
      </c>
      <c r="N71" s="46">
        <v>5</v>
      </c>
    </row>
    <row r="72" spans="1:14" x14ac:dyDescent="0.25">
      <c r="A72" s="24">
        <v>58</v>
      </c>
      <c r="B72" s="24">
        <v>333457</v>
      </c>
      <c r="C72" s="25" t="s">
        <v>106</v>
      </c>
      <c r="D72" s="26" t="s">
        <v>56</v>
      </c>
      <c r="E72" s="24" t="s">
        <v>3</v>
      </c>
      <c r="F72" s="24" t="s">
        <v>112</v>
      </c>
      <c r="G72" s="24">
        <v>9</v>
      </c>
      <c r="H72" s="28">
        <f t="shared" si="2"/>
        <v>26</v>
      </c>
      <c r="I72" s="28">
        <v>20360.599999999999</v>
      </c>
      <c r="J72" s="46">
        <v>12</v>
      </c>
      <c r="K72" s="46">
        <v>2</v>
      </c>
      <c r="L72" s="46">
        <v>3</v>
      </c>
      <c r="M72" s="46">
        <v>3</v>
      </c>
      <c r="N72" s="46">
        <v>6</v>
      </c>
    </row>
    <row r="73" spans="1:14" x14ac:dyDescent="0.25">
      <c r="A73" s="24">
        <v>59</v>
      </c>
      <c r="B73" s="24">
        <v>333438</v>
      </c>
      <c r="C73" s="25" t="s">
        <v>107</v>
      </c>
      <c r="D73" s="26" t="s">
        <v>56</v>
      </c>
      <c r="E73" s="24" t="s">
        <v>3</v>
      </c>
      <c r="F73" s="24" t="s">
        <v>112</v>
      </c>
      <c r="G73" s="24">
        <v>9</v>
      </c>
      <c r="H73" s="28">
        <f t="shared" si="2"/>
        <v>24</v>
      </c>
      <c r="I73" s="28">
        <v>4578.34</v>
      </c>
      <c r="J73" s="46">
        <v>10</v>
      </c>
      <c r="K73" s="46">
        <v>2</v>
      </c>
      <c r="L73" s="46">
        <v>3</v>
      </c>
      <c r="M73" s="46">
        <v>3</v>
      </c>
      <c r="N73" s="46">
        <v>6</v>
      </c>
    </row>
    <row r="74" spans="1:14" x14ac:dyDescent="0.25">
      <c r="A74" s="24">
        <v>60</v>
      </c>
      <c r="B74" s="24">
        <v>333419</v>
      </c>
      <c r="C74" s="25" t="s">
        <v>105</v>
      </c>
      <c r="D74" s="26" t="s">
        <v>56</v>
      </c>
      <c r="E74" s="24" t="s">
        <v>3</v>
      </c>
      <c r="F74" s="24" t="s">
        <v>112</v>
      </c>
      <c r="G74" s="24">
        <v>9</v>
      </c>
      <c r="H74" s="28">
        <f t="shared" si="2"/>
        <v>17</v>
      </c>
      <c r="I74" s="28">
        <v>446</v>
      </c>
      <c r="J74" s="46">
        <v>4</v>
      </c>
      <c r="K74" s="46">
        <v>2</v>
      </c>
      <c r="L74" s="46">
        <v>3</v>
      </c>
      <c r="M74" s="46">
        <v>3</v>
      </c>
      <c r="N74" s="46">
        <v>5</v>
      </c>
    </row>
    <row r="75" spans="1:14" x14ac:dyDescent="0.25">
      <c r="A75" s="24">
        <v>61</v>
      </c>
      <c r="B75" s="24">
        <v>526328</v>
      </c>
      <c r="C75" s="25" t="s">
        <v>108</v>
      </c>
      <c r="D75" s="26" t="s">
        <v>56</v>
      </c>
      <c r="E75" s="24" t="s">
        <v>3</v>
      </c>
      <c r="F75" s="24" t="s">
        <v>112</v>
      </c>
      <c r="G75" s="24">
        <v>9</v>
      </c>
      <c r="H75" s="28">
        <f t="shared" si="2"/>
        <v>26</v>
      </c>
      <c r="I75" s="28">
        <v>5067</v>
      </c>
      <c r="J75" s="46">
        <v>12</v>
      </c>
      <c r="K75" s="46">
        <v>2</v>
      </c>
      <c r="L75" s="46">
        <v>3</v>
      </c>
      <c r="M75" s="46">
        <v>3</v>
      </c>
      <c r="N75" s="46">
        <v>6</v>
      </c>
    </row>
    <row r="76" spans="1:14" x14ac:dyDescent="0.25">
      <c r="A76" s="24">
        <v>62</v>
      </c>
      <c r="B76" s="24">
        <v>333320</v>
      </c>
      <c r="C76" s="25" t="s">
        <v>104</v>
      </c>
      <c r="D76" s="26" t="s">
        <v>56</v>
      </c>
      <c r="E76" s="24" t="s">
        <v>3</v>
      </c>
      <c r="F76" s="24" t="s">
        <v>112</v>
      </c>
      <c r="G76" s="24">
        <v>9</v>
      </c>
      <c r="H76" s="28">
        <f t="shared" si="2"/>
        <v>21</v>
      </c>
      <c r="I76" s="28">
        <v>2861</v>
      </c>
      <c r="J76" s="46">
        <v>10</v>
      </c>
      <c r="K76" s="46">
        <v>2</v>
      </c>
      <c r="L76" s="46">
        <v>2</v>
      </c>
      <c r="M76" s="46">
        <v>2</v>
      </c>
      <c r="N76" s="46">
        <v>5</v>
      </c>
    </row>
    <row r="77" spans="1:14" x14ac:dyDescent="0.25">
      <c r="A77" s="24">
        <v>63</v>
      </c>
      <c r="B77" s="24">
        <v>332679</v>
      </c>
      <c r="C77" s="25" t="s">
        <v>119</v>
      </c>
      <c r="D77" s="26" t="s">
        <v>7</v>
      </c>
      <c r="E77" s="24" t="s">
        <v>3</v>
      </c>
      <c r="F77" s="24" t="s">
        <v>114</v>
      </c>
      <c r="G77" s="24">
        <v>8</v>
      </c>
      <c r="H77" s="28">
        <f t="shared" si="2"/>
        <v>19</v>
      </c>
      <c r="I77" s="28">
        <v>2383.27</v>
      </c>
      <c r="J77" s="46">
        <v>8</v>
      </c>
      <c r="K77" s="46">
        <v>2</v>
      </c>
      <c r="L77" s="46">
        <v>2</v>
      </c>
      <c r="M77" s="46">
        <v>2</v>
      </c>
      <c r="N77" s="46">
        <v>5</v>
      </c>
    </row>
    <row r="78" spans="1:14" x14ac:dyDescent="0.25">
      <c r="A78" s="24">
        <v>64</v>
      </c>
      <c r="B78" s="24">
        <v>332919</v>
      </c>
      <c r="C78" s="25" t="s">
        <v>120</v>
      </c>
      <c r="D78" s="26" t="s">
        <v>7</v>
      </c>
      <c r="E78" s="24" t="s">
        <v>3</v>
      </c>
      <c r="F78" s="24" t="s">
        <v>114</v>
      </c>
      <c r="G78" s="24">
        <v>8</v>
      </c>
      <c r="H78" s="28">
        <f t="shared" si="2"/>
        <v>22</v>
      </c>
      <c r="I78" s="28">
        <v>4362.5</v>
      </c>
      <c r="J78" s="46">
        <v>10</v>
      </c>
      <c r="K78" s="46">
        <v>2</v>
      </c>
      <c r="L78" s="46">
        <v>2</v>
      </c>
      <c r="M78" s="46">
        <v>2</v>
      </c>
      <c r="N78" s="46">
        <v>6</v>
      </c>
    </row>
    <row r="79" spans="1:14" x14ac:dyDescent="0.25">
      <c r="A79" s="24">
        <v>65</v>
      </c>
      <c r="B79" s="24">
        <v>332797</v>
      </c>
      <c r="C79" s="25" t="s">
        <v>118</v>
      </c>
      <c r="D79" s="26" t="s">
        <v>7</v>
      </c>
      <c r="E79" s="24" t="s">
        <v>3</v>
      </c>
      <c r="F79" s="24" t="s">
        <v>114</v>
      </c>
      <c r="G79" s="24">
        <v>8</v>
      </c>
      <c r="H79" s="28">
        <f t="shared" ref="H79:H110" si="3">SUM(J79:N79)</f>
        <v>19</v>
      </c>
      <c r="I79" s="28">
        <v>1560.6</v>
      </c>
      <c r="J79" s="46">
        <v>8</v>
      </c>
      <c r="K79" s="46">
        <v>2</v>
      </c>
      <c r="L79" s="46">
        <v>2</v>
      </c>
      <c r="M79" s="46">
        <v>2</v>
      </c>
      <c r="N79" s="46">
        <v>5</v>
      </c>
    </row>
    <row r="80" spans="1:14" x14ac:dyDescent="0.25">
      <c r="A80" s="24">
        <v>66</v>
      </c>
      <c r="B80" s="24">
        <v>332995</v>
      </c>
      <c r="C80" s="25" t="s">
        <v>115</v>
      </c>
      <c r="D80" s="26" t="s">
        <v>56</v>
      </c>
      <c r="E80" s="24" t="s">
        <v>3</v>
      </c>
      <c r="F80" s="24" t="s">
        <v>114</v>
      </c>
      <c r="G80" s="24">
        <v>9</v>
      </c>
      <c r="H80" s="28">
        <f t="shared" si="3"/>
        <v>21</v>
      </c>
      <c r="I80" s="28">
        <v>3696.25</v>
      </c>
      <c r="J80" s="46">
        <v>10</v>
      </c>
      <c r="K80" s="46">
        <v>2</v>
      </c>
      <c r="L80" s="46">
        <v>2</v>
      </c>
      <c r="M80" s="46">
        <v>2</v>
      </c>
      <c r="N80" s="46">
        <v>5</v>
      </c>
    </row>
    <row r="81" spans="1:14" x14ac:dyDescent="0.25">
      <c r="A81" s="24">
        <v>67</v>
      </c>
      <c r="B81" s="24">
        <v>333155</v>
      </c>
      <c r="C81" s="25" t="s">
        <v>116</v>
      </c>
      <c r="D81" s="26" t="s">
        <v>56</v>
      </c>
      <c r="E81" s="24" t="s">
        <v>3</v>
      </c>
      <c r="F81" s="24" t="s">
        <v>114</v>
      </c>
      <c r="G81" s="24">
        <v>9</v>
      </c>
      <c r="H81" s="28">
        <f t="shared" si="3"/>
        <v>19</v>
      </c>
      <c r="I81" s="28">
        <v>1365.05</v>
      </c>
      <c r="J81" s="46">
        <v>8</v>
      </c>
      <c r="K81" s="46">
        <v>2</v>
      </c>
      <c r="L81" s="46">
        <v>2</v>
      </c>
      <c r="M81" s="46">
        <v>2</v>
      </c>
      <c r="N81" s="46">
        <v>5</v>
      </c>
    </row>
    <row r="82" spans="1:14" x14ac:dyDescent="0.25">
      <c r="A82" s="24">
        <v>68</v>
      </c>
      <c r="B82" s="24">
        <v>333650</v>
      </c>
      <c r="C82" s="25" t="s">
        <v>117</v>
      </c>
      <c r="D82" s="26" t="s">
        <v>56</v>
      </c>
      <c r="E82" s="24" t="s">
        <v>3</v>
      </c>
      <c r="F82" s="24" t="s">
        <v>114</v>
      </c>
      <c r="G82" s="24">
        <v>9</v>
      </c>
      <c r="H82" s="28">
        <f t="shared" si="3"/>
        <v>19</v>
      </c>
      <c r="I82" s="28">
        <v>1995.3</v>
      </c>
      <c r="J82" s="46">
        <v>8</v>
      </c>
      <c r="K82" s="46">
        <v>2</v>
      </c>
      <c r="L82" s="46">
        <v>2</v>
      </c>
      <c r="M82" s="46">
        <v>2</v>
      </c>
      <c r="N82" s="46">
        <v>5</v>
      </c>
    </row>
    <row r="83" spans="1:14" x14ac:dyDescent="0.25">
      <c r="A83" s="24">
        <v>69</v>
      </c>
      <c r="B83" s="24">
        <v>333080</v>
      </c>
      <c r="C83" s="25" t="s">
        <v>113</v>
      </c>
      <c r="D83" s="26" t="s">
        <v>56</v>
      </c>
      <c r="E83" s="24" t="s">
        <v>3</v>
      </c>
      <c r="F83" s="24" t="s">
        <v>114</v>
      </c>
      <c r="G83" s="24">
        <v>9</v>
      </c>
      <c r="H83" s="28">
        <f t="shared" si="3"/>
        <v>26</v>
      </c>
      <c r="I83" s="28">
        <v>5799.34</v>
      </c>
      <c r="J83" s="46">
        <v>12</v>
      </c>
      <c r="K83" s="46">
        <v>2</v>
      </c>
      <c r="L83" s="46">
        <v>3</v>
      </c>
      <c r="M83" s="46">
        <v>3</v>
      </c>
      <c r="N83" s="46">
        <v>6</v>
      </c>
    </row>
    <row r="84" spans="1:14" x14ac:dyDescent="0.25">
      <c r="A84" s="24">
        <v>70</v>
      </c>
      <c r="B84" s="24">
        <v>332622</v>
      </c>
      <c r="C84" s="25" t="s">
        <v>122</v>
      </c>
      <c r="D84" s="26" t="s">
        <v>7</v>
      </c>
      <c r="E84" s="24" t="s">
        <v>3</v>
      </c>
      <c r="F84" s="24" t="s">
        <v>20</v>
      </c>
      <c r="G84" s="24">
        <v>8</v>
      </c>
      <c r="H84" s="28">
        <f t="shared" si="3"/>
        <v>26</v>
      </c>
      <c r="I84" s="28">
        <v>27600</v>
      </c>
      <c r="J84" s="46">
        <v>12</v>
      </c>
      <c r="K84" s="46">
        <v>2</v>
      </c>
      <c r="L84" s="46">
        <v>3</v>
      </c>
      <c r="M84" s="46">
        <v>3</v>
      </c>
      <c r="N84" s="46">
        <v>6</v>
      </c>
    </row>
    <row r="85" spans="1:14" x14ac:dyDescent="0.25">
      <c r="A85" s="24">
        <v>71</v>
      </c>
      <c r="B85" s="24">
        <v>332839</v>
      </c>
      <c r="C85" s="25" t="s">
        <v>123</v>
      </c>
      <c r="D85" s="26" t="s">
        <v>7</v>
      </c>
      <c r="E85" s="24" t="s">
        <v>3</v>
      </c>
      <c r="F85" s="24" t="s">
        <v>20</v>
      </c>
      <c r="G85" s="24">
        <v>8</v>
      </c>
      <c r="H85" s="28">
        <f t="shared" si="3"/>
        <v>21</v>
      </c>
      <c r="I85" s="28">
        <v>3277.9</v>
      </c>
      <c r="J85" s="46">
        <v>10</v>
      </c>
      <c r="K85" s="46">
        <v>2</v>
      </c>
      <c r="L85" s="46">
        <v>2</v>
      </c>
      <c r="M85" s="46">
        <v>2</v>
      </c>
      <c r="N85" s="46">
        <v>5</v>
      </c>
    </row>
    <row r="86" spans="1:14" x14ac:dyDescent="0.25">
      <c r="A86" s="24">
        <v>72</v>
      </c>
      <c r="B86" s="24">
        <v>332877</v>
      </c>
      <c r="C86" s="25" t="s">
        <v>121</v>
      </c>
      <c r="D86" s="26" t="s">
        <v>7</v>
      </c>
      <c r="E86" s="24" t="s">
        <v>3</v>
      </c>
      <c r="F86" s="24" t="s">
        <v>20</v>
      </c>
      <c r="G86" s="24">
        <v>8</v>
      </c>
      <c r="H86" s="28">
        <f t="shared" si="3"/>
        <v>19</v>
      </c>
      <c r="I86" s="28">
        <v>2000</v>
      </c>
      <c r="J86" s="46">
        <v>8</v>
      </c>
      <c r="K86" s="46">
        <v>2</v>
      </c>
      <c r="L86" s="46">
        <v>2</v>
      </c>
      <c r="M86" s="46">
        <v>2</v>
      </c>
      <c r="N86" s="46">
        <v>5</v>
      </c>
    </row>
    <row r="87" spans="1:14" x14ac:dyDescent="0.25">
      <c r="A87" s="24">
        <v>73</v>
      </c>
      <c r="B87" s="24">
        <v>332759</v>
      </c>
      <c r="C87" s="25" t="s">
        <v>124</v>
      </c>
      <c r="D87" s="26" t="s">
        <v>7</v>
      </c>
      <c r="E87" s="24" t="s">
        <v>3</v>
      </c>
      <c r="F87" s="24" t="s">
        <v>20</v>
      </c>
      <c r="G87" s="24">
        <v>8</v>
      </c>
      <c r="H87" s="28">
        <f t="shared" si="3"/>
        <v>19</v>
      </c>
      <c r="I87" s="28">
        <v>2481.1</v>
      </c>
      <c r="J87" s="46">
        <v>8</v>
      </c>
      <c r="K87" s="46">
        <v>2</v>
      </c>
      <c r="L87" s="46">
        <v>2</v>
      </c>
      <c r="M87" s="46">
        <v>2</v>
      </c>
      <c r="N87" s="46">
        <v>5</v>
      </c>
    </row>
    <row r="88" spans="1:14" x14ac:dyDescent="0.25">
      <c r="A88" s="24">
        <v>74</v>
      </c>
      <c r="B88" s="24">
        <v>332957</v>
      </c>
      <c r="C88" s="25" t="s">
        <v>127</v>
      </c>
      <c r="D88" s="26" t="s">
        <v>56</v>
      </c>
      <c r="E88" s="24" t="s">
        <v>3</v>
      </c>
      <c r="F88" s="24" t="s">
        <v>13</v>
      </c>
      <c r="G88" s="24">
        <v>9</v>
      </c>
      <c r="H88" s="28">
        <f t="shared" si="3"/>
        <v>26</v>
      </c>
      <c r="I88" s="28">
        <v>11900</v>
      </c>
      <c r="J88" s="46">
        <v>12</v>
      </c>
      <c r="K88" s="46">
        <v>2</v>
      </c>
      <c r="L88" s="46">
        <v>3</v>
      </c>
      <c r="M88" s="46">
        <v>3</v>
      </c>
      <c r="N88" s="46">
        <v>6</v>
      </c>
    </row>
    <row r="89" spans="1:14" x14ac:dyDescent="0.25">
      <c r="A89" s="24">
        <v>75</v>
      </c>
      <c r="B89" s="24">
        <v>778081</v>
      </c>
      <c r="C89" s="25" t="s">
        <v>129</v>
      </c>
      <c r="D89" s="26" t="s">
        <v>7</v>
      </c>
      <c r="E89" s="24" t="s">
        <v>3</v>
      </c>
      <c r="F89" s="24" t="s">
        <v>13</v>
      </c>
      <c r="G89" s="24">
        <v>8</v>
      </c>
      <c r="H89" s="28">
        <f t="shared" si="3"/>
        <v>15</v>
      </c>
      <c r="I89" s="28">
        <v>634</v>
      </c>
      <c r="J89" s="46">
        <v>4</v>
      </c>
      <c r="K89" s="46">
        <v>2</v>
      </c>
      <c r="L89" s="46">
        <v>2</v>
      </c>
      <c r="M89" s="46">
        <v>2</v>
      </c>
      <c r="N89" s="46">
        <v>5</v>
      </c>
    </row>
    <row r="90" spans="1:14" x14ac:dyDescent="0.25">
      <c r="A90" s="24">
        <v>76</v>
      </c>
      <c r="B90" s="24">
        <v>332820</v>
      </c>
      <c r="C90" s="25" t="s">
        <v>130</v>
      </c>
      <c r="D90" s="26" t="s">
        <v>7</v>
      </c>
      <c r="E90" s="24" t="s">
        <v>3</v>
      </c>
      <c r="F90" s="24" t="s">
        <v>13</v>
      </c>
      <c r="G90" s="24">
        <v>8</v>
      </c>
      <c r="H90" s="28">
        <f t="shared" si="3"/>
        <v>19</v>
      </c>
      <c r="I90" s="28">
        <v>1800</v>
      </c>
      <c r="J90" s="46">
        <v>8</v>
      </c>
      <c r="K90" s="46">
        <v>2</v>
      </c>
      <c r="L90" s="46">
        <v>2</v>
      </c>
      <c r="M90" s="46">
        <v>2</v>
      </c>
      <c r="N90" s="46">
        <v>5</v>
      </c>
    </row>
    <row r="91" spans="1:14" x14ac:dyDescent="0.25">
      <c r="A91" s="24">
        <v>77</v>
      </c>
      <c r="B91" s="24">
        <v>332976</v>
      </c>
      <c r="C91" s="25" t="s">
        <v>126</v>
      </c>
      <c r="D91" s="26" t="s">
        <v>56</v>
      </c>
      <c r="E91" s="24" t="s">
        <v>3</v>
      </c>
      <c r="F91" s="24" t="s">
        <v>13</v>
      </c>
      <c r="G91" s="24">
        <v>9</v>
      </c>
      <c r="H91" s="28">
        <f t="shared" si="3"/>
        <v>26</v>
      </c>
      <c r="I91" s="28">
        <v>6814</v>
      </c>
      <c r="J91" s="46">
        <v>12</v>
      </c>
      <c r="K91" s="46">
        <v>2</v>
      </c>
      <c r="L91" s="46">
        <v>3</v>
      </c>
      <c r="M91" s="46">
        <v>3</v>
      </c>
      <c r="N91" s="46">
        <v>6</v>
      </c>
    </row>
    <row r="92" spans="1:14" x14ac:dyDescent="0.25">
      <c r="A92" s="24">
        <v>78</v>
      </c>
      <c r="B92" s="24">
        <v>333688</v>
      </c>
      <c r="C92" s="25" t="s">
        <v>128</v>
      </c>
      <c r="D92" s="26" t="s">
        <v>56</v>
      </c>
      <c r="E92" s="24" t="s">
        <v>3</v>
      </c>
      <c r="F92" s="24" t="s">
        <v>13</v>
      </c>
      <c r="G92" s="24">
        <v>9</v>
      </c>
      <c r="H92" s="28">
        <f t="shared" si="3"/>
        <v>21</v>
      </c>
      <c r="I92" s="28">
        <v>2713.9</v>
      </c>
      <c r="J92" s="46">
        <v>10</v>
      </c>
      <c r="K92" s="46">
        <v>2</v>
      </c>
      <c r="L92" s="46">
        <v>2</v>
      </c>
      <c r="M92" s="46">
        <v>2</v>
      </c>
      <c r="N92" s="46">
        <v>5</v>
      </c>
    </row>
    <row r="93" spans="1:14" x14ac:dyDescent="0.25">
      <c r="A93" s="24">
        <v>79</v>
      </c>
      <c r="B93" s="24">
        <v>333221</v>
      </c>
      <c r="C93" s="25" t="s">
        <v>125</v>
      </c>
      <c r="D93" s="26" t="s">
        <v>56</v>
      </c>
      <c r="E93" s="24" t="s">
        <v>3</v>
      </c>
      <c r="F93" s="24" t="s">
        <v>13</v>
      </c>
      <c r="G93" s="24">
        <v>9</v>
      </c>
      <c r="H93" s="28">
        <f t="shared" si="3"/>
        <v>19</v>
      </c>
      <c r="I93" s="28">
        <v>1781.47</v>
      </c>
      <c r="J93" s="46">
        <v>8</v>
      </c>
      <c r="K93" s="46">
        <v>2</v>
      </c>
      <c r="L93" s="46">
        <v>2</v>
      </c>
      <c r="M93" s="46">
        <v>2</v>
      </c>
      <c r="N93" s="46">
        <v>5</v>
      </c>
    </row>
    <row r="94" spans="1:14" x14ac:dyDescent="0.25">
      <c r="A94" s="24">
        <v>80</v>
      </c>
      <c r="B94" s="24">
        <v>336106</v>
      </c>
      <c r="C94" s="25" t="s">
        <v>131</v>
      </c>
      <c r="D94" s="26" t="s">
        <v>7</v>
      </c>
      <c r="E94" s="24" t="s">
        <v>132</v>
      </c>
      <c r="F94" s="24" t="s">
        <v>13</v>
      </c>
      <c r="G94" s="24">
        <v>8</v>
      </c>
      <c r="H94" s="28">
        <f t="shared" si="3"/>
        <v>26</v>
      </c>
      <c r="I94" s="28">
        <v>33519.410000000003</v>
      </c>
      <c r="J94" s="46">
        <v>12</v>
      </c>
      <c r="K94" s="46">
        <v>2</v>
      </c>
      <c r="L94" s="46">
        <v>3</v>
      </c>
      <c r="M94" s="46">
        <v>3</v>
      </c>
      <c r="N94" s="46">
        <v>6</v>
      </c>
    </row>
    <row r="95" spans="1:14" x14ac:dyDescent="0.25">
      <c r="A95" s="24">
        <v>81</v>
      </c>
      <c r="B95" s="24">
        <v>333117</v>
      </c>
      <c r="C95" s="25" t="s">
        <v>133</v>
      </c>
      <c r="D95" s="26" t="s">
        <v>56</v>
      </c>
      <c r="E95" s="24" t="s">
        <v>3</v>
      </c>
      <c r="F95" s="24" t="s">
        <v>4</v>
      </c>
      <c r="G95" s="24">
        <v>9</v>
      </c>
      <c r="H95" s="28">
        <f t="shared" si="3"/>
        <v>19</v>
      </c>
      <c r="I95" s="28">
        <v>1351.77</v>
      </c>
      <c r="J95" s="46">
        <v>8</v>
      </c>
      <c r="K95" s="46">
        <v>2</v>
      </c>
      <c r="L95" s="46">
        <v>2</v>
      </c>
      <c r="M95" s="46">
        <v>2</v>
      </c>
      <c r="N95" s="46">
        <v>5</v>
      </c>
    </row>
    <row r="96" spans="1:14" x14ac:dyDescent="0.25">
      <c r="A96" s="24">
        <v>82</v>
      </c>
      <c r="B96" s="24">
        <v>695038</v>
      </c>
      <c r="C96" s="25" t="s">
        <v>135</v>
      </c>
      <c r="D96" s="26" t="s">
        <v>7</v>
      </c>
      <c r="E96" s="24" t="s">
        <v>3</v>
      </c>
      <c r="F96" s="24" t="s">
        <v>4</v>
      </c>
      <c r="G96" s="24">
        <v>8</v>
      </c>
      <c r="H96" s="28">
        <f t="shared" si="3"/>
        <v>17</v>
      </c>
      <c r="I96" s="28">
        <v>817.5</v>
      </c>
      <c r="J96" s="46">
        <v>6</v>
      </c>
      <c r="K96" s="46">
        <v>2</v>
      </c>
      <c r="L96" s="46">
        <v>2</v>
      </c>
      <c r="M96" s="46">
        <v>2</v>
      </c>
      <c r="N96" s="46">
        <v>5</v>
      </c>
    </row>
    <row r="97" spans="1:14" x14ac:dyDescent="0.25">
      <c r="A97" s="24">
        <v>83</v>
      </c>
      <c r="B97" s="24">
        <v>823639</v>
      </c>
      <c r="C97" s="25" t="s">
        <v>136</v>
      </c>
      <c r="D97" s="26" t="s">
        <v>7</v>
      </c>
      <c r="E97" s="24" t="s">
        <v>3</v>
      </c>
      <c r="F97" s="24" t="s">
        <v>4</v>
      </c>
      <c r="G97" s="24">
        <v>8</v>
      </c>
      <c r="H97" s="28">
        <f t="shared" si="3"/>
        <v>17</v>
      </c>
      <c r="I97" s="28">
        <v>1160.7</v>
      </c>
      <c r="J97" s="46">
        <v>6</v>
      </c>
      <c r="K97" s="46">
        <v>2</v>
      </c>
      <c r="L97" s="46">
        <v>2</v>
      </c>
      <c r="M97" s="46">
        <v>2</v>
      </c>
      <c r="N97" s="46">
        <v>5</v>
      </c>
    </row>
    <row r="98" spans="1:14" x14ac:dyDescent="0.25">
      <c r="A98" s="24">
        <v>84</v>
      </c>
      <c r="B98" s="24">
        <v>332863</v>
      </c>
      <c r="C98" s="25" t="s">
        <v>137</v>
      </c>
      <c r="D98" s="26" t="s">
        <v>7</v>
      </c>
      <c r="E98" s="24" t="s">
        <v>3</v>
      </c>
      <c r="F98" s="24" t="s">
        <v>4</v>
      </c>
      <c r="G98" s="24">
        <v>8</v>
      </c>
      <c r="H98" s="28">
        <f t="shared" si="3"/>
        <v>19</v>
      </c>
      <c r="I98" s="28">
        <v>2383.4</v>
      </c>
      <c r="J98" s="46">
        <v>8</v>
      </c>
      <c r="K98" s="46">
        <v>2</v>
      </c>
      <c r="L98" s="46">
        <v>2</v>
      </c>
      <c r="M98" s="46">
        <v>2</v>
      </c>
      <c r="N98" s="46">
        <v>5</v>
      </c>
    </row>
    <row r="99" spans="1:14" x14ac:dyDescent="0.25">
      <c r="A99" s="24">
        <v>85</v>
      </c>
      <c r="B99" s="24">
        <v>332716</v>
      </c>
      <c r="C99" s="25" t="s">
        <v>138</v>
      </c>
      <c r="D99" s="26" t="s">
        <v>7</v>
      </c>
      <c r="E99" s="24" t="s">
        <v>3</v>
      </c>
      <c r="F99" s="24" t="s">
        <v>4</v>
      </c>
      <c r="G99" s="24">
        <v>8</v>
      </c>
      <c r="H99" s="28">
        <f t="shared" si="3"/>
        <v>19</v>
      </c>
      <c r="I99" s="28">
        <v>1328</v>
      </c>
      <c r="J99" s="46">
        <v>8</v>
      </c>
      <c r="K99" s="46">
        <v>2</v>
      </c>
      <c r="L99" s="46">
        <v>2</v>
      </c>
      <c r="M99" s="46">
        <v>2</v>
      </c>
      <c r="N99" s="46">
        <v>5</v>
      </c>
    </row>
    <row r="100" spans="1:14" x14ac:dyDescent="0.25">
      <c r="A100" s="24">
        <v>86</v>
      </c>
      <c r="B100" s="24">
        <v>754495</v>
      </c>
      <c r="C100" s="25" t="s">
        <v>134</v>
      </c>
      <c r="D100" s="26" t="s">
        <v>7</v>
      </c>
      <c r="E100" s="24" t="s">
        <v>3</v>
      </c>
      <c r="F100" s="24" t="s">
        <v>4</v>
      </c>
      <c r="G100" s="24">
        <v>8</v>
      </c>
      <c r="H100" s="28">
        <f t="shared" si="3"/>
        <v>19</v>
      </c>
      <c r="I100" s="28">
        <v>1225.3</v>
      </c>
      <c r="J100" s="46">
        <v>8</v>
      </c>
      <c r="K100" s="46">
        <v>2</v>
      </c>
      <c r="L100" s="46">
        <v>2</v>
      </c>
      <c r="M100" s="46">
        <v>2</v>
      </c>
      <c r="N100" s="46">
        <v>5</v>
      </c>
    </row>
    <row r="101" spans="1:14" x14ac:dyDescent="0.25">
      <c r="A101" s="24">
        <v>87</v>
      </c>
      <c r="B101" s="24">
        <v>332815</v>
      </c>
      <c r="C101" s="25" t="s">
        <v>139</v>
      </c>
      <c r="D101" s="26" t="s">
        <v>7</v>
      </c>
      <c r="E101" s="24" t="s">
        <v>3</v>
      </c>
      <c r="F101" s="24" t="s">
        <v>4</v>
      </c>
      <c r="G101" s="24">
        <v>8</v>
      </c>
      <c r="H101" s="28">
        <f t="shared" si="3"/>
        <v>15</v>
      </c>
      <c r="I101" s="28">
        <v>202.65</v>
      </c>
      <c r="J101" s="46">
        <v>4</v>
      </c>
      <c r="K101" s="46">
        <v>2</v>
      </c>
      <c r="L101" s="46">
        <v>2</v>
      </c>
      <c r="M101" s="46">
        <v>2</v>
      </c>
      <c r="N101" s="46">
        <v>5</v>
      </c>
    </row>
    <row r="102" spans="1:14" x14ac:dyDescent="0.25">
      <c r="A102" s="24">
        <v>88</v>
      </c>
      <c r="B102" s="24">
        <v>754725</v>
      </c>
      <c r="C102" s="25" t="s">
        <v>140</v>
      </c>
      <c r="D102" s="26" t="s">
        <v>7</v>
      </c>
      <c r="E102" s="24" t="s">
        <v>3</v>
      </c>
      <c r="F102" s="24" t="s">
        <v>4</v>
      </c>
      <c r="G102" s="24">
        <v>8</v>
      </c>
      <c r="H102" s="28">
        <f t="shared" si="3"/>
        <v>15</v>
      </c>
      <c r="I102" s="28">
        <v>553.46</v>
      </c>
      <c r="J102" s="46">
        <v>4</v>
      </c>
      <c r="K102" s="46">
        <v>2</v>
      </c>
      <c r="L102" s="46">
        <v>2</v>
      </c>
      <c r="M102" s="46">
        <v>2</v>
      </c>
      <c r="N102" s="46">
        <v>5</v>
      </c>
    </row>
    <row r="103" spans="1:14" x14ac:dyDescent="0.25">
      <c r="A103" s="24">
        <v>89</v>
      </c>
      <c r="B103" s="24">
        <v>333141</v>
      </c>
      <c r="C103" s="25" t="s">
        <v>143</v>
      </c>
      <c r="D103" s="26" t="s">
        <v>56</v>
      </c>
      <c r="E103" s="24" t="s">
        <v>3</v>
      </c>
      <c r="F103" s="24" t="s">
        <v>149</v>
      </c>
      <c r="G103" s="24">
        <v>9</v>
      </c>
      <c r="H103" s="28">
        <f t="shared" si="3"/>
        <v>17</v>
      </c>
      <c r="I103" s="28">
        <v>752</v>
      </c>
      <c r="J103" s="46">
        <v>6</v>
      </c>
      <c r="K103" s="46">
        <v>2</v>
      </c>
      <c r="L103" s="46">
        <v>2</v>
      </c>
      <c r="M103" s="46">
        <v>2</v>
      </c>
      <c r="N103" s="46">
        <v>5</v>
      </c>
    </row>
    <row r="104" spans="1:14" x14ac:dyDescent="0.25">
      <c r="A104" s="24">
        <v>90</v>
      </c>
      <c r="B104" s="24">
        <v>310738</v>
      </c>
      <c r="C104" s="25" t="s">
        <v>145</v>
      </c>
      <c r="D104" s="26" t="s">
        <v>7</v>
      </c>
      <c r="E104" s="24" t="s">
        <v>3</v>
      </c>
      <c r="F104" s="24" t="s">
        <v>149</v>
      </c>
      <c r="G104" s="24">
        <v>8</v>
      </c>
      <c r="H104" s="28">
        <f t="shared" si="3"/>
        <v>15</v>
      </c>
      <c r="I104" s="28">
        <v>346.43</v>
      </c>
      <c r="J104" s="46">
        <v>4</v>
      </c>
      <c r="K104" s="46">
        <v>2</v>
      </c>
      <c r="L104" s="46">
        <v>2</v>
      </c>
      <c r="M104" s="46">
        <v>2</v>
      </c>
      <c r="N104" s="46">
        <v>5</v>
      </c>
    </row>
    <row r="105" spans="1:14" x14ac:dyDescent="0.25">
      <c r="A105" s="24">
        <v>91</v>
      </c>
      <c r="B105" s="24">
        <v>776652</v>
      </c>
      <c r="C105" s="25" t="s">
        <v>146</v>
      </c>
      <c r="D105" s="26" t="s">
        <v>7</v>
      </c>
      <c r="E105" s="24" t="s">
        <v>3</v>
      </c>
      <c r="F105" s="24" t="s">
        <v>149</v>
      </c>
      <c r="G105" s="24">
        <v>8</v>
      </c>
      <c r="H105" s="28">
        <f t="shared" si="3"/>
        <v>19</v>
      </c>
      <c r="I105" s="28">
        <v>1719.37</v>
      </c>
      <c r="J105" s="46">
        <v>8</v>
      </c>
      <c r="K105" s="46">
        <v>2</v>
      </c>
      <c r="L105" s="46">
        <v>2</v>
      </c>
      <c r="M105" s="46">
        <v>2</v>
      </c>
      <c r="N105" s="46">
        <v>5</v>
      </c>
    </row>
    <row r="106" spans="1:14" x14ac:dyDescent="0.25">
      <c r="A106" s="24">
        <v>92</v>
      </c>
      <c r="B106" s="24">
        <v>332702</v>
      </c>
      <c r="C106" s="25">
        <v>19</v>
      </c>
      <c r="D106" s="26" t="s">
        <v>7</v>
      </c>
      <c r="E106" s="24" t="s">
        <v>3</v>
      </c>
      <c r="F106" s="24" t="s">
        <v>149</v>
      </c>
      <c r="G106" s="24">
        <v>8</v>
      </c>
      <c r="H106" s="28">
        <f t="shared" si="3"/>
        <v>15</v>
      </c>
      <c r="I106" s="28">
        <v>523</v>
      </c>
      <c r="J106" s="46">
        <v>4</v>
      </c>
      <c r="K106" s="46">
        <v>2</v>
      </c>
      <c r="L106" s="46">
        <v>2</v>
      </c>
      <c r="M106" s="46">
        <v>2</v>
      </c>
      <c r="N106" s="46">
        <v>5</v>
      </c>
    </row>
    <row r="107" spans="1:14" x14ac:dyDescent="0.25">
      <c r="A107" s="24">
        <v>93</v>
      </c>
      <c r="B107" s="24">
        <v>778076</v>
      </c>
      <c r="C107" s="25" t="s">
        <v>147</v>
      </c>
      <c r="D107" s="26" t="s">
        <v>7</v>
      </c>
      <c r="E107" s="24" t="s">
        <v>3</v>
      </c>
      <c r="F107" s="24" t="s">
        <v>149</v>
      </c>
      <c r="G107" s="24">
        <v>8</v>
      </c>
      <c r="H107" s="28">
        <f t="shared" si="3"/>
        <v>15</v>
      </c>
      <c r="I107" s="28">
        <v>650.15</v>
      </c>
      <c r="J107" s="46">
        <v>4</v>
      </c>
      <c r="K107" s="46">
        <v>2</v>
      </c>
      <c r="L107" s="46">
        <v>2</v>
      </c>
      <c r="M107" s="46">
        <v>2</v>
      </c>
      <c r="N107" s="46">
        <v>5</v>
      </c>
    </row>
    <row r="108" spans="1:14" x14ac:dyDescent="0.25">
      <c r="A108" s="24">
        <v>94</v>
      </c>
      <c r="B108" s="24">
        <v>778156</v>
      </c>
      <c r="C108" s="25" t="s">
        <v>148</v>
      </c>
      <c r="D108" s="26" t="s">
        <v>7</v>
      </c>
      <c r="E108" s="24" t="s">
        <v>3</v>
      </c>
      <c r="F108" s="24" t="s">
        <v>149</v>
      </c>
      <c r="G108" s="24">
        <v>8</v>
      </c>
      <c r="H108" s="28">
        <f t="shared" si="3"/>
        <v>17</v>
      </c>
      <c r="I108" s="28">
        <v>760.59</v>
      </c>
      <c r="J108" s="46">
        <v>6</v>
      </c>
      <c r="K108" s="46">
        <v>2</v>
      </c>
      <c r="L108" s="46">
        <v>2</v>
      </c>
      <c r="M108" s="46">
        <v>2</v>
      </c>
      <c r="N108" s="46">
        <v>5</v>
      </c>
    </row>
    <row r="109" spans="1:14" x14ac:dyDescent="0.25">
      <c r="A109" s="24">
        <v>95</v>
      </c>
      <c r="B109" s="24">
        <v>695340</v>
      </c>
      <c r="C109" s="25" t="s">
        <v>144</v>
      </c>
      <c r="D109" s="26" t="s">
        <v>56</v>
      </c>
      <c r="E109" s="24" t="s">
        <v>3</v>
      </c>
      <c r="F109" s="24" t="s">
        <v>149</v>
      </c>
      <c r="G109" s="24">
        <v>9</v>
      </c>
      <c r="H109" s="28">
        <f t="shared" si="3"/>
        <v>17</v>
      </c>
      <c r="I109" s="28">
        <v>989.5</v>
      </c>
      <c r="J109" s="46">
        <v>6</v>
      </c>
      <c r="K109" s="46">
        <v>2</v>
      </c>
      <c r="L109" s="46">
        <v>2</v>
      </c>
      <c r="M109" s="46">
        <v>2</v>
      </c>
      <c r="N109" s="46">
        <v>5</v>
      </c>
    </row>
    <row r="110" spans="1:14" x14ac:dyDescent="0.25">
      <c r="A110" s="24">
        <v>96</v>
      </c>
      <c r="B110" s="24">
        <v>333202</v>
      </c>
      <c r="C110" s="25" t="s">
        <v>142</v>
      </c>
      <c r="D110" s="26" t="s">
        <v>56</v>
      </c>
      <c r="E110" s="24" t="s">
        <v>3</v>
      </c>
      <c r="F110" s="24" t="s">
        <v>149</v>
      </c>
      <c r="G110" s="24">
        <v>9</v>
      </c>
      <c r="H110" s="28">
        <f t="shared" si="3"/>
        <v>17</v>
      </c>
      <c r="I110" s="28">
        <v>825</v>
      </c>
      <c r="J110" s="46">
        <v>6</v>
      </c>
      <c r="K110" s="46">
        <v>2</v>
      </c>
      <c r="L110" s="46">
        <v>2</v>
      </c>
      <c r="M110" s="46">
        <v>2</v>
      </c>
      <c r="N110" s="46">
        <v>5</v>
      </c>
    </row>
    <row r="111" spans="1:14" x14ac:dyDescent="0.25">
      <c r="A111" s="24">
        <v>97</v>
      </c>
      <c r="B111" s="24">
        <v>333122</v>
      </c>
      <c r="C111" s="25" t="s">
        <v>141</v>
      </c>
      <c r="D111" s="26" t="s">
        <v>56</v>
      </c>
      <c r="E111" s="24" t="s">
        <v>3</v>
      </c>
      <c r="F111" s="24" t="s">
        <v>149</v>
      </c>
      <c r="G111" s="24">
        <v>9</v>
      </c>
      <c r="H111" s="28">
        <f t="shared" ref="H111:H142" si="4">SUM(J111:N111)</f>
        <v>15</v>
      </c>
      <c r="I111" s="28">
        <v>629.6</v>
      </c>
      <c r="J111" s="46">
        <v>4</v>
      </c>
      <c r="K111" s="46">
        <v>2</v>
      </c>
      <c r="L111" s="46">
        <v>2</v>
      </c>
      <c r="M111" s="46">
        <v>2</v>
      </c>
      <c r="N111" s="46">
        <v>5</v>
      </c>
    </row>
    <row r="112" spans="1:14" x14ac:dyDescent="0.25">
      <c r="A112" s="24">
        <v>98</v>
      </c>
      <c r="B112" s="24">
        <v>332783</v>
      </c>
      <c r="C112" s="25" t="s">
        <v>153</v>
      </c>
      <c r="D112" s="26" t="s">
        <v>7</v>
      </c>
      <c r="E112" s="24" t="s">
        <v>3</v>
      </c>
      <c r="F112" s="24" t="s">
        <v>158</v>
      </c>
      <c r="G112" s="24">
        <v>8</v>
      </c>
      <c r="H112" s="28">
        <f t="shared" si="4"/>
        <v>17</v>
      </c>
      <c r="I112" s="28">
        <v>1187</v>
      </c>
      <c r="J112" s="46">
        <v>6</v>
      </c>
      <c r="K112" s="46">
        <v>2</v>
      </c>
      <c r="L112" s="46">
        <v>2</v>
      </c>
      <c r="M112" s="46">
        <v>2</v>
      </c>
      <c r="N112" s="46">
        <v>5</v>
      </c>
    </row>
    <row r="113" spans="1:14" x14ac:dyDescent="0.25">
      <c r="A113" s="24">
        <v>99</v>
      </c>
      <c r="B113" s="24">
        <v>778062</v>
      </c>
      <c r="C113" s="25" t="s">
        <v>154</v>
      </c>
      <c r="D113" s="26" t="s">
        <v>7</v>
      </c>
      <c r="E113" s="24" t="s">
        <v>3</v>
      </c>
      <c r="F113" s="24" t="s">
        <v>158</v>
      </c>
      <c r="G113" s="24">
        <v>8</v>
      </c>
      <c r="H113" s="28">
        <f t="shared" si="4"/>
        <v>17</v>
      </c>
      <c r="I113" s="28">
        <v>741.86</v>
      </c>
      <c r="J113" s="46">
        <v>6</v>
      </c>
      <c r="K113" s="46">
        <v>2</v>
      </c>
      <c r="L113" s="46">
        <v>2</v>
      </c>
      <c r="M113" s="46">
        <v>2</v>
      </c>
      <c r="N113" s="46">
        <v>5</v>
      </c>
    </row>
    <row r="114" spans="1:14" x14ac:dyDescent="0.25">
      <c r="A114" s="24">
        <v>100</v>
      </c>
      <c r="B114" s="24">
        <v>778284</v>
      </c>
      <c r="C114" s="25" t="s">
        <v>155</v>
      </c>
      <c r="D114" s="26" t="s">
        <v>7</v>
      </c>
      <c r="E114" s="24" t="s">
        <v>3</v>
      </c>
      <c r="F114" s="24" t="s">
        <v>158</v>
      </c>
      <c r="G114" s="24">
        <v>8</v>
      </c>
      <c r="H114" s="28">
        <f t="shared" si="4"/>
        <v>15</v>
      </c>
      <c r="I114" s="28">
        <v>621.39999999999895</v>
      </c>
      <c r="J114" s="46">
        <v>4</v>
      </c>
      <c r="K114" s="46">
        <v>2</v>
      </c>
      <c r="L114" s="46">
        <v>2</v>
      </c>
      <c r="M114" s="46">
        <v>2</v>
      </c>
      <c r="N114" s="46">
        <v>5</v>
      </c>
    </row>
    <row r="115" spans="1:14" x14ac:dyDescent="0.25">
      <c r="A115" s="24">
        <v>101</v>
      </c>
      <c r="B115" s="24">
        <v>640215</v>
      </c>
      <c r="C115" s="25" t="s">
        <v>156</v>
      </c>
      <c r="D115" s="26" t="s">
        <v>7</v>
      </c>
      <c r="E115" s="24" t="s">
        <v>3</v>
      </c>
      <c r="F115" s="24" t="s">
        <v>158</v>
      </c>
      <c r="G115" s="24">
        <v>8</v>
      </c>
      <c r="H115" s="28">
        <f t="shared" si="4"/>
        <v>15</v>
      </c>
      <c r="I115" s="28">
        <v>341.8</v>
      </c>
      <c r="J115" s="46">
        <v>4</v>
      </c>
      <c r="K115" s="46">
        <v>2</v>
      </c>
      <c r="L115" s="46">
        <v>2</v>
      </c>
      <c r="M115" s="46">
        <v>2</v>
      </c>
      <c r="N115" s="46">
        <v>5</v>
      </c>
    </row>
    <row r="116" spans="1:14" x14ac:dyDescent="0.25">
      <c r="A116" s="24">
        <v>102</v>
      </c>
      <c r="B116" s="24">
        <v>778552</v>
      </c>
      <c r="C116" s="25" t="s">
        <v>147</v>
      </c>
      <c r="D116" s="26" t="s">
        <v>7</v>
      </c>
      <c r="E116" s="24" t="s">
        <v>3</v>
      </c>
      <c r="F116" s="24" t="s">
        <v>158</v>
      </c>
      <c r="G116" s="24">
        <v>8</v>
      </c>
      <c r="H116" s="28">
        <f t="shared" si="4"/>
        <v>19</v>
      </c>
      <c r="I116" s="28">
        <v>2238</v>
      </c>
      <c r="J116" s="46">
        <v>8</v>
      </c>
      <c r="K116" s="46">
        <v>2</v>
      </c>
      <c r="L116" s="46">
        <v>2</v>
      </c>
      <c r="M116" s="46">
        <v>2</v>
      </c>
      <c r="N116" s="46">
        <v>5</v>
      </c>
    </row>
    <row r="117" spans="1:14" x14ac:dyDescent="0.25">
      <c r="A117" s="24">
        <v>103</v>
      </c>
      <c r="B117" s="24">
        <v>694901</v>
      </c>
      <c r="C117" s="25" t="s">
        <v>152</v>
      </c>
      <c r="D117" s="26" t="s">
        <v>56</v>
      </c>
      <c r="E117" s="24" t="s">
        <v>3</v>
      </c>
      <c r="F117" s="24" t="s">
        <v>158</v>
      </c>
      <c r="G117" s="24">
        <v>9</v>
      </c>
      <c r="H117" s="28">
        <f t="shared" si="4"/>
        <v>26</v>
      </c>
      <c r="I117" s="28">
        <v>10703</v>
      </c>
      <c r="J117" s="46">
        <v>12</v>
      </c>
      <c r="K117" s="46">
        <v>2</v>
      </c>
      <c r="L117" s="46">
        <v>3</v>
      </c>
      <c r="M117" s="46">
        <v>3</v>
      </c>
      <c r="N117" s="46">
        <v>6</v>
      </c>
    </row>
    <row r="118" spans="1:14" x14ac:dyDescent="0.25">
      <c r="A118" s="24">
        <v>104</v>
      </c>
      <c r="B118" s="24">
        <v>332844</v>
      </c>
      <c r="C118" s="25" t="s">
        <v>150</v>
      </c>
      <c r="D118" s="26" t="s">
        <v>56</v>
      </c>
      <c r="E118" s="24" t="s">
        <v>3</v>
      </c>
      <c r="F118" s="24" t="s">
        <v>158</v>
      </c>
      <c r="G118" s="24">
        <v>9</v>
      </c>
      <c r="H118" s="28">
        <f t="shared" si="4"/>
        <v>19</v>
      </c>
      <c r="I118" s="28">
        <v>2141.1999999999998</v>
      </c>
      <c r="J118" s="46">
        <v>8</v>
      </c>
      <c r="K118" s="46">
        <v>2</v>
      </c>
      <c r="L118" s="46">
        <v>2</v>
      </c>
      <c r="M118" s="46">
        <v>2</v>
      </c>
      <c r="N118" s="46">
        <v>5</v>
      </c>
    </row>
    <row r="119" spans="1:14" x14ac:dyDescent="0.25">
      <c r="A119" s="24">
        <v>105</v>
      </c>
      <c r="B119" s="24">
        <v>332962</v>
      </c>
      <c r="C119" s="25" t="s">
        <v>151</v>
      </c>
      <c r="D119" s="26" t="s">
        <v>56</v>
      </c>
      <c r="E119" s="24" t="s">
        <v>3</v>
      </c>
      <c r="F119" s="24" t="s">
        <v>158</v>
      </c>
      <c r="G119" s="24">
        <v>9</v>
      </c>
      <c r="H119" s="28">
        <f t="shared" si="4"/>
        <v>15</v>
      </c>
      <c r="I119" s="28">
        <v>649.25</v>
      </c>
      <c r="J119" s="46">
        <v>4</v>
      </c>
      <c r="K119" s="46">
        <v>2</v>
      </c>
      <c r="L119" s="46">
        <v>2</v>
      </c>
      <c r="M119" s="46">
        <v>2</v>
      </c>
      <c r="N119" s="46">
        <v>5</v>
      </c>
    </row>
    <row r="120" spans="1:14" x14ac:dyDescent="0.25">
      <c r="A120" s="24">
        <v>106</v>
      </c>
      <c r="B120" s="24">
        <v>332698</v>
      </c>
      <c r="C120" s="25" t="s">
        <v>157</v>
      </c>
      <c r="D120" s="26" t="s">
        <v>7</v>
      </c>
      <c r="E120" s="24" t="s">
        <v>3</v>
      </c>
      <c r="F120" s="24" t="s">
        <v>158</v>
      </c>
      <c r="G120" s="24">
        <v>8</v>
      </c>
      <c r="H120" s="28">
        <f t="shared" si="4"/>
        <v>15</v>
      </c>
      <c r="I120" s="28">
        <v>552</v>
      </c>
      <c r="J120" s="46">
        <v>4</v>
      </c>
      <c r="K120" s="46">
        <v>2</v>
      </c>
      <c r="L120" s="46">
        <v>2</v>
      </c>
      <c r="M120" s="46">
        <v>2</v>
      </c>
      <c r="N120" s="46">
        <v>5</v>
      </c>
    </row>
    <row r="121" spans="1:14" x14ac:dyDescent="0.25">
      <c r="A121" s="24">
        <v>107</v>
      </c>
      <c r="B121" s="24">
        <v>332636</v>
      </c>
      <c r="C121" s="25" t="s">
        <v>161</v>
      </c>
      <c r="D121" s="26" t="s">
        <v>7</v>
      </c>
      <c r="E121" s="24" t="s">
        <v>3</v>
      </c>
      <c r="F121" s="24" t="s">
        <v>164</v>
      </c>
      <c r="G121" s="24">
        <v>8</v>
      </c>
      <c r="H121" s="28">
        <f t="shared" si="4"/>
        <v>19</v>
      </c>
      <c r="I121" s="28">
        <v>2000</v>
      </c>
      <c r="J121" s="46">
        <v>8</v>
      </c>
      <c r="K121" s="46">
        <v>2</v>
      </c>
      <c r="L121" s="46">
        <v>2</v>
      </c>
      <c r="M121" s="46">
        <v>2</v>
      </c>
      <c r="N121" s="46">
        <v>5</v>
      </c>
    </row>
    <row r="122" spans="1:14" x14ac:dyDescent="0.25">
      <c r="A122" s="24">
        <v>108</v>
      </c>
      <c r="B122" s="24">
        <v>332655</v>
      </c>
      <c r="C122" s="25" t="s">
        <v>94</v>
      </c>
      <c r="D122" s="26" t="s">
        <v>7</v>
      </c>
      <c r="E122" s="24" t="s">
        <v>3</v>
      </c>
      <c r="F122" s="24" t="s">
        <v>164</v>
      </c>
      <c r="G122" s="24">
        <v>8</v>
      </c>
      <c r="H122" s="28">
        <f t="shared" si="4"/>
        <v>26</v>
      </c>
      <c r="I122" s="28">
        <v>7182.3699999999899</v>
      </c>
      <c r="J122" s="46">
        <v>12</v>
      </c>
      <c r="K122" s="46">
        <v>2</v>
      </c>
      <c r="L122" s="46">
        <v>3</v>
      </c>
      <c r="M122" s="46">
        <v>3</v>
      </c>
      <c r="N122" s="46">
        <v>6</v>
      </c>
    </row>
    <row r="123" spans="1:14" x14ac:dyDescent="0.25">
      <c r="A123" s="24">
        <v>109</v>
      </c>
      <c r="B123" s="24">
        <v>776647</v>
      </c>
      <c r="C123" s="25" t="s">
        <v>162</v>
      </c>
      <c r="D123" s="26" t="s">
        <v>7</v>
      </c>
      <c r="E123" s="24" t="s">
        <v>3</v>
      </c>
      <c r="F123" s="24" t="s">
        <v>164</v>
      </c>
      <c r="G123" s="24">
        <v>8</v>
      </c>
      <c r="H123" s="28">
        <f t="shared" si="4"/>
        <v>21</v>
      </c>
      <c r="I123" s="28">
        <v>3347.3</v>
      </c>
      <c r="J123" s="46">
        <v>10</v>
      </c>
      <c r="K123" s="46">
        <v>2</v>
      </c>
      <c r="L123" s="46">
        <v>2</v>
      </c>
      <c r="M123" s="46">
        <v>2</v>
      </c>
      <c r="N123" s="46">
        <v>5</v>
      </c>
    </row>
    <row r="124" spans="1:14" x14ac:dyDescent="0.25">
      <c r="A124" s="24">
        <v>110</v>
      </c>
      <c r="B124" s="24">
        <v>333532</v>
      </c>
      <c r="C124" s="25" t="s">
        <v>159</v>
      </c>
      <c r="D124" s="26" t="s">
        <v>56</v>
      </c>
      <c r="E124" s="24" t="s">
        <v>3</v>
      </c>
      <c r="F124" s="24" t="s">
        <v>164</v>
      </c>
      <c r="G124" s="24">
        <v>9</v>
      </c>
      <c r="H124" s="28">
        <f t="shared" si="4"/>
        <v>19</v>
      </c>
      <c r="I124" s="28">
        <v>2044</v>
      </c>
      <c r="J124" s="46">
        <v>8</v>
      </c>
      <c r="K124" s="46">
        <v>2</v>
      </c>
      <c r="L124" s="46">
        <v>2</v>
      </c>
      <c r="M124" s="46">
        <v>2</v>
      </c>
      <c r="N124" s="46">
        <v>5</v>
      </c>
    </row>
    <row r="125" spans="1:14" x14ac:dyDescent="0.25">
      <c r="A125" s="24">
        <v>111</v>
      </c>
      <c r="B125" s="24">
        <v>333481</v>
      </c>
      <c r="C125" s="25" t="s">
        <v>160</v>
      </c>
      <c r="D125" s="26" t="s">
        <v>56</v>
      </c>
      <c r="E125" s="24" t="s">
        <v>3</v>
      </c>
      <c r="F125" s="24" t="s">
        <v>164</v>
      </c>
      <c r="G125" s="24">
        <v>9</v>
      </c>
      <c r="H125" s="28">
        <f t="shared" si="4"/>
        <v>19</v>
      </c>
      <c r="I125" s="28">
        <v>1996</v>
      </c>
      <c r="J125" s="46">
        <v>8</v>
      </c>
      <c r="K125" s="46">
        <v>2</v>
      </c>
      <c r="L125" s="46">
        <v>2</v>
      </c>
      <c r="M125" s="46">
        <v>2</v>
      </c>
      <c r="N125" s="46">
        <v>5</v>
      </c>
    </row>
    <row r="126" spans="1:14" x14ac:dyDescent="0.25">
      <c r="A126" s="24">
        <v>112</v>
      </c>
      <c r="B126" s="24">
        <v>778566</v>
      </c>
      <c r="C126" s="25" t="s">
        <v>163</v>
      </c>
      <c r="D126" s="26" t="s">
        <v>7</v>
      </c>
      <c r="E126" s="24" t="s">
        <v>3</v>
      </c>
      <c r="F126" s="24" t="s">
        <v>164</v>
      </c>
      <c r="G126" s="24">
        <v>8</v>
      </c>
      <c r="H126" s="28">
        <f t="shared" si="4"/>
        <v>19</v>
      </c>
      <c r="I126" s="28">
        <v>2143.1399999999899</v>
      </c>
      <c r="J126" s="46">
        <v>8</v>
      </c>
      <c r="K126" s="46">
        <v>2</v>
      </c>
      <c r="L126" s="46">
        <v>2</v>
      </c>
      <c r="M126" s="46">
        <v>2</v>
      </c>
      <c r="N126" s="46">
        <v>5</v>
      </c>
    </row>
    <row r="127" spans="1:14" x14ac:dyDescent="0.25">
      <c r="A127" s="24">
        <v>113</v>
      </c>
      <c r="B127" s="24">
        <v>311144</v>
      </c>
      <c r="C127" s="25" t="s">
        <v>165</v>
      </c>
      <c r="D127" s="26" t="s">
        <v>56</v>
      </c>
      <c r="E127" s="24" t="s">
        <v>3</v>
      </c>
      <c r="F127" s="24" t="s">
        <v>171</v>
      </c>
      <c r="G127" s="24">
        <v>9</v>
      </c>
      <c r="H127" s="28">
        <f t="shared" si="4"/>
        <v>19</v>
      </c>
      <c r="I127" s="28">
        <v>2500</v>
      </c>
      <c r="J127" s="46">
        <v>8</v>
      </c>
      <c r="K127" s="46">
        <v>2</v>
      </c>
      <c r="L127" s="46">
        <v>2</v>
      </c>
      <c r="M127" s="46">
        <v>2</v>
      </c>
      <c r="N127" s="46">
        <v>5</v>
      </c>
    </row>
    <row r="128" spans="1:14" x14ac:dyDescent="0.25">
      <c r="A128" s="24">
        <v>114</v>
      </c>
      <c r="B128" s="24">
        <v>311139</v>
      </c>
      <c r="C128" s="25" t="s">
        <v>168</v>
      </c>
      <c r="D128" s="26" t="s">
        <v>7</v>
      </c>
      <c r="E128" s="24" t="s">
        <v>3</v>
      </c>
      <c r="F128" s="24" t="s">
        <v>171</v>
      </c>
      <c r="G128" s="24">
        <v>8</v>
      </c>
      <c r="H128" s="28">
        <f t="shared" si="4"/>
        <v>26</v>
      </c>
      <c r="I128" s="28">
        <v>7527.5</v>
      </c>
      <c r="J128" s="46">
        <v>12</v>
      </c>
      <c r="K128" s="46">
        <v>2</v>
      </c>
      <c r="L128" s="46">
        <v>3</v>
      </c>
      <c r="M128" s="46">
        <v>3</v>
      </c>
      <c r="N128" s="46">
        <v>6</v>
      </c>
    </row>
    <row r="129" spans="1:14" x14ac:dyDescent="0.25">
      <c r="A129" s="24">
        <v>115</v>
      </c>
      <c r="B129" s="24">
        <v>694265</v>
      </c>
      <c r="C129" s="25" t="s">
        <v>169</v>
      </c>
      <c r="D129" s="26" t="s">
        <v>7</v>
      </c>
      <c r="E129" s="24" t="s">
        <v>3</v>
      </c>
      <c r="F129" s="24" t="s">
        <v>171</v>
      </c>
      <c r="G129" s="24">
        <v>8</v>
      </c>
      <c r="H129" s="28">
        <f t="shared" si="4"/>
        <v>24</v>
      </c>
      <c r="I129" s="28">
        <v>5523</v>
      </c>
      <c r="J129" s="46">
        <v>12</v>
      </c>
      <c r="K129" s="46">
        <v>2</v>
      </c>
      <c r="L129" s="46">
        <v>2</v>
      </c>
      <c r="M129" s="46">
        <v>2</v>
      </c>
      <c r="N129" s="46">
        <v>6</v>
      </c>
    </row>
    <row r="130" spans="1:14" x14ac:dyDescent="0.25">
      <c r="A130" s="24">
        <v>116</v>
      </c>
      <c r="B130" s="24">
        <v>310781</v>
      </c>
      <c r="C130" s="25" t="s">
        <v>170</v>
      </c>
      <c r="D130" s="26" t="s">
        <v>7</v>
      </c>
      <c r="E130" s="24" t="s">
        <v>3</v>
      </c>
      <c r="F130" s="24" t="s">
        <v>171</v>
      </c>
      <c r="G130" s="24">
        <v>8</v>
      </c>
      <c r="H130" s="28">
        <f t="shared" si="4"/>
        <v>21</v>
      </c>
      <c r="I130" s="28">
        <v>3594.2</v>
      </c>
      <c r="J130" s="46">
        <v>10</v>
      </c>
      <c r="K130" s="46">
        <v>2</v>
      </c>
      <c r="L130" s="46">
        <v>2</v>
      </c>
      <c r="M130" s="46">
        <v>2</v>
      </c>
      <c r="N130" s="46">
        <v>5</v>
      </c>
    </row>
    <row r="131" spans="1:14" x14ac:dyDescent="0.25">
      <c r="A131" s="24">
        <v>117</v>
      </c>
      <c r="B131" s="24">
        <v>310875</v>
      </c>
      <c r="C131" s="25" t="s">
        <v>167</v>
      </c>
      <c r="D131" s="26" t="s">
        <v>56</v>
      </c>
      <c r="E131" s="24" t="s">
        <v>3</v>
      </c>
      <c r="F131" s="24" t="s">
        <v>171</v>
      </c>
      <c r="G131" s="24">
        <v>9</v>
      </c>
      <c r="H131" s="28">
        <f t="shared" si="4"/>
        <v>26</v>
      </c>
      <c r="I131" s="28">
        <v>10150</v>
      </c>
      <c r="J131" s="46">
        <v>12</v>
      </c>
      <c r="K131" s="46">
        <v>2</v>
      </c>
      <c r="L131" s="46">
        <v>3</v>
      </c>
      <c r="M131" s="46">
        <v>3</v>
      </c>
      <c r="N131" s="46">
        <v>6</v>
      </c>
    </row>
    <row r="132" spans="1:14" x14ac:dyDescent="0.25">
      <c r="A132" s="24">
        <v>118</v>
      </c>
      <c r="B132" s="24">
        <v>311002</v>
      </c>
      <c r="C132" s="25" t="s">
        <v>166</v>
      </c>
      <c r="D132" s="26" t="s">
        <v>56</v>
      </c>
      <c r="E132" s="24" t="s">
        <v>3</v>
      </c>
      <c r="F132" s="24" t="s">
        <v>171</v>
      </c>
      <c r="G132" s="24">
        <v>9</v>
      </c>
      <c r="H132" s="28">
        <f t="shared" si="4"/>
        <v>19</v>
      </c>
      <c r="I132" s="28">
        <v>1836</v>
      </c>
      <c r="J132" s="46">
        <v>8</v>
      </c>
      <c r="K132" s="46">
        <v>2</v>
      </c>
      <c r="L132" s="46">
        <v>2</v>
      </c>
      <c r="M132" s="46">
        <v>2</v>
      </c>
      <c r="N132" s="46">
        <v>5</v>
      </c>
    </row>
    <row r="133" spans="1:14" x14ac:dyDescent="0.25">
      <c r="A133" s="24">
        <v>119</v>
      </c>
      <c r="B133" s="24">
        <v>311257</v>
      </c>
      <c r="C133" s="25" t="s">
        <v>174</v>
      </c>
      <c r="D133" s="26" t="s">
        <v>7</v>
      </c>
      <c r="E133" s="24" t="s">
        <v>3</v>
      </c>
      <c r="F133" s="24" t="s">
        <v>9</v>
      </c>
      <c r="G133" s="24">
        <v>8</v>
      </c>
      <c r="H133" s="28">
        <f t="shared" si="4"/>
        <v>26</v>
      </c>
      <c r="I133" s="28">
        <v>5715.71</v>
      </c>
      <c r="J133" s="46">
        <v>12</v>
      </c>
      <c r="K133" s="46">
        <v>2</v>
      </c>
      <c r="L133" s="46">
        <v>3</v>
      </c>
      <c r="M133" s="46">
        <v>3</v>
      </c>
      <c r="N133" s="46">
        <v>6</v>
      </c>
    </row>
    <row r="134" spans="1:14" x14ac:dyDescent="0.25">
      <c r="A134" s="24">
        <v>120</v>
      </c>
      <c r="B134" s="24">
        <v>310743</v>
      </c>
      <c r="C134" s="25" t="s">
        <v>175</v>
      </c>
      <c r="D134" s="26" t="s">
        <v>7</v>
      </c>
      <c r="E134" s="24" t="s">
        <v>3</v>
      </c>
      <c r="F134" s="24" t="s">
        <v>9</v>
      </c>
      <c r="G134" s="24">
        <v>8</v>
      </c>
      <c r="H134" s="28">
        <f t="shared" si="4"/>
        <v>26</v>
      </c>
      <c r="I134" s="28">
        <v>7200</v>
      </c>
      <c r="J134" s="46">
        <v>12</v>
      </c>
      <c r="K134" s="46">
        <v>2</v>
      </c>
      <c r="L134" s="46">
        <v>3</v>
      </c>
      <c r="M134" s="46">
        <v>3</v>
      </c>
      <c r="N134" s="46">
        <v>6</v>
      </c>
    </row>
    <row r="135" spans="1:14" x14ac:dyDescent="0.25">
      <c r="A135" s="24">
        <v>121</v>
      </c>
      <c r="B135" s="24">
        <v>310903</v>
      </c>
      <c r="C135" s="25" t="s">
        <v>172</v>
      </c>
      <c r="D135" s="26" t="s">
        <v>56</v>
      </c>
      <c r="E135" s="24" t="s">
        <v>3</v>
      </c>
      <c r="F135" s="24" t="s">
        <v>9</v>
      </c>
      <c r="G135" s="24">
        <v>9</v>
      </c>
      <c r="H135" s="28">
        <f t="shared" si="4"/>
        <v>19</v>
      </c>
      <c r="I135" s="28">
        <v>1786</v>
      </c>
      <c r="J135" s="46">
        <v>8</v>
      </c>
      <c r="K135" s="46">
        <v>2</v>
      </c>
      <c r="L135" s="46">
        <v>2</v>
      </c>
      <c r="M135" s="46">
        <v>2</v>
      </c>
      <c r="N135" s="46">
        <v>5</v>
      </c>
    </row>
    <row r="136" spans="1:14" x14ac:dyDescent="0.25">
      <c r="A136" s="24">
        <v>122</v>
      </c>
      <c r="B136" s="24">
        <v>311021</v>
      </c>
      <c r="C136" s="25" t="s">
        <v>173</v>
      </c>
      <c r="D136" s="26" t="s">
        <v>56</v>
      </c>
      <c r="E136" s="24" t="s">
        <v>3</v>
      </c>
      <c r="F136" s="24" t="s">
        <v>9</v>
      </c>
      <c r="G136" s="24">
        <v>9</v>
      </c>
      <c r="H136" s="28">
        <f t="shared" si="4"/>
        <v>24</v>
      </c>
      <c r="I136" s="28">
        <v>4967.26</v>
      </c>
      <c r="J136" s="46">
        <v>12</v>
      </c>
      <c r="K136" s="46">
        <v>2</v>
      </c>
      <c r="L136" s="46">
        <v>2</v>
      </c>
      <c r="M136" s="46">
        <v>2</v>
      </c>
      <c r="N136" s="46">
        <v>6</v>
      </c>
    </row>
    <row r="137" spans="1:14" x14ac:dyDescent="0.25">
      <c r="A137" s="24">
        <v>123</v>
      </c>
      <c r="B137" s="24">
        <v>310804</v>
      </c>
      <c r="C137" s="25" t="s">
        <v>176</v>
      </c>
      <c r="D137" s="26" t="s">
        <v>7</v>
      </c>
      <c r="E137" s="24" t="s">
        <v>3</v>
      </c>
      <c r="F137" s="24" t="s">
        <v>183</v>
      </c>
      <c r="G137" s="24">
        <v>8</v>
      </c>
      <c r="H137" s="28">
        <f t="shared" si="4"/>
        <v>26</v>
      </c>
      <c r="I137" s="28">
        <v>10000</v>
      </c>
      <c r="J137" s="46">
        <v>12</v>
      </c>
      <c r="K137" s="46">
        <v>2</v>
      </c>
      <c r="L137" s="46">
        <v>3</v>
      </c>
      <c r="M137" s="46">
        <v>3</v>
      </c>
      <c r="N137" s="46">
        <v>6</v>
      </c>
    </row>
    <row r="138" spans="1:14" x14ac:dyDescent="0.25">
      <c r="A138" s="24">
        <v>124</v>
      </c>
      <c r="B138" s="24">
        <v>310762</v>
      </c>
      <c r="C138" s="25" t="s">
        <v>177</v>
      </c>
      <c r="D138" s="26" t="s">
        <v>7</v>
      </c>
      <c r="E138" s="24" t="s">
        <v>3</v>
      </c>
      <c r="F138" s="24" t="s">
        <v>183</v>
      </c>
      <c r="G138" s="24">
        <v>8</v>
      </c>
      <c r="H138" s="28">
        <f t="shared" si="4"/>
        <v>15</v>
      </c>
      <c r="I138" s="28">
        <v>523.91999999999996</v>
      </c>
      <c r="J138" s="46">
        <v>4</v>
      </c>
      <c r="K138" s="46">
        <v>2</v>
      </c>
      <c r="L138" s="46">
        <v>2</v>
      </c>
      <c r="M138" s="46">
        <v>2</v>
      </c>
      <c r="N138" s="46">
        <v>5</v>
      </c>
    </row>
    <row r="139" spans="1:14" x14ac:dyDescent="0.25">
      <c r="A139" s="24">
        <v>125</v>
      </c>
      <c r="B139" s="24">
        <v>310842</v>
      </c>
      <c r="C139" s="25" t="s">
        <v>178</v>
      </c>
      <c r="D139" s="26" t="s">
        <v>7</v>
      </c>
      <c r="E139" s="24" t="s">
        <v>3</v>
      </c>
      <c r="F139" s="24" t="s">
        <v>183</v>
      </c>
      <c r="G139" s="24">
        <v>8</v>
      </c>
      <c r="H139" s="28">
        <f t="shared" si="4"/>
        <v>19</v>
      </c>
      <c r="I139" s="28">
        <v>1902.34</v>
      </c>
      <c r="J139" s="46">
        <v>8</v>
      </c>
      <c r="K139" s="46">
        <v>2</v>
      </c>
      <c r="L139" s="46">
        <v>2</v>
      </c>
      <c r="M139" s="46">
        <v>2</v>
      </c>
      <c r="N139" s="46">
        <v>5</v>
      </c>
    </row>
    <row r="140" spans="1:14" x14ac:dyDescent="0.25">
      <c r="A140" s="24">
        <v>126</v>
      </c>
      <c r="B140" s="24">
        <v>310776</v>
      </c>
      <c r="C140" s="25" t="s">
        <v>179</v>
      </c>
      <c r="D140" s="26" t="s">
        <v>7</v>
      </c>
      <c r="E140" s="24" t="s">
        <v>3</v>
      </c>
      <c r="F140" s="24" t="s">
        <v>183</v>
      </c>
      <c r="G140" s="24">
        <v>8</v>
      </c>
      <c r="H140" s="28">
        <f t="shared" si="4"/>
        <v>19</v>
      </c>
      <c r="I140" s="28">
        <v>1816</v>
      </c>
      <c r="J140" s="46">
        <v>8</v>
      </c>
      <c r="K140" s="46">
        <v>2</v>
      </c>
      <c r="L140" s="46">
        <v>2</v>
      </c>
      <c r="M140" s="46">
        <v>2</v>
      </c>
      <c r="N140" s="46">
        <v>5</v>
      </c>
    </row>
    <row r="141" spans="1:14" x14ac:dyDescent="0.25">
      <c r="A141" s="24">
        <v>127</v>
      </c>
      <c r="B141" s="24">
        <v>311281</v>
      </c>
      <c r="C141" s="25" t="s">
        <v>180</v>
      </c>
      <c r="D141" s="26" t="s">
        <v>7</v>
      </c>
      <c r="E141" s="24" t="s">
        <v>3</v>
      </c>
      <c r="F141" s="24" t="s">
        <v>183</v>
      </c>
      <c r="G141" s="24">
        <v>8</v>
      </c>
      <c r="H141" s="28">
        <f t="shared" si="4"/>
        <v>19</v>
      </c>
      <c r="I141" s="28">
        <v>1380</v>
      </c>
      <c r="J141" s="46">
        <v>8</v>
      </c>
      <c r="K141" s="46">
        <v>2</v>
      </c>
      <c r="L141" s="46">
        <v>2</v>
      </c>
      <c r="M141" s="46">
        <v>2</v>
      </c>
      <c r="N141" s="46">
        <v>5</v>
      </c>
    </row>
    <row r="142" spans="1:14" x14ac:dyDescent="0.25">
      <c r="A142" s="24">
        <v>128</v>
      </c>
      <c r="B142" s="24">
        <v>310719</v>
      </c>
      <c r="C142" s="25" t="s">
        <v>190</v>
      </c>
      <c r="D142" s="26" t="s">
        <v>7</v>
      </c>
      <c r="E142" s="24" t="s">
        <v>3</v>
      </c>
      <c r="F142" s="24" t="s">
        <v>184</v>
      </c>
      <c r="G142" s="24">
        <v>8</v>
      </c>
      <c r="H142" s="28">
        <f t="shared" si="4"/>
        <v>26</v>
      </c>
      <c r="I142" s="28">
        <v>7828</v>
      </c>
      <c r="J142" s="46">
        <v>12</v>
      </c>
      <c r="K142" s="46">
        <v>2</v>
      </c>
      <c r="L142" s="46">
        <v>3</v>
      </c>
      <c r="M142" s="46">
        <v>3</v>
      </c>
      <c r="N142" s="46">
        <v>6</v>
      </c>
    </row>
    <row r="143" spans="1:14" x14ac:dyDescent="0.25">
      <c r="A143" s="24">
        <v>129</v>
      </c>
      <c r="B143" s="24">
        <v>310837</v>
      </c>
      <c r="C143" s="25" t="s">
        <v>191</v>
      </c>
      <c r="D143" s="26" t="s">
        <v>7</v>
      </c>
      <c r="E143" s="24" t="s">
        <v>3</v>
      </c>
      <c r="F143" s="24" t="s">
        <v>184</v>
      </c>
      <c r="G143" s="24">
        <v>8</v>
      </c>
      <c r="H143" s="28">
        <f t="shared" ref="H143:H166" si="5">SUM(J143:N143)</f>
        <v>21</v>
      </c>
      <c r="I143" s="28">
        <v>3623.5799999999899</v>
      </c>
      <c r="J143" s="46">
        <v>10</v>
      </c>
      <c r="K143" s="46">
        <v>2</v>
      </c>
      <c r="L143" s="46">
        <v>2</v>
      </c>
      <c r="M143" s="46">
        <v>2</v>
      </c>
      <c r="N143" s="46">
        <v>5</v>
      </c>
    </row>
    <row r="144" spans="1:14" x14ac:dyDescent="0.25">
      <c r="A144" s="24">
        <v>130</v>
      </c>
      <c r="B144" s="24">
        <v>310724</v>
      </c>
      <c r="C144" s="25" t="s">
        <v>192</v>
      </c>
      <c r="D144" s="26" t="s">
        <v>7</v>
      </c>
      <c r="E144" s="24" t="s">
        <v>3</v>
      </c>
      <c r="F144" s="24" t="s">
        <v>184</v>
      </c>
      <c r="G144" s="24">
        <v>8</v>
      </c>
      <c r="H144" s="28">
        <f t="shared" si="5"/>
        <v>24</v>
      </c>
      <c r="I144" s="28">
        <v>5350.32</v>
      </c>
      <c r="J144" s="46">
        <v>12</v>
      </c>
      <c r="K144" s="46">
        <v>2</v>
      </c>
      <c r="L144" s="46">
        <v>2</v>
      </c>
      <c r="M144" s="46">
        <v>2</v>
      </c>
      <c r="N144" s="46">
        <v>6</v>
      </c>
    </row>
    <row r="145" spans="1:14" x14ac:dyDescent="0.25">
      <c r="A145" s="24">
        <v>131</v>
      </c>
      <c r="B145" s="24">
        <v>797862</v>
      </c>
      <c r="C145" s="25" t="s">
        <v>193</v>
      </c>
      <c r="D145" s="26" t="s">
        <v>7</v>
      </c>
      <c r="E145" s="24" t="s">
        <v>3</v>
      </c>
      <c r="F145" s="24" t="s">
        <v>184</v>
      </c>
      <c r="G145" s="24">
        <v>8</v>
      </c>
      <c r="H145" s="28">
        <f t="shared" si="5"/>
        <v>26</v>
      </c>
      <c r="I145" s="28">
        <v>10416</v>
      </c>
      <c r="J145" s="46">
        <v>12</v>
      </c>
      <c r="K145" s="46">
        <v>2</v>
      </c>
      <c r="L145" s="46">
        <v>3</v>
      </c>
      <c r="M145" s="46">
        <v>3</v>
      </c>
      <c r="N145" s="46">
        <v>6</v>
      </c>
    </row>
    <row r="146" spans="1:14" x14ac:dyDescent="0.25">
      <c r="A146" s="24">
        <v>132</v>
      </c>
      <c r="B146" s="24">
        <v>755536</v>
      </c>
      <c r="C146" s="25" t="s">
        <v>194</v>
      </c>
      <c r="D146" s="26" t="s">
        <v>7</v>
      </c>
      <c r="E146" s="24" t="s">
        <v>3</v>
      </c>
      <c r="F146" s="24" t="s">
        <v>184</v>
      </c>
      <c r="G146" s="24">
        <v>8</v>
      </c>
      <c r="H146" s="28">
        <f t="shared" si="5"/>
        <v>22</v>
      </c>
      <c r="I146" s="28">
        <v>4137.92</v>
      </c>
      <c r="J146" s="46">
        <v>10</v>
      </c>
      <c r="K146" s="46">
        <v>2</v>
      </c>
      <c r="L146" s="46">
        <v>2</v>
      </c>
      <c r="M146" s="46">
        <v>2</v>
      </c>
      <c r="N146" s="46">
        <v>6</v>
      </c>
    </row>
    <row r="147" spans="1:14" x14ac:dyDescent="0.25">
      <c r="A147" s="24">
        <v>133</v>
      </c>
      <c r="B147" s="24">
        <v>310861</v>
      </c>
      <c r="C147" s="25" t="s">
        <v>188</v>
      </c>
      <c r="D147" s="26" t="s">
        <v>56</v>
      </c>
      <c r="E147" s="24" t="s">
        <v>3</v>
      </c>
      <c r="F147" s="24" t="s">
        <v>184</v>
      </c>
      <c r="G147" s="24">
        <v>9</v>
      </c>
      <c r="H147" s="28">
        <f t="shared" si="5"/>
        <v>22</v>
      </c>
      <c r="I147" s="28">
        <v>3900</v>
      </c>
      <c r="J147" s="46">
        <v>10</v>
      </c>
      <c r="K147" s="46">
        <v>2</v>
      </c>
      <c r="L147" s="46">
        <v>2</v>
      </c>
      <c r="M147" s="46">
        <v>2</v>
      </c>
      <c r="N147" s="46">
        <v>6</v>
      </c>
    </row>
    <row r="148" spans="1:14" x14ac:dyDescent="0.25">
      <c r="A148" s="24">
        <v>134</v>
      </c>
      <c r="B148" s="24">
        <v>310899</v>
      </c>
      <c r="C148" s="25" t="s">
        <v>189</v>
      </c>
      <c r="D148" s="26" t="s">
        <v>56</v>
      </c>
      <c r="E148" s="24" t="s">
        <v>3</v>
      </c>
      <c r="F148" s="24" t="s">
        <v>184</v>
      </c>
      <c r="G148" s="24">
        <v>9</v>
      </c>
      <c r="H148" s="28">
        <f t="shared" si="5"/>
        <v>24</v>
      </c>
      <c r="I148" s="28">
        <v>4980</v>
      </c>
      <c r="J148" s="46">
        <v>12</v>
      </c>
      <c r="K148" s="46">
        <v>2</v>
      </c>
      <c r="L148" s="46">
        <v>2</v>
      </c>
      <c r="M148" s="46">
        <v>2</v>
      </c>
      <c r="N148" s="46">
        <v>6</v>
      </c>
    </row>
    <row r="149" spans="1:14" x14ac:dyDescent="0.25">
      <c r="A149" s="24">
        <v>135</v>
      </c>
      <c r="B149" s="24">
        <v>310984</v>
      </c>
      <c r="C149" s="25" t="s">
        <v>182</v>
      </c>
      <c r="D149" s="26" t="s">
        <v>185</v>
      </c>
      <c r="E149" s="24" t="s">
        <v>3</v>
      </c>
      <c r="F149" s="24" t="s">
        <v>184</v>
      </c>
      <c r="G149" s="24">
        <v>9</v>
      </c>
      <c r="H149" s="28">
        <f t="shared" si="5"/>
        <v>19</v>
      </c>
      <c r="I149" s="28">
        <v>2444.1799999999998</v>
      </c>
      <c r="J149" s="46">
        <v>8</v>
      </c>
      <c r="K149" s="46">
        <v>2</v>
      </c>
      <c r="L149" s="46">
        <v>2</v>
      </c>
      <c r="M149" s="46">
        <v>2</v>
      </c>
      <c r="N149" s="46">
        <v>5</v>
      </c>
    </row>
    <row r="150" spans="1:14" x14ac:dyDescent="0.25">
      <c r="A150" s="24">
        <v>136</v>
      </c>
      <c r="B150" s="24">
        <v>311083</v>
      </c>
      <c r="C150" s="25" t="s">
        <v>187</v>
      </c>
      <c r="D150" s="26" t="s">
        <v>56</v>
      </c>
      <c r="E150" s="24" t="s">
        <v>3</v>
      </c>
      <c r="F150" s="24" t="s">
        <v>184</v>
      </c>
      <c r="G150" s="24">
        <v>9</v>
      </c>
      <c r="H150" s="28">
        <f t="shared" si="5"/>
        <v>26</v>
      </c>
      <c r="I150" s="28">
        <v>7639.8</v>
      </c>
      <c r="J150" s="46">
        <v>12</v>
      </c>
      <c r="K150" s="46">
        <v>2</v>
      </c>
      <c r="L150" s="46">
        <v>3</v>
      </c>
      <c r="M150" s="46">
        <v>3</v>
      </c>
      <c r="N150" s="46">
        <v>6</v>
      </c>
    </row>
    <row r="151" spans="1:14" x14ac:dyDescent="0.25">
      <c r="A151" s="24">
        <v>137</v>
      </c>
      <c r="B151" s="24">
        <v>310922</v>
      </c>
      <c r="C151" s="25" t="s">
        <v>186</v>
      </c>
      <c r="D151" s="26" t="s">
        <v>56</v>
      </c>
      <c r="E151" s="24" t="s">
        <v>3</v>
      </c>
      <c r="F151" s="24" t="s">
        <v>184</v>
      </c>
      <c r="G151" s="24">
        <v>9</v>
      </c>
      <c r="H151" s="28">
        <f t="shared" si="5"/>
        <v>26</v>
      </c>
      <c r="I151" s="28">
        <v>24163</v>
      </c>
      <c r="J151" s="46">
        <v>12</v>
      </c>
      <c r="K151" s="46">
        <v>2</v>
      </c>
      <c r="L151" s="46">
        <v>3</v>
      </c>
      <c r="M151" s="46">
        <v>3</v>
      </c>
      <c r="N151" s="46">
        <v>6</v>
      </c>
    </row>
    <row r="152" spans="1:14" x14ac:dyDescent="0.25">
      <c r="A152" s="24">
        <v>138</v>
      </c>
      <c r="B152" s="24">
        <v>311097</v>
      </c>
      <c r="C152" s="25" t="s">
        <v>181</v>
      </c>
      <c r="D152" s="26" t="s">
        <v>56</v>
      </c>
      <c r="E152" s="24" t="s">
        <v>3</v>
      </c>
      <c r="F152" s="24" t="s">
        <v>184</v>
      </c>
      <c r="G152" s="24">
        <v>9</v>
      </c>
      <c r="H152" s="28">
        <f t="shared" si="5"/>
        <v>26</v>
      </c>
      <c r="I152" s="28">
        <v>39702</v>
      </c>
      <c r="J152" s="46">
        <v>12</v>
      </c>
      <c r="K152" s="46">
        <v>2</v>
      </c>
      <c r="L152" s="46">
        <v>3</v>
      </c>
      <c r="M152" s="46">
        <v>3</v>
      </c>
      <c r="N152" s="46">
        <v>6</v>
      </c>
    </row>
    <row r="153" spans="1:14" x14ac:dyDescent="0.25">
      <c r="A153" s="24">
        <v>139</v>
      </c>
      <c r="B153" s="24">
        <v>333184</v>
      </c>
      <c r="C153" s="25" t="s">
        <v>195</v>
      </c>
      <c r="D153" s="26" t="s">
        <v>56</v>
      </c>
      <c r="E153" s="24" t="s">
        <v>3</v>
      </c>
      <c r="F153" s="24" t="s">
        <v>196</v>
      </c>
      <c r="G153" s="24">
        <v>9</v>
      </c>
      <c r="H153" s="28">
        <f t="shared" si="5"/>
        <v>26</v>
      </c>
      <c r="I153" s="28">
        <v>9894</v>
      </c>
      <c r="J153" s="46">
        <v>12</v>
      </c>
      <c r="K153" s="46">
        <v>2</v>
      </c>
      <c r="L153" s="46">
        <v>3</v>
      </c>
      <c r="M153" s="46">
        <v>3</v>
      </c>
      <c r="N153" s="46">
        <v>6</v>
      </c>
    </row>
    <row r="154" spans="1:14" x14ac:dyDescent="0.25">
      <c r="A154" s="24">
        <v>140</v>
      </c>
      <c r="B154" s="24">
        <v>310818</v>
      </c>
      <c r="C154" s="25" t="s">
        <v>199</v>
      </c>
      <c r="D154" s="26" t="s">
        <v>7</v>
      </c>
      <c r="E154" s="24" t="s">
        <v>3</v>
      </c>
      <c r="F154" s="24" t="s">
        <v>196</v>
      </c>
      <c r="G154" s="24">
        <v>8</v>
      </c>
      <c r="H154" s="28">
        <f t="shared" si="5"/>
        <v>24</v>
      </c>
      <c r="I154" s="28">
        <v>5350</v>
      </c>
      <c r="J154" s="46">
        <v>12</v>
      </c>
      <c r="K154" s="46">
        <v>2</v>
      </c>
      <c r="L154" s="46">
        <v>2</v>
      </c>
      <c r="M154" s="46">
        <v>2</v>
      </c>
      <c r="N154" s="46">
        <v>6</v>
      </c>
    </row>
    <row r="155" spans="1:14" x14ac:dyDescent="0.25">
      <c r="A155" s="24">
        <v>141</v>
      </c>
      <c r="B155" s="24">
        <v>310757</v>
      </c>
      <c r="C155" s="25" t="s">
        <v>200</v>
      </c>
      <c r="D155" s="26" t="s">
        <v>7</v>
      </c>
      <c r="E155" s="24" t="s">
        <v>3</v>
      </c>
      <c r="F155" s="24" t="s">
        <v>196</v>
      </c>
      <c r="G155" s="24">
        <v>8</v>
      </c>
      <c r="H155" s="28">
        <f t="shared" si="5"/>
        <v>26</v>
      </c>
      <c r="I155" s="28">
        <v>6000</v>
      </c>
      <c r="J155" s="46">
        <v>12</v>
      </c>
      <c r="K155" s="46">
        <v>2</v>
      </c>
      <c r="L155" s="46">
        <v>3</v>
      </c>
      <c r="M155" s="46">
        <v>3</v>
      </c>
      <c r="N155" s="46">
        <v>6</v>
      </c>
    </row>
    <row r="156" spans="1:14" x14ac:dyDescent="0.25">
      <c r="A156" s="24">
        <v>142</v>
      </c>
      <c r="B156" s="24">
        <v>311295</v>
      </c>
      <c r="C156" s="25" t="s">
        <v>201</v>
      </c>
      <c r="D156" s="26" t="s">
        <v>7</v>
      </c>
      <c r="E156" s="24" t="s">
        <v>3</v>
      </c>
      <c r="F156" s="24" t="s">
        <v>196</v>
      </c>
      <c r="G156" s="24">
        <v>8</v>
      </c>
      <c r="H156" s="28">
        <f t="shared" si="5"/>
        <v>17</v>
      </c>
      <c r="I156" s="28">
        <v>773.42</v>
      </c>
      <c r="J156" s="46">
        <v>6</v>
      </c>
      <c r="K156" s="46">
        <v>2</v>
      </c>
      <c r="L156" s="46">
        <v>2</v>
      </c>
      <c r="M156" s="46">
        <v>2</v>
      </c>
      <c r="N156" s="46">
        <v>5</v>
      </c>
    </row>
    <row r="157" spans="1:14" x14ac:dyDescent="0.25">
      <c r="A157" s="24">
        <v>143</v>
      </c>
      <c r="B157" s="24">
        <v>311304</v>
      </c>
      <c r="C157" s="25" t="s">
        <v>202</v>
      </c>
      <c r="D157" s="26" t="s">
        <v>7</v>
      </c>
      <c r="E157" s="24" t="s">
        <v>3</v>
      </c>
      <c r="F157" s="24" t="s">
        <v>196</v>
      </c>
      <c r="G157" s="24">
        <v>8</v>
      </c>
      <c r="H157" s="28">
        <f t="shared" si="5"/>
        <v>22</v>
      </c>
      <c r="I157" s="28">
        <v>3998</v>
      </c>
      <c r="J157" s="46">
        <v>10</v>
      </c>
      <c r="K157" s="46">
        <v>2</v>
      </c>
      <c r="L157" s="46">
        <v>2</v>
      </c>
      <c r="M157" s="46">
        <v>2</v>
      </c>
      <c r="N157" s="46">
        <v>6</v>
      </c>
    </row>
    <row r="158" spans="1:14" x14ac:dyDescent="0.25">
      <c r="A158" s="24">
        <v>144</v>
      </c>
      <c r="B158" s="24">
        <v>797857</v>
      </c>
      <c r="C158" s="25" t="s">
        <v>203</v>
      </c>
      <c r="D158" s="26" t="s">
        <v>7</v>
      </c>
      <c r="E158" s="24" t="s">
        <v>3</v>
      </c>
      <c r="F158" s="24" t="s">
        <v>196</v>
      </c>
      <c r="G158" s="24">
        <v>8</v>
      </c>
      <c r="H158" s="28">
        <f t="shared" si="5"/>
        <v>26</v>
      </c>
      <c r="I158" s="28">
        <v>22741.27</v>
      </c>
      <c r="J158" s="46">
        <v>12</v>
      </c>
      <c r="K158" s="46">
        <v>2</v>
      </c>
      <c r="L158" s="46">
        <v>3</v>
      </c>
      <c r="M158" s="46">
        <v>3</v>
      </c>
      <c r="N158" s="46">
        <v>6</v>
      </c>
    </row>
    <row r="159" spans="1:14" x14ac:dyDescent="0.25">
      <c r="A159" s="24">
        <v>145</v>
      </c>
      <c r="B159" s="24">
        <v>823644</v>
      </c>
      <c r="C159" s="25" t="s">
        <v>198</v>
      </c>
      <c r="D159" s="26" t="s">
        <v>7</v>
      </c>
      <c r="E159" s="24" t="s">
        <v>3</v>
      </c>
      <c r="F159" s="24" t="s">
        <v>196</v>
      </c>
      <c r="G159" s="24">
        <v>8</v>
      </c>
      <c r="H159" s="28">
        <f t="shared" si="5"/>
        <v>19</v>
      </c>
      <c r="I159" s="28">
        <v>2000</v>
      </c>
      <c r="J159" s="46">
        <v>8</v>
      </c>
      <c r="K159" s="46">
        <v>2</v>
      </c>
      <c r="L159" s="46">
        <v>2</v>
      </c>
      <c r="M159" s="46">
        <v>2</v>
      </c>
      <c r="N159" s="46">
        <v>5</v>
      </c>
    </row>
    <row r="160" spans="1:14" x14ac:dyDescent="0.25">
      <c r="A160" s="24">
        <v>146</v>
      </c>
      <c r="B160" s="24">
        <v>311196</v>
      </c>
      <c r="C160" s="25" t="s">
        <v>197</v>
      </c>
      <c r="D160" s="26" t="s">
        <v>56</v>
      </c>
      <c r="E160" s="24" t="s">
        <v>3</v>
      </c>
      <c r="F160" s="24" t="s">
        <v>196</v>
      </c>
      <c r="G160" s="24">
        <v>9</v>
      </c>
      <c r="H160" s="28">
        <f t="shared" si="5"/>
        <v>26</v>
      </c>
      <c r="I160" s="28">
        <v>5801.9</v>
      </c>
      <c r="J160" s="46">
        <v>12</v>
      </c>
      <c r="K160" s="46">
        <v>2</v>
      </c>
      <c r="L160" s="46">
        <v>3</v>
      </c>
      <c r="M160" s="46">
        <v>3</v>
      </c>
      <c r="N160" s="46">
        <v>6</v>
      </c>
    </row>
    <row r="161" spans="1:14" x14ac:dyDescent="0.25">
      <c r="A161" s="24">
        <v>147</v>
      </c>
      <c r="B161" s="24">
        <v>333278</v>
      </c>
      <c r="C161" s="25" t="s">
        <v>204</v>
      </c>
      <c r="D161" s="26" t="s">
        <v>56</v>
      </c>
      <c r="E161" s="24" t="s">
        <v>3</v>
      </c>
      <c r="F161" s="24" t="s">
        <v>210</v>
      </c>
      <c r="G161" s="24">
        <v>9</v>
      </c>
      <c r="H161" s="28">
        <f t="shared" si="5"/>
        <v>21</v>
      </c>
      <c r="I161" s="28">
        <v>3481.95</v>
      </c>
      <c r="J161" s="46">
        <v>10</v>
      </c>
      <c r="K161" s="46">
        <v>2</v>
      </c>
      <c r="L161" s="46">
        <v>2</v>
      </c>
      <c r="M161" s="46">
        <v>2</v>
      </c>
      <c r="N161" s="46">
        <v>5</v>
      </c>
    </row>
    <row r="162" spans="1:14" x14ac:dyDescent="0.25">
      <c r="A162" s="24">
        <v>148</v>
      </c>
      <c r="B162" s="24">
        <v>310856</v>
      </c>
      <c r="C162" s="25" t="s">
        <v>205</v>
      </c>
      <c r="D162" s="26" t="s">
        <v>7</v>
      </c>
      <c r="E162" s="24" t="s">
        <v>3</v>
      </c>
      <c r="F162" s="24" t="s">
        <v>210</v>
      </c>
      <c r="G162" s="24">
        <v>8</v>
      </c>
      <c r="H162" s="28">
        <f t="shared" si="5"/>
        <v>26</v>
      </c>
      <c r="I162" s="28">
        <v>11252</v>
      </c>
      <c r="J162" s="46">
        <v>12</v>
      </c>
      <c r="K162" s="46">
        <v>2</v>
      </c>
      <c r="L162" s="46">
        <v>3</v>
      </c>
      <c r="M162" s="46">
        <v>3</v>
      </c>
      <c r="N162" s="46">
        <v>6</v>
      </c>
    </row>
    <row r="163" spans="1:14" x14ac:dyDescent="0.25">
      <c r="A163" s="24">
        <v>149</v>
      </c>
      <c r="B163" s="24">
        <v>310696</v>
      </c>
      <c r="C163" s="25" t="s">
        <v>206</v>
      </c>
      <c r="D163" s="26" t="s">
        <v>7</v>
      </c>
      <c r="E163" s="24" t="s">
        <v>3</v>
      </c>
      <c r="F163" s="24" t="s">
        <v>210</v>
      </c>
      <c r="G163" s="24">
        <v>8</v>
      </c>
      <c r="H163" s="28">
        <f t="shared" si="5"/>
        <v>22</v>
      </c>
      <c r="I163" s="28">
        <v>4900</v>
      </c>
      <c r="J163" s="46">
        <v>10</v>
      </c>
      <c r="K163" s="46">
        <v>2</v>
      </c>
      <c r="L163" s="46">
        <v>2</v>
      </c>
      <c r="M163" s="46">
        <v>2</v>
      </c>
      <c r="N163" s="46">
        <v>6</v>
      </c>
    </row>
    <row r="164" spans="1:14" x14ac:dyDescent="0.25">
      <c r="A164" s="24">
        <v>150</v>
      </c>
      <c r="B164" s="24">
        <v>310700</v>
      </c>
      <c r="C164" s="25" t="s">
        <v>207</v>
      </c>
      <c r="D164" s="26" t="s">
        <v>7</v>
      </c>
      <c r="E164" s="24" t="s">
        <v>3</v>
      </c>
      <c r="F164" s="24" t="s">
        <v>210</v>
      </c>
      <c r="G164" s="24">
        <v>8</v>
      </c>
      <c r="H164" s="28">
        <f t="shared" si="5"/>
        <v>26</v>
      </c>
      <c r="I164" s="28">
        <v>12530</v>
      </c>
      <c r="J164" s="46">
        <v>12</v>
      </c>
      <c r="K164" s="46">
        <v>2</v>
      </c>
      <c r="L164" s="46">
        <v>3</v>
      </c>
      <c r="M164" s="46">
        <v>3</v>
      </c>
      <c r="N164" s="46">
        <v>6</v>
      </c>
    </row>
    <row r="165" spans="1:14" x14ac:dyDescent="0.25">
      <c r="A165" s="24">
        <v>151</v>
      </c>
      <c r="B165" s="24">
        <v>310795</v>
      </c>
      <c r="C165" s="25" t="s">
        <v>208</v>
      </c>
      <c r="D165" s="26" t="s">
        <v>7</v>
      </c>
      <c r="E165" s="24" t="s">
        <v>3</v>
      </c>
      <c r="F165" s="24" t="s">
        <v>210</v>
      </c>
      <c r="G165" s="24">
        <v>8</v>
      </c>
      <c r="H165" s="28">
        <f t="shared" si="5"/>
        <v>22</v>
      </c>
      <c r="I165" s="28">
        <v>3944</v>
      </c>
      <c r="J165" s="46">
        <v>10</v>
      </c>
      <c r="K165" s="46">
        <v>2</v>
      </c>
      <c r="L165" s="46">
        <v>2</v>
      </c>
      <c r="M165" s="46">
        <v>2</v>
      </c>
      <c r="N165" s="46">
        <v>6</v>
      </c>
    </row>
    <row r="166" spans="1:14" x14ac:dyDescent="0.25">
      <c r="A166" s="24">
        <v>152</v>
      </c>
      <c r="B166" s="24">
        <v>695335</v>
      </c>
      <c r="C166" s="25" t="s">
        <v>209</v>
      </c>
      <c r="D166" s="26" t="s">
        <v>7</v>
      </c>
      <c r="E166" s="24" t="s">
        <v>3</v>
      </c>
      <c r="F166" s="24" t="s">
        <v>210</v>
      </c>
      <c r="G166" s="24">
        <v>8</v>
      </c>
      <c r="H166" s="28">
        <f t="shared" si="5"/>
        <v>19</v>
      </c>
      <c r="I166" s="28">
        <v>2158</v>
      </c>
      <c r="J166" s="46">
        <v>8</v>
      </c>
      <c r="K166" s="46">
        <v>2</v>
      </c>
      <c r="L166" s="46">
        <v>2</v>
      </c>
      <c r="M166" s="46">
        <v>2</v>
      </c>
      <c r="N166" s="46">
        <v>5</v>
      </c>
    </row>
    <row r="168" spans="1:14" x14ac:dyDescent="0.25">
      <c r="G168" s="35" t="s">
        <v>35</v>
      </c>
      <c r="H168" s="36"/>
      <c r="I168" s="36"/>
      <c r="J168" s="37">
        <f>SUM(J15:J166)</f>
        <v>1260</v>
      </c>
      <c r="K168" s="37">
        <f>SUM(K15:K166)</f>
        <v>304</v>
      </c>
      <c r="L168" s="37">
        <f>SUM(L15:L166)</f>
        <v>348</v>
      </c>
      <c r="M168" s="37">
        <f>SUM(M15:M166)</f>
        <v>348</v>
      </c>
      <c r="N168" s="37">
        <f>SUM(N15:N166)</f>
        <v>806</v>
      </c>
    </row>
    <row r="169" spans="1:14" x14ac:dyDescent="0.25">
      <c r="G169" s="35" t="s">
        <v>211</v>
      </c>
      <c r="H169" s="36"/>
      <c r="I169" s="36"/>
      <c r="J169" s="37">
        <f>SUM(J168:N168)</f>
        <v>3066</v>
      </c>
    </row>
  </sheetData>
  <autoFilter ref="A14:N166" xr:uid="{09D59E40-F57A-486C-B0A1-73D17368ABC7}"/>
  <mergeCells count="3">
    <mergeCell ref="J13:N13"/>
    <mergeCell ref="A1:N1"/>
    <mergeCell ref="A2:N2"/>
  </mergeCells>
  <conditionalFormatting sqref="B166:B1048576 B6:B14">
    <cfRule type="duplicateValues" dxfId="1" priority="3"/>
  </conditionalFormatting>
  <conditionalFormatting sqref="B15:B165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Hoja3!Títulos_a_imprimir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2022-02-28T13:59:29Z</dcterms:modified>
</cp:coreProperties>
</file>