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giovanni.ayala\Desktop\"/>
    </mc:Choice>
  </mc:AlternateContent>
  <xr:revisionPtr revIDLastSave="0" documentId="13_ncr:1_{06C56460-66E9-46FC-8167-53619187649B}" xr6:coauthVersionLast="47" xr6:coauthVersionMax="47" xr10:uidLastSave="{00000000-0000-0000-0000-000000000000}"/>
  <bookViews>
    <workbookView xWindow="-120" yWindow="-120" windowWidth="29040" windowHeight="15840" xr2:uid="{00000000-000D-0000-FFFF-FFFF00000000}"/>
  </bookViews>
  <sheets>
    <sheet name="INFORMACIÓN GENERAL DEL LOCAL E" sheetId="19" r:id="rId1"/>
    <sheet name="COND. SEG. ESTRUCTURAL " sheetId="14" r:id="rId2"/>
    <sheet name="COND.SEG.FÌSICO-FUNCIONAL" sheetId="21" r:id="rId3"/>
    <sheet name="COND, SEG. FUNCIONAL ORGANIZATI" sheetId="16" r:id="rId4"/>
    <sheet name="COND. SEG. ENTORNO INMEDIATO" sheetId="20" r:id="rId5"/>
    <sheet name="CÀLCULO DEL ÌNDICE DE SEGURIDAD" sheetId="7" r:id="rId6"/>
    <sheet name="PANEL FOTOGRÀFICO" sheetId="22"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0" i="14" l="1"/>
  <c r="B112" i="14" l="1"/>
  <c r="B111" i="14"/>
  <c r="B107" i="14"/>
  <c r="B108" i="14"/>
  <c r="B88" i="14"/>
  <c r="B80" i="14"/>
  <c r="B79" i="14"/>
  <c r="B78" i="14"/>
  <c r="B40" i="14"/>
  <c r="H33" i="16"/>
  <c r="H34" i="16"/>
  <c r="H32" i="16"/>
  <c r="H31" i="16"/>
  <c r="H30" i="16"/>
  <c r="H29" i="16"/>
  <c r="H28" i="16"/>
  <c r="H26" i="16"/>
  <c r="H25" i="16"/>
  <c r="H22" i="16"/>
  <c r="H23" i="16"/>
  <c r="H24" i="16"/>
  <c r="H21" i="16"/>
  <c r="H20" i="16"/>
  <c r="H17" i="16"/>
  <c r="H18" i="16"/>
  <c r="H19" i="16"/>
  <c r="H16" i="16"/>
  <c r="H12" i="16"/>
  <c r="H13" i="16"/>
  <c r="H14" i="16"/>
  <c r="H11" i="16"/>
  <c r="H6" i="16"/>
  <c r="H7" i="16"/>
  <c r="H8" i="16"/>
  <c r="H9" i="16"/>
  <c r="H5" i="16"/>
  <c r="K119" i="21"/>
  <c r="K120" i="21"/>
  <c r="K118" i="21"/>
  <c r="K116" i="21"/>
  <c r="K115" i="21"/>
  <c r="K108" i="21"/>
  <c r="K109" i="21"/>
  <c r="K110" i="21"/>
  <c r="K111" i="21"/>
  <c r="K112" i="21"/>
  <c r="K107" i="21"/>
  <c r="K105" i="21"/>
  <c r="K99" i="21"/>
  <c r="K100" i="21"/>
  <c r="K101" i="21"/>
  <c r="K102" i="21"/>
  <c r="K103" i="21"/>
  <c r="K104" i="21"/>
  <c r="K98" i="21"/>
  <c r="K93" i="21"/>
  <c r="K92" i="21"/>
  <c r="K90" i="21"/>
  <c r="K91" i="21"/>
  <c r="K94" i="21"/>
  <c r="K95" i="21"/>
  <c r="K96" i="21"/>
  <c r="K89" i="21"/>
  <c r="K86" i="21"/>
  <c r="K85" i="21"/>
  <c r="K83" i="21"/>
  <c r="K84" i="21"/>
  <c r="K82" i="21"/>
  <c r="K75" i="21"/>
  <c r="K76" i="21"/>
  <c r="K77" i="21"/>
  <c r="K78" i="21"/>
  <c r="K79" i="21"/>
  <c r="K80" i="21"/>
  <c r="K74" i="21"/>
  <c r="K67" i="21"/>
  <c r="K65" i="21"/>
  <c r="K66" i="21"/>
  <c r="K68" i="21"/>
  <c r="K69" i="21"/>
  <c r="K70" i="21"/>
  <c r="K71" i="21"/>
  <c r="K72" i="21"/>
  <c r="K64" i="21"/>
  <c r="K37" i="21"/>
  <c r="K58" i="21"/>
  <c r="K59" i="21"/>
  <c r="K60" i="21"/>
  <c r="K57" i="21"/>
  <c r="K52" i="21"/>
  <c r="K53" i="21"/>
  <c r="K54" i="21"/>
  <c r="K55" i="21"/>
  <c r="K51" i="21"/>
  <c r="K45" i="21"/>
  <c r="K42" i="21"/>
  <c r="K43" i="21"/>
  <c r="K44" i="21"/>
  <c r="K46" i="21"/>
  <c r="K47" i="21"/>
  <c r="K48" i="21"/>
  <c r="K49" i="21"/>
  <c r="K41" i="21"/>
  <c r="K39" i="21"/>
  <c r="K31" i="21"/>
  <c r="K32" i="21"/>
  <c r="K33" i="21"/>
  <c r="K34" i="21"/>
  <c r="K35" i="21"/>
  <c r="K36" i="21"/>
  <c r="K30" i="21"/>
  <c r="K23" i="21"/>
  <c r="K24" i="21"/>
  <c r="K25" i="21"/>
  <c r="K26" i="21"/>
  <c r="K27" i="21"/>
  <c r="K22" i="21"/>
  <c r="K7" i="21"/>
  <c r="K8" i="21"/>
  <c r="K9" i="21"/>
  <c r="K10" i="21"/>
  <c r="K11" i="21"/>
  <c r="K12" i="21"/>
  <c r="K13" i="21"/>
  <c r="K14" i="21"/>
  <c r="K15" i="21"/>
  <c r="K16" i="21"/>
  <c r="K17" i="21"/>
  <c r="K18" i="21"/>
  <c r="K19" i="21"/>
  <c r="K20" i="21"/>
  <c r="K6" i="21"/>
  <c r="B140" i="14"/>
  <c r="O140" i="14" s="1"/>
  <c r="B139" i="14"/>
  <c r="B138" i="14"/>
  <c r="B135" i="14"/>
  <c r="B136" i="14"/>
  <c r="B137" i="14"/>
  <c r="B134" i="14"/>
  <c r="B129" i="14"/>
  <c r="B130" i="14"/>
  <c r="B131" i="14"/>
  <c r="B132" i="14"/>
  <c r="B133" i="14"/>
  <c r="B128" i="14"/>
  <c r="B125" i="14"/>
  <c r="B126" i="14"/>
  <c r="B127" i="14"/>
  <c r="B124" i="14"/>
  <c r="O117" i="14"/>
  <c r="O118" i="14"/>
  <c r="O119" i="14"/>
  <c r="O120" i="14"/>
  <c r="O121" i="14"/>
  <c r="O116" i="14"/>
  <c r="O115" i="14"/>
  <c r="B117" i="14"/>
  <c r="B118" i="14"/>
  <c r="B119" i="14"/>
  <c r="B120" i="14"/>
  <c r="B121" i="14"/>
  <c r="B116" i="14"/>
  <c r="B115" i="14"/>
  <c r="B110" i="14"/>
  <c r="B106" i="14"/>
  <c r="B103" i="14"/>
  <c r="B104" i="14"/>
  <c r="B102" i="14"/>
  <c r="B95" i="14"/>
  <c r="B96" i="14"/>
  <c r="B97" i="14"/>
  <c r="B98" i="14"/>
  <c r="B94" i="14"/>
  <c r="B89" i="14"/>
  <c r="B83" i="14"/>
  <c r="B84" i="14"/>
  <c r="B85" i="14"/>
  <c r="B86" i="14"/>
  <c r="B82" i="14"/>
  <c r="B73" i="14"/>
  <c r="O73" i="14" s="1"/>
  <c r="B70" i="14"/>
  <c r="B71" i="14"/>
  <c r="B67" i="14"/>
  <c r="B68" i="14"/>
  <c r="B63" i="14"/>
  <c r="B64" i="14"/>
  <c r="B65" i="14"/>
  <c r="B62" i="14"/>
  <c r="B57" i="14"/>
  <c r="B58" i="14"/>
  <c r="B59" i="14"/>
  <c r="B60" i="14"/>
  <c r="B56" i="14"/>
  <c r="O51" i="14"/>
  <c r="O49" i="14"/>
  <c r="O50" i="14"/>
  <c r="O48" i="14"/>
  <c r="B48" i="14"/>
  <c r="B49" i="14"/>
  <c r="B50" i="14"/>
  <c r="B51" i="14"/>
  <c r="O43" i="14"/>
  <c r="O44" i="14"/>
  <c r="O45" i="14"/>
  <c r="O42" i="14"/>
  <c r="O41" i="14"/>
  <c r="O39" i="14"/>
  <c r="B45" i="14"/>
  <c r="B44" i="14"/>
  <c r="B43" i="14"/>
  <c r="B42" i="14"/>
  <c r="B41" i="14"/>
  <c r="B39" i="14"/>
  <c r="B32" i="14"/>
  <c r="B33" i="14"/>
  <c r="B34" i="14"/>
  <c r="B35" i="14"/>
  <c r="B36" i="14"/>
  <c r="B31" i="14"/>
  <c r="O94" i="14" l="1"/>
  <c r="O90" i="14" s="1"/>
  <c r="M149" i="14" s="1"/>
  <c r="O67" i="14"/>
  <c r="O62" i="14"/>
  <c r="O46" i="14"/>
  <c r="G158" i="14" s="1"/>
  <c r="O70" i="14"/>
  <c r="O102" i="14"/>
  <c r="O134" i="14"/>
  <c r="H15" i="16"/>
  <c r="E41" i="16" s="1"/>
  <c r="H27" i="16"/>
  <c r="E42" i="16" s="1"/>
  <c r="O82" i="14"/>
  <c r="O37" i="14"/>
  <c r="M147" i="14" s="1"/>
  <c r="O88" i="14"/>
  <c r="O56" i="14"/>
  <c r="O128" i="14"/>
  <c r="O138" i="14"/>
  <c r="O124" i="14"/>
  <c r="O122" i="14" s="1"/>
  <c r="O113" i="14"/>
  <c r="G159" i="14" s="1"/>
  <c r="H4" i="16"/>
  <c r="E39" i="16" s="1"/>
  <c r="H10" i="16"/>
  <c r="E40" i="16" s="1"/>
  <c r="K4" i="21"/>
  <c r="G128" i="21" s="1"/>
  <c r="K61" i="21"/>
  <c r="G129" i="21" s="1"/>
  <c r="K87" i="21"/>
  <c r="G130" i="21" s="1"/>
  <c r="K113" i="21"/>
  <c r="G131" i="21" s="1"/>
  <c r="O110" i="14"/>
  <c r="O106" i="14"/>
  <c r="O78" i="14"/>
  <c r="O31" i="14"/>
  <c r="O29" i="14" s="1"/>
  <c r="O52" i="14" l="1"/>
  <c r="G149" i="14" s="1"/>
  <c r="G148" i="14"/>
  <c r="M148" i="14"/>
  <c r="G157" i="14"/>
  <c r="G147" i="14"/>
  <c r="O74" i="14"/>
  <c r="G150" i="14" s="1"/>
  <c r="G161" i="14"/>
  <c r="M151" i="14"/>
  <c r="G152" i="14"/>
  <c r="E43" i="16"/>
  <c r="G46" i="16" s="1"/>
  <c r="M146" i="14"/>
  <c r="G156" i="14"/>
  <c r="G146" i="14"/>
  <c r="G132" i="21"/>
  <c r="I135" i="21" s="1"/>
  <c r="O99" i="14"/>
  <c r="G160" i="14" s="1"/>
  <c r="G162" i="14" l="1"/>
  <c r="G151" i="14"/>
  <c r="G153" i="14" s="1"/>
  <c r="M150" i="14"/>
  <c r="M153" i="14" s="1"/>
  <c r="K159" i="14" l="1"/>
  <c r="K160" i="14" s="1"/>
  <c r="B39" i="7" l="1"/>
  <c r="C39" i="7" s="1"/>
</calcChain>
</file>

<file path=xl/sharedStrings.xml><?xml version="1.0" encoding="utf-8"?>
<sst xmlns="http://schemas.openxmlformats.org/spreadsheetml/2006/main" count="1181" uniqueCount="899">
  <si>
    <t>UGEL</t>
  </si>
  <si>
    <t>DRE/GRE</t>
  </si>
  <si>
    <t>NO</t>
  </si>
  <si>
    <t>INSTALACIONES SANITARIAS</t>
  </si>
  <si>
    <t>1.1</t>
  </si>
  <si>
    <t>2.1</t>
  </si>
  <si>
    <t>2.2</t>
  </si>
  <si>
    <t>2.3</t>
  </si>
  <si>
    <t>2.4</t>
  </si>
  <si>
    <t>2.5</t>
  </si>
  <si>
    <t>2.6</t>
  </si>
  <si>
    <t>2.7</t>
  </si>
  <si>
    <t>1.3</t>
  </si>
  <si>
    <t>1.4</t>
  </si>
  <si>
    <t>1.10</t>
  </si>
  <si>
    <t>COMISIÓN DE EDUCACIÓN AMBIENTAL Y GESTIÓN DEL RIESGO DE DESASTRES</t>
  </si>
  <si>
    <t xml:space="preserve">PLAN DE GESTIÓN DEL RIESGO DE DESASTRES </t>
  </si>
  <si>
    <t>Departamento</t>
  </si>
  <si>
    <t>Provincia</t>
  </si>
  <si>
    <t>RIESGO DE COLAPSO</t>
  </si>
  <si>
    <t>DNI del aplicador</t>
  </si>
  <si>
    <t>Cargo del aplicador</t>
  </si>
  <si>
    <t>Correo del aplicador</t>
  </si>
  <si>
    <t>Teléfono de la IE</t>
  </si>
  <si>
    <t>Nombre de la IE</t>
  </si>
  <si>
    <t>Código de local</t>
  </si>
  <si>
    <t>Dirección</t>
  </si>
  <si>
    <t>Área geográfica</t>
  </si>
  <si>
    <t>Altitud (m.s.n.m.)</t>
  </si>
  <si>
    <t>Centro poblado</t>
  </si>
  <si>
    <t>Característica de la IE</t>
  </si>
  <si>
    <t>Nombres y apellidos del director (a)</t>
  </si>
  <si>
    <t>Tiempo en el cargo</t>
  </si>
  <si>
    <t xml:space="preserve">Correo electrónico </t>
  </si>
  <si>
    <t>Teléfono celular del director</t>
  </si>
  <si>
    <t>Tipo de gestión</t>
  </si>
  <si>
    <t>Turno</t>
  </si>
  <si>
    <t>Nombres y apellidos del aplicador de la ficha</t>
  </si>
  <si>
    <t>FICHA ÌNDICE DE SEGURIDAD EN INSTITUCIÒN EDUCATIVA (ISIE)</t>
  </si>
  <si>
    <t>1.6</t>
  </si>
  <si>
    <t>1.7</t>
  </si>
  <si>
    <t>1.8</t>
  </si>
  <si>
    <t>1.9</t>
  </si>
  <si>
    <t>3.1</t>
  </si>
  <si>
    <t>3.2</t>
  </si>
  <si>
    <t>3.3</t>
  </si>
  <si>
    <t>3.4</t>
  </si>
  <si>
    <t>4.1</t>
  </si>
  <si>
    <t>4.2</t>
  </si>
  <si>
    <t>4.3</t>
  </si>
  <si>
    <t>5.1</t>
  </si>
  <si>
    <t>5.2</t>
  </si>
  <si>
    <t>5.3</t>
  </si>
  <si>
    <t>5.4</t>
  </si>
  <si>
    <t>Nivel / Modalidad educativa</t>
  </si>
  <si>
    <t>Teléfono celular del aplicador</t>
  </si>
  <si>
    <t xml:space="preserve">Fecha de aplicación  </t>
  </si>
  <si>
    <t>4.5</t>
  </si>
  <si>
    <t>Red educativa Nº</t>
  </si>
  <si>
    <t xml:space="preserve">Distrito </t>
  </si>
  <si>
    <t>Día……Mes…..Año……</t>
  </si>
  <si>
    <t xml:space="preserve"> 2. DATOS DEL DIRECTOR</t>
  </si>
  <si>
    <t xml:space="preserve"> 3. DATOS DEL APLICADOR</t>
  </si>
  <si>
    <t>II. CONDICIONES DE SEGURIDAD - ESTRUCTURAL</t>
  </si>
  <si>
    <t>4.4</t>
  </si>
  <si>
    <t>6.1</t>
  </si>
  <si>
    <t>6.2</t>
  </si>
  <si>
    <t>6.3</t>
  </si>
  <si>
    <t>6.4</t>
  </si>
  <si>
    <t>7.1</t>
  </si>
  <si>
    <t>7.2</t>
  </si>
  <si>
    <t>7.3</t>
  </si>
  <si>
    <t>7.4</t>
  </si>
  <si>
    <t>8.1</t>
  </si>
  <si>
    <t>1.2</t>
  </si>
  <si>
    <t>1.5</t>
  </si>
  <si>
    <t xml:space="preserve">MUROS DE ADOBE </t>
  </si>
  <si>
    <t>CIMENTACIÒN</t>
  </si>
  <si>
    <t>Marcar con una x según corresponda</t>
  </si>
  <si>
    <t>2.8</t>
  </si>
  <si>
    <t>2.9</t>
  </si>
  <si>
    <t>SISTEMA DE PUESTA A TIERRA</t>
  </si>
  <si>
    <t>SISTEMA DE EVACUACIÒN DE AGUA DE LLUVIAS</t>
  </si>
  <si>
    <t>INCORPORACIÒN DE LA GRD EN LOS INSTRUMENTOS DE GESTIÒN DE LA IE</t>
  </si>
  <si>
    <t>PREPARACIÒN</t>
  </si>
  <si>
    <t>ESTADO DE LA EDIFICACIÒN</t>
  </si>
  <si>
    <t>3.5</t>
  </si>
  <si>
    <t>3.6</t>
  </si>
  <si>
    <t>3.7</t>
  </si>
  <si>
    <t>3.8</t>
  </si>
  <si>
    <t>3.9</t>
  </si>
  <si>
    <t>3.10</t>
  </si>
  <si>
    <t>MEDIOS DE EVACUACIÒN Y OTROS</t>
  </si>
  <si>
    <t>(Colocar foto aquí)</t>
  </si>
  <si>
    <t>PISOS</t>
  </si>
  <si>
    <t>8.2</t>
  </si>
  <si>
    <t>8.3</t>
  </si>
  <si>
    <t xml:space="preserve">  INSTALACIONES ELÈCTRICAS</t>
  </si>
  <si>
    <t>¿Cuenta con interruptores termomagnèticos?</t>
  </si>
  <si>
    <t>¿El tablero tiene un interruptor general en su interior o adyacente al mismo?</t>
  </si>
  <si>
    <t>¿Las cajas de paso de conductores eléctricos tienen tapa?</t>
  </si>
  <si>
    <t>¿Incorpora la GRD en la planificación curricular en el marco de la implementación y el desarrollo de competencias, movilización de capacidades, desempeños, enfoques transversales) según el Currículo Nacional de Educación Básica, para el desarrollo de una cultura de prevención?</t>
  </si>
  <si>
    <t>¿Coordina con aliados estratégicos, la organización de simulacros?</t>
  </si>
  <si>
    <t xml:space="preserve">                  </t>
  </si>
  <si>
    <t>1.11</t>
  </si>
  <si>
    <t>1.12</t>
  </si>
  <si>
    <t>1.13</t>
  </si>
  <si>
    <t>1.14</t>
  </si>
  <si>
    <t>1.15</t>
  </si>
  <si>
    <t>1.16</t>
  </si>
  <si>
    <t>1.17</t>
  </si>
  <si>
    <t>1.18</t>
  </si>
  <si>
    <t>1.19</t>
  </si>
  <si>
    <t>2.10</t>
  </si>
  <si>
    <t>2.11</t>
  </si>
  <si>
    <t>2.12</t>
  </si>
  <si>
    <t>2.13</t>
  </si>
  <si>
    <t>2.14</t>
  </si>
  <si>
    <t>2.15</t>
  </si>
  <si>
    <t>2.16</t>
  </si>
  <si>
    <t>2.17</t>
  </si>
  <si>
    <t>2.18</t>
  </si>
  <si>
    <t>2.19</t>
  </si>
  <si>
    <t>2.20</t>
  </si>
  <si>
    <t>ACABADOS</t>
  </si>
  <si>
    <t>¿Cuenta con extintores operativos y en cantidad adecuada de acuerdo al riesgo existente en el local educativo?</t>
  </si>
  <si>
    <t xml:space="preserve"> ¿Incorpora la Gestión del Riesgo de Desastres  en el Plan Anual de Trabajo (PAT)?</t>
  </si>
  <si>
    <t>¿Incorpora la Gestión del Riesgo de Desastres en el Proyecto Educativo Institucional (PEI)?</t>
  </si>
  <si>
    <t>¿Incorpora la Gestión del Riesgo de Desastres en el Proyecto Curricular Institucional (PCI)?</t>
  </si>
  <si>
    <t>¿Incorpora la Gestión del Riesgo de Desastres en el Reglamento Interno (RI)?</t>
  </si>
  <si>
    <t xml:space="preserve"> ¿El Plan de Gestión del Riesgo de Desastres de la institución educativa cuenta con RD de aprobación? </t>
  </si>
  <si>
    <t>¿La Comisión de Educación Ambiental y Gestión del Riesgo de Desastres elabora, actualiza, ejecuta, monitorea y evalúa  el Plan de Gestión del Riesgo de Desastres?</t>
  </si>
  <si>
    <t>¿Se ha conformado  y reconocido mediante Resolución Directoral  a la Comisión de Educación Ambiental y   Gestión de Riesgo de Desastres de la IE?</t>
  </si>
  <si>
    <t>¿Coordina con los aliados estratégicos, la organización e implementación de los componentes de gestión prospectiva correctiva y reactiva?</t>
  </si>
  <si>
    <t>¿Coordina con el gobierno local  la evaluación  de seguridad en edificaciones de la  IE?</t>
  </si>
  <si>
    <t>¿Organiza y promueve  la participación de los docentes y padres de familia, a través de la conformación de brigadas en las acciones vinculadas a la GRD y a la Educación Ambiental, de acuerdo con las orientaciones del MINEDU?</t>
  </si>
  <si>
    <t>IV. CONDICIONES DE SEGURIDAD - FUNCIONAL ORGANIZATIVO</t>
  </si>
  <si>
    <t>ESCALERAS DE CONCRETO</t>
  </si>
  <si>
    <t>Sismo</t>
  </si>
  <si>
    <t>Reptación de suelos</t>
  </si>
  <si>
    <t>Lluvias intensas</t>
  </si>
  <si>
    <t>Tormentas eléctricas</t>
  </si>
  <si>
    <t>Vientos fuertes</t>
  </si>
  <si>
    <t xml:space="preserve"> 1. DATOS DEL LOCAL EDUCATIVO</t>
  </si>
  <si>
    <t>ALMACENAMIENTOS DE MATERIALES PELIGROSOS/RESIDUOS SÒLIDOS</t>
  </si>
  <si>
    <t>MEDIDAS DEL LOCAL EDUCATIVO</t>
  </si>
  <si>
    <t>COLUMNAS Y VIGAS DE CONCRETO</t>
  </si>
  <si>
    <t>MURO DE  CONCRETO ARMADO (PLACAS)</t>
  </si>
  <si>
    <t>3.11</t>
  </si>
  <si>
    <t>3.12</t>
  </si>
  <si>
    <t>3.13</t>
  </si>
  <si>
    <t xml:space="preserve">TECHO DE CONCRETO </t>
  </si>
  <si>
    <t>MUROS DE ALBAÑILERIA  (LADRILLO)</t>
  </si>
  <si>
    <t>¿Qué institución, organismo o empresa ejecutò la edificaciòn?</t>
  </si>
  <si>
    <t>ANTECEDENTES DE LA EDIFICACIÒN</t>
  </si>
  <si>
    <t>PARAPETOS</t>
  </si>
  <si>
    <t>4. SITUACIÒN DEL PREDIO</t>
  </si>
  <si>
    <t>9.1</t>
  </si>
  <si>
    <t>9.2</t>
  </si>
  <si>
    <t>9.3</t>
  </si>
  <si>
    <t>9.4</t>
  </si>
  <si>
    <t>9.5</t>
  </si>
  <si>
    <t>DISPOSITIVOS DE SEGURIDAD  EN LOCALES  EDUCATIVOS</t>
  </si>
  <si>
    <t>2. INSTALACIONES SANITARIAS</t>
  </si>
  <si>
    <t>1.20</t>
  </si>
  <si>
    <t>1.21</t>
  </si>
  <si>
    <t>1.22</t>
  </si>
  <si>
    <t>1.23</t>
  </si>
  <si>
    <t>1.24</t>
  </si>
  <si>
    <t>1.25</t>
  </si>
  <si>
    <t>1.26</t>
  </si>
  <si>
    <t>1.27</t>
  </si>
  <si>
    <t>1.28</t>
  </si>
  <si>
    <t>1.29</t>
  </si>
  <si>
    <t>1.30</t>
  </si>
  <si>
    <t>1.31</t>
  </si>
  <si>
    <t>1.32</t>
  </si>
  <si>
    <t>1.33</t>
  </si>
  <si>
    <t>1.34</t>
  </si>
  <si>
    <t>1.35</t>
  </si>
  <si>
    <t>1.36</t>
  </si>
  <si>
    <t>1.37</t>
  </si>
  <si>
    <t>2.21</t>
  </si>
  <si>
    <t>3.14</t>
  </si>
  <si>
    <t>3.15</t>
  </si>
  <si>
    <t>3.16</t>
  </si>
  <si>
    <t>3.17</t>
  </si>
  <si>
    <t>3.18</t>
  </si>
  <si>
    <t>PROTECCIÓN CONTRA INCENDIOS</t>
  </si>
  <si>
    <t>SISTEMA DE DETECCIÒN  Y ALARMA DE INCENDIOS</t>
  </si>
  <si>
    <t>¿Se ha protegido las superficies vidriadas con láminas de seguridad transparentes, especialmente las que den hacía corredores o áreas de seguridad?</t>
  </si>
  <si>
    <t>CONFORT TÈRMICO</t>
  </si>
  <si>
    <t>CIELO RASO  O FALSO TECHO</t>
  </si>
  <si>
    <t>1.38</t>
  </si>
  <si>
    <t>1.39</t>
  </si>
  <si>
    <t>1.40</t>
  </si>
  <si>
    <t>1.41</t>
  </si>
  <si>
    <t>1.42</t>
  </si>
  <si>
    <t>1.43</t>
  </si>
  <si>
    <t>1.44</t>
  </si>
  <si>
    <t>¿El Plan de Gestión del Riesgo de Desastres contiene medidas de prevención, reducción del riesgo de desastres y  acciones de contingencia ante peligros?</t>
  </si>
  <si>
    <t xml:space="preserve">ESTRUCTURA  DE ALBAÑILERIA </t>
  </si>
  <si>
    <t>CERCO PERIMÈTRICO DE CONCRETO/LADRILLO/ADOBE/METÀLICO/MADERA</t>
  </si>
  <si>
    <t xml:space="preserve">Descripciòn de la fotografìa: </t>
  </si>
  <si>
    <t>10.1</t>
  </si>
  <si>
    <t>10.2</t>
  </si>
  <si>
    <t>10.3</t>
  </si>
  <si>
    <t>10.4</t>
  </si>
  <si>
    <t xml:space="preserve">  ESTRUCTURA  DE CONCRETO</t>
  </si>
  <si>
    <t>ESTRUCTURA DE ADOBE</t>
  </si>
  <si>
    <t>VII. PANEL FOTOGRÀFICO</t>
  </si>
  <si>
    <t xml:space="preserve">       </t>
  </si>
  <si>
    <t xml:space="preserve">              </t>
  </si>
  <si>
    <t>ESTRUCTURAS METÀLICAS</t>
  </si>
  <si>
    <t>1.45</t>
  </si>
  <si>
    <t>1.46</t>
  </si>
  <si>
    <t>PELIGROS GENERADOS POR FENÓMENOS DE GEODINÁMICA INTERNA</t>
  </si>
  <si>
    <t>Vulcanismo</t>
  </si>
  <si>
    <t>PELIGROS GENERADOS POR FENÓMENOS  DE  GEODINÁMICA EXTERNA</t>
  </si>
  <si>
    <t>PELIGROS GENERADOS POR FENÓMENOS HIDROMETEREOLÓGICOS Y OCEANOGRAFICOS</t>
  </si>
  <si>
    <t>Oleajes anómalos</t>
  </si>
  <si>
    <t>Sequias</t>
  </si>
  <si>
    <t>Granizadas</t>
  </si>
  <si>
    <t>1. PELIGROS GENERADOS POR FENÓMENOS DE ORIGEN NATURAL</t>
  </si>
  <si>
    <t>Total de docentes</t>
  </si>
  <si>
    <t>Total de personal administrativo</t>
  </si>
  <si>
    <t>Material predominante en  muros</t>
  </si>
  <si>
    <t>Material predominante en  pisos</t>
  </si>
  <si>
    <t>Material predominante en techos</t>
  </si>
  <si>
    <t>Aparatos sanitarios : tipo</t>
  </si>
  <si>
    <t>5. MATERIAL PREDOMINANTE DEL LOCAL EDUCATIVO    (Circule según corresponda y complete la informaciòn)</t>
  </si>
  <si>
    <t>AMBIENTES DE BIENESTAR</t>
  </si>
  <si>
    <t>SERVICIOS GENERALES:</t>
  </si>
  <si>
    <t>SERVICIOS HIGIÈNICOS</t>
  </si>
  <si>
    <t>Biblioteca (   )</t>
  </si>
  <si>
    <t xml:space="preserve"> Mediateca   (   )           </t>
  </si>
  <si>
    <t>Taller de arte  (   )</t>
  </si>
  <si>
    <t>Taller creativo (   )</t>
  </si>
  <si>
    <t>Gimnasio   (   )</t>
  </si>
  <si>
    <t>Patios   (   )</t>
  </si>
  <si>
    <t>Espacio de crianza de animales  (   )</t>
  </si>
  <si>
    <t>Dirección  (   )</t>
  </si>
  <si>
    <t>Archivo  (   )</t>
  </si>
  <si>
    <t>Piscinas   (   )</t>
  </si>
  <si>
    <t>Tòpico    (   )</t>
  </si>
  <si>
    <t>Tipo A</t>
  </si>
  <si>
    <t>Tipo B</t>
  </si>
  <si>
    <t>Tipo C</t>
  </si>
  <si>
    <t>Tipo D</t>
  </si>
  <si>
    <t xml:space="preserve">Tipo E: </t>
  </si>
  <si>
    <t>AMBIENTES DE GESTIÓN ADMINISTRATIVA Y PEDAGÓGICA</t>
  </si>
  <si>
    <t>AMBIENTES BÀSICOS</t>
  </si>
  <si>
    <t xml:space="preserve"> 3. INSTALACIONES ELÈCTRICAS</t>
  </si>
  <si>
    <t>1. Concreto                                                                                                                                                                                                                                                                                                                                                                                                                                                           2. Tejas de arcilla                                                                                                                                                                                                                                                                                                                                                                                                                                                                                                                                                                                                  3. Planchas termoacùsticas,calaminas.                                                                                                                                                                                                                                                                                                                                                                                                                                                                                                                                                                                                            4. Planchas fibrocemento                                                                                                                                                                                                                                                                                                                                                                                                                                             5. Fibras vegetales ( esteras,paja,palmas,etc. )                                                                                                                                                                                                                                                                                                                                                                                                                             6. Madera                                                                                                                                                                         7. Otro material.............................................................................................. (especifique)</t>
  </si>
  <si>
    <t>1. Parquet o madera pulida                                                                                                                                                                                                                                                                                                                                                                                                                                                                                                                                                                                                                                         2. Làminas asfàlticas,vinilicos o similares.                                                                                                                                                                                                                                                                                                                                                                                                                                                                                                                                                                                                                                                                                                                                                                                                                                                                                                                                                                                                                                            3. Piso de caucho                                                                                                                                                                                                                                                                                                                                                                                                                                                           4. Losetas,terrazos o similares.                                                                                                                                                                                                                                                                                                                                                                                                                                                5. Ceràmicos                                                                                                                                                                                                                                                                                                                                                                                                                                                                              6. Madera (entablados)                                                                                                                                                                                                                                                                                                                                                                                                                                                                                                                           7. Cemento                                                                                                                                                                                                                                                                                                                                                                8. Tierra                                                                                                                                                                                                                                   9.Otro material   .................................................................(especifique)</t>
  </si>
  <si>
    <t>¿Los apoyos, uniones y anclajes son seguros (tienen pernos y soldaduras en buen estado de conservación)?</t>
  </si>
  <si>
    <t>10.5</t>
  </si>
  <si>
    <t>10.6</t>
  </si>
  <si>
    <t>10.7</t>
  </si>
  <si>
    <t>¿Los desagües indirectos que en su recorrido utilizan canaletas, sumideros y otros dispositivos, están provistos de rejillas o tapas removibles para seguridad de las personas?</t>
  </si>
  <si>
    <t>¿El desfogue está conectado a la red pública de drenaje pluvial u otro sistema de evacuación?</t>
  </si>
  <si>
    <t>¿Verifica el funcionamiento del sistema de drenaje pluvial (sumideros, tuberías de drenaje, exteriores, entre otros) mediante el surtimiento de agua con balde o manguera para verificar su efectividad?</t>
  </si>
  <si>
    <t>ALMACENAMIENTO DE AGUA MEDIANTE TANQUE ELEVADO DE PVC, TANQUE CISTERNA DE PVC O POLIETILENO, TANQUE CISTERNA DE CONCRETO Y SISTEMAS DE BOMBEO DE AGUA</t>
  </si>
  <si>
    <t>¿Los depósitos de almacenamiento de agua (tanque elevado de PVC) cuentan con todos sus accesorios, rebose para su correcta operación?</t>
  </si>
  <si>
    <t>¿Realiza la limpieza del (tanque elevado de PVC) cada 6 meses, limpia las paredes de la tapa y el fondo con un cepillo o escoba de plástico y elimina los residuos por la válvula de desagüe?</t>
  </si>
  <si>
    <t>¿Realiza la limpieza del tanque cisterna de concreto, desinfecta con cloro, cada 6 meses, limpia las paredes y el fondo, utilizando implementos de seguridad (botas de jebe limpias, mascarillas, guantes)?</t>
  </si>
  <si>
    <t>¿Los conductores eléctricos utilizados se encuentran protegidos con tubos o canaletas de PVC?</t>
  </si>
  <si>
    <t>¿Para encender y apagar las luminarias utiliza un interruptor?</t>
  </si>
  <si>
    <t>TABLERO GENERAL Y TABLERO DE DISTRIBUCIÒN</t>
  </si>
  <si>
    <t>¿El tablero eléctrico cuenta con placa de protección (mandil)?</t>
  </si>
  <si>
    <t>¿Cuenta con certificado vigente de medición de resistencia del pozo de tierra, firmado por un ingeniero electricista o mecánico electricista colegiado?</t>
  </si>
  <si>
    <t xml:space="preserve">
4. MEDIOS DE PROTECCIÒN CONTRA INCENDIOS</t>
  </si>
  <si>
    <t>¿Los extintores instalados a la intemperie están colocados dentro de gabinetes?</t>
  </si>
  <si>
    <t>¿Las puertas con superficies vidriadas tienen  bandas señalizadoras entre 0.90 m y 1.20 m de  altura?</t>
  </si>
  <si>
    <t>¿El agua destinada para beber cuenta con un sistema de purificación, filtrado o clorado?</t>
  </si>
  <si>
    <t>¿Realiza la limpieza y desinfección de los servicios higiénicos?</t>
  </si>
  <si>
    <t>¿El local educativo cuenta con materiales de aseo y limpieza para desinfección de servicios higiénicos?</t>
  </si>
  <si>
    <t>¿Los servicios higiénicos son diferenciados por sexo?</t>
  </si>
  <si>
    <t>¿Los servicios higiénicos para personal docente, administrativo y de servicio se encuentran separados de aquellos destinados para los estudiantes?</t>
  </si>
  <si>
    <t>¿Realiza el mantenimiento periódico  de las cunetas  verificando que se encuentren libres de sedimentos o residuos que podrían obstruir el correcto drenaje?</t>
  </si>
  <si>
    <t>¿Limpia y desatora las posibles obstrucciones de los sumideros?</t>
  </si>
  <si>
    <t>¿Realiza la limpieza del (tanque cisterna de PVC o polietileno) cada 6 meses, limpia las paredes de la tapa y el fondo con un cepillo y elimina los residuos?</t>
  </si>
  <si>
    <t>¿Si están instalados a la intemperie la bomba, electrobomba para presión de agua, cuenta con protección en estructuras de concreto?</t>
  </si>
  <si>
    <t>8.4</t>
  </si>
  <si>
    <t>8.5</t>
  </si>
  <si>
    <t>TECHOS DE ESTRUCTURA METÀLICAS</t>
  </si>
  <si>
    <t>¿Las escaleras del local educativo cumple con el ancho mínimo de 1.20 m entre los paramentos que conforman la escalera?</t>
  </si>
  <si>
    <t xml:space="preserve">¿Se exhibe en un lugar visible el cartel de aforo (total y por piso)?   </t>
  </si>
  <si>
    <t xml:space="preserve">¿Los ambientes cuentan con instalación de vidrios templado, laminados? </t>
  </si>
  <si>
    <t>¿En interiores se ha instalado piso antideslizante  de alto tránsito   con acabados de vinil, loseta,ceràmico,caucho y otros?</t>
  </si>
  <si>
    <t>¿Se ha instalado  aislamiento de  muros que incluya cámara de aire y material aislante?</t>
  </si>
  <si>
    <t>¿Se ha realizado el aislamiento de puertas y ventanas mediante la instalación de cortina de thermofilm que mejore la protección  térmica y corte las corrientes de aire?</t>
  </si>
  <si>
    <t>¿Se ha realizado el sellado térmico  del marco de puertas y ventanas con burletes de espuma, PVC u otro material?</t>
  </si>
  <si>
    <t>¿Los balones de gas se encuentran en un ambiente   ventilado?</t>
  </si>
  <si>
    <t>¿Los productos de limpieza están en los cuartos de limpieza debidamente almacenados ventilado, secos e iluminados con cartel de seguridad?</t>
  </si>
  <si>
    <t xml:space="preserve">3. FOTOGRAFÌAS DE CONDICIONES DE SEGURIDAD   FUNCIONAL  ORGANIZATIVO </t>
  </si>
  <si>
    <t xml:space="preserve">2. FOTOGRAFÌAS DE CONDICIONES DE SEGURIDAD   FÌSICO FUNCIONAL   </t>
  </si>
  <si>
    <t xml:space="preserve">4. FOTOGRAFÌAS DE CONDICIONES DE SEGURIDAD  ENTORNO INMEDIATO  </t>
  </si>
  <si>
    <t xml:space="preserve">1. FOTOGRAFÌAS DE CONDICIONES DE SEGURIDAD   ESTRUCTURAL       </t>
  </si>
  <si>
    <t>V. CONDICIONES DE SEGURIDAD  ENTORNO INMEDIATO</t>
  </si>
  <si>
    <t xml:space="preserve">5. FIRMA Y SELLO </t>
  </si>
  <si>
    <t>¿Realiza operación y mantenimiento al biodigestor y pozo percolador?</t>
  </si>
  <si>
    <t>¿Gestiona el desarrollo de estrategias de prevención y manejo de situaciones de riesgo que posibiliten la seguridad e integridad de los miembros de la comunidad educativa?</t>
  </si>
  <si>
    <t xml:space="preserve">¿Formula de manera conjunta las acciones dirigidas a la atención de posibles situaciones de riesgo estableciendo responsabilidades y tomando en cuenta los recursos disponibles? </t>
  </si>
  <si>
    <t xml:space="preserve">Flujo de lodo </t>
  </si>
  <si>
    <t>Practican las rutinas de preparaciòn y respuesta a desastres durante las actividades educativas: actividades civico patriòtico, aniversarios, etc.</t>
  </si>
  <si>
    <t xml:space="preserve">COBERTURA FINAL DE TECHO </t>
  </si>
  <si>
    <t>7.5</t>
  </si>
  <si>
    <t>¿En áreas exteriores se reparan ràpidamente o anualmente los pisos y rampas deteriorados  de cemento frotachado?</t>
  </si>
  <si>
    <t>¿En las aulas se ha instalado pisos de machihembrado de madera, incluyendo material aislante térmico?</t>
  </si>
  <si>
    <t>ESTRUCTURA DE MADERA/BAMBÚ</t>
  </si>
  <si>
    <t>Derrumbe</t>
  </si>
  <si>
    <t xml:space="preserve">Aluvión (Flujo hiperconcentrado) </t>
  </si>
  <si>
    <t>Volcamiento</t>
  </si>
  <si>
    <t>Deslizamiento</t>
  </si>
  <si>
    <t>Heladas</t>
  </si>
  <si>
    <t>Friaje</t>
  </si>
  <si>
    <t>Nevada</t>
  </si>
  <si>
    <t>Erosión fluvial</t>
  </si>
  <si>
    <t xml:space="preserve">Olas de calor </t>
  </si>
  <si>
    <t xml:space="preserve">Desglaciación </t>
  </si>
  <si>
    <t>Tsunami o maremoto</t>
  </si>
  <si>
    <t>Caída de roca</t>
  </si>
  <si>
    <t>Huayco y/o lloclla  (Flujo de detritos)</t>
  </si>
  <si>
    <t>Por materiales peligrosos: explosivos (riesgo de incendio)</t>
  </si>
  <si>
    <t>Por materiales peligrosos:gases (aire comprimido, GLP, gas propano, gasolina, etc.)</t>
  </si>
  <si>
    <t>Por materiales peligrosos: sustancias tóxicas e infecciosas (plaguicidas)</t>
  </si>
  <si>
    <t>Por materiales peligrosos:sustancias comburentes (que logra la combustiòn)</t>
  </si>
  <si>
    <t>Por materiales peligrosos: material radioactivo (Uranio, Torio 232, Yodo 125, Carbono)</t>
  </si>
  <si>
    <t>Por materiales peligrosos:sustancias y objetos peligrosos varios (baterías de litios, bifenilos policlorados, etc.)</t>
  </si>
  <si>
    <t>Por materiales peligrosos:sustancias corrosivas (ácidos y cáusticos)</t>
  </si>
  <si>
    <t>Por residuos peligrosos (materiales corrosivos, reactivos, explosivos, tóxicos e inflamables)</t>
  </si>
  <si>
    <t>Por transporte de materiales y residuos peligrosos:accidentes de derrames</t>
  </si>
  <si>
    <t>Por transporte de materiales y residuos peligrosos:accidentes de fuga</t>
  </si>
  <si>
    <t>Por transporte de materiales y residuos peligrosos:accidentes de incendios</t>
  </si>
  <si>
    <t>Por transporte de materiales y residuos peligrosos:accidentes de explosiòn</t>
  </si>
  <si>
    <t>Peligros por exposiciòn  a  radiaciones  ionizantes (ondas electromagnèticas)</t>
  </si>
  <si>
    <t>Por materiales peligrosos: sólidos inflamables (ejemplos: desechos de caucho,azufre, etc.)</t>
  </si>
  <si>
    <t>Por materiales peligrosos: líquidos inflamables (ejemplos: gasolina, acetona,tolueno,etc.)</t>
  </si>
  <si>
    <t>Ataque de plagas</t>
  </si>
  <si>
    <t>FÌSICO</t>
  </si>
  <si>
    <t>NO APLICA</t>
  </si>
  <si>
    <t>¿El cerco perimétrico de ladrillo   cuenta con elementos de concreto armado de confinamiento, amarre tales como: columnas y vigas ?</t>
  </si>
  <si>
    <t>¿Los muros bajos de ladrillo (parapetos)  cuenta con elementos de concreto de confinamiento y estàn  amarrados por columnas  y/o vigas?</t>
  </si>
  <si>
    <t>¿En interiores se ha instalado  piso  machihembrado de madera  y el  estado de conservación del piso es bueno?</t>
  </si>
  <si>
    <t>¿En áreas exteriores se ha instalado piso  de loseta antideslizante  y el  estado de conservación del piso es bueno?</t>
  </si>
  <si>
    <t>¿En áreas exteriores se ha instalado  pisos de adoquín y el  estado de conservación del piso es bueno?</t>
  </si>
  <si>
    <t>¿En áreas exteriores se ha  instalado pisos de caucho y el  estado de conservación del piso es bueno?</t>
  </si>
  <si>
    <t>¿Organiza, ejecuta y evalùa la realización de los simulacros de acuerdo a la realidad fenomenológica de la zona según el cronograma aprobado por el Ministerio de Educación, además de simulacros inopinados?</t>
  </si>
  <si>
    <t>¿Presenta aulas con piso de tierra?</t>
  </si>
  <si>
    <t>¿Verifica el buen estado y funcionamiento del sistema de distribución, incluyendo la cisterna, la válvula, las tuberías y las uniones;  considerando todas las tuberías y accesorios desde la entrada hasta llegar a los diferentes puntos de agua?</t>
  </si>
  <si>
    <t>NIVEL DE SEGURIDAD</t>
  </si>
  <si>
    <t>OBSERVACIONES</t>
  </si>
  <si>
    <t xml:space="preserve">SI </t>
  </si>
  <si>
    <t xml:space="preserve"> ¿La cimentación o parte de ella   se encuentra expuesta, inestable en riesgo de colapso?          </t>
  </si>
  <si>
    <t xml:space="preserve">¿La edificaciòn educativa  se encuentra declarada inhabitable (Alto Riesgo) por Defensa Civil?                       </t>
  </si>
  <si>
    <t xml:space="preserve"> ¿La edificaciòn educativa   fue construida por APAFA/autoconstrucciòn ?           </t>
  </si>
  <si>
    <t xml:space="preserve">¿La edificaciòn educativa   es mayor a (3) pisos?                                                                                                     </t>
  </si>
  <si>
    <t xml:space="preserve"> ¿La edificaciòn ha sido remodelada o acondicionada  para uso educativo (antes tenÌa otro uso)?  </t>
  </si>
  <si>
    <t xml:space="preserve">¿La edificaciòn educativa  tiene antecedentes de modificaciones,remodelaciones, adecuaciones ?   </t>
  </si>
  <si>
    <t xml:space="preserve">¿La edificaciòn educativa  tiene antecedentes de daños significativos  por sismo,tsunami,lluvias intensas, huayco,deslizamiento,FEN,entre otros ?   </t>
  </si>
  <si>
    <t>¿La cimentación o parte de ella  se encuentra expuesta , inestable  en riesgo de colapso  como consecuencia de filtraciones de agua?</t>
  </si>
  <si>
    <t>¿La cimentación o parte de ella   se encuentra expuesta , inestable  en riesgo de colapso  como consecuencia de  erosión?</t>
  </si>
  <si>
    <t>¿La cimentación o parte de ella  se encuentra expuesta , inestable  en riesgo de colapso  como consecuencia de socavamiento?</t>
  </si>
  <si>
    <t>¿La cimentación o parte de ella   se encuentra expuesta , inestable  en riesgo de colapso  como consecuencia de hundimientos de suelos?</t>
  </si>
  <si>
    <t>¿Las columnas y vigas de concreto   presentan deterioro por humedad, producido por filtraciones de tanques y cisternas de almacenamiento de agua, tuberías rotas, por lluvias, etc.?</t>
  </si>
  <si>
    <t>¿Las columnas y vigas de concreto   presentan daños (fisuras, grietas)?</t>
  </si>
  <si>
    <t>¿Las columnas y vigas de concreto   presentan varillas de acero expuestas a la intemperie sin recubrimiento?</t>
  </si>
  <si>
    <t>¿Las columnas y vigas de concreto  presentan daños (deflexiones, pandeos)?</t>
  </si>
  <si>
    <t>¿Las estructuras  de concreto armado  (columnas y vigas) presentan daños  por flexiones, pandeos,grietas,fisuras?</t>
  </si>
  <si>
    <t>¿El  techo de concreto  presenta  daños (fisuras, grietas)?</t>
  </si>
  <si>
    <t>¿El  techo de concreto   presenta  mechas  de acero expuestas a la intemperie  sin recubrimiento?</t>
  </si>
  <si>
    <t>¿Los muros de concreto armado  presentan daños  por fisuras?</t>
  </si>
  <si>
    <t>¿Los muros de concreto armado   presentan daños  por grietas?</t>
  </si>
  <si>
    <t>¿ En terrenos con pendiente el muro de  contenciòn presenta agrietamiento/colapso que pone en riesgo el local educativo?</t>
  </si>
  <si>
    <t>¿Las escaleras  de concreto   presentan daños ( fisuras, grietas)?</t>
  </si>
  <si>
    <t>¿Los muros de ladrillo  presenta daños por fisuras?</t>
  </si>
  <si>
    <t>¿Los muros de ladrillo presenta daños por grietas?</t>
  </si>
  <si>
    <t>¿Los muros de ladrillo  presenta daños por inclinaciones,pandeos?</t>
  </si>
  <si>
    <t xml:space="preserve"> ¿Los muros de ladrillo   presenta daños por humedad?</t>
  </si>
  <si>
    <t>¿Los muros bajos de ladrillo (parapetos)  presentan  grietas,humedad,inclinaciòn?</t>
  </si>
  <si>
    <t>¿ Los muros de adobe presentan daños por fisuras?</t>
  </si>
  <si>
    <t>¿Los  encuentros de muros de adobe  presentan amarres (confinamiento) inadecuados?</t>
  </si>
  <si>
    <t>¿Los  tijerales metálicos están oxidados y deteriorados?</t>
  </si>
  <si>
    <t>¿Las columnas de madera  presentan (pandeos, apolillamiento, humedad,etc.) ?</t>
  </si>
  <si>
    <t xml:space="preserve">¿Las vigas de madera  presentan (pandeos, apolillamiento, humedad, etc.)?  </t>
  </si>
  <si>
    <t>¿Las correas o viguetas de madera  presentan ( pandeos, apolillamiento, humedad, etc.)?</t>
  </si>
  <si>
    <t>¿Los muros y tabiques de madera  presentan  ( pandeos, apolillamiento, humedad,etc.) ?</t>
  </si>
  <si>
    <t>¿Los techos de madera  presentan (pandeos, apolillamiento, humedad, etc.) ?</t>
  </si>
  <si>
    <t>¿Los tijerales de madera  están deteriorados?</t>
  </si>
  <si>
    <t>¿Las estructuras de bambú (postes,columnas,vigas,viguetas) presentan rajaduras, pandeos,deflexiones,etc.?</t>
  </si>
  <si>
    <t>¿El cerco perimétrico de concreto  presenta daños por fisuras, grietas?</t>
  </si>
  <si>
    <t>¿El cerco perimétrico de concreto  presenta daños por  inclinaciones?</t>
  </si>
  <si>
    <t>¿El cerco perimétrico de concreto  presenta  varillas de acero expuestas a la intemperie?</t>
  </si>
  <si>
    <t>¿El cerco perimétrico de concreto  presenta deterioro por humedad, producido por tuberías rotas, por lluvias, etc.?</t>
  </si>
  <si>
    <t>¿El cerco perimétrico de ladrillo presenta daños por fisuras, grietas?</t>
  </si>
  <si>
    <t>¿El cerco perimétrico de ladrillo  presenta daños por inclinaciones?</t>
  </si>
  <si>
    <t>¿El cerco perimétrico de ladrillo   presenta varillas de acero expuestas a la intemperie?</t>
  </si>
  <si>
    <t>¿El cerco perimétrico de ladrillo presenta deterioro por humedad, producido por tuberías rotas, por lluvias, etc.?</t>
  </si>
  <si>
    <t>¿El cerco perimétrico   presenta daños por degradación de los ladrillos de arcilla producto del intemperismo?</t>
  </si>
  <si>
    <t>¿El cerco perimétrico  de adobe   presentan daños por grietas que afectan la estabilidad?</t>
  </si>
  <si>
    <t>¿ El cerco perimétrico  de adobe  presentan daños por fisuras?</t>
  </si>
  <si>
    <t>¿El cerco perimétrico  de adobe   presentan daños por inclinaciones  que afectan la estabilidad?</t>
  </si>
  <si>
    <t>¿El cerco perimétrico  de adobe  presentan daños por humedad que afectan la estabilidad?</t>
  </si>
  <si>
    <t>¿El cerco perimétrico metálico  presenta daños por óxido, corrosión?</t>
  </si>
  <si>
    <t>¿El cerco perimétrico metálico presenta  elementos punzocortantes que pueden dañar a las personas?</t>
  </si>
  <si>
    <t>¿El cerco perimétrico de madera  presenta apolillamiento?</t>
  </si>
  <si>
    <t xml:space="preserve">NO </t>
  </si>
  <si>
    <t xml:space="preserve">OBSERVACIONES </t>
  </si>
  <si>
    <t>Dengue</t>
  </si>
  <si>
    <t>Chikungunya</t>
  </si>
  <si>
    <t>BIOLÒGICOS</t>
  </si>
  <si>
    <t>Intoxicaciòn por ingesta de  alimentos</t>
  </si>
  <si>
    <t xml:space="preserve">a) Agua </t>
  </si>
  <si>
    <t>b) Desague</t>
  </si>
  <si>
    <t>e) Gas</t>
  </si>
  <si>
    <t>a5. Distancia aproximada al punto de agua principal …………………</t>
  </si>
  <si>
    <t xml:space="preserve">b3. Distancia aproximada  al punto de desague principal: </t>
  </si>
  <si>
    <t>d2. Observaciones:</t>
  </si>
  <si>
    <t>f2. Observaciones:</t>
  </si>
  <si>
    <t>f) Recolecciòn de basura</t>
  </si>
  <si>
    <t>c) Energia elèctrica</t>
  </si>
  <si>
    <t xml:space="preserve">f1. Acceso a la  red pùblica:              SI ( )  NO ( )    </t>
  </si>
  <si>
    <t xml:space="preserve">b1. Acceso a la  red pùblica:            SI ( )  NO ( )                              Funciona    SI ( )  NO ( )                          </t>
  </si>
  <si>
    <t xml:space="preserve">c1. Acceso a la  red pùblica:              SI ( )  NO ( )                    Funciona    SI ( )  NO ( )    </t>
  </si>
  <si>
    <t>c2 Horas de abastecimiento: 24 horas  (  )                  12 horas ( )              Horas de: ……………….a:………………….</t>
  </si>
  <si>
    <t>c3. Otro modo de abastecimiento:</t>
  </si>
  <si>
    <t>e2. Otro modo de abastecimiento:</t>
  </si>
  <si>
    <t>a3 Horas de abastecimiento: 24 horas  (  )                  12 horas ( )              Horas  de: ……………….a:………………….</t>
  </si>
  <si>
    <t>a4. Almacenamiento:         Tanque elevado ( )  Cisterna (  )          Otro: especifique………………………..</t>
  </si>
  <si>
    <t xml:space="preserve">d1. Acceso a la  red pùblica:               SI ( )  NO ( )                                       Funciona    SI ( )  NO ( )            </t>
  </si>
  <si>
    <t xml:space="preserve">e1. Instalaciones de gas         SI ( )  NO ( )   </t>
  </si>
  <si>
    <t xml:space="preserve">Telefonìa mòvil (  ) </t>
  </si>
  <si>
    <t>Internet (  )</t>
  </si>
  <si>
    <t>g2. Otros especificar:</t>
  </si>
  <si>
    <t>¿El techo  de concreto  presenta daños (deflexiones, pandeos) ?</t>
  </si>
  <si>
    <t>¿Se han instalado  rejas de seguridad en ambientes de mayor riesgo tales como aula de innovación, aulas de còmputo u otros espacios en los cuales se requiera  un control de ingreso?</t>
  </si>
  <si>
    <t xml:space="preserve">¿La cobertura final del techo de las aulas son ladrillos pasteleros y  presenta  deterioro  por medio de grietas,goteras,roturas? </t>
  </si>
  <si>
    <t>¿La cobertura  final del techo de las aulas son  tejas de arcilla y presenta  deterioro por grietas,goteras,roturas?</t>
  </si>
  <si>
    <t>¿La cobertura final del techo de las aulas son  planchas termo acústicas ,calaminas y   presenta deterioro por grietas, goteras o roturas?</t>
  </si>
  <si>
    <t>¿La cobertura final del techo de las aulas son planchas fibrocemento y presenta deterioro por  grietas,goteras,roturas?</t>
  </si>
  <si>
    <t>¿La cobertura final del techo de las aulas son de planchas de policarbonato y  presenta deterioro  por grietas,goteras,roturas?</t>
  </si>
  <si>
    <t>¿El cielo raso o falso techo de las aulas  requiere reparación?</t>
  </si>
  <si>
    <t>¿Los aparatos sanitarios (inodoro, lavatorio, grifería) que forman el equipamiento del servicio higiénico presentan goteo y fugas de agua?</t>
  </si>
  <si>
    <t>¿Los tomacorrientes están sobrecargados con extensiones o adaptadores?</t>
  </si>
  <si>
    <t>¿La pintura del tablero eléctrico (pintura dieléctrica) que recubre el tablero,está deteriorada o descascarada?</t>
  </si>
  <si>
    <t>7.6</t>
  </si>
  <si>
    <t>7.7</t>
  </si>
  <si>
    <t>7.8</t>
  </si>
  <si>
    <t>7.9</t>
  </si>
  <si>
    <t>7.10</t>
  </si>
  <si>
    <t>11.1</t>
  </si>
  <si>
    <t>11.2</t>
  </si>
  <si>
    <t>11.3</t>
  </si>
  <si>
    <t>11.4</t>
  </si>
  <si>
    <t>11.5</t>
  </si>
  <si>
    <t>11.6</t>
  </si>
  <si>
    <t>11.7</t>
  </si>
  <si>
    <t>¿El botiquín de primeros auxilios cuenta con medicamentos que no requieren prescripción médica para curaciones menores, así con un kit de protección personal (mascarilla quirúrgica desechable, guantes desechables de látex o vinilo, mandilón de uso individual, protector ocular, loción a base de alcohol, jabón, pañuelos o toallas desechables).</t>
  </si>
  <si>
    <t>¿Cuenta  con  cobertura final de techo?</t>
  </si>
  <si>
    <t>¿Los reactivos se encuentran inventariados con  etiquetas en buen estado, legibles y ubicados en estanterías de almacenamiento del  laboratorio?</t>
  </si>
  <si>
    <t xml:space="preserve">¿El sistema de evacuación de agua de lluvia, se encuentra en buenas condiciones, no afectando la estabilidad de la edificación?  </t>
  </si>
  <si>
    <t>¿El techo presenta cubierta inclinada en zonas lluviosas como sierra y selva y se compone de un sistema de evacuación de aguas pluviales en cubiertas de la edificación y  áreas exteriores?</t>
  </si>
  <si>
    <t xml:space="preserve"> ¿Los componentes del pozo de puesta a tierra, presentan óxido, deterioro del cable de conexión, conector y varilla en mal estado de conservación?</t>
  </si>
  <si>
    <t xml:space="preserve"> ¿El Plan de Gestión del Riesgo de Desastres de la institución educativa esta articulado  con el Plan de la UGEL?</t>
  </si>
  <si>
    <t>¿Desarrolla acciones de capacitación en GRD en coordinación con la Unidad de Gestión Educativa Local (UGEL) y con el apoyo de las Oficinas de Defensa Civil e instituciones especializadas en GRD?</t>
  </si>
  <si>
    <t>Auditorio  (   )</t>
  </si>
  <si>
    <t>Jardines (  )</t>
  </si>
  <si>
    <t xml:space="preserve"> 2.4………………………….…..Adobe</t>
  </si>
  <si>
    <t xml:space="preserve"> 2.1 ….Estructura de concreto armado y/o muros de albañilerìa (dual)</t>
  </si>
  <si>
    <t xml:space="preserve">6.SERVICIOS BÀSICOS </t>
  </si>
  <si>
    <t xml:space="preserve">a1. Acceso a la  red pùblica:              SI ( )  NO ( )                           Funciona    SI ( )  NO ( )                             Agua potable/clorado       SI ( )  NO ( )   </t>
  </si>
  <si>
    <t xml:space="preserve">Panel solar  fotovoltaico SI ( )  NO ( )                          Termas solares  SI ( )  NO ( )  </t>
  </si>
  <si>
    <t xml:space="preserve">                                       Telèfono Comunitario (  )
</t>
  </si>
  <si>
    <t xml:space="preserve">Telèfono satelital (  ) </t>
  </si>
  <si>
    <t>Radiocomunicaciones (   )</t>
  </si>
  <si>
    <t xml:space="preserve">g1.Telefonìa fija  (  )  </t>
  </si>
  <si>
    <t xml:space="preserve">b2 Tipo de desague:      Pozo sèptico  (  )       Silo  ( )          Pozo percolador ( )          Otro modo de evacuaciòn ……………………                                                                                                                                                                                                                                                                                                  </t>
  </si>
  <si>
    <t>Tipo F</t>
  </si>
  <si>
    <t>Tipo G</t>
  </si>
  <si>
    <t xml:space="preserve"> OBSERVACIONES</t>
  </si>
  <si>
    <t>Vestidores (   )</t>
  </si>
  <si>
    <t xml:space="preserve">Depòsito de basura ( )             </t>
  </si>
  <si>
    <t xml:space="preserve">Cuarto de máquinas (  ) </t>
  </si>
  <si>
    <t xml:space="preserve">Maestranza (   )     </t>
  </si>
  <si>
    <t>Depòsito o almacén                                                                              general ( )</t>
  </si>
  <si>
    <t xml:space="preserve">Oficina de coordinaciòn  de  Tutoria (   )                               </t>
  </si>
  <si>
    <t>Comedor  (   )</t>
  </si>
  <si>
    <t xml:space="preserve">Cocina     (   )       </t>
  </si>
  <si>
    <t xml:space="preserve">Cafetería  (   )                     </t>
  </si>
  <si>
    <t>Quiosco   (   )</t>
  </si>
  <si>
    <t xml:space="preserve">Aulas (   )              </t>
  </si>
  <si>
    <t xml:space="preserve">Administración  (   )                       </t>
  </si>
  <si>
    <t>Oficina para personal  de gestiòn admininistrativa y pedagògica (  )</t>
  </si>
  <si>
    <t xml:space="preserve">Espacio temporal para el docente (  ) </t>
  </si>
  <si>
    <t xml:space="preserve">Vigilancia/                          Caseta de control (  )                                                                                                                                                                                                                                                                                                                                                                                                                                                                                                        </t>
  </si>
  <si>
    <t>Espacio para el estacionamiento  (   )</t>
  </si>
  <si>
    <t>Hemeroteca (   )</t>
  </si>
  <si>
    <t>Sala de usos múltiples (SUM) (   )</t>
  </si>
  <si>
    <t>Áreas de descanso y/o de estar             (   )</t>
  </si>
  <si>
    <t>Coliseo,polideportivo o similar                                                                                                                                              (   )</t>
  </si>
  <si>
    <t>Losa multiuso (   )</t>
  </si>
  <si>
    <t xml:space="preserve">Pista de velocidad y saltos (  ) </t>
  </si>
  <si>
    <t>Cuartos de limpieza                                   y aseo (   )</t>
  </si>
  <si>
    <t xml:space="preserve"> 2.10…………………………………………..…...…………………………………….…..Otros                   
                                                  (Especifique)</t>
  </si>
  <si>
    <t xml:space="preserve"> 2.5…….... Estructuras metàlicas</t>
  </si>
  <si>
    <t>¿Se realiza el mantenimiento periódico de las puertas y ventanas del local educativo?</t>
  </si>
  <si>
    <t>¿La cobertura final del techo de las aulas son de  madera y  presenta deterioro por apolillamiento, etc.?</t>
  </si>
  <si>
    <t>¿La cobertura final del techo de las aulas son de  fibras vegetales (estera, paja, palmas, etc.) y  presenta deterioro por humedad, presencia de hongos y malos olores?</t>
  </si>
  <si>
    <t>¿En interiores se ha realizado la reparación de pisos de cemento pulido?</t>
  </si>
  <si>
    <t>¿Se ha instalado  cielos rasos horizontales en interiores incluyendo aislante térmico debajo de la cobertura?</t>
  </si>
  <si>
    <t>¿No utiliza conductores flexibles (tipo mellizo) en instalaciones permanentes de alumbrado y/o tomacorriente?</t>
  </si>
  <si>
    <t>Coronavirus</t>
  </si>
  <si>
    <t>Espacios exteriores               (  )</t>
  </si>
  <si>
    <t>4.6</t>
  </si>
  <si>
    <t>4.7</t>
  </si>
  <si>
    <t>6.5</t>
  </si>
  <si>
    <t>6.6</t>
  </si>
  <si>
    <t>6.7</t>
  </si>
  <si>
    <t>6.8</t>
  </si>
  <si>
    <t>6.9</t>
  </si>
  <si>
    <t>6.10</t>
  </si>
  <si>
    <t>6.11</t>
  </si>
  <si>
    <t>6.12</t>
  </si>
  <si>
    <t>6.13</t>
  </si>
  <si>
    <t>6.14</t>
  </si>
  <si>
    <t>9.6</t>
  </si>
  <si>
    <t>9.7</t>
  </si>
  <si>
    <t>11.8</t>
  </si>
  <si>
    <t>11.9</t>
  </si>
  <si>
    <t>11.10</t>
  </si>
  <si>
    <t>11.11</t>
  </si>
  <si>
    <t>11.12</t>
  </si>
  <si>
    <t>11.13</t>
  </si>
  <si>
    <t>11.14</t>
  </si>
  <si>
    <t>11.15</t>
  </si>
  <si>
    <t>11.16</t>
  </si>
  <si>
    <t>11.17</t>
  </si>
  <si>
    <t xml:space="preserve">ALBAÑILERIA </t>
  </si>
  <si>
    <t>¿En el pabellón los muros de ladrillo  cuentan con elementos de concreto armado de confinamiento y amarres en  cimientos,columnas, vigas de concreto y techo de concreto?</t>
  </si>
  <si>
    <t>¿En las aulas  los muros de ladrillo  cuenta con elementos de concreto armado de confinamiento y amarres en cimientos,columnas,vigas y techo de concreto?</t>
  </si>
  <si>
    <t>¿En las aulas los muros de ladrillo  cuentan con elementos de concreto armado de confinamiento y amarre en cimientos, columnas,vigas y sin techo de concreto?</t>
  </si>
  <si>
    <t>Por relaves mineros</t>
  </si>
  <si>
    <t>III. CONDICIONES DE SEGURIDAD - FÌSICO FUNCIONAL</t>
  </si>
  <si>
    <t>CLASIFICACIÒN DE PELIGROS</t>
  </si>
  <si>
    <t>10 m a 20 m</t>
  </si>
  <si>
    <t>Menos de 10 m</t>
  </si>
  <si>
    <t>21 a 30 m</t>
  </si>
  <si>
    <t>30 a 50 m</t>
  </si>
  <si>
    <t>Mayor a 50 m</t>
  </si>
  <si>
    <t>Con que frecuencia se presenta</t>
  </si>
  <si>
    <t>1 vez en 10 años</t>
  </si>
  <si>
    <t>1 vez en 5 años</t>
  </si>
  <si>
    <t>Cada año</t>
  </si>
  <si>
    <t>1 vez en  30 años</t>
  </si>
  <si>
    <t>1 vez en  20 años</t>
  </si>
  <si>
    <t>Inundaciòn</t>
  </si>
  <si>
    <t xml:space="preserve">.Lluvias intensas (  )                                                                                                                                                                                                                                                                                                                                                     </t>
  </si>
  <si>
    <t xml:space="preserve">.Lluvias intensas  (    )                                                                                                                                                                          .Sismo (   )                                                                                                                                       .Por tràfico  de carretera (   )                                                                                                                                        .Por vibraciones  (  )                                                                                                            .Otro………………………………...........                                 </t>
  </si>
  <si>
    <t>.Acción de la lluvia  (  )                                                                                                                                                                                                                                                                                                                                                                                       .Vibración sísmica   (    )                                                                                                                                                                                                                                                                                                                                                                                                                                              .Por cortes de carreteras o áreas    agrícolas (   )                                                                                                                                                                                                                                                                                                                                                          . Otro....................................</t>
  </si>
  <si>
    <t xml:space="preserve">.Por interacciòn de placas tectònicas   (   )                                                                                                 .Fallas geològicas   (    )                                                                                                                                                                                           .Actividad volcànica   (    )                                                                  </t>
  </si>
  <si>
    <t>.Por sismos (   )                                                                                                                                                                                                                                                                                                                                                                                                  .Deslizamientos submarinos ( )                                                                                                                                                                  .Por volcanes submarinos  o islas volcànicas  (   )</t>
  </si>
  <si>
    <t>¿El tablero general tiene señalización de seguridad de riesgo eléctrico en la tapa o adjunta a ella?</t>
  </si>
  <si>
    <t>3.19</t>
  </si>
  <si>
    <t>¿El tablero de distribución tiene señalización de seguridad de riesgo eléctrico en la tapa o adjunta a ella?</t>
  </si>
  <si>
    <t>3.20</t>
  </si>
  <si>
    <t>¿Realiza el mantenimiento del cuarto de tableros?</t>
  </si>
  <si>
    <t>¿Existe iluminaciòn general y de emergencia en la zona de ubicación de los tableros elèctricos?</t>
  </si>
  <si>
    <t>¿El tablero eléctrico cuenta con identificaciòn?</t>
  </si>
  <si>
    <t>¿El tablero elèctrico tiene interruptor diferencial?</t>
  </si>
  <si>
    <t>MÒDULOS  EDUCATIVOS  PREFABRICADOS-PRONIED</t>
  </si>
  <si>
    <t>9.8</t>
  </si>
  <si>
    <t>¿Los juegos infantiles de carpintería metálica,madera o plàstico (tobogán, columpio, sube y baja, etc.)  son estables, seguros, estàn bien instalados y en buen estado de conservaciòn?</t>
  </si>
  <si>
    <t>¿El techo de estructura metàlica en àreas exteriores  presenta deformaciones o pandeos excesivos y visibles que perjudican su estabilidad?</t>
  </si>
  <si>
    <t>9.9</t>
  </si>
  <si>
    <t>¿El techo de planchas metàlicas del mòdulo prefabricado  presenta deformaciones , pandeos,oxidaciòn y deterioro que afectan su estabilidad?</t>
  </si>
  <si>
    <t>¿Se realiza el mantenimiento y  la limpieza de las piezas metàlicas del mòdulo prefabricado  en su estructura y la rampa de acceso, evitando la acumulaciòn de polvo?</t>
  </si>
  <si>
    <t>¿Los muros de planchas metàlicas, puertas, ventanas del mòdulo prefabricado presenta deformaciones , pandeos,oxidaciòn y deterioro que afectan su estabilidad?</t>
  </si>
  <si>
    <t>3.21</t>
  </si>
  <si>
    <t>3.22</t>
  </si>
  <si>
    <t>¿El mòdulo educativo prefabricado presenta buen aislamiento elèctrico y no existen fugas y descargas elèctricas?</t>
  </si>
  <si>
    <t>¿El mòdulo educativo prefabricado cuenta con conexión  al sistema de puesta a tierra?</t>
  </si>
  <si>
    <t xml:space="preserve">¿Los pararrayos cuenta con conexiòn al sistema de puesta a tierra para la descarga eléctrica y se realiza su mantenimiento?    </t>
  </si>
  <si>
    <t>¿El tablero eléctrico de  material metàlico està conectado a tierra?</t>
  </si>
  <si>
    <t>1. MEDIOS DE EVACUACIÒN,SEÑALIZACIÒN Y OTROS</t>
  </si>
  <si>
    <t>FACTORES DESENCADENANTES                                                                                                             (Marque con una x según corresponda)</t>
  </si>
  <si>
    <t>Marque con una (X)  el  peligro identificado</t>
  </si>
  <si>
    <t>PELIGROS INDUCIDOS POR ACCIÓN HUMANA</t>
  </si>
  <si>
    <t>2. PELIGROS INDUCIDOS POR ACCIÓN HUMANA</t>
  </si>
  <si>
    <t>1. ¿El local educativo se encuentra pròximo a una estaciòn radioelèctrica?</t>
  </si>
  <si>
    <t>3. ¿El local educativo colinda con cables de alta tensiòn?</t>
  </si>
  <si>
    <t>4.¿El local educativo està expuesto a aniegos por colapso de tuberias de aguas residuales?</t>
  </si>
  <si>
    <t>5. ¿El local educativo ha sido afectado por incendios urbanos?</t>
  </si>
  <si>
    <t>6. ¿El local educativo ha sido afectado por incendios industriales?</t>
  </si>
  <si>
    <t>7. ¿El local educativo ha sido afectado por incendios forestales?</t>
  </si>
  <si>
    <t xml:space="preserve">8. ¿El local educativo ha sido afectado por actos de vandalismo ? </t>
  </si>
  <si>
    <t>9. ¿El local educativo ha sido afectado por delincuencia?</t>
  </si>
  <si>
    <t>10. ¿El local educativo ha sido afectado por robos?</t>
  </si>
  <si>
    <t>11. ¿El local educativo ha sido afectado por saqueos?</t>
  </si>
  <si>
    <t>12. ¿El local educativo ha sido afectado por atentados criminales?</t>
  </si>
  <si>
    <t xml:space="preserve">
Anomalìas en el suministro que dependen de redes fìsicas: agua, gas natural, electricidad, telecomunicaciones, alcantarillado y desague
</t>
  </si>
  <si>
    <t xml:space="preserve">Peligros asociados a actos de vandalismo,delincuencia, robos,saqueos y atentados criminales </t>
  </si>
  <si>
    <t xml:space="preserve">
 Incendios urbanos,incendios industriales,incendios forestales
</t>
  </si>
  <si>
    <t>Peligros quìmicos por residuos peligrosos</t>
  </si>
  <si>
    <t>Peligros quìmicos por transporte de materiales y residuos peligrosos</t>
  </si>
  <si>
    <t>Por agentes biológicos:  ocasionados por ataque de plagas,  bacterias, virus, hongos, protozoarios,nemàtodos parásitos, etc.</t>
  </si>
  <si>
    <t>IE  ubicado a una distancia menor de 100 m de  Establecimiento de Salud.</t>
  </si>
  <si>
    <t>IE  ubicado  a una distancia  menor de 150 metros en línea recta de velatorios y/o cementerios.</t>
  </si>
  <si>
    <t>IE ubicado a una distancia menor de 200 m de ancho  a cada lado del eje de ductos que transportan  gas natural.</t>
  </si>
  <si>
    <t>IE, ubicado  a una distancia menor de 50 m de estaciones de servicio y puestos de venta de combustibles (Grifos),Gasocentros y establecimientos de venta al pùblico de GNV, la distancia se medirà desde los puntos de emanaciòn de gases.</t>
  </si>
  <si>
    <t>IE,  ubicado a una distancia menor de 100 m de Plantas de Abastecimiento de combustibles líquidos y otros productos derivados de los hidrocarburos.</t>
  </si>
  <si>
    <t>IE, ubicado a una distancia menor de 100 m de Plantas Envasadoras de gas licuado de petròleo.</t>
  </si>
  <si>
    <t xml:space="preserve">.Lluvias intensas ( )                                                                                                       .Sismo (  )                                                                                                                                 .Actividades inducidas por acciòn humana (   )                                                                     .Falta de vegetaciòn (   )                                                                                                                  .Otro………………………………........... </t>
  </si>
  <si>
    <t xml:space="preserve">.Ruptura de diques naturales  (morrenas)  (   )                                                                                                                                                                                                                                                                                                             .Ruptura de diques artificiales (presas)    (  )                                                                                                                                                                                                                                                                                                                                                                        .Desembalse sùbito por represamiento de un rio (  )                                                                                                                                                                                                                                           .Otro…………                                                                                                                                                                                                                                                                                                                                             </t>
  </si>
  <si>
    <t xml:space="preserve">A que distancia aproximada en metros se encuentra  el talud con rocas </t>
  </si>
  <si>
    <t>d) Alumbrado pùblico</t>
  </si>
  <si>
    <t>7. CROQUIS DE UBICACIÓN DEL LOCAL EDUCATIVO CON VISTA DE PABELLONES Y PISOS</t>
  </si>
  <si>
    <t xml:space="preserve">Taller de EPT                (   )                        </t>
  </si>
  <si>
    <t xml:space="preserve">¿Las estructuras metàlicas que soportan las coberturas tipo mallas (lona,malla raschell,etc.) en àreas exteriores  presentan óxido y corrosión?                                           </t>
  </si>
  <si>
    <t xml:space="preserve"> VI.  CÀLCULO DEL ÌNDICE DE SEGURIDAD DEL LOCAL EDUCATIVO </t>
  </si>
  <si>
    <t>RANGO EN %</t>
  </si>
  <si>
    <t>56-100 %</t>
  </si>
  <si>
    <t>SEGURIDAD BAJA</t>
  </si>
  <si>
    <t>26-55 %</t>
  </si>
  <si>
    <t>SEGURIDAD MEDIA</t>
  </si>
  <si>
    <t>0-25 %</t>
  </si>
  <si>
    <t>SEGURIDAD ALTA</t>
  </si>
  <si>
    <t xml:space="preserve">1. </t>
  </si>
  <si>
    <t xml:space="preserve">NORMATIVIDAD </t>
  </si>
  <si>
    <t>¿El local educativo cuenta con plano de señalización y evacuación y/o croquis de señalización y evacuación con rutas de evacuaciòn, contiene leyenda con las respectivas señales y la  ubicación  de los dispositivos de seguridad?</t>
  </si>
  <si>
    <t>RSG Nº 302-2019- MINEDU</t>
  </si>
  <si>
    <t>¿El local  educativo cuenta como mínima implementaciòn con señalèticas,botiquìn,extintor y megáfono?</t>
  </si>
  <si>
    <t>¿Los pisos son de material antideslizante, resistentes al tránsito intenso?</t>
  </si>
  <si>
    <t>¿Las puertas de las aulas  y de otros ambientes de aprendizaje y enseñanza de uso educativo abren en el sentido de la evacuaciòn, con un giro de 180º ?</t>
  </si>
  <si>
    <t>¿Los ambientes  que tienen  un aforo mayor a cincuenta (50) personas cuentan por lo menos con dos (2) puertas distanciadas entre si para permitir rutas de evacuaciòn alternas?</t>
  </si>
  <si>
    <t>¿Los medios de evacuación (pasajes de circulaciòn, escaleras de evacuaciòn , accesos de uso general  y salidas de evacuaciòn) se encuentran libres de obstáculos?</t>
  </si>
  <si>
    <t>¿Todos los  medios de evacuación están provistos de iluminaciòn  de emergencia que garantiza un periodo de 90 minutos en el caso de un corte de fluido eléctrico?</t>
  </si>
  <si>
    <t>¿Las estaciones manuales  de alarma de  incendios están instaladas en las paredes en el ingreso a cada una de las salidas de evacuaciòn de cada piso entre 1.10 y 1.40 m de altura?</t>
  </si>
  <si>
    <t>RSG Nº 014-2019 MINEDU</t>
  </si>
  <si>
    <t>IE ubicado en la ribera de lago</t>
  </si>
  <si>
    <t>IE ubicado en la ribera de mar</t>
  </si>
  <si>
    <t>IE ubicado en la ribera de rìo</t>
  </si>
  <si>
    <t>RM Nº 068-2020 VIVIENDA.Art. 8</t>
  </si>
  <si>
    <t>RM Nº 068-2020 VIVIENDA.Art. 9</t>
  </si>
  <si>
    <t>RM Nº 068-2020 VIVIENDA.Art. 13</t>
  </si>
  <si>
    <t>RNE A.020 -Art. 19</t>
  </si>
  <si>
    <t>RDE Nº 038-2019-MINEDU/VMGI/PRONIED.</t>
  </si>
  <si>
    <t>RNE E.090,E.010,GE.040 Art. 11 y 12.</t>
  </si>
  <si>
    <t>RNE E.090</t>
  </si>
  <si>
    <t>RNE E.080</t>
  </si>
  <si>
    <t>RNE E.070</t>
  </si>
  <si>
    <t>RNE E.060</t>
  </si>
  <si>
    <t>RNE GE.040 Art. 11</t>
  </si>
  <si>
    <t>RNE GE.040  Art. 16 y 17.</t>
  </si>
  <si>
    <t>RNE GE.040  Art. 11 y 12- G.010  Art. 5.item a.</t>
  </si>
  <si>
    <t>RNE GE.040  Art. 17,G.010  Art. 5.item a.</t>
  </si>
  <si>
    <t>RNE GE.040  Art. 11 y 12 , G.010  Art. 5.item a</t>
  </si>
  <si>
    <t>RNE GE.040  Art. 11 y 12, G.010  Art. 5.item a</t>
  </si>
  <si>
    <t>RNE E.010</t>
  </si>
  <si>
    <t>RNE E.100</t>
  </si>
  <si>
    <t>RNE E.050 Art. 36</t>
  </si>
  <si>
    <t>RNE E.050 Art. 35</t>
  </si>
  <si>
    <t>RNE E.050 Art. 35-35.4</t>
  </si>
  <si>
    <t>RNE GE 0.40 Art. 17</t>
  </si>
  <si>
    <t>RNE GE 0.40 Art. 10</t>
  </si>
  <si>
    <t>RNE GE 0.40 Art. 11</t>
  </si>
  <si>
    <t>RNE E050</t>
  </si>
  <si>
    <t>RNE E060</t>
  </si>
  <si>
    <t>RNE  G.010 Art. 5</t>
  </si>
  <si>
    <t>RVM Nº 084-2019 MINEDU 11.3.1 d</t>
  </si>
  <si>
    <t xml:space="preserve">RVM Nº 084-2019 MINEDU 12.3.6 </t>
  </si>
  <si>
    <t>RVM Nº 084-2019 MINEDU  12.4.1</t>
  </si>
  <si>
    <t>DS Nº 006-2017-VIVIENDA -TITULO III -Art. 6</t>
  </si>
  <si>
    <t>¿El gabinete es de material metálico o de resina termoplástica y se encuentra en buen estado de conservación?</t>
  </si>
  <si>
    <t>CNE-U 020-024, 020-026 b</t>
  </si>
  <si>
    <t>CNE-U 080-010, 080-100, 080-400</t>
  </si>
  <si>
    <t>CNE-U 030-010 (3)</t>
  </si>
  <si>
    <t>CNE-U 080-100 (a)</t>
  </si>
  <si>
    <t>CNE-U 070-212</t>
  </si>
  <si>
    <t xml:space="preserve"> CNE-U 070-3002, 070-3004</t>
  </si>
  <si>
    <t>MURO DE CONTENCIÒN DE CONCRETO</t>
  </si>
  <si>
    <t>RNE GE.040 Art. 16, E.080 Art. 5-5.4</t>
  </si>
  <si>
    <t>RNE A.010 Art. 15, OS.060</t>
  </si>
  <si>
    <t>RNE GE.040 Art. 16</t>
  </si>
  <si>
    <t>RNE  A.010. Art. 26 b</t>
  </si>
  <si>
    <t>RNE  A.040 Art. 17, item b</t>
  </si>
  <si>
    <t>RNE  A.130 Art. 16</t>
  </si>
  <si>
    <t>RNE  A.130 Art. 5,6 y 13</t>
  </si>
  <si>
    <t xml:space="preserve"> CNE-U 170-200</t>
  </si>
  <si>
    <t xml:space="preserve"> CNE-U 020-314</t>
  </si>
  <si>
    <t xml:space="preserve"> CNE-U 020-100 (1),020-100 (3)</t>
  </si>
  <si>
    <t xml:space="preserve"> CNE-U 020-202 (1)</t>
  </si>
  <si>
    <t xml:space="preserve"> CNE-U 020-132 </t>
  </si>
  <si>
    <t xml:space="preserve"> CNE-U 150-404</t>
  </si>
  <si>
    <t>RNE OS.100-Item 3.1</t>
  </si>
  <si>
    <t>RNE  A.040 Art. 20-20.1</t>
  </si>
  <si>
    <t>RNE  A.040 Art. 20-20.10</t>
  </si>
  <si>
    <t>RNE A.010 Art. 15</t>
  </si>
  <si>
    <t xml:space="preserve"> CNE-U 060-402 (1h)</t>
  </si>
  <si>
    <t xml:space="preserve"> CNE-U 010-010 (3)</t>
  </si>
  <si>
    <t xml:space="preserve"> CNE-U 150-500</t>
  </si>
  <si>
    <t xml:space="preserve"> CNE-U 060-402 (3)</t>
  </si>
  <si>
    <t xml:space="preserve"> CNE-U 060-102,060-106</t>
  </si>
  <si>
    <t>RNE  A.130 Art. 62,63</t>
  </si>
  <si>
    <t>¿El sistema de detecciòn y alarma de incendios centralizado se encuentra operativo en buen estado de conservaciòn ?</t>
  </si>
  <si>
    <t>RNE  A.130 52,53,56.</t>
  </si>
  <si>
    <t>RNE  A.040 Art. 14, item b</t>
  </si>
  <si>
    <t>RM Nº 068-2020 VIVIENDA.Art.  16- Item b</t>
  </si>
  <si>
    <t>RM Nº 068-2020 VIVIENDA.Art.  16- Item 16.2</t>
  </si>
  <si>
    <t>RNE  A.010. Art. 33</t>
  </si>
  <si>
    <t>RM Nº 068-2020 VIVIENDA.Art.  14- Item e</t>
  </si>
  <si>
    <t>RNE  A.130 Art. 40</t>
  </si>
  <si>
    <t>NTP 350.043-1-2011-8.1.4.10.4</t>
  </si>
  <si>
    <t>RNE E.060-Capìtulo 14-14.8,14.9</t>
  </si>
  <si>
    <t>RNE E.060-Capìtulo 14-14.6</t>
  </si>
  <si>
    <t>RNE E.070 Capìtulo 9 Art 31.</t>
  </si>
  <si>
    <t>RM Nº 068-2020 VIVIENDA.Art. 14 a y b</t>
  </si>
  <si>
    <t xml:space="preserve"> RNE OS.060</t>
  </si>
  <si>
    <t>RVM Nº 084-2019 MINEDU-Art 12-12.3.7 ; RNE GE.040 Art. 11</t>
  </si>
  <si>
    <t>RSG Nº 302-2019- MINEDU; RVM Nº 011-2019-MINEDU</t>
  </si>
  <si>
    <t>RSG Nº 302-2019- MINEDU; RSG Nº 014-2019 MINEDU</t>
  </si>
  <si>
    <r>
      <t>¿La edificaciòn presenta</t>
    </r>
    <r>
      <rPr>
        <b/>
        <sz val="10"/>
        <rFont val="Arial"/>
        <family val="2"/>
      </rPr>
      <t xml:space="preserve"> techo</t>
    </r>
    <r>
      <rPr>
        <sz val="10"/>
        <rFont val="Arial"/>
        <family val="2"/>
      </rPr>
      <t xml:space="preserve"> con vigas o  viguetas agrietadas ?</t>
    </r>
  </si>
  <si>
    <r>
      <t xml:space="preserve">¿La edificaciòn  presenta </t>
    </r>
    <r>
      <rPr>
        <b/>
        <sz val="10"/>
        <rFont val="Arial"/>
        <family val="2"/>
      </rPr>
      <t>elementos estructurales (</t>
    </r>
    <r>
      <rPr>
        <sz val="10"/>
        <rFont val="Arial"/>
        <family val="2"/>
      </rPr>
      <t>viga,muro,columnas,techo) afectada severamente por la humedad?</t>
    </r>
  </si>
  <si>
    <r>
      <t xml:space="preserve">¿La edificaciòn presenta </t>
    </r>
    <r>
      <rPr>
        <b/>
        <sz val="10"/>
        <rFont val="Arial"/>
        <family val="2"/>
      </rPr>
      <t xml:space="preserve">muros </t>
    </r>
    <r>
      <rPr>
        <sz val="10"/>
        <rFont val="Arial"/>
        <family val="2"/>
      </rPr>
      <t xml:space="preserve"> agrietados o inclinados?</t>
    </r>
  </si>
  <si>
    <r>
      <t>¿La edificaciòn presenta</t>
    </r>
    <r>
      <rPr>
        <b/>
        <sz val="10"/>
        <rFont val="Arial"/>
        <family val="2"/>
      </rPr>
      <t xml:space="preserve"> encuentros de elementos estructurales </t>
    </r>
    <r>
      <rPr>
        <sz val="10"/>
        <rFont val="Arial"/>
        <family val="2"/>
      </rPr>
      <t>agrietados o separados?</t>
    </r>
  </si>
  <si>
    <r>
      <t>¿La edificaciòn  presenta</t>
    </r>
    <r>
      <rPr>
        <b/>
        <sz val="10"/>
        <rFont val="Arial"/>
        <family val="2"/>
      </rPr>
      <t xml:space="preserve"> columnas</t>
    </r>
    <r>
      <rPr>
        <sz val="10"/>
        <rFont val="Arial"/>
        <family val="2"/>
      </rPr>
      <t xml:space="preserve"> fracturadas?</t>
    </r>
  </si>
  <si>
    <t>¿La escalera de evacuaciòn  cuenta con pasamanos a ambos lados separados de la pared un màximo de 5 cm?</t>
  </si>
  <si>
    <t>¿Las escaleras  de evacuaciòn  cuenta con piso antideslizante?</t>
  </si>
  <si>
    <t>¿Las aberturas al exterior en tragaluces, escaleras y azotea cuentan con protección al vacío (parapetos) y son de altura mínima de 1 m  para evitar caídas al vacío?</t>
  </si>
  <si>
    <t>¿El local  educativo cuenta con dispositivos de seguridad: tabla rígida, collarín cervical rígido regulable, botiquín, extintor (PQS, tipo K, CO2) megáfono a batería, sirena fija de alarma, luz de emergencia y sistema de detección y alarma de incendio?</t>
  </si>
  <si>
    <t>¿Los tachos para residuos sólidos se encuentran en los patios  y separados por colores y tipos de residuos?</t>
  </si>
  <si>
    <t>NORMATIVIDAD</t>
  </si>
  <si>
    <t>RVM 002-2013- ED 3.83.2, 3.</t>
  </si>
  <si>
    <t>RVM Nº 084-2019 MINEDU 12.3.6 b, 3.8.3.19, 3.8.3.20.</t>
  </si>
  <si>
    <t>RDE Nº 038-2019-MINEDU/VMGI/PRONIED;                                                                                                                                                                                                                                                                                                                                                                        RSG Nº 239-2018-MINEDU Art. 21</t>
  </si>
  <si>
    <t>RDE Nº 038-2019-MINEDU/VMGI/PRONIED;                                                                                                                                                                                                                                                                                                                                                                                          RSG Nº 239-2018-MINEDU Art. 21</t>
  </si>
  <si>
    <t>RDE Nº 038-2019-MINEDU/VMGI/PRONIED;                                                                                                                                                                                                                                                                                                                                                                                                                 RSG Nº 239-2018-MINEDU Art. 21</t>
  </si>
  <si>
    <t>CNE-U 060-712, 010-010 (3);                                                                                                                                                                                                                                                                                                                                                                                                            RJ 016-2018 -2.2.1.3.Requisitos d).</t>
  </si>
  <si>
    <t>RNE  A.130 Art. 163,164,165;                                NTP 350.043-1-2011</t>
  </si>
  <si>
    <t>RD Nº 003-2019-INACAL/DN-NTP 900.058.2019;                                                                                                                                                                                                                                                                                                                                                              RSG Nº 239-2018-MINEDU Art. 22</t>
  </si>
  <si>
    <t>RSG Nº 302-2019- MINEDU ;                                                                                                                                                                                                                                                                                                                                                                                                      RNE  A.130 Art. 37,38, GE.020 Art. 11 ;       NTP 399.010-1-2016</t>
  </si>
  <si>
    <t>RNE E.090;                                                 RVM Nº 084-2019 MINEDU 9.1.6.</t>
  </si>
  <si>
    <t>RNE E.080 ;                                                RVM Nº 084-2019 MINEDU 9.1.6.</t>
  </si>
  <si>
    <t>RNE E.080;                                                  RVM Nº 084-2019 MINEDU 9.1.6.</t>
  </si>
  <si>
    <t>RNE E.080;                                                                                                                        RVM Nº 084-2019 MINEDU 9.1.6.</t>
  </si>
  <si>
    <t>RNE E.080;                                                 RVM Nº 084-2019 MINEDU 9.1.6.</t>
  </si>
  <si>
    <t>DS N° 002-2018 PCM ;                                                                                                                                                                                                                                                                                                                                                                                                                      RVM Nº 084-2019 MINEDU-TITULO III- 9.1.1.</t>
  </si>
  <si>
    <t>DS N° 002-2018 PCM;                          RNE G.030 -Art. 8.</t>
  </si>
  <si>
    <t>RNE E.090;                                                               RVM Nº 084-2019 MINEDU 9.1.6.</t>
  </si>
  <si>
    <t>RNE E.010;                                                                         RVM Nº 084-2019 MINEDU 9.1.6.</t>
  </si>
  <si>
    <t>RSG Nº 302-2019- MINEDU ;                                         RNE GE.020 Art. 11;                                                                                                                                                                                                                                                                                                                      NTP 350.043-1:2011;                                                                                                                                                                                                                                                                                                                                                                                                                                     NTP 350.027:2007</t>
  </si>
  <si>
    <t>DIGEMID;                                                                         ESSALUD 2020.</t>
  </si>
  <si>
    <t>DS 031 -2010-SA-Art 69 ;                                           RCD Nº 015-2020-SUNASS-CD</t>
  </si>
  <si>
    <t>RNE  A.130 Art. 163;                                          NTP 350.043-1-2011-8.1.4.1,  8.1.4.8</t>
  </si>
  <si>
    <t>¿Al inicio y al final de las rampas cuenta con señalizaciòn podotàctil que advierten del cambio de nivel?</t>
  </si>
  <si>
    <t>RNE A.120. Art.31</t>
  </si>
  <si>
    <t>1.47</t>
  </si>
  <si>
    <t>1.48</t>
  </si>
  <si>
    <t>¿El piso podotàctil se realizò con la previa aprobaciòn del especialista y el estado de conservaciòn es bueno?</t>
  </si>
  <si>
    <t>RDE Nº 038-2019-MINEDU/VMGI-PRONIED</t>
  </si>
  <si>
    <t>En las zonas con altos niveles de precipitación (lluvias):
¿Ha instalado un sistema de captación de aguas pluviales conectado a una cisterna para reutilizarlas?</t>
  </si>
  <si>
    <t xml:space="preserve">Para extintores con peso bruto que no excede 18 kg :
¿Cuenta con tarjeta de control, numerados y con mantenimiento actualizado, ubicados en lugares accesibles a una altura no mayor de 1.50 m? </t>
  </si>
  <si>
    <t>¿Las rampas  tienen barandas,pasamanos y pisos antideslizantes?</t>
  </si>
  <si>
    <t>RNE A.130. Art.16, A.120 Art 7</t>
  </si>
  <si>
    <r>
      <t xml:space="preserve">Condición                              </t>
    </r>
    <r>
      <rPr>
        <i/>
        <sz val="10"/>
        <color rgb="FF000000"/>
        <rFont val="Arial"/>
        <family val="2"/>
      </rPr>
      <t>(circule un código)</t>
    </r>
  </si>
  <si>
    <t>Designado………….1                                               Encargado ……….   2</t>
  </si>
  <si>
    <t xml:space="preserve">   I.  INFORMACIÒN GENERAL DEL LOCAL EDUCATIVO</t>
  </si>
  <si>
    <r>
      <t xml:space="preserve">¿Quién es el propietario del predio?                      </t>
    </r>
    <r>
      <rPr>
        <sz val="8"/>
        <color rgb="FF000000"/>
        <rFont val="Arial"/>
        <family val="2"/>
      </rPr>
      <t xml:space="preserve">(circule solo una alternativa)  </t>
    </r>
    <r>
      <rPr>
        <b/>
        <sz val="8"/>
        <color rgb="FF000000"/>
        <rFont val="Arial"/>
        <family val="2"/>
      </rPr>
      <t xml:space="preserve"> </t>
    </r>
    <r>
      <rPr>
        <sz val="10"/>
        <color rgb="FF000000"/>
        <rFont val="Arial"/>
        <family val="2"/>
      </rPr>
      <t xml:space="preserve">                                       </t>
    </r>
  </si>
  <si>
    <r>
      <t xml:space="preserve">Documentos que acreditan la propiedad del predio                            </t>
    </r>
    <r>
      <rPr>
        <sz val="8"/>
        <color rgb="FF000000"/>
        <rFont val="Arial"/>
        <family val="2"/>
      </rPr>
      <t xml:space="preserve">(circule solo una alternativa)  </t>
    </r>
    <r>
      <rPr>
        <sz val="10"/>
        <color rgb="FF000000"/>
        <rFont val="Arial"/>
        <family val="2"/>
      </rPr>
      <t xml:space="preserve">    </t>
    </r>
  </si>
  <si>
    <t>1. Muros de ladrilllo  tarrajeados                                                                                                                                                                                                                                                                                                                                                                                                                                 2. Muros de ladrillos enchapados con ceràmicos,laja,màrmol,madera,etc.                                                                                                                                                                                                                                                                                                                                                                                                                                                                                                                                                                                                                                   3. Muros de ladrillo caravista                                                                                                                                                                                                                                                                                                                                                                                                                                                        4. Muros de drywall o fibrocemento                                                                                                                                                                                                                                                                                                                                                                                                                  5. Muros de paneles de madera                                                                                                                                                                                                                                                                                                                                                                                                                                                                                                                                                                                                                                                                                        6. Muros de adobe                                                                                                                                                                                                      7. Muros de adobe  reforzado con malla electrosoldada y similares                                                                                                                8. Otro material .................................................................................................. (especifique)</t>
  </si>
  <si>
    <t xml:space="preserve">a2. Fuente de abastecimiento : Rio (  )     Acequia/manantial (  )           Pozo   (  )   Camiòn cisterna o similar (   ) 
Otro modo de abastecimiento:                                                                                                                                                                       </t>
  </si>
  <si>
    <t>g)Telecomunicaciones</t>
  </si>
  <si>
    <t>Laboratorio de ciencia y tecnologìa                    (   )</t>
  </si>
  <si>
    <t>Aula de innovación pedagógica (AIP)       (  )</t>
  </si>
  <si>
    <t>Sala de danza            (   )</t>
  </si>
  <si>
    <t xml:space="preserve">Sala de música            (       )            </t>
  </si>
  <si>
    <t>Sala de docentes                  (   )</t>
  </si>
  <si>
    <t>Residencia estudiantil                (   )</t>
  </si>
  <si>
    <t xml:space="preserve"> Módulo de conectividad               (   )</t>
  </si>
  <si>
    <t xml:space="preserve"> 2.9……..Quincha mejorada (estructura  de  madera empotrada en una cimentaciòn de concreto, tejida con caña y enlucida (revestimiento) con barro y mortero)</t>
  </si>
  <si>
    <t xml:space="preserve"> 2.2.....Albañilerìa confinada o armada </t>
  </si>
  <si>
    <t xml:space="preserve"> 2.3……………………………………………………………………………….Albañilerìa sin confinar</t>
  </si>
  <si>
    <r>
      <rPr>
        <b/>
        <sz val="14"/>
        <color rgb="FF002060"/>
        <rFont val="Arial"/>
        <family val="2"/>
      </rPr>
      <t xml:space="preserve">SISTEMA ESTRUCTURAL  PREDOMINANTE DEL LOCAL EDUCATIVO </t>
    </r>
    <r>
      <rPr>
        <b/>
        <sz val="14"/>
        <rFont val="Arial"/>
        <family val="2"/>
      </rPr>
      <t xml:space="preserve">                                                                                                                                                                                                                                                             </t>
    </r>
    <r>
      <rPr>
        <sz val="11"/>
        <rFont val="Arial"/>
        <family val="2"/>
      </rPr>
      <t>(circule segùn  corresponda el sistema estructural)</t>
    </r>
  </si>
  <si>
    <t>¿Tiene conocimiento de los peligros en la zona de localizaciòn del local educativo?</t>
  </si>
  <si>
    <t>¿Ha recibido capacitaciòn en Gestiòn del Riesgo de Desastres?</t>
  </si>
  <si>
    <t>¿Realiza acciones de mantenimiento de la infraestructura educativa?</t>
  </si>
  <si>
    <t>¿Cuenta con documento que acreditan la propiedad del predio?</t>
  </si>
  <si>
    <t>RJ Nº 058-2020-CENEPRED/J</t>
  </si>
  <si>
    <t>RNE GE 0.40 Art. 11,12.</t>
  </si>
  <si>
    <t>D.S. Nº 016-2016-MINEDU-PLANEA 2017-2022</t>
  </si>
  <si>
    <t>¿Potencia las àreas verdes creadas y/o espacios naturales recuperados o conservados dentro o fuera de al IE a travès de su uso como proyecto de aprendizaje o recurso pedagògico para afianzar la conciencia ambiental?</t>
  </si>
  <si>
    <t>¿Apoya y orienta a los  y las estudiantes  en la elaboracion de diversos proyectos sobre temas de educaciòn  y Buenas Pràcticas Ambientales y, ambientales comunitarias?</t>
  </si>
  <si>
    <t>¿Realizan el manejo de resìduos sòlidos en la instituciòn educativa?</t>
  </si>
  <si>
    <t>D.S. Nº 016-2016-MINEDU-PLANEA 2017-2022;  RJ Nº 058-2020-CENEPRED/J</t>
  </si>
  <si>
    <r>
      <t xml:space="preserve">¿Los  muros de adobe   presentan daños por </t>
    </r>
    <r>
      <rPr>
        <b/>
        <sz val="10"/>
        <rFont val="Arial"/>
        <family val="2"/>
      </rPr>
      <t>grietas</t>
    </r>
    <r>
      <rPr>
        <sz val="10"/>
        <rFont val="Arial"/>
        <family val="2"/>
      </rPr>
      <t xml:space="preserve"> que afectan la estabilidad</t>
    </r>
    <r>
      <rPr>
        <b/>
        <sz val="10"/>
        <rFont val="Arial"/>
        <family val="2"/>
      </rPr>
      <t>?</t>
    </r>
  </si>
  <si>
    <r>
      <t>¿Los  muros de adobe  presentan daños por</t>
    </r>
    <r>
      <rPr>
        <b/>
        <sz val="10"/>
        <rFont val="Arial"/>
        <family val="2"/>
      </rPr>
      <t xml:space="preserve"> inclinaciones</t>
    </r>
    <r>
      <rPr>
        <sz val="10"/>
        <rFont val="Arial"/>
        <family val="2"/>
      </rPr>
      <t xml:space="preserve">  que afectan la estabilidad</t>
    </r>
    <r>
      <rPr>
        <b/>
        <sz val="10"/>
        <rFont val="Arial"/>
        <family val="2"/>
      </rPr>
      <t>?</t>
    </r>
  </si>
  <si>
    <r>
      <t xml:space="preserve">¿Los  muros de adobe  presentan daños por </t>
    </r>
    <r>
      <rPr>
        <b/>
        <sz val="10"/>
        <rFont val="Arial"/>
        <family val="2"/>
      </rPr>
      <t>humedad</t>
    </r>
    <r>
      <rPr>
        <sz val="10"/>
        <rFont val="Arial"/>
        <family val="2"/>
      </rPr>
      <t xml:space="preserve"> que afectan la estabilidad</t>
    </r>
    <r>
      <rPr>
        <b/>
        <sz val="10"/>
        <rFont val="Arial"/>
        <family val="2"/>
      </rPr>
      <t>?</t>
    </r>
  </si>
  <si>
    <t xml:space="preserve">Sala de                     psicomotricidad     (  ) </t>
  </si>
  <si>
    <t>Campo atlètico                  (  )</t>
  </si>
  <si>
    <t>Sala de reuniones                 (  )</t>
  </si>
  <si>
    <t xml:space="preserve">Àrea de espera (  ) </t>
  </si>
  <si>
    <t xml:space="preserve">SS.HH.  adultos            (docentes,administrativos, de servicio u otros)                 (  )                          </t>
  </si>
  <si>
    <t xml:space="preserve">SS.HH.  estudiantes                            (   ) 
</t>
  </si>
  <si>
    <t xml:space="preserve">SS.HH. niños (as)                               (   ) 
</t>
  </si>
  <si>
    <t xml:space="preserve">Cercania de la IE con  àreas verdes  SI ( )  NO ( ) </t>
  </si>
  <si>
    <t xml:space="preserve">Existe àreas verdes al interior de la IE   SI ( )  NO ( ) </t>
  </si>
  <si>
    <t>Firma del director de la IE                                                                  Firma del aplicador de la Ficha ISIE                           Nombres y apellidos                                                                           Nombres y apellidos                                                                DNI:                                                                                                     DNI:</t>
  </si>
  <si>
    <t xml:space="preserve">ESTADO DE LA EDIFICACIÒN </t>
  </si>
  <si>
    <t>ANTECEDENTES</t>
  </si>
  <si>
    <t xml:space="preserve">CIMENTACIÒN </t>
  </si>
  <si>
    <t>ESTRUCTURAS DE CONCRETO</t>
  </si>
  <si>
    <t>ESTRUCTURA DE ALBAÑILERIA</t>
  </si>
  <si>
    <t>TOTAL</t>
  </si>
  <si>
    <t>ESTRUCTURAS DE CONCRETO/ALBAÑILERIA</t>
  </si>
  <si>
    <t>ESTRUCTURAS DE ADOBE</t>
  </si>
  <si>
    <t>ESTRUCTURAS DE  MADERA/BAMBÙ</t>
  </si>
  <si>
    <t>CERCO PERIMÈTRICO</t>
  </si>
  <si>
    <t>3. INSTALACIONES ELÈCTRICAS</t>
  </si>
  <si>
    <t>1. INCORPORACIÒN DE LA GRD EN LOS INSTRUMENTOS DE GESTIÒN DE LA IE</t>
  </si>
  <si>
    <t xml:space="preserve">2. PLAN DE GESTIÓN DEL RIESGO DE DESASTRES </t>
  </si>
  <si>
    <t>3. COMISIÓN DE EDUCACIÓN AMBIENTAL Y GESTIÓN DEL RIESGO DE DESASTRES</t>
  </si>
  <si>
    <t xml:space="preserve">
4. PREPARACIÒN</t>
  </si>
  <si>
    <t>COMPONENTE  DE SEGURIDAD ESTRUCTURAL  45 %</t>
  </si>
  <si>
    <t>COMPONENTE DE SEGURIDAD  FÌSICO - FUNCIONAL  30 %</t>
  </si>
  <si>
    <t>COMPONENTE  DE SEGURIDAD FUNCIONAL - ORGANIZATIVO  25 %</t>
  </si>
  <si>
    <t>4.1 ¿La edificaciòn  es parte del patrimonio  cultural, inmueble reconocido por el Ministerio de Cultura?       SI (   )     NO (   )</t>
  </si>
  <si>
    <t xml:space="preserve">4.2 ¿La edificaciòn fue inspeccionada por Defensa Civil?                      SI   (   )      NO (   ) </t>
  </si>
  <si>
    <t>4.3 El estado de conservación de la edificación   es  :  Bueno (   )                            Regular  (   )                                         Malo  (   )</t>
  </si>
  <si>
    <t xml:space="preserve">  4.8      </t>
  </si>
  <si>
    <t xml:space="preserve"> ¿ En terrenos con pendiente el muro de contenciòn presenta  fisuras / afloramiento de    sales  que, pone en riesgo el local educativo?</t>
  </si>
  <si>
    <t xml:space="preserve"> ¿Los muros de ladrillo   presenta daños por afloramiento de sales?</t>
  </si>
  <si>
    <t xml:space="preserve"> ¿El techo de estructura metàlica de las aulas están oxidados o deteriorados?</t>
  </si>
  <si>
    <t>Artículo 93º, inciso 3, de la Ley Orgánica de Municipalidades Nº 27972</t>
  </si>
  <si>
    <t>A</t>
  </si>
  <si>
    <t xml:space="preserve">PABELLÒN </t>
  </si>
  <si>
    <t>Nº de aulas……………</t>
  </si>
  <si>
    <t>Nº de pisos……………</t>
  </si>
  <si>
    <t>Entidad que construyò el pabellón …………………………………</t>
  </si>
  <si>
    <t>Año de construcción…….…</t>
  </si>
  <si>
    <t>B</t>
  </si>
  <si>
    <t>C</t>
  </si>
  <si>
    <t>D</t>
  </si>
  <si>
    <t>E</t>
  </si>
  <si>
    <t>F</t>
  </si>
  <si>
    <r>
      <t xml:space="preserve">IDENTIFICAR PABELLONES Y AMBIENTES  DEL  LOCAL EDUCATIVO A EVALUAR                                                                                                                                                                                                   </t>
    </r>
    <r>
      <rPr>
        <sz val="14"/>
        <color rgb="FF002060"/>
        <rFont val="Arial"/>
        <family val="2"/>
      </rPr>
      <t xml:space="preserve">Completar informaciòn de pabellones                                                                                                                                                                                                                                                                                                                                                                  </t>
    </r>
  </si>
  <si>
    <t>Entidad que construyò el pabellón ……………………………</t>
  </si>
  <si>
    <t xml:space="preserve">Espacio de cultivo                   (   )            </t>
  </si>
  <si>
    <t xml:space="preserve">Guardianía               (   )                                                                                                                                                                     </t>
  </si>
  <si>
    <t>SS.HH. personal de servicio               (   )</t>
  </si>
  <si>
    <t xml:space="preserve">SS.HH. personal administrativo y docente                     (   )                          </t>
  </si>
  <si>
    <t xml:space="preserve">SS.HH.   Visitantes                                (   )                       </t>
  </si>
  <si>
    <t>Cuarto elèctrico                (   )</t>
  </si>
  <si>
    <t xml:space="preserve">  2.7………………………….….Madera</t>
  </si>
  <si>
    <t>Marque con una (X) los ambientes del local educativo  a evaluar</t>
  </si>
  <si>
    <t xml:space="preserve"> 2.8….……………....Construcciones precarias (triplay,tapial, quincha, similares)</t>
  </si>
  <si>
    <t xml:space="preserve"> 2.6………………...……………….....Mòdulos educativos prefabricados-PRONIED</t>
  </si>
  <si>
    <t>¿Han sido subsanadas las observaciones  por  Defensa Civil sobre deficiencias  de carácter estructural ?</t>
  </si>
  <si>
    <t>¿El techo de concreto presenta  deterioro por humedad producido por filtraciones de tanques y cisternas de almacenamiento de agua, tuberias rotas, por lluvias, etc.?</t>
  </si>
  <si>
    <r>
      <t xml:space="preserve">¿Cuál es el código del inmueble del predio?  </t>
    </r>
    <r>
      <rPr>
        <sz val="8"/>
        <color rgb="FF000000"/>
        <rFont val="Arial"/>
        <family val="2"/>
      </rPr>
      <t xml:space="preserve"> </t>
    </r>
    <r>
      <rPr>
        <sz val="6"/>
        <color rgb="FF000000"/>
        <rFont val="Arial"/>
        <family val="2"/>
      </rPr>
      <t>(Este código es el que se otorga al predio, registrado en el MARGESI de bienes del MINEDU). El MARGESI es un registro administrativo que procede cuando se tiene informaciòn de la existencia de un predio asignado al MINEDU.</t>
    </r>
  </si>
  <si>
    <t>Total de estudiantes de nivel  inicial</t>
  </si>
  <si>
    <t>Total  de estudiantes de nivel primaria</t>
  </si>
  <si>
    <t>Total  de estudiantes de nivel secundaria</t>
  </si>
  <si>
    <t>Total de varones</t>
  </si>
  <si>
    <t>Total de mujeres</t>
  </si>
  <si>
    <r>
      <t>¿El predio se encuentra saneado (inscrito en los Registros Públicos</t>
    </r>
    <r>
      <rPr>
        <i/>
        <sz val="10"/>
        <color rgb="FF000000"/>
        <rFont val="Arial"/>
        <family val="2"/>
      </rPr>
      <t>)</t>
    </r>
    <r>
      <rPr>
        <sz val="10"/>
        <color rgb="FF000000"/>
        <rFont val="Arial"/>
        <family val="2"/>
      </rPr>
      <t>?</t>
    </r>
    <r>
      <rPr>
        <i/>
        <sz val="10"/>
        <color rgb="FF000000"/>
        <rFont val="Arial"/>
        <family val="2"/>
      </rPr>
      <t xml:space="preserve">  (circule solo una alternativa)</t>
    </r>
    <r>
      <rPr>
        <sz val="10"/>
        <color rgb="FF000000"/>
        <rFont val="Arial"/>
        <family val="2"/>
      </rPr>
      <t xml:space="preserve">          Si…………....1                         NO…….       .2</t>
    </r>
  </si>
  <si>
    <t xml:space="preserve">1. Inodoro turco (inodoro sin taza con un agujero en el piso) .. .   Total:................                                                                                                                                                                                                                                                       2. Inodoros de adulto (docentes,administrativos, de servicio)....   Total...................                                                                                                                                                                  3. Inodoro de estudiantes    ................................................    .  .  Total...................                                                                                                     4. Inodoro de niños /niñas...................................................          Total..............                                                                          5. Lavadero lineal de nivel inicial.........................................    ...  .Total..............                                                                                                                                                                                                                                                                                                                                                                                                                                                                                                                                                 6. Lavadero lineal nivel primaria.......................................    ...      Total                                                                  7. Lavadero lineal nivel secundaria........................................   .   Total                                                                                                                                  8.Urinario de una pieza montado en pared..........................        .. Total   .............                                                    9. Letrinas de hoyo seco   ..................................................      .   Total..............                                                  10. Pozo séptico-percolador……………………………............   ... Total.                                                                                                                                                                  11. Otro tipo de aparato sanitario (especifique)..................................... </t>
  </si>
  <si>
    <t xml:space="preserve">h) Càmara de seguridad  </t>
  </si>
  <si>
    <t xml:space="preserve">Cuenta con càmaras de segurIdad   operativas                SI (     )            NO (   )                    NO CUENTA  (   ) </t>
  </si>
  <si>
    <t>i) Cuenta con reflectores</t>
  </si>
  <si>
    <t xml:space="preserve">Cuenta con reflectores  operativos                SI (     )            NO (   )                    NO CUENTA  (   ) </t>
  </si>
  <si>
    <t xml:space="preserve">j) Uso de energìa solar :    </t>
  </si>
  <si>
    <t>k) Àreas verdes</t>
  </si>
  <si>
    <t>, Lluvias intensas     (   )                                                                                                          . Actividad humana  (   )</t>
  </si>
  <si>
    <t xml:space="preserve">.Lluvias intensas (  )         </t>
  </si>
  <si>
    <t>.Gravedad (  )</t>
  </si>
  <si>
    <t xml:space="preserve">a.Gobierno Nacional/Proyecto Especial (   )                                            e. Organismo sin fines de lucro ( )                                                                                                                                                                                                                                                                         b.Gobierno regional/local (   )                                                                       f.  Empresa privada (  )                                                                                                                                                                                                                                                                                                                         c. APAFA/Autoconstrucciòn (   )                                                                    g. Otro  (Especifique) .....................                                                                                                                                                                                   d. Entidades cooperantes (   )                             </t>
  </si>
  <si>
    <t xml:space="preserve">a.MINEDU  (  )                                                                                                                                            d.  Persona juridica  (  )  Especifique.........                                                                                                                                                             b.Otro sector del Gobierno Nacional (  )  Especifique.....                                                        e. Propiedad de terceros (  ) Especifique …....                                                                                                                  c.Persona natural (  )                                                                                                                                f.  No especififica (  )                                                                                                                                                                                                                                                                                                                                                                             </t>
  </si>
  <si>
    <t xml:space="preserve">a.Partida electrónica   (   )                                                                                        d) Tomo/Foja/ Asiento (  )                                                                                                                                                                                                                     b.Código de predio (   )                                                                                               e)   Ninguno  (  )                                                                                                                                                                                                                         c.Ficha   (   )                                                                                 </t>
  </si>
  <si>
    <t>¿Identifica el riesgo de la infraestructura del local  educativo y ejecuta las acciones contenidas en el Plan de Gestión del Riesgo de Desastres?</t>
  </si>
  <si>
    <t xml:space="preserve">El local educativo   está ubicado en zona de:                                                                                                                                                                                                                                                                                                             Marque con una (X)  </t>
  </si>
  <si>
    <t>Fuente</t>
  </si>
  <si>
    <t xml:space="preserve">.Por sismos (   )                                                                                                                                                                                                                                                                                                                                                                                                                                                                                         .Por energia de explosiones (   )                                                                                                                                                                                                                                                                                                                                                                                   .Por precipitaciones pluviales    (  )      </t>
  </si>
  <si>
    <t xml:space="preserve">.Por desborde de rio  (   )                                                                                   .Por desborde de canales (   )                                                                                                                    .Por  ruptura de diques (   )                                                                                                  .Por lluvias intensas (  )                                                                                                                   .Por sismos  de gran magnitud cerca de la costa  ocasionan tsunami                    (   )                                                                                                                                      .Otro..............................................                    </t>
  </si>
  <si>
    <t>Observaciones</t>
  </si>
  <si>
    <t xml:space="preserve">2.¿El local educativo se encuentra ubicado en la faja de servidumbre de lìneas aèreas de instalaciones elèctricas?                                                                                                                                       Las fajas de servidumbre son àreas de seguridad establecida a lo largo del recorrido de las lineas  de transmisiòn,  su ancho depende del voltaje de la lìnea de transmisiòn. </t>
  </si>
  <si>
    <t>Peligros por exposiciòn a radiaciones no ionizantes                                                                                                                                       ( radiación ultravioleta)</t>
  </si>
  <si>
    <t>QUÌMICO</t>
  </si>
  <si>
    <t xml:space="preserve">Peligros quìmicos por materiales peligrosos
</t>
  </si>
  <si>
    <t>NIVEL DE  SEGURIDAD DEL LOCAL EDUCATIVO</t>
  </si>
  <si>
    <t>Se presenta cuando existe deterioro, debilitamiento o deficiencias en los elementos estructurales, físico-funcionales, funcional organizativo en el local educativo y la comunidad educativa se encuentra expuesta a los mismos, Se deben desarrollar actividades INMEDIATAS y PRIORITARIAS para la reducción del riesgo.</t>
  </si>
  <si>
    <t>Se presenta cuando existe deterioro, debilitamiento o deficiencia en los elementos físico-funcionales, funcional organizativo en el local educativo, siendo necesario tomar medidas en salvaguarda de la vida humana.</t>
  </si>
  <si>
    <t>Se presenta cuando existe deficiencias organizativo funcionales que pueden ser corregidas con algunos ajustes en la organización y planificación.</t>
  </si>
  <si>
    <t>X</t>
  </si>
  <si>
    <t>COMPLETAR PARA ESTRUCTURAS DE CONCRETO / ALBAÑILERIA</t>
  </si>
  <si>
    <t>COMPLETAR PARA ESTRUCTURAS DE ADOBE</t>
  </si>
  <si>
    <t>COMPLETAR PARA ESTRUCTURAS DE MADERA/BAMBU</t>
  </si>
  <si>
    <t>4. MEDIOS DE PROTECCIÒN CONTRA INCENDIOS</t>
  </si>
  <si>
    <t>RANGO OBTENIDO (%)</t>
  </si>
  <si>
    <t>VALOR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</si>
</sst>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
  </numFmts>
  <fonts count="60" x14ac:knownFonts="1">
    <font>
      <sz val="11"/>
      <color theme="1"/>
      <name val="Calibri"/>
      <family val="2"/>
      <scheme val="minor"/>
    </font>
    <font>
      <sz val="10"/>
      <name val="Arial"/>
      <family val="2"/>
    </font>
    <font>
      <sz val="11"/>
      <color rgb="FF000000"/>
      <name val="Arial"/>
      <family val="2"/>
    </font>
    <font>
      <sz val="11"/>
      <color theme="1"/>
      <name val="Arial"/>
      <family val="2"/>
    </font>
    <font>
      <sz val="8"/>
      <color theme="1"/>
      <name val="Arial"/>
      <family val="2"/>
    </font>
    <font>
      <b/>
      <sz val="8"/>
      <color rgb="FF000000"/>
      <name val="Arial"/>
      <family val="2"/>
    </font>
    <font>
      <b/>
      <sz val="11"/>
      <color rgb="FF000000"/>
      <name val="Arial"/>
      <family val="2"/>
    </font>
    <font>
      <sz val="9"/>
      <color theme="1"/>
      <name val="Arial"/>
      <family val="2"/>
    </font>
    <font>
      <sz val="8"/>
      <color rgb="FF000000"/>
      <name val="Arial"/>
      <family val="2"/>
    </font>
    <font>
      <sz val="8"/>
      <name val="Arial"/>
      <family val="2"/>
    </font>
    <font>
      <sz val="10"/>
      <color theme="1"/>
      <name val="Arial"/>
      <family val="2"/>
    </font>
    <font>
      <b/>
      <sz val="8"/>
      <name val="Arial"/>
      <family val="2"/>
    </font>
    <font>
      <sz val="12"/>
      <color theme="1"/>
      <name val="Arial"/>
      <family val="2"/>
    </font>
    <font>
      <b/>
      <sz val="16"/>
      <color theme="1"/>
      <name val="Arial"/>
      <family val="2"/>
    </font>
    <font>
      <sz val="10"/>
      <color rgb="FF000000"/>
      <name val="Arial"/>
      <family val="2"/>
    </font>
    <font>
      <b/>
      <sz val="11"/>
      <color theme="1"/>
      <name val="Calibri"/>
      <family val="2"/>
      <scheme val="minor"/>
    </font>
    <font>
      <b/>
      <sz val="10"/>
      <color theme="1"/>
      <name val="Arial"/>
      <family val="2"/>
    </font>
    <font>
      <b/>
      <sz val="16"/>
      <color theme="1"/>
      <name val="Calibri"/>
      <family val="2"/>
      <scheme val="minor"/>
    </font>
    <font>
      <b/>
      <sz val="14"/>
      <name val="Arial"/>
      <family val="2"/>
    </font>
    <font>
      <sz val="6"/>
      <color theme="1"/>
      <name val="Arial"/>
      <family val="2"/>
    </font>
    <font>
      <b/>
      <sz val="11"/>
      <name val="Arial"/>
      <family val="2"/>
    </font>
    <font>
      <sz val="9"/>
      <color rgb="FF000000"/>
      <name val="Arial"/>
      <family val="2"/>
    </font>
    <font>
      <sz val="9"/>
      <name val="Arial"/>
      <family val="2"/>
    </font>
    <font>
      <sz val="14"/>
      <name val="Arial"/>
      <family val="2"/>
    </font>
    <font>
      <sz val="14"/>
      <color rgb="FF000000"/>
      <name val="Arial"/>
      <family val="2"/>
    </font>
    <font>
      <b/>
      <sz val="14"/>
      <color rgb="FF000000"/>
      <name val="Arial"/>
      <family val="2"/>
    </font>
    <font>
      <b/>
      <sz val="9"/>
      <name val="Arial"/>
      <family val="2"/>
    </font>
    <font>
      <sz val="11"/>
      <name val="Arial"/>
      <family val="2"/>
    </font>
    <font>
      <sz val="9"/>
      <color theme="1"/>
      <name val="Calibri"/>
      <family val="2"/>
      <scheme val="minor"/>
    </font>
    <font>
      <b/>
      <sz val="11"/>
      <color rgb="FF002060"/>
      <name val="Arial"/>
      <family val="2"/>
    </font>
    <font>
      <sz val="14"/>
      <color rgb="FF002060"/>
      <name val="Arial"/>
      <family val="2"/>
    </font>
    <font>
      <b/>
      <sz val="10"/>
      <color rgb="FF002060"/>
      <name val="Arial"/>
      <family val="2"/>
    </font>
    <font>
      <b/>
      <sz val="10"/>
      <name val="Arial"/>
      <family val="2"/>
    </font>
    <font>
      <b/>
      <sz val="16"/>
      <name val="Arial"/>
      <family val="2"/>
    </font>
    <font>
      <sz val="9"/>
      <color rgb="FF002060"/>
      <name val="Arial"/>
      <family val="2"/>
    </font>
    <font>
      <b/>
      <sz val="10"/>
      <color rgb="FF000000"/>
      <name val="Arial"/>
      <family val="2"/>
    </font>
    <font>
      <sz val="10"/>
      <color rgb="FF002060"/>
      <name val="Arial"/>
      <family val="2"/>
    </font>
    <font>
      <i/>
      <sz val="10"/>
      <color rgb="FF000000"/>
      <name val="Arial"/>
      <family val="2"/>
    </font>
    <font>
      <sz val="10"/>
      <color rgb="FF0563C1"/>
      <name val="Arial"/>
      <family val="2"/>
    </font>
    <font>
      <b/>
      <sz val="11"/>
      <color theme="1"/>
      <name val="Arial"/>
      <family val="2"/>
    </font>
    <font>
      <sz val="16"/>
      <name val="Arial"/>
      <family val="2"/>
    </font>
    <font>
      <b/>
      <sz val="14"/>
      <color rgb="FF002060"/>
      <name val="Arial"/>
      <family val="2"/>
    </font>
    <font>
      <b/>
      <sz val="9"/>
      <color rgb="FF002060"/>
      <name val="Arial"/>
      <family val="2"/>
    </font>
    <font>
      <sz val="8"/>
      <color theme="1"/>
      <name val="Calibri"/>
      <family val="2"/>
      <scheme val="minor"/>
    </font>
    <font>
      <b/>
      <sz val="12"/>
      <name val="Arial"/>
      <family val="2"/>
    </font>
    <font>
      <b/>
      <sz val="14"/>
      <color rgb="FFFF0000"/>
      <name val="Arial"/>
      <family val="2"/>
    </font>
    <font>
      <b/>
      <sz val="14"/>
      <color theme="1"/>
      <name val="Calibri"/>
      <family val="2"/>
      <scheme val="minor"/>
    </font>
    <font>
      <sz val="6"/>
      <color rgb="FF000000"/>
      <name val="Arial"/>
      <family val="2"/>
    </font>
    <font>
      <sz val="12"/>
      <name val="Arial"/>
      <family val="2"/>
    </font>
    <font>
      <b/>
      <sz val="12"/>
      <color rgb="FFFF0000"/>
      <name val="Arial"/>
      <family val="2"/>
    </font>
    <font>
      <b/>
      <sz val="8"/>
      <color theme="1"/>
      <name val="Arial"/>
      <family val="2"/>
    </font>
    <font>
      <b/>
      <sz val="8"/>
      <color theme="1"/>
      <name val="Calibri"/>
      <family val="2"/>
      <scheme val="minor"/>
    </font>
    <font>
      <b/>
      <sz val="11"/>
      <color rgb="FF0070C0"/>
      <name val="Arial"/>
      <family val="2"/>
    </font>
    <font>
      <sz val="11"/>
      <color theme="1"/>
      <name val="Calibri"/>
      <family val="2"/>
      <scheme val="minor"/>
    </font>
    <font>
      <b/>
      <sz val="12"/>
      <color theme="1"/>
      <name val="Arial"/>
      <family val="2"/>
    </font>
    <font>
      <b/>
      <sz val="12"/>
      <color rgb="FF002060"/>
      <name val="Arial"/>
      <family val="2"/>
    </font>
    <font>
      <sz val="10"/>
      <color theme="0"/>
      <name val="Arial"/>
      <family val="2"/>
    </font>
    <font>
      <sz val="8"/>
      <color theme="0"/>
      <name val="Arial"/>
      <family val="2"/>
    </font>
    <font>
      <sz val="12"/>
      <color theme="0"/>
      <name val="Arial"/>
      <family val="2"/>
    </font>
    <font>
      <b/>
      <sz val="16"/>
      <color rgb="FFFF0000"/>
      <name val="Arial"/>
      <family val="2"/>
    </font>
  </fonts>
  <fills count="2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DDEBF7"/>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rgb="FFD4F6FE"/>
        <bgColor indexed="64"/>
      </patternFill>
    </fill>
    <fill>
      <patternFill patternType="solid">
        <fgColor rgb="FFFED6ED"/>
        <bgColor indexed="64"/>
      </patternFill>
    </fill>
    <fill>
      <patternFill patternType="solid">
        <fgColor rgb="FFF6B4C8"/>
        <bgColor indexed="64"/>
      </patternFill>
    </fill>
    <fill>
      <patternFill patternType="solid">
        <fgColor rgb="FF84E0EC"/>
        <bgColor indexed="64"/>
      </patternFill>
    </fill>
    <fill>
      <patternFill patternType="solid">
        <fgColor rgb="FFFFDA71"/>
        <bgColor indexed="64"/>
      </patternFill>
    </fill>
    <fill>
      <patternFill patternType="solid">
        <fgColor rgb="FF84E5FC"/>
        <bgColor indexed="64"/>
      </patternFill>
    </fill>
    <fill>
      <patternFill patternType="solid">
        <fgColor rgb="FFFF5050"/>
        <bgColor indexed="64"/>
      </patternFill>
    </fill>
    <fill>
      <patternFill patternType="solid">
        <fgColor rgb="FFACF6BA"/>
        <bgColor indexed="64"/>
      </patternFill>
    </fill>
    <fill>
      <patternFill patternType="solid">
        <fgColor theme="4" tint="0.59999389629810485"/>
        <bgColor indexed="64"/>
      </patternFill>
    </fill>
    <fill>
      <patternFill patternType="solid">
        <fgColor theme="9" tint="0.59999389629810485"/>
        <bgColor indexed="64"/>
      </patternFill>
    </fill>
  </fills>
  <borders count="6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bottom/>
      <diagonal/>
    </border>
    <border>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bottom style="medium">
        <color indexed="64"/>
      </bottom>
      <diagonal/>
    </border>
    <border>
      <left/>
      <right style="medium">
        <color indexed="64"/>
      </right>
      <top style="thin">
        <color auto="1"/>
      </top>
      <bottom style="thin">
        <color indexed="64"/>
      </bottom>
      <diagonal/>
    </border>
    <border>
      <left style="thin">
        <color auto="1"/>
      </left>
      <right/>
      <top style="thin">
        <color auto="1"/>
      </top>
      <bottom/>
      <diagonal/>
    </border>
    <border>
      <left style="thin">
        <color auto="1"/>
      </left>
      <right/>
      <top/>
      <bottom style="thin">
        <color indexed="64"/>
      </bottom>
      <diagonal/>
    </border>
    <border>
      <left/>
      <right style="thin">
        <color auto="1"/>
      </right>
      <top style="thin">
        <color auto="1"/>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auto="1"/>
      </left>
      <right/>
      <top style="medium">
        <color indexed="64"/>
      </top>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medium">
        <color indexed="64"/>
      </top>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auto="1"/>
      </left>
      <right/>
      <top style="medium">
        <color indexed="64"/>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medium">
        <color indexed="64"/>
      </left>
      <right/>
      <top style="thin">
        <color indexed="64"/>
      </top>
      <bottom style="medium">
        <color indexed="64"/>
      </bottom>
      <diagonal/>
    </border>
    <border>
      <left style="thin">
        <color auto="1"/>
      </left>
      <right style="medium">
        <color indexed="64"/>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right style="thin">
        <color auto="1"/>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style="thin">
        <color auto="1"/>
      </top>
      <bottom style="thin">
        <color auto="1"/>
      </bottom>
      <diagonal/>
    </border>
    <border>
      <left style="medium">
        <color indexed="64"/>
      </left>
      <right/>
      <top style="thin">
        <color indexed="64"/>
      </top>
      <bottom style="thin">
        <color auto="1"/>
      </bottom>
      <diagonal/>
    </border>
    <border>
      <left/>
      <right/>
      <top/>
      <bottom style="thin">
        <color auto="1"/>
      </bottom>
      <diagonal/>
    </border>
    <border>
      <left/>
      <right/>
      <top style="medium">
        <color indexed="64"/>
      </top>
      <bottom style="thin">
        <color auto="1"/>
      </bottom>
      <diagonal/>
    </border>
    <border>
      <left/>
      <right style="thin">
        <color auto="1"/>
      </right>
      <top style="medium">
        <color indexed="64"/>
      </top>
      <bottom/>
      <diagonal/>
    </border>
  </borders>
  <cellStyleXfs count="5">
    <xf numFmtId="0" fontId="0" fillId="0" borderId="0"/>
    <xf numFmtId="0" fontId="1" fillId="0" borderId="0"/>
    <xf numFmtId="0" fontId="1" fillId="0" borderId="0"/>
    <xf numFmtId="0" fontId="1" fillId="0" borderId="0"/>
    <xf numFmtId="43" fontId="53" fillId="0" borderId="0" applyFont="0" applyFill="0" applyBorder="0" applyAlignment="0" applyProtection="0"/>
  </cellStyleXfs>
  <cellXfs count="895">
    <xf numFmtId="0" fontId="0" fillId="0" borderId="0" xfId="0"/>
    <xf numFmtId="0" fontId="3" fillId="0" borderId="0" xfId="0" applyFont="1"/>
    <xf numFmtId="0" fontId="4" fillId="0" borderId="0" xfId="0" applyFont="1"/>
    <xf numFmtId="0" fontId="7" fillId="0" borderId="0" xfId="0" applyFont="1"/>
    <xf numFmtId="0" fontId="4" fillId="0" borderId="0" xfId="0" applyFont="1" applyAlignment="1">
      <alignment horizontal="center"/>
    </xf>
    <xf numFmtId="0" fontId="4" fillId="0" borderId="0" xfId="0" applyFont="1" applyBorder="1"/>
    <xf numFmtId="0" fontId="4" fillId="2" borderId="0" xfId="0" applyFont="1" applyFill="1"/>
    <xf numFmtId="0" fontId="10" fillId="0" borderId="0" xfId="0" applyFont="1"/>
    <xf numFmtId="0" fontId="6"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0" fillId="0" borderId="25" xfId="0" applyBorder="1" applyAlignment="1">
      <alignment vertical="center" wrapText="1"/>
    </xf>
    <xf numFmtId="0" fontId="6" fillId="0" borderId="0" xfId="0" applyFont="1" applyBorder="1" applyAlignment="1">
      <alignment horizontal="left" vertical="center"/>
    </xf>
    <xf numFmtId="0" fontId="9" fillId="0" borderId="0" xfId="0" applyFont="1"/>
    <xf numFmtId="0" fontId="9" fillId="0" borderId="0" xfId="0" applyFont="1" applyAlignment="1">
      <alignment horizontal="center"/>
    </xf>
    <xf numFmtId="0" fontId="9" fillId="0" borderId="0" xfId="0" applyFont="1" applyBorder="1"/>
    <xf numFmtId="0" fontId="19" fillId="0" borderId="0" xfId="0" applyFont="1"/>
    <xf numFmtId="0" fontId="4" fillId="2" borderId="0" xfId="0" applyFont="1" applyFill="1" applyBorder="1"/>
    <xf numFmtId="0" fontId="28" fillId="0" borderId="0" xfId="0" applyFont="1"/>
    <xf numFmtId="0" fontId="21" fillId="6" borderId="1" xfId="0" applyFont="1" applyFill="1" applyBorder="1" applyAlignment="1">
      <alignment horizontal="left" vertical="center" wrapText="1"/>
    </xf>
    <xf numFmtId="0" fontId="1" fillId="6" borderId="6" xfId="0" applyFont="1" applyFill="1" applyBorder="1" applyAlignment="1">
      <alignment horizontal="center" vertical="center" wrapText="1"/>
    </xf>
    <xf numFmtId="0" fontId="1" fillId="6" borderId="6" xfId="0" applyFont="1" applyFill="1" applyBorder="1" applyAlignment="1">
      <alignment horizontal="center" vertical="center"/>
    </xf>
    <xf numFmtId="0" fontId="1" fillId="6" borderId="31" xfId="0" applyFont="1" applyFill="1" applyBorder="1" applyAlignment="1">
      <alignment horizontal="center" vertical="center" wrapText="1"/>
    </xf>
    <xf numFmtId="0" fontId="1" fillId="6" borderId="1" xfId="0" applyFont="1" applyFill="1" applyBorder="1" applyAlignment="1">
      <alignment horizontal="justify" vertical="justify" wrapText="1"/>
    </xf>
    <xf numFmtId="0" fontId="10" fillId="6" borderId="1" xfId="0" applyFont="1" applyFill="1" applyBorder="1" applyAlignment="1">
      <alignment horizontal="left" vertical="center" wrapText="1"/>
    </xf>
    <xf numFmtId="0" fontId="9" fillId="0" borderId="0" xfId="0" applyFont="1" applyAlignment="1">
      <alignment horizontal="left"/>
    </xf>
    <xf numFmtId="0" fontId="22" fillId="6" borderId="1" xfId="0" applyFont="1" applyFill="1" applyBorder="1" applyAlignment="1">
      <alignment horizontal="left" vertical="center" wrapText="1"/>
    </xf>
    <xf numFmtId="0" fontId="22" fillId="6" borderId="5" xfId="0" applyFont="1" applyFill="1" applyBorder="1" applyAlignment="1">
      <alignment horizontal="left" vertical="center" wrapText="1"/>
    </xf>
    <xf numFmtId="0" fontId="4" fillId="0" borderId="0" xfId="0" applyFont="1" applyAlignment="1">
      <alignment horizontal="left"/>
    </xf>
    <xf numFmtId="0" fontId="1" fillId="6" borderId="31" xfId="0" applyFont="1" applyFill="1" applyBorder="1" applyAlignment="1">
      <alignment horizontal="center" vertical="center"/>
    </xf>
    <xf numFmtId="0" fontId="30" fillId="12" borderId="45" xfId="0" applyFont="1" applyFill="1" applyBorder="1" applyAlignment="1">
      <alignment horizontal="center" vertical="center" wrapText="1"/>
    </xf>
    <xf numFmtId="0" fontId="1" fillId="6" borderId="1" xfId="0" applyFont="1" applyFill="1" applyBorder="1" applyAlignment="1">
      <alignment vertical="center" wrapText="1"/>
    </xf>
    <xf numFmtId="0" fontId="4" fillId="6" borderId="1" xfId="0" applyFont="1" applyFill="1" applyBorder="1" applyAlignment="1">
      <alignment vertical="center"/>
    </xf>
    <xf numFmtId="0" fontId="14" fillId="6" borderId="9" xfId="0" applyFont="1" applyFill="1" applyBorder="1" applyAlignment="1">
      <alignment horizontal="left" vertical="center" wrapText="1"/>
    </xf>
    <xf numFmtId="0" fontId="14" fillId="6" borderId="1" xfId="0" applyFont="1" applyFill="1" applyBorder="1" applyAlignment="1">
      <alignment horizontal="left" vertical="center"/>
    </xf>
    <xf numFmtId="0" fontId="14" fillId="6" borderId="1" xfId="0" applyFont="1" applyFill="1" applyBorder="1" applyAlignment="1">
      <alignment horizontal="left" vertical="center" wrapText="1"/>
    </xf>
    <xf numFmtId="0" fontId="14" fillId="6" borderId="13" xfId="0" applyFont="1" applyFill="1" applyBorder="1" applyAlignment="1">
      <alignment horizontal="left" vertical="center" wrapText="1"/>
    </xf>
    <xf numFmtId="0" fontId="14" fillId="6" borderId="6"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7" borderId="7" xfId="0" applyFont="1" applyFill="1" applyBorder="1" applyAlignment="1">
      <alignment horizontal="justify" vertical="center" wrapText="1"/>
    </xf>
    <xf numFmtId="0" fontId="1" fillId="6" borderId="1" xfId="0" applyFont="1" applyFill="1" applyBorder="1" applyAlignment="1">
      <alignment horizontal="left" vertical="center" wrapText="1"/>
    </xf>
    <xf numFmtId="0" fontId="1" fillId="6" borderId="5" xfId="0" applyFont="1" applyFill="1" applyBorder="1" applyAlignment="1">
      <alignment horizontal="left" vertical="center" wrapText="1"/>
    </xf>
    <xf numFmtId="0" fontId="1" fillId="6" borderId="1" xfId="0" applyFont="1" applyFill="1" applyBorder="1" applyAlignment="1">
      <alignment vertical="center" wrapText="1"/>
    </xf>
    <xf numFmtId="0" fontId="4" fillId="6" borderId="1" xfId="0" applyFont="1" applyFill="1" applyBorder="1" applyAlignment="1">
      <alignment horizontal="left" vertical="center"/>
    </xf>
    <xf numFmtId="0" fontId="4" fillId="6" borderId="1" xfId="0" applyFont="1" applyFill="1" applyBorder="1" applyAlignment="1">
      <alignment horizontal="center" vertical="center" wrapText="1"/>
    </xf>
    <xf numFmtId="0" fontId="10" fillId="6" borderId="9"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1" fillId="9" borderId="1"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5" borderId="13" xfId="0" applyFont="1" applyFill="1" applyBorder="1" applyAlignment="1">
      <alignment horizontal="center" vertical="center"/>
    </xf>
    <xf numFmtId="0" fontId="27" fillId="4" borderId="13" xfId="0" applyFont="1" applyFill="1" applyBorder="1" applyAlignment="1">
      <alignment horizontal="center" vertical="center" wrapText="1"/>
    </xf>
    <xf numFmtId="0" fontId="27" fillId="5" borderId="13" xfId="0" applyFont="1" applyFill="1" applyBorder="1" applyAlignment="1">
      <alignment horizontal="center" vertical="center"/>
    </xf>
    <xf numFmtId="0" fontId="27" fillId="9" borderId="13" xfId="0" applyFont="1" applyFill="1" applyBorder="1" applyAlignment="1">
      <alignment horizontal="center" vertical="center" wrapText="1"/>
    </xf>
    <xf numFmtId="0" fontId="1" fillId="6" borderId="15" xfId="0" applyFont="1" applyFill="1" applyBorder="1" applyAlignment="1">
      <alignment horizontal="center" vertical="center"/>
    </xf>
    <xf numFmtId="0" fontId="1" fillId="6" borderId="13" xfId="0" applyFont="1" applyFill="1" applyBorder="1" applyAlignment="1">
      <alignment horizontal="left" vertical="center" wrapText="1"/>
    </xf>
    <xf numFmtId="0" fontId="1" fillId="9" borderId="13" xfId="0" applyFont="1" applyFill="1" applyBorder="1" applyAlignment="1">
      <alignment horizontal="center" vertical="center" wrapText="1"/>
    </xf>
    <xf numFmtId="0" fontId="1" fillId="6" borderId="37" xfId="0" applyFont="1" applyFill="1" applyBorder="1" applyAlignment="1">
      <alignment horizontal="center" vertical="center"/>
    </xf>
    <xf numFmtId="0" fontId="1" fillId="6" borderId="8" xfId="0" applyFont="1" applyFill="1" applyBorder="1" applyAlignment="1">
      <alignment horizontal="center" vertical="center"/>
    </xf>
    <xf numFmtId="0" fontId="1" fillId="6" borderId="9" xfId="0" applyFont="1" applyFill="1" applyBorder="1" applyAlignment="1">
      <alignment horizontal="left" vertical="center" wrapText="1"/>
    </xf>
    <xf numFmtId="0" fontId="11" fillId="12" borderId="38" xfId="0" applyFont="1" applyFill="1" applyBorder="1" applyAlignment="1">
      <alignment horizontal="center" vertical="center" wrapText="1"/>
    </xf>
    <xf numFmtId="0" fontId="1" fillId="6" borderId="6" xfId="1" applyNumberFormat="1" applyFont="1" applyFill="1" applyBorder="1" applyAlignment="1">
      <alignment horizontal="center" vertical="center" wrapText="1"/>
    </xf>
    <xf numFmtId="49" fontId="1" fillId="6" borderId="6" xfId="1" applyNumberFormat="1" applyFont="1" applyFill="1" applyBorder="1" applyAlignment="1">
      <alignment horizontal="center" vertical="center" wrapText="1"/>
    </xf>
    <xf numFmtId="0" fontId="10" fillId="6" borderId="6" xfId="0" applyFont="1" applyFill="1" applyBorder="1" applyAlignment="1">
      <alignment horizontal="center" vertical="center"/>
    </xf>
    <xf numFmtId="49" fontId="10" fillId="6" borderId="6" xfId="0" applyNumberFormat="1" applyFont="1" applyFill="1" applyBorder="1" applyAlignment="1">
      <alignment horizontal="center" vertical="center"/>
    </xf>
    <xf numFmtId="0" fontId="1" fillId="6" borderId="31" xfId="1" applyNumberFormat="1" applyFont="1" applyFill="1" applyBorder="1" applyAlignment="1">
      <alignment horizontal="center" vertical="center" wrapText="1"/>
    </xf>
    <xf numFmtId="0" fontId="22" fillId="6" borderId="1" xfId="1" applyFont="1" applyFill="1" applyBorder="1" applyAlignment="1">
      <alignment horizontal="left" vertical="center" wrapText="1"/>
    </xf>
    <xf numFmtId="0" fontId="7" fillId="6" borderId="1" xfId="0" applyFont="1" applyFill="1" applyBorder="1" applyAlignment="1">
      <alignment horizontal="left" vertical="center" wrapText="1"/>
    </xf>
    <xf numFmtId="0" fontId="22" fillId="6" borderId="1" xfId="1" applyFont="1" applyFill="1" applyBorder="1" applyAlignment="1">
      <alignment vertical="center" wrapText="1"/>
    </xf>
    <xf numFmtId="0" fontId="7" fillId="6" borderId="5" xfId="0" applyFont="1" applyFill="1" applyBorder="1" applyAlignment="1">
      <alignment horizontal="left" vertical="center" wrapText="1"/>
    </xf>
    <xf numFmtId="0" fontId="22" fillId="6" borderId="5" xfId="1" applyFont="1" applyFill="1" applyBorder="1" applyAlignment="1">
      <alignment vertical="center" wrapText="1"/>
    </xf>
    <xf numFmtId="0" fontId="43" fillId="0" borderId="0" xfId="0" applyFont="1"/>
    <xf numFmtId="0" fontId="1" fillId="6" borderId="8" xfId="1" applyNumberFormat="1" applyFont="1" applyFill="1" applyBorder="1" applyAlignment="1">
      <alignment horizontal="center" vertical="center" wrapText="1"/>
    </xf>
    <xf numFmtId="0" fontId="1" fillId="6" borderId="15" xfId="1" applyNumberFormat="1" applyFont="1" applyFill="1" applyBorder="1" applyAlignment="1">
      <alignment horizontal="center" vertical="center" wrapText="1"/>
    </xf>
    <xf numFmtId="0" fontId="1" fillId="6" borderId="13" xfId="0" applyFont="1" applyFill="1" applyBorder="1" applyAlignment="1">
      <alignment vertical="center" wrapText="1"/>
    </xf>
    <xf numFmtId="0" fontId="32" fillId="8" borderId="8" xfId="0" applyFont="1" applyFill="1" applyBorder="1" applyAlignment="1">
      <alignment horizontal="center" vertical="center"/>
    </xf>
    <xf numFmtId="0" fontId="32" fillId="8" borderId="9" xfId="0" applyFont="1" applyFill="1" applyBorder="1" applyAlignment="1">
      <alignment horizontal="left" vertical="center" wrapText="1"/>
    </xf>
    <xf numFmtId="0" fontId="32" fillId="8"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32" fillId="8" borderId="8" xfId="1" applyNumberFormat="1" applyFont="1" applyFill="1" applyBorder="1" applyAlignment="1">
      <alignment horizontal="center" vertical="center" wrapText="1"/>
    </xf>
    <xf numFmtId="0" fontId="32" fillId="8" borderId="47" xfId="1" applyNumberFormat="1" applyFont="1" applyFill="1" applyBorder="1" applyAlignment="1">
      <alignment horizontal="center" vertical="center" wrapText="1"/>
    </xf>
    <xf numFmtId="0" fontId="10" fillId="5" borderId="36" xfId="0" applyFont="1" applyFill="1" applyBorder="1" applyAlignment="1">
      <alignment horizontal="center" vertical="center" wrapText="1"/>
    </xf>
    <xf numFmtId="0" fontId="10" fillId="6" borderId="48" xfId="0" applyFont="1" applyFill="1" applyBorder="1" applyAlignment="1">
      <alignment horizontal="center" vertical="center" wrapText="1"/>
    </xf>
    <xf numFmtId="0" fontId="14" fillId="0" borderId="6" xfId="0" applyFont="1" applyBorder="1" applyAlignment="1">
      <alignment horizontal="center" vertical="center" wrapText="1"/>
    </xf>
    <xf numFmtId="0" fontId="1" fillId="6" borderId="1" xfId="0" applyFont="1" applyFill="1" applyBorder="1" applyAlignment="1">
      <alignment vertical="center" wrapText="1"/>
    </xf>
    <xf numFmtId="0" fontId="10" fillId="6" borderId="1"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 fillId="6" borderId="38" xfId="0" applyFont="1" applyFill="1" applyBorder="1" applyAlignment="1">
      <alignment horizontal="left" vertical="center" wrapText="1"/>
    </xf>
    <xf numFmtId="0" fontId="9" fillId="0" borderId="0" xfId="0" applyFont="1" applyBorder="1" applyAlignment="1">
      <alignment horizontal="left"/>
    </xf>
    <xf numFmtId="0" fontId="10" fillId="4" borderId="9"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42" fillId="12" borderId="36" xfId="1"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5" borderId="36" xfId="0" applyFont="1" applyFill="1" applyBorder="1" applyAlignment="1">
      <alignment horizontal="center" vertical="center"/>
    </xf>
    <xf numFmtId="0" fontId="4" fillId="10" borderId="36" xfId="0" applyFont="1" applyFill="1" applyBorder="1" applyAlignment="1">
      <alignment horizontal="center" vertical="center" wrapText="1"/>
    </xf>
    <xf numFmtId="0" fontId="0" fillId="22" borderId="1" xfId="0" applyFill="1" applyBorder="1" applyAlignment="1">
      <alignment horizontal="center" vertical="center"/>
    </xf>
    <xf numFmtId="0" fontId="42" fillId="12" borderId="36" xfId="0" applyFont="1" applyFill="1" applyBorder="1" applyAlignment="1">
      <alignment horizontal="center" vertical="center" wrapText="1"/>
    </xf>
    <xf numFmtId="0" fontId="0" fillId="22" borderId="5" xfId="0" applyFill="1" applyBorder="1" applyAlignment="1">
      <alignment horizontal="center" vertical="center"/>
    </xf>
    <xf numFmtId="0" fontId="0" fillId="22" borderId="41" xfId="0" applyFill="1" applyBorder="1" applyAlignment="1">
      <alignment horizontal="center" vertical="center"/>
    </xf>
    <xf numFmtId="0" fontId="10" fillId="6" borderId="31" xfId="0" applyFont="1" applyFill="1" applyBorder="1" applyAlignment="1">
      <alignment horizontal="center" vertical="center"/>
    </xf>
    <xf numFmtId="0" fontId="22" fillId="6" borderId="5" xfId="1" applyFont="1" applyFill="1" applyBorder="1" applyAlignment="1">
      <alignment horizontal="left" vertical="center" wrapText="1"/>
    </xf>
    <xf numFmtId="0" fontId="27" fillId="5" borderId="5" xfId="0" applyFont="1" applyFill="1" applyBorder="1" applyAlignment="1">
      <alignment horizontal="center" vertical="center"/>
    </xf>
    <xf numFmtId="0" fontId="27" fillId="9" borderId="5" xfId="0" applyFont="1" applyFill="1" applyBorder="1" applyAlignment="1">
      <alignment horizontal="center" vertical="center" wrapText="1"/>
    </xf>
    <xf numFmtId="0" fontId="27" fillId="4" borderId="5" xfId="0" applyFont="1" applyFill="1" applyBorder="1" applyAlignment="1">
      <alignment horizontal="center" vertical="center" wrapText="1"/>
    </xf>
    <xf numFmtId="0" fontId="1" fillId="6" borderId="47" xfId="0" applyFont="1" applyFill="1" applyBorder="1" applyAlignment="1">
      <alignment horizontal="center" vertical="center"/>
    </xf>
    <xf numFmtId="0" fontId="1" fillId="6" borderId="36" xfId="0" applyFont="1" applyFill="1" applyBorder="1" applyAlignment="1">
      <alignment horizontal="left" vertical="center" wrapText="1"/>
    </xf>
    <xf numFmtId="0" fontId="14" fillId="6" borderId="13" xfId="0" applyFont="1" applyFill="1" applyBorder="1" applyAlignment="1">
      <alignment vertical="center" wrapText="1"/>
    </xf>
    <xf numFmtId="0" fontId="1" fillId="6" borderId="1" xfId="0" applyFont="1" applyFill="1" applyBorder="1" applyAlignment="1">
      <alignment horizontal="center" vertical="center" wrapText="1"/>
    </xf>
    <xf numFmtId="0" fontId="14" fillId="6" borderId="5" xfId="0" applyFont="1" applyFill="1" applyBorder="1" applyAlignment="1">
      <alignment horizontal="left" vertical="center" wrapText="1"/>
    </xf>
    <xf numFmtId="0" fontId="1" fillId="6" borderId="5"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26" fillId="8" borderId="10" xfId="0" applyFont="1" applyFill="1" applyBorder="1" applyAlignment="1">
      <alignment horizontal="center" vertical="center" wrapText="1"/>
    </xf>
    <xf numFmtId="0" fontId="22" fillId="8" borderId="7" xfId="0" applyFont="1" applyFill="1" applyBorder="1" applyAlignment="1">
      <alignment vertical="center" wrapText="1"/>
    </xf>
    <xf numFmtId="0" fontId="22" fillId="8" borderId="14" xfId="0" applyFont="1" applyFill="1" applyBorder="1" applyAlignment="1">
      <alignment vertical="center" wrapText="1"/>
    </xf>
    <xf numFmtId="0" fontId="26" fillId="9" borderId="10" xfId="0" applyFont="1" applyFill="1" applyBorder="1" applyAlignment="1">
      <alignment horizontal="center" vertical="center" wrapText="1"/>
    </xf>
    <xf numFmtId="0" fontId="22" fillId="9" borderId="7" xfId="0" applyFont="1" applyFill="1" applyBorder="1" applyAlignment="1">
      <alignment vertical="center" wrapText="1"/>
    </xf>
    <xf numFmtId="0" fontId="22" fillId="9" borderId="14" xfId="0" applyFont="1" applyFill="1" applyBorder="1" applyAlignment="1">
      <alignment vertical="center" wrapText="1"/>
    </xf>
    <xf numFmtId="0" fontId="26" fillId="6" borderId="10" xfId="0" applyFont="1" applyFill="1" applyBorder="1" applyAlignment="1">
      <alignment horizontal="center" vertical="center" wrapText="1"/>
    </xf>
    <xf numFmtId="0" fontId="22" fillId="6" borderId="7" xfId="0" applyFont="1" applyFill="1" applyBorder="1" applyAlignment="1">
      <alignment vertical="center" wrapText="1"/>
    </xf>
    <xf numFmtId="0" fontId="22" fillId="6" borderId="14" xfId="0" applyFont="1" applyFill="1" applyBorder="1" applyAlignment="1">
      <alignment vertical="center" wrapText="1"/>
    </xf>
    <xf numFmtId="0" fontId="26" fillId="25" borderId="10" xfId="0" applyFont="1" applyFill="1" applyBorder="1" applyAlignment="1">
      <alignment horizontal="center" vertical="center" wrapText="1"/>
    </xf>
    <xf numFmtId="0" fontId="22" fillId="25" borderId="7" xfId="0" applyFont="1" applyFill="1" applyBorder="1" applyAlignment="1">
      <alignment horizontal="left" vertical="center" wrapText="1"/>
    </xf>
    <xf numFmtId="0" fontId="22" fillId="25" borderId="14" xfId="0" applyFont="1" applyFill="1" applyBorder="1" applyAlignment="1">
      <alignment horizontal="left" vertical="center" wrapText="1"/>
    </xf>
    <xf numFmtId="0" fontId="22" fillId="8" borderId="7" xfId="0" applyFont="1" applyFill="1" applyBorder="1" applyAlignment="1">
      <alignment horizontal="left" vertical="center" wrapText="1"/>
    </xf>
    <xf numFmtId="0" fontId="22" fillId="8" borderId="14" xfId="0" applyFont="1" applyFill="1" applyBorder="1" applyAlignment="1">
      <alignment horizontal="left" vertical="center" wrapText="1"/>
    </xf>
    <xf numFmtId="0" fontId="23" fillId="12" borderId="16" xfId="0" applyFont="1" applyFill="1" applyBorder="1" applyAlignment="1">
      <alignment horizontal="center" vertical="center" wrapText="1"/>
    </xf>
    <xf numFmtId="0" fontId="32" fillId="12" borderId="25" xfId="0" applyFont="1" applyFill="1" applyBorder="1" applyAlignment="1">
      <alignment horizontal="center" vertical="center" wrapText="1"/>
    </xf>
    <xf numFmtId="0" fontId="32" fillId="12" borderId="25" xfId="0" applyFont="1" applyFill="1" applyBorder="1" applyAlignment="1">
      <alignment horizontal="center" vertical="center"/>
    </xf>
    <xf numFmtId="0" fontId="1" fillId="2" borderId="58" xfId="0" applyFont="1" applyFill="1" applyBorder="1" applyAlignment="1">
      <alignment vertical="center" wrapText="1"/>
    </xf>
    <xf numFmtId="0" fontId="1" fillId="2" borderId="58" xfId="0" applyFont="1" applyFill="1" applyBorder="1" applyAlignment="1">
      <alignment horizontal="left" vertical="center" wrapText="1"/>
    </xf>
    <xf numFmtId="0" fontId="1" fillId="2" borderId="59" xfId="0" applyFont="1" applyFill="1" applyBorder="1" applyAlignment="1">
      <alignment horizontal="center" vertical="center" wrapText="1"/>
    </xf>
    <xf numFmtId="0" fontId="1" fillId="0" borderId="59" xfId="0" applyFont="1" applyBorder="1" applyAlignment="1">
      <alignment vertical="center"/>
    </xf>
    <xf numFmtId="0" fontId="1" fillId="2" borderId="58" xfId="0" applyFont="1" applyFill="1" applyBorder="1" applyAlignment="1">
      <alignment horizontal="center" vertical="center" wrapText="1"/>
    </xf>
    <xf numFmtId="0" fontId="1" fillId="2" borderId="58" xfId="0" applyFont="1" applyFill="1" applyBorder="1" applyAlignment="1">
      <alignment horizontal="left" vertical="center"/>
    </xf>
    <xf numFmtId="0" fontId="1" fillId="2" borderId="59" xfId="0" applyFont="1" applyFill="1" applyBorder="1" applyAlignment="1">
      <alignment horizontal="left" vertical="center"/>
    </xf>
    <xf numFmtId="0" fontId="1" fillId="2" borderId="59" xfId="0" applyFont="1" applyFill="1" applyBorder="1" applyAlignment="1">
      <alignment horizontal="left" vertical="center" wrapText="1"/>
    </xf>
    <xf numFmtId="0" fontId="1" fillId="2" borderId="58" xfId="0" applyFont="1" applyFill="1" applyBorder="1" applyAlignment="1">
      <alignment horizontal="center" vertical="center"/>
    </xf>
    <xf numFmtId="0" fontId="1" fillId="0" borderId="59" xfId="0" applyFont="1" applyBorder="1" applyAlignment="1">
      <alignment horizontal="center" vertical="center" wrapText="1"/>
    </xf>
    <xf numFmtId="0" fontId="1" fillId="2" borderId="59" xfId="0" applyFont="1" applyFill="1" applyBorder="1" applyAlignment="1">
      <alignment horizontal="center" vertical="center"/>
    </xf>
    <xf numFmtId="0" fontId="1" fillId="2" borderId="60" xfId="0" applyFont="1" applyFill="1" applyBorder="1" applyAlignment="1">
      <alignment horizontal="center" vertical="center" wrapText="1"/>
    </xf>
    <xf numFmtId="0" fontId="44" fillId="0" borderId="43" xfId="0" applyFont="1" applyBorder="1" applyAlignment="1">
      <alignment vertical="center"/>
    </xf>
    <xf numFmtId="0" fontId="48" fillId="0" borderId="18" xfId="0" applyFont="1" applyBorder="1" applyAlignment="1">
      <alignment horizontal="center"/>
    </xf>
    <xf numFmtId="0" fontId="48" fillId="0" borderId="11" xfId="0" applyFont="1" applyBorder="1" applyAlignment="1">
      <alignment horizontal="center"/>
    </xf>
    <xf numFmtId="49" fontId="48" fillId="0" borderId="12" xfId="0" applyNumberFormat="1" applyFont="1" applyBorder="1" applyAlignment="1">
      <alignment horizontal="center"/>
    </xf>
    <xf numFmtId="0" fontId="48" fillId="0" borderId="21" xfId="0" applyFont="1" applyBorder="1" applyAlignment="1">
      <alignment horizontal="center"/>
    </xf>
    <xf numFmtId="0" fontId="48" fillId="0" borderId="24" xfId="0" applyFont="1" applyBorder="1" applyAlignment="1">
      <alignment horizontal="center"/>
    </xf>
    <xf numFmtId="0" fontId="48" fillId="0" borderId="0" xfId="0" applyFont="1" applyBorder="1"/>
    <xf numFmtId="0" fontId="48" fillId="0" borderId="0" xfId="0" applyFont="1" applyBorder="1" applyAlignment="1">
      <alignment horizontal="left"/>
    </xf>
    <xf numFmtId="0" fontId="48" fillId="0" borderId="0" xfId="0" applyFont="1"/>
    <xf numFmtId="0" fontId="48" fillId="0" borderId="0" xfId="0" applyFont="1" applyAlignment="1">
      <alignment horizontal="center"/>
    </xf>
    <xf numFmtId="0" fontId="12" fillId="0" borderId="0" xfId="0" applyFont="1"/>
    <xf numFmtId="0" fontId="12" fillId="0" borderId="0" xfId="0" applyFont="1" applyAlignment="1">
      <alignment horizontal="left"/>
    </xf>
    <xf numFmtId="0" fontId="12" fillId="0" borderId="0" xfId="0" applyFont="1" applyAlignment="1">
      <alignment horizontal="center"/>
    </xf>
    <xf numFmtId="0" fontId="6" fillId="8" borderId="1" xfId="0" applyFont="1" applyFill="1" applyBorder="1" applyAlignment="1">
      <alignment horizontal="center" vertical="center"/>
    </xf>
    <xf numFmtId="0" fontId="50" fillId="2" borderId="0" xfId="0" applyFont="1" applyFill="1"/>
    <xf numFmtId="0" fontId="50" fillId="0" borderId="0" xfId="0" applyFont="1"/>
    <xf numFmtId="0" fontId="50" fillId="6" borderId="0" xfId="0" applyFont="1" applyFill="1"/>
    <xf numFmtId="0" fontId="51" fillId="2" borderId="0" xfId="0" applyFont="1" applyFill="1"/>
    <xf numFmtId="0" fontId="51" fillId="0" borderId="0" xfId="0" applyFont="1"/>
    <xf numFmtId="0" fontId="39" fillId="2" borderId="0" xfId="0" applyFont="1" applyFill="1"/>
    <xf numFmtId="0" fontId="6" fillId="8" borderId="1" xfId="0" applyFont="1" applyFill="1" applyBorder="1" applyAlignment="1">
      <alignment vertical="center" wrapText="1"/>
    </xf>
    <xf numFmtId="0" fontId="39" fillId="8" borderId="1" xfId="0" applyFont="1" applyFill="1" applyBorder="1" applyAlignment="1">
      <alignment vertical="center" wrapText="1"/>
    </xf>
    <xf numFmtId="0" fontId="20" fillId="6" borderId="1" xfId="0" applyFont="1" applyFill="1" applyBorder="1" applyAlignment="1">
      <alignment horizontal="center" vertical="center"/>
    </xf>
    <xf numFmtId="0" fontId="6" fillId="8" borderId="1" xfId="0" applyFont="1" applyFill="1" applyBorder="1" applyAlignment="1">
      <alignment vertical="center"/>
    </xf>
    <xf numFmtId="0" fontId="6" fillId="10" borderId="1" xfId="0" applyFont="1" applyFill="1" applyBorder="1" applyAlignment="1">
      <alignment vertical="center"/>
    </xf>
    <xf numFmtId="0" fontId="6" fillId="10" borderId="1" xfId="0" applyFont="1" applyFill="1" applyBorder="1" applyAlignment="1">
      <alignment horizontal="center" vertical="center"/>
    </xf>
    <xf numFmtId="0" fontId="39" fillId="10" borderId="1" xfId="0" applyFont="1" applyFill="1" applyBorder="1" applyAlignment="1"/>
    <xf numFmtId="0" fontId="39" fillId="8" borderId="1" xfId="0" applyFont="1" applyFill="1" applyBorder="1" applyAlignment="1"/>
    <xf numFmtId="0" fontId="6" fillId="6" borderId="1" xfId="0" applyFont="1" applyFill="1" applyBorder="1" applyAlignment="1">
      <alignment horizontal="left" vertical="center" wrapText="1"/>
    </xf>
    <xf numFmtId="0" fontId="6" fillId="6" borderId="1" xfId="0" applyFont="1" applyFill="1" applyBorder="1" applyAlignment="1">
      <alignment vertical="center"/>
    </xf>
    <xf numFmtId="0" fontId="6" fillId="2" borderId="1" xfId="0" applyFont="1" applyFill="1" applyBorder="1" applyAlignment="1">
      <alignment horizontal="center" vertical="center" wrapText="1"/>
    </xf>
    <xf numFmtId="0" fontId="15" fillId="2" borderId="0" xfId="0" applyFont="1" applyFill="1"/>
    <xf numFmtId="0" fontId="6" fillId="2" borderId="1" xfId="0" applyFont="1" applyFill="1" applyBorder="1" applyAlignment="1">
      <alignment horizontal="center" vertical="center"/>
    </xf>
    <xf numFmtId="0" fontId="39" fillId="2" borderId="1" xfId="0" applyFont="1" applyFill="1" applyBorder="1" applyAlignment="1">
      <alignment horizontal="center"/>
    </xf>
    <xf numFmtId="0" fontId="39" fillId="9" borderId="1" xfId="0" applyFont="1" applyFill="1" applyBorder="1" applyAlignment="1">
      <alignment vertical="center" wrapText="1"/>
    </xf>
    <xf numFmtId="0" fontId="6" fillId="2" borderId="1" xfId="0" applyFont="1" applyFill="1" applyBorder="1" applyAlignment="1">
      <alignment vertical="center" wrapText="1"/>
    </xf>
    <xf numFmtId="0" fontId="39" fillId="9" borderId="1" xfId="0" applyFont="1" applyFill="1" applyBorder="1" applyAlignment="1">
      <alignment horizontal="left" vertical="center" wrapText="1"/>
    </xf>
    <xf numFmtId="0" fontId="20" fillId="9" borderId="1" xfId="0" applyFont="1" applyFill="1" applyBorder="1" applyAlignment="1">
      <alignment vertical="center" wrapText="1"/>
    </xf>
    <xf numFmtId="0" fontId="6" fillId="2" borderId="1" xfId="0" applyFont="1" applyFill="1" applyBorder="1" applyAlignment="1">
      <alignment horizontal="justify" vertical="center" wrapText="1"/>
    </xf>
    <xf numFmtId="0" fontId="20" fillId="2" borderId="1" xfId="0" applyFont="1" applyFill="1" applyBorder="1" applyAlignment="1">
      <alignment horizontal="left" vertical="center" wrapText="1"/>
    </xf>
    <xf numFmtId="0" fontId="20" fillId="2" borderId="1" xfId="0" applyFont="1" applyFill="1" applyBorder="1" applyAlignment="1">
      <alignment horizontal="justify" vertical="center" wrapText="1"/>
    </xf>
    <xf numFmtId="0" fontId="0" fillId="0" borderId="0" xfId="0" applyFont="1"/>
    <xf numFmtId="0" fontId="20" fillId="6" borderId="1" xfId="0" applyFont="1" applyFill="1" applyBorder="1" applyAlignment="1"/>
    <xf numFmtId="0" fontId="39" fillId="6" borderId="1" xfId="0" applyFont="1" applyFill="1" applyBorder="1" applyAlignment="1">
      <alignment horizontal="left" vertical="center" wrapText="1"/>
    </xf>
    <xf numFmtId="0" fontId="20" fillId="6" borderId="1" xfId="0" applyFont="1" applyFill="1" applyBorder="1" applyAlignment="1">
      <alignment horizontal="left" vertical="center" wrapText="1"/>
    </xf>
    <xf numFmtId="0" fontId="39" fillId="8" borderId="1" xfId="0" applyFont="1" applyFill="1" applyBorder="1" applyAlignment="1">
      <alignment horizontal="left" vertical="center" wrapText="1"/>
    </xf>
    <xf numFmtId="0" fontId="39" fillId="10" borderId="1" xfId="0" applyFont="1" applyFill="1" applyBorder="1" applyAlignment="1">
      <alignment horizontal="left" vertical="center" wrapText="1"/>
    </xf>
    <xf numFmtId="0" fontId="39" fillId="8" borderId="1" xfId="0" applyFont="1" applyFill="1" applyBorder="1" applyAlignment="1">
      <alignment horizontal="left" vertical="center"/>
    </xf>
    <xf numFmtId="0" fontId="39" fillId="10" borderId="1" xfId="0" applyFont="1" applyFill="1" applyBorder="1" applyAlignment="1">
      <alignment horizontal="left" vertical="center"/>
    </xf>
    <xf numFmtId="0" fontId="39" fillId="6" borderId="1" xfId="0" applyFont="1" applyFill="1" applyBorder="1" applyAlignment="1"/>
    <xf numFmtId="0" fontId="15" fillId="0" borderId="1" xfId="0" applyFont="1" applyBorder="1"/>
    <xf numFmtId="0" fontId="6" fillId="9" borderId="1" xfId="0" applyFont="1" applyFill="1" applyBorder="1" applyAlignment="1">
      <alignment horizontal="justify" vertical="center" wrapText="1"/>
    </xf>
    <xf numFmtId="0" fontId="0" fillId="0" borderId="1" xfId="0" applyFont="1" applyBorder="1"/>
    <xf numFmtId="0" fontId="4" fillId="0" borderId="0" xfId="0" applyFont="1"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164" fontId="4" fillId="0" borderId="0" xfId="0" applyNumberFormat="1" applyFont="1" applyAlignment="1">
      <alignment horizontal="center" vertical="center"/>
    </xf>
    <xf numFmtId="1" fontId="23" fillId="22" borderId="38" xfId="4" applyNumberFormat="1" applyFont="1" applyFill="1" applyBorder="1" applyAlignment="1">
      <alignment horizontal="center" vertical="center"/>
    </xf>
    <xf numFmtId="1" fontId="23" fillId="22" borderId="38" xfId="0" applyNumberFormat="1" applyFont="1" applyFill="1" applyBorder="1" applyAlignment="1">
      <alignment horizontal="center" vertical="center"/>
    </xf>
    <xf numFmtId="1" fontId="23" fillId="22" borderId="5" xfId="0" applyNumberFormat="1" applyFont="1" applyFill="1" applyBorder="1" applyAlignment="1">
      <alignment horizontal="center" vertical="center"/>
    </xf>
    <xf numFmtId="0" fontId="50" fillId="0" borderId="0" xfId="0" applyFont="1" applyBorder="1"/>
    <xf numFmtId="9" fontId="48" fillId="0" borderId="17" xfId="0" applyNumberFormat="1" applyFont="1" applyBorder="1" applyAlignment="1">
      <alignment horizontal="center"/>
    </xf>
    <xf numFmtId="9" fontId="48" fillId="0" borderId="0" xfId="0" applyNumberFormat="1" applyFont="1"/>
    <xf numFmtId="9" fontId="48" fillId="0" borderId="0" xfId="0" applyNumberFormat="1" applyFont="1" applyBorder="1" applyAlignment="1">
      <alignment horizontal="center"/>
    </xf>
    <xf numFmtId="9" fontId="48" fillId="0" borderId="0" xfId="0" applyNumberFormat="1" applyFont="1" applyBorder="1"/>
    <xf numFmtId="1" fontId="48" fillId="0" borderId="0" xfId="0" applyNumberFormat="1" applyFont="1" applyBorder="1" applyAlignment="1">
      <alignment horizontal="center"/>
    </xf>
    <xf numFmtId="1" fontId="48" fillId="0" borderId="12" xfId="0" applyNumberFormat="1" applyFont="1" applyBorder="1" applyAlignment="1">
      <alignment horizontal="center"/>
    </xf>
    <xf numFmtId="9" fontId="49" fillId="0" borderId="23" xfId="0" applyNumberFormat="1" applyFont="1" applyBorder="1" applyAlignment="1">
      <alignment horizontal="center"/>
    </xf>
    <xf numFmtId="2" fontId="48" fillId="0" borderId="0" xfId="0" applyNumberFormat="1" applyFont="1" applyBorder="1" applyAlignment="1">
      <alignment horizontal="center"/>
    </xf>
    <xf numFmtId="10" fontId="49" fillId="0" borderId="23" xfId="0" applyNumberFormat="1" applyFont="1" applyBorder="1" applyAlignment="1">
      <alignment horizontal="center"/>
    </xf>
    <xf numFmtId="0" fontId="44" fillId="2" borderId="1" xfId="1" applyFont="1" applyFill="1" applyBorder="1" applyAlignment="1">
      <alignment horizontal="center" vertical="center" wrapText="1"/>
    </xf>
    <xf numFmtId="0" fontId="44" fillId="2" borderId="5" xfId="1" applyFont="1" applyFill="1" applyBorder="1" applyAlignment="1">
      <alignment horizontal="center" vertical="center" wrapText="1"/>
    </xf>
    <xf numFmtId="1" fontId="46" fillId="23" borderId="41" xfId="0" applyNumberFormat="1" applyFont="1" applyFill="1" applyBorder="1" applyAlignment="1">
      <alignment horizontal="center" vertical="center"/>
    </xf>
    <xf numFmtId="1" fontId="46" fillId="23" borderId="25" xfId="0" applyNumberFormat="1" applyFont="1" applyFill="1" applyBorder="1" applyAlignment="1">
      <alignment horizontal="center" vertical="center"/>
    </xf>
    <xf numFmtId="10" fontId="0" fillId="0" borderId="0" xfId="0" applyNumberFormat="1"/>
    <xf numFmtId="0" fontId="0" fillId="0" borderId="25" xfId="0" applyBorder="1" applyAlignment="1">
      <alignment horizontal="center" vertical="center" wrapText="1"/>
    </xf>
    <xf numFmtId="0" fontId="3" fillId="0" borderId="25" xfId="0" applyFont="1" applyBorder="1" applyAlignment="1">
      <alignment horizontal="center" vertical="center"/>
    </xf>
    <xf numFmtId="0" fontId="33" fillId="0" borderId="25" xfId="0" applyFont="1" applyBorder="1" applyAlignment="1">
      <alignment horizontal="center" vertical="center"/>
    </xf>
    <xf numFmtId="0" fontId="0" fillId="0" borderId="22" xfId="0" applyBorder="1" applyAlignment="1">
      <alignment horizontal="center" vertical="center"/>
    </xf>
    <xf numFmtId="0" fontId="44" fillId="0" borderId="25" xfId="0" applyFont="1" applyBorder="1"/>
    <xf numFmtId="9" fontId="49" fillId="0" borderId="25" xfId="0" applyNumberFormat="1" applyFont="1" applyBorder="1" applyAlignment="1">
      <alignment horizontal="center"/>
    </xf>
    <xf numFmtId="0" fontId="44" fillId="2" borderId="38" xfId="0" applyFont="1" applyFill="1" applyBorder="1" applyAlignment="1">
      <alignment horizontal="center" vertical="center" wrapText="1"/>
    </xf>
    <xf numFmtId="0" fontId="44" fillId="2" borderId="38" xfId="0" applyFont="1" applyFill="1" applyBorder="1" applyAlignment="1">
      <alignment horizontal="center" vertical="center"/>
    </xf>
    <xf numFmtId="0" fontId="44" fillId="0" borderId="1" xfId="0" applyFont="1" applyFill="1" applyBorder="1" applyAlignment="1">
      <alignment horizontal="center" vertical="center" wrapText="1"/>
    </xf>
    <xf numFmtId="0" fontId="44" fillId="0" borderId="1" xfId="0" applyFont="1" applyFill="1" applyBorder="1" applyAlignment="1">
      <alignment horizontal="center" vertical="center"/>
    </xf>
    <xf numFmtId="0" fontId="44" fillId="0" borderId="5" xfId="0" applyFont="1" applyFill="1" applyBorder="1" applyAlignment="1">
      <alignment horizontal="center" vertical="center" wrapText="1"/>
    </xf>
    <xf numFmtId="0" fontId="44" fillId="0" borderId="5" xfId="0" applyFont="1" applyFill="1" applyBorder="1" applyAlignment="1">
      <alignment horizontal="center" vertical="center"/>
    </xf>
    <xf numFmtId="0" fontId="44" fillId="2" borderId="1" xfId="0" applyFont="1" applyFill="1" applyBorder="1" applyAlignment="1">
      <alignment horizontal="center" vertical="center" wrapText="1"/>
    </xf>
    <xf numFmtId="0" fontId="44" fillId="2" borderId="1" xfId="0" applyFont="1" applyFill="1" applyBorder="1" applyAlignment="1">
      <alignment horizontal="center" vertical="center"/>
    </xf>
    <xf numFmtId="0" fontId="44" fillId="0" borderId="38" xfId="0" applyFont="1" applyBorder="1" applyAlignment="1">
      <alignment horizontal="center" vertical="center" wrapText="1"/>
    </xf>
    <xf numFmtId="0" fontId="44" fillId="0" borderId="38" xfId="0" applyFont="1" applyBorder="1" applyAlignment="1">
      <alignment horizontal="center" vertical="center"/>
    </xf>
    <xf numFmtId="0" fontId="44" fillId="0" borderId="1" xfId="0" applyFont="1" applyBorder="1" applyAlignment="1">
      <alignment horizontal="center" vertical="center" wrapText="1"/>
    </xf>
    <xf numFmtId="0" fontId="44" fillId="0" borderId="1" xfId="0" applyFont="1" applyBorder="1" applyAlignment="1">
      <alignment horizontal="center" vertical="center"/>
    </xf>
    <xf numFmtId="0" fontId="44" fillId="0" borderId="13" xfId="0" applyFont="1" applyBorder="1" applyAlignment="1">
      <alignment horizontal="center" vertical="center" wrapText="1"/>
    </xf>
    <xf numFmtId="0" fontId="44" fillId="0" borderId="13" xfId="0" applyFont="1" applyBorder="1" applyAlignment="1">
      <alignment horizontal="center" vertical="center"/>
    </xf>
    <xf numFmtId="0" fontId="44" fillId="2" borderId="1" xfId="0" applyFont="1" applyFill="1" applyBorder="1" applyAlignment="1">
      <alignment horizontal="left" vertical="center" wrapText="1"/>
    </xf>
    <xf numFmtId="0" fontId="44" fillId="0" borderId="1" xfId="0" applyFont="1" applyBorder="1"/>
    <xf numFmtId="0" fontId="44" fillId="0" borderId="1" xfId="0" applyFont="1" applyBorder="1" applyAlignment="1">
      <alignment horizontal="center"/>
    </xf>
    <xf numFmtId="0" fontId="44" fillId="0" borderId="13" xfId="0" applyFont="1" applyBorder="1" applyAlignment="1">
      <alignment horizontal="center"/>
    </xf>
    <xf numFmtId="0" fontId="44" fillId="0" borderId="5" xfId="0" applyFont="1" applyBorder="1" applyAlignment="1">
      <alignment horizontal="center" vertical="center" wrapText="1"/>
    </xf>
    <xf numFmtId="0" fontId="44" fillId="0" borderId="5" xfId="0" applyFont="1" applyBorder="1" applyAlignment="1">
      <alignment horizontal="center"/>
    </xf>
    <xf numFmtId="0" fontId="1" fillId="6" borderId="29" xfId="0" applyFont="1" applyFill="1" applyBorder="1" applyAlignment="1">
      <alignment horizontal="left" vertical="center" wrapText="1"/>
    </xf>
    <xf numFmtId="0" fontId="1" fillId="6" borderId="28" xfId="0" applyFont="1" applyFill="1" applyBorder="1" applyAlignment="1">
      <alignment horizontal="left"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xf>
    <xf numFmtId="0" fontId="44" fillId="0" borderId="15" xfId="0" applyFont="1" applyBorder="1" applyAlignment="1">
      <alignment horizontal="center" vertical="center" wrapText="1"/>
    </xf>
    <xf numFmtId="0" fontId="44" fillId="0" borderId="5" xfId="0" applyFont="1" applyBorder="1" applyAlignment="1">
      <alignment horizontal="center" vertical="center"/>
    </xf>
    <xf numFmtId="0" fontId="44" fillId="2" borderId="5" xfId="0" applyFont="1" applyFill="1" applyBorder="1" applyAlignment="1">
      <alignment horizontal="center" vertical="center"/>
    </xf>
    <xf numFmtId="0" fontId="44" fillId="2" borderId="5" xfId="0" applyFont="1" applyFill="1" applyBorder="1" applyAlignment="1">
      <alignment horizontal="center" vertical="center" wrapText="1"/>
    </xf>
    <xf numFmtId="0" fontId="44" fillId="2" borderId="9" xfId="0" applyFont="1" applyFill="1" applyBorder="1" applyAlignment="1">
      <alignment horizontal="center" vertical="center" wrapText="1"/>
    </xf>
    <xf numFmtId="0" fontId="44" fillId="2" borderId="9" xfId="0" applyFont="1" applyFill="1" applyBorder="1" applyAlignment="1">
      <alignment horizontal="center" vertical="center"/>
    </xf>
    <xf numFmtId="0" fontId="44" fillId="2" borderId="36" xfId="0" applyFont="1" applyFill="1" applyBorder="1" applyAlignment="1">
      <alignment horizontal="center" vertical="center" wrapText="1"/>
    </xf>
    <xf numFmtId="0" fontId="54" fillId="2" borderId="1" xfId="0" applyFont="1" applyFill="1" applyBorder="1" applyAlignment="1">
      <alignment horizontal="center" vertical="center" wrapText="1"/>
    </xf>
    <xf numFmtId="0" fontId="54" fillId="2" borderId="1" xfId="0" applyFont="1" applyFill="1" applyBorder="1" applyAlignment="1">
      <alignment horizontal="center" vertical="center"/>
    </xf>
    <xf numFmtId="0" fontId="55" fillId="2" borderId="1" xfId="1" applyFont="1" applyFill="1" applyBorder="1" applyAlignment="1">
      <alignment horizontal="center" vertical="center" wrapText="1"/>
    </xf>
    <xf numFmtId="0" fontId="54" fillId="0" borderId="1" xfId="0" applyFont="1" applyBorder="1" applyAlignment="1">
      <alignment horizontal="center" vertical="center"/>
    </xf>
    <xf numFmtId="0" fontId="44" fillId="2" borderId="1" xfId="1" applyFont="1" applyFill="1" applyBorder="1" applyAlignment="1">
      <alignment horizontal="left" vertical="center" wrapText="1"/>
    </xf>
    <xf numFmtId="0" fontId="44" fillId="2" borderId="5" xfId="1" applyFont="1" applyFill="1" applyBorder="1" applyAlignment="1">
      <alignment horizontal="left" vertical="center" wrapText="1"/>
    </xf>
    <xf numFmtId="0" fontId="55" fillId="2" borderId="5" xfId="1" applyFont="1" applyFill="1" applyBorder="1" applyAlignment="1">
      <alignment horizontal="center" vertical="center" wrapText="1"/>
    </xf>
    <xf numFmtId="0" fontId="54" fillId="2" borderId="5" xfId="0" applyFont="1" applyFill="1" applyBorder="1" applyAlignment="1">
      <alignment horizontal="center" vertical="center" wrapText="1"/>
    </xf>
    <xf numFmtId="0" fontId="54" fillId="2" borderId="5" xfId="0" applyFont="1" applyFill="1" applyBorder="1" applyAlignment="1">
      <alignment horizontal="center" vertical="center"/>
    </xf>
    <xf numFmtId="0" fontId="54" fillId="0" borderId="1" xfId="0" applyFont="1" applyBorder="1"/>
    <xf numFmtId="0" fontId="54" fillId="2" borderId="3" xfId="0" applyFont="1" applyFill="1" applyBorder="1" applyAlignment="1">
      <alignment horizontal="center" vertical="center"/>
    </xf>
    <xf numFmtId="0" fontId="44" fillId="2" borderId="1" xfId="0" applyFont="1" applyFill="1" applyBorder="1" applyAlignment="1">
      <alignment vertical="center" wrapText="1"/>
    </xf>
    <xf numFmtId="0" fontId="54" fillId="2" borderId="7" xfId="0" applyFont="1" applyFill="1" applyBorder="1" applyAlignment="1">
      <alignment horizontal="center" vertical="center"/>
    </xf>
    <xf numFmtId="0" fontId="44" fillId="2" borderId="13" xfId="0" applyFont="1" applyFill="1" applyBorder="1" applyAlignment="1">
      <alignment vertical="center" wrapText="1"/>
    </xf>
    <xf numFmtId="0" fontId="54" fillId="0" borderId="13" xfId="0" applyFont="1" applyBorder="1" applyAlignment="1">
      <alignment horizontal="center" vertical="center"/>
    </xf>
    <xf numFmtId="0" fontId="54" fillId="2" borderId="14" xfId="0" applyFont="1" applyFill="1" applyBorder="1" applyAlignment="1">
      <alignment horizontal="center" vertical="center"/>
    </xf>
    <xf numFmtId="0" fontId="44" fillId="2" borderId="1" xfId="1" applyNumberFormat="1" applyFont="1" applyFill="1" applyBorder="1" applyAlignment="1">
      <alignment horizontal="center" vertical="center" wrapText="1"/>
    </xf>
    <xf numFmtId="0" fontId="44" fillId="2" borderId="13" xfId="0" applyFont="1" applyFill="1" applyBorder="1" applyAlignment="1">
      <alignment horizontal="center" vertical="center" wrapText="1"/>
    </xf>
    <xf numFmtId="0" fontId="54" fillId="2" borderId="39" xfId="0" applyFont="1" applyFill="1" applyBorder="1" applyAlignment="1">
      <alignment horizontal="center" vertical="center"/>
    </xf>
    <xf numFmtId="0" fontId="54" fillId="2" borderId="34" xfId="0" applyFont="1" applyFill="1" applyBorder="1" applyAlignment="1">
      <alignment horizontal="center" vertical="center"/>
    </xf>
    <xf numFmtId="165" fontId="56" fillId="0" borderId="0" xfId="0" applyNumberFormat="1" applyFont="1"/>
    <xf numFmtId="2" fontId="57" fillId="0" borderId="0" xfId="0" applyNumberFormat="1" applyFont="1"/>
    <xf numFmtId="2" fontId="58" fillId="0" borderId="0" xfId="0" applyNumberFormat="1" applyFont="1" applyAlignment="1">
      <alignment horizontal="center" vertical="center"/>
    </xf>
    <xf numFmtId="0" fontId="24" fillId="19" borderId="45" xfId="0" applyFont="1" applyFill="1" applyBorder="1" applyAlignment="1">
      <alignment horizontal="center" vertical="center"/>
    </xf>
    <xf numFmtId="0" fontId="24" fillId="19" borderId="46" xfId="0" applyFont="1" applyFill="1" applyBorder="1" applyAlignment="1">
      <alignment horizontal="center" vertical="center"/>
    </xf>
    <xf numFmtId="0" fontId="24" fillId="19" borderId="44" xfId="0" applyFont="1" applyFill="1" applyBorder="1" applyAlignment="1">
      <alignment horizontal="center" vertical="center"/>
    </xf>
    <xf numFmtId="0" fontId="4" fillId="6" borderId="1" xfId="0" applyFont="1" applyFill="1" applyBorder="1" applyAlignment="1">
      <alignment horizontal="left" vertical="center"/>
    </xf>
    <xf numFmtId="0" fontId="4" fillId="6" borderId="7" xfId="0" applyFont="1" applyFill="1" applyBorder="1" applyAlignment="1">
      <alignment horizontal="left" vertical="center"/>
    </xf>
    <xf numFmtId="0" fontId="6" fillId="8" borderId="45" xfId="0" applyFont="1" applyFill="1" applyBorder="1" applyAlignment="1">
      <alignment horizontal="justify" vertical="center"/>
    </xf>
    <xf numFmtId="0" fontId="6" fillId="8" borderId="46" xfId="0" applyFont="1" applyFill="1" applyBorder="1" applyAlignment="1">
      <alignment horizontal="justify" vertical="center"/>
    </xf>
    <xf numFmtId="0" fontId="6" fillId="8" borderId="44" xfId="0" applyFont="1" applyFill="1" applyBorder="1" applyAlignment="1">
      <alignment horizontal="justify" vertical="center"/>
    </xf>
    <xf numFmtId="0" fontId="14" fillId="6" borderId="8" xfId="0" applyFont="1" applyFill="1" applyBorder="1" applyAlignment="1">
      <alignment vertical="center" wrapText="1"/>
    </xf>
    <xf numFmtId="0" fontId="14" fillId="6" borderId="9" xfId="0" applyFont="1" applyFill="1" applyBorder="1" applyAlignment="1">
      <alignment vertical="center" wrapText="1"/>
    </xf>
    <xf numFmtId="0" fontId="14" fillId="6" borderId="6" xfId="0" applyFont="1" applyFill="1" applyBorder="1" applyAlignment="1">
      <alignment vertical="center"/>
    </xf>
    <xf numFmtId="0" fontId="14" fillId="6" borderId="1" xfId="0" applyFont="1" applyFill="1" applyBorder="1" applyAlignment="1">
      <alignment vertical="center"/>
    </xf>
    <xf numFmtId="0" fontId="4" fillId="2" borderId="16" xfId="0" applyFont="1" applyFill="1" applyBorder="1" applyAlignment="1">
      <alignment horizontal="center" vertical="top" wrapText="1"/>
    </xf>
    <xf numFmtId="0" fontId="4" fillId="2" borderId="17" xfId="0" applyFont="1" applyFill="1" applyBorder="1" applyAlignment="1">
      <alignment horizontal="center" vertical="top" wrapText="1"/>
    </xf>
    <xf numFmtId="0" fontId="4" fillId="2" borderId="18" xfId="0" applyFont="1" applyFill="1" applyBorder="1" applyAlignment="1">
      <alignment horizontal="center" vertical="top" wrapText="1"/>
    </xf>
    <xf numFmtId="0" fontId="4" fillId="2" borderId="19" xfId="0" applyFont="1" applyFill="1" applyBorder="1" applyAlignment="1">
      <alignment horizontal="center" vertical="top" wrapText="1"/>
    </xf>
    <xf numFmtId="0" fontId="4" fillId="2" borderId="0" xfId="0" applyFont="1" applyFill="1" applyBorder="1" applyAlignment="1">
      <alignment horizontal="center" vertical="top" wrapText="1"/>
    </xf>
    <xf numFmtId="0" fontId="4" fillId="2" borderId="11" xfId="0" applyFont="1" applyFill="1" applyBorder="1" applyAlignment="1">
      <alignment horizontal="center" vertical="top" wrapText="1"/>
    </xf>
    <xf numFmtId="0" fontId="4" fillId="2" borderId="20" xfId="0" applyFont="1" applyFill="1" applyBorder="1" applyAlignment="1">
      <alignment horizontal="center" vertical="top" wrapText="1"/>
    </xf>
    <xf numFmtId="0" fontId="4" fillId="2" borderId="12" xfId="0" applyFont="1" applyFill="1" applyBorder="1" applyAlignment="1">
      <alignment horizontal="center" vertical="top" wrapText="1"/>
    </xf>
    <xf numFmtId="0" fontId="4" fillId="2" borderId="21" xfId="0" applyFont="1" applyFill="1" applyBorder="1" applyAlignment="1">
      <alignment horizontal="center" vertical="top" wrapText="1"/>
    </xf>
    <xf numFmtId="0" fontId="16" fillId="6" borderId="62" xfId="0" applyFont="1" applyFill="1" applyBorder="1" applyAlignment="1">
      <alignment horizontal="left" vertical="center"/>
    </xf>
    <xf numFmtId="0" fontId="16" fillId="6" borderId="4" xfId="0" applyFont="1" applyFill="1" applyBorder="1" applyAlignment="1">
      <alignment horizontal="left" vertical="center"/>
    </xf>
    <xf numFmtId="0" fontId="4" fillId="6" borderId="3" xfId="0" applyFont="1" applyFill="1" applyBorder="1" applyAlignment="1">
      <alignment horizontal="left"/>
    </xf>
    <xf numFmtId="0" fontId="4" fillId="6" borderId="61" xfId="0" applyFont="1" applyFill="1" applyBorder="1" applyAlignment="1">
      <alignment horizontal="left"/>
    </xf>
    <xf numFmtId="0" fontId="4" fillId="6" borderId="27" xfId="0" applyFont="1" applyFill="1" applyBorder="1" applyAlignment="1">
      <alignment horizontal="left"/>
    </xf>
    <xf numFmtId="0" fontId="1" fillId="2" borderId="57"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3"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56" xfId="0" applyFont="1" applyFill="1" applyBorder="1" applyAlignment="1">
      <alignment horizontal="left" vertical="center" wrapText="1"/>
    </xf>
    <xf numFmtId="0" fontId="14" fillId="6" borderId="15" xfId="0" applyFont="1" applyFill="1" applyBorder="1" applyAlignment="1">
      <alignment vertical="center" wrapText="1"/>
    </xf>
    <xf numFmtId="0" fontId="14" fillId="6" borderId="13" xfId="0" applyFont="1" applyFill="1" applyBorder="1" applyAlignment="1">
      <alignment vertical="center" wrapText="1"/>
    </xf>
    <xf numFmtId="0" fontId="34" fillId="7" borderId="1" xfId="0" applyFont="1" applyFill="1" applyBorder="1" applyAlignment="1">
      <alignment horizontal="justify" vertical="center" wrapText="1"/>
    </xf>
    <xf numFmtId="0" fontId="21" fillId="7" borderId="1" xfId="0" applyFont="1" applyFill="1" applyBorder="1" applyAlignment="1">
      <alignment horizontal="justify" vertical="center" wrapText="1"/>
    </xf>
    <xf numFmtId="0" fontId="14" fillId="6" borderId="6" xfId="0" applyFont="1" applyFill="1" applyBorder="1" applyAlignment="1">
      <alignment vertical="center" wrapText="1"/>
    </xf>
    <xf numFmtId="0" fontId="14" fillId="6" borderId="1" xfId="0" applyFont="1" applyFill="1" applyBorder="1" applyAlignment="1">
      <alignment vertical="center" wrapText="1"/>
    </xf>
    <xf numFmtId="0" fontId="14" fillId="7" borderId="3"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8" fillId="8" borderId="47" xfId="0" applyFont="1" applyFill="1" applyBorder="1" applyAlignment="1">
      <alignment horizontal="center" vertical="center"/>
    </xf>
    <xf numFmtId="0" fontId="18" fillId="8" borderId="36" xfId="0" applyFont="1" applyFill="1" applyBorder="1" applyAlignment="1">
      <alignment horizontal="center" vertical="center"/>
    </xf>
    <xf numFmtId="0" fontId="18" fillId="8" borderId="48" xfId="0" applyFont="1" applyFill="1" applyBorder="1" applyAlignment="1">
      <alignment horizontal="center" vertical="center"/>
    </xf>
    <xf numFmtId="0" fontId="16" fillId="6" borderId="6"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0" borderId="1" xfId="0" applyFont="1" applyBorder="1" applyAlignment="1">
      <alignment horizontal="left"/>
    </xf>
    <xf numFmtId="0" fontId="4" fillId="0" borderId="7" xfId="0" applyFont="1" applyBorder="1" applyAlignment="1">
      <alignment horizontal="left"/>
    </xf>
    <xf numFmtId="0" fontId="4" fillId="6" borderId="1" xfId="0" applyFont="1" applyFill="1" applyBorder="1" applyAlignment="1">
      <alignment horizontal="left"/>
    </xf>
    <xf numFmtId="0" fontId="4" fillId="6" borderId="7" xfId="0" applyFont="1" applyFill="1" applyBorder="1" applyAlignment="1">
      <alignment horizontal="left"/>
    </xf>
    <xf numFmtId="0" fontId="16" fillId="2" borderId="6" xfId="0" applyFont="1" applyFill="1" applyBorder="1" applyAlignment="1">
      <alignment horizontal="left" vertical="center"/>
    </xf>
    <xf numFmtId="0" fontId="16" fillId="2" borderId="1" xfId="0" applyFont="1" applyFill="1" applyBorder="1" applyAlignment="1">
      <alignment horizontal="left" vertical="center"/>
    </xf>
    <xf numFmtId="0" fontId="16" fillId="6" borderId="6" xfId="0" applyFont="1" applyFill="1" applyBorder="1" applyAlignment="1">
      <alignment horizontal="left" vertical="center"/>
    </xf>
    <xf numFmtId="0" fontId="16" fillId="6" borderId="1" xfId="0" applyFont="1" applyFill="1" applyBorder="1" applyAlignment="1">
      <alignment horizontal="left" vertical="center"/>
    </xf>
    <xf numFmtId="0" fontId="4" fillId="6" borderId="1" xfId="0" applyFont="1" applyFill="1" applyBorder="1" applyAlignment="1">
      <alignment horizontal="center" vertical="center"/>
    </xf>
    <xf numFmtId="0" fontId="6" fillId="8" borderId="8" xfId="0" applyFont="1" applyFill="1" applyBorder="1" applyAlignment="1">
      <alignment horizontal="justify" vertical="center" wrapText="1"/>
    </xf>
    <xf numFmtId="0" fontId="6" fillId="8" borderId="9" xfId="0" applyFont="1" applyFill="1" applyBorder="1" applyAlignment="1">
      <alignment horizontal="justify" vertical="center" wrapText="1"/>
    </xf>
    <xf numFmtId="0" fontId="6" fillId="8" borderId="38" xfId="0" applyFont="1" applyFill="1" applyBorder="1" applyAlignment="1">
      <alignment horizontal="justify" vertical="center" wrapText="1"/>
    </xf>
    <xf numFmtId="0" fontId="6" fillId="8" borderId="10" xfId="0" applyFont="1" applyFill="1" applyBorder="1" applyAlignment="1">
      <alignment horizontal="justify" vertical="center" wrapText="1"/>
    </xf>
    <xf numFmtId="0" fontId="14" fillId="6" borderId="6" xfId="0" applyFont="1" applyFill="1" applyBorder="1" applyAlignment="1">
      <alignment horizontal="justify" vertical="center" wrapText="1"/>
    </xf>
    <xf numFmtId="0" fontId="14" fillId="6" borderId="1" xfId="0" applyFont="1" applyFill="1" applyBorder="1" applyAlignment="1">
      <alignment horizontal="justify" vertical="center" wrapText="1"/>
    </xf>
    <xf numFmtId="0" fontId="36" fillId="7" borderId="1" xfId="0" applyFont="1" applyFill="1" applyBorder="1" applyAlignment="1">
      <alignment horizontal="justify" vertical="center" wrapText="1"/>
    </xf>
    <xf numFmtId="0" fontId="1" fillId="7"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21" fillId="7" borderId="13" xfId="0" applyFont="1" applyFill="1" applyBorder="1" applyAlignment="1">
      <alignment horizontal="center" vertical="center" wrapText="1"/>
    </xf>
    <xf numFmtId="0" fontId="35" fillId="6" borderId="8" xfId="0" applyFont="1" applyFill="1" applyBorder="1" applyAlignment="1">
      <alignment horizontal="center" vertical="center" wrapText="1"/>
    </xf>
    <xf numFmtId="0" fontId="35" fillId="6" borderId="9"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4" fillId="7" borderId="1" xfId="0" applyFont="1" applyFill="1" applyBorder="1" applyAlignment="1">
      <alignment horizontal="center" vertical="center" wrapText="1"/>
    </xf>
    <xf numFmtId="0" fontId="4" fillId="2" borderId="37" xfId="0" applyFont="1" applyFill="1" applyBorder="1" applyAlignment="1">
      <alignment horizontal="center" wrapText="1"/>
    </xf>
    <xf numFmtId="0" fontId="4" fillId="2" borderId="38" xfId="0" applyFont="1" applyFill="1" applyBorder="1" applyAlignment="1">
      <alignment horizontal="center" wrapText="1"/>
    </xf>
    <xf numFmtId="0" fontId="4" fillId="2" borderId="32" xfId="0" applyFont="1" applyFill="1" applyBorder="1" applyAlignment="1">
      <alignment horizontal="center" wrapText="1"/>
    </xf>
    <xf numFmtId="0" fontId="4" fillId="2" borderId="6" xfId="0" applyFont="1" applyFill="1" applyBorder="1" applyAlignment="1">
      <alignment horizontal="center" wrapText="1"/>
    </xf>
    <xf numFmtId="0" fontId="4" fillId="2" borderId="1" xfId="0" applyFont="1" applyFill="1" applyBorder="1" applyAlignment="1">
      <alignment horizontal="center" wrapText="1"/>
    </xf>
    <xf numFmtId="0" fontId="4" fillId="2" borderId="7" xfId="0" applyFont="1" applyFill="1" applyBorder="1" applyAlignment="1">
      <alignment horizontal="center" wrapText="1"/>
    </xf>
    <xf numFmtId="0" fontId="4" fillId="2" borderId="15" xfId="0" applyFont="1" applyFill="1" applyBorder="1" applyAlignment="1">
      <alignment horizontal="center" wrapText="1"/>
    </xf>
    <xf numFmtId="0" fontId="4" fillId="2" borderId="13" xfId="0" applyFont="1" applyFill="1" applyBorder="1" applyAlignment="1">
      <alignment horizontal="center" wrapText="1"/>
    </xf>
    <xf numFmtId="0" fontId="4" fillId="2" borderId="14" xfId="0" applyFont="1" applyFill="1" applyBorder="1" applyAlignment="1">
      <alignment horizontal="center" wrapText="1"/>
    </xf>
    <xf numFmtId="0" fontId="39" fillId="8" borderId="8" xfId="0" applyFont="1" applyFill="1" applyBorder="1" applyAlignment="1">
      <alignment horizontal="left" vertical="center" wrapText="1"/>
    </xf>
    <xf numFmtId="0" fontId="39" fillId="8" borderId="9" xfId="0" applyFont="1" applyFill="1" applyBorder="1" applyAlignment="1">
      <alignment horizontal="left" vertical="center" wrapText="1"/>
    </xf>
    <xf numFmtId="0" fontId="39" fillId="8" borderId="10" xfId="0" applyFont="1" applyFill="1" applyBorder="1" applyAlignment="1">
      <alignment horizontal="left" vertical="center" wrapText="1"/>
    </xf>
    <xf numFmtId="0" fontId="21" fillId="7" borderId="1" xfId="0" applyFont="1" applyFill="1" applyBorder="1" applyAlignment="1">
      <alignment horizontal="left" vertical="center" wrapText="1"/>
    </xf>
    <xf numFmtId="0" fontId="21" fillId="7" borderId="7" xfId="0" applyFont="1" applyFill="1" applyBorder="1" applyAlignment="1">
      <alignment horizontal="left" vertical="center" wrapText="1"/>
    </xf>
    <xf numFmtId="0" fontId="6" fillId="8" borderId="45" xfId="0" applyFont="1" applyFill="1" applyBorder="1" applyAlignment="1">
      <alignment horizontal="left" vertical="center" wrapText="1"/>
    </xf>
    <xf numFmtId="0" fontId="6" fillId="8" borderId="46" xfId="0" applyFont="1" applyFill="1" applyBorder="1" applyAlignment="1">
      <alignment horizontal="left" vertical="center" wrapText="1"/>
    </xf>
    <xf numFmtId="0" fontId="6" fillId="8" borderId="44" xfId="0" applyFont="1" applyFill="1" applyBorder="1" applyAlignment="1">
      <alignment horizontal="left" vertical="center" wrapText="1"/>
    </xf>
    <xf numFmtId="0" fontId="35" fillId="6" borderId="10" xfId="0" applyFont="1" applyFill="1" applyBorder="1" applyAlignment="1">
      <alignment horizontal="center" vertical="center" wrapText="1"/>
    </xf>
    <xf numFmtId="0" fontId="14" fillId="2" borderId="6"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2" borderId="15" xfId="0" applyFont="1" applyFill="1" applyBorder="1" applyAlignment="1">
      <alignment horizontal="left" vertical="top" wrapText="1"/>
    </xf>
    <xf numFmtId="0" fontId="14" fillId="2" borderId="13" xfId="0"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7" xfId="0" applyFont="1" applyFill="1" applyBorder="1" applyAlignment="1">
      <alignment horizontal="left" vertical="top" wrapText="1"/>
    </xf>
    <xf numFmtId="0" fontId="22" fillId="2" borderId="13" xfId="0" applyFont="1" applyFill="1" applyBorder="1" applyAlignment="1">
      <alignment horizontal="left" vertical="top" wrapText="1"/>
    </xf>
    <xf numFmtId="0" fontId="22" fillId="2" borderId="14" xfId="0" applyFont="1" applyFill="1" applyBorder="1" applyAlignment="1">
      <alignment horizontal="left" vertical="top" wrapText="1"/>
    </xf>
    <xf numFmtId="0" fontId="39" fillId="8" borderId="8" xfId="0" applyFont="1" applyFill="1" applyBorder="1" applyAlignment="1">
      <alignment horizontal="left" vertical="center"/>
    </xf>
    <xf numFmtId="0" fontId="39" fillId="8" borderId="9" xfId="0" applyFont="1" applyFill="1" applyBorder="1" applyAlignment="1">
      <alignment horizontal="left" vertical="center"/>
    </xf>
    <xf numFmtId="0" fontId="39" fillId="8" borderId="10" xfId="0" applyFont="1" applyFill="1" applyBorder="1" applyAlignment="1">
      <alignment horizontal="left" vertical="center"/>
    </xf>
    <xf numFmtId="0" fontId="4" fillId="0" borderId="1" xfId="0" applyFont="1" applyBorder="1" applyAlignment="1">
      <alignment horizontal="left" vertical="center"/>
    </xf>
    <xf numFmtId="0" fontId="4" fillId="0" borderId="7" xfId="0" applyFont="1" applyBorder="1" applyAlignment="1">
      <alignment horizontal="left" vertical="center"/>
    </xf>
    <xf numFmtId="0" fontId="6" fillId="8" borderId="22" xfId="0" applyFont="1" applyFill="1" applyBorder="1" applyAlignment="1">
      <alignment horizontal="center" vertical="center"/>
    </xf>
    <xf numFmtId="0" fontId="6" fillId="8" borderId="23" xfId="0" applyFont="1" applyFill="1" applyBorder="1" applyAlignment="1">
      <alignment horizontal="center" vertical="center"/>
    </xf>
    <xf numFmtId="0" fontId="6" fillId="8" borderId="24" xfId="0" applyFont="1" applyFill="1" applyBorder="1" applyAlignment="1">
      <alignment horizontal="center" vertical="center"/>
    </xf>
    <xf numFmtId="0" fontId="4" fillId="6" borderId="34" xfId="0" applyFont="1" applyFill="1" applyBorder="1" applyAlignment="1">
      <alignment horizontal="left" vertical="center"/>
    </xf>
    <xf numFmtId="0" fontId="4" fillId="6" borderId="49" xfId="0" applyFont="1" applyFill="1" applyBorder="1" applyAlignment="1">
      <alignment horizontal="left" vertical="center"/>
    </xf>
    <xf numFmtId="0" fontId="4" fillId="6" borderId="40" xfId="0" applyFont="1" applyFill="1" applyBorder="1" applyAlignment="1">
      <alignment horizontal="left" vertical="center"/>
    </xf>
    <xf numFmtId="0" fontId="38" fillId="7" borderId="3" xfId="0" applyFont="1" applyFill="1" applyBorder="1" applyAlignment="1">
      <alignment horizontal="center" vertical="center" wrapText="1"/>
    </xf>
    <xf numFmtId="0" fontId="38" fillId="7" borderId="61" xfId="0" applyFont="1" applyFill="1" applyBorder="1" applyAlignment="1">
      <alignment horizontal="center" vertical="center" wrapText="1"/>
    </xf>
    <xf numFmtId="0" fontId="38" fillId="7" borderId="4" xfId="0" applyFont="1" applyFill="1" applyBorder="1" applyAlignment="1">
      <alignment horizontal="center" vertical="center" wrapText="1"/>
    </xf>
    <xf numFmtId="0" fontId="16" fillId="6" borderId="51" xfId="0" applyFont="1" applyFill="1" applyBorder="1" applyAlignment="1">
      <alignment horizontal="left" vertical="center" wrapText="1"/>
    </xf>
    <xf numFmtId="0" fontId="16" fillId="6" borderId="40" xfId="0" applyFont="1" applyFill="1" applyBorder="1" applyAlignment="1">
      <alignment horizontal="left" vertical="center" wrapText="1"/>
    </xf>
    <xf numFmtId="0" fontId="14" fillId="7" borderId="1" xfId="0" applyFont="1" applyFill="1" applyBorder="1" applyAlignment="1">
      <alignment horizontal="left" vertical="center" wrapText="1"/>
    </xf>
    <xf numFmtId="0" fontId="21" fillId="7" borderId="13" xfId="0" applyFont="1" applyFill="1" applyBorder="1" applyAlignment="1">
      <alignment vertical="center" wrapText="1"/>
    </xf>
    <xf numFmtId="0" fontId="21" fillId="7" borderId="14" xfId="0" applyFont="1" applyFill="1" applyBorder="1" applyAlignment="1">
      <alignment vertical="center" wrapText="1"/>
    </xf>
    <xf numFmtId="0" fontId="21" fillId="7" borderId="1" xfId="0" applyFont="1" applyFill="1" applyBorder="1" applyAlignment="1">
      <alignment horizontal="left" vertical="top" wrapText="1"/>
    </xf>
    <xf numFmtId="0" fontId="21" fillId="7" borderId="7" xfId="0" applyFont="1" applyFill="1" applyBorder="1" applyAlignment="1">
      <alignment horizontal="left" vertical="top" wrapText="1"/>
    </xf>
    <xf numFmtId="0" fontId="4" fillId="0" borderId="1" xfId="0" applyFont="1" applyBorder="1" applyAlignment="1">
      <alignment horizontal="center"/>
    </xf>
    <xf numFmtId="0" fontId="4" fillId="0" borderId="7" xfId="0" applyFont="1" applyBorder="1" applyAlignment="1">
      <alignment horizontal="center"/>
    </xf>
    <xf numFmtId="0" fontId="10" fillId="2" borderId="6" xfId="0" applyFont="1" applyFill="1" applyBorder="1" applyAlignment="1">
      <alignment horizontal="left" vertical="center" wrapText="1"/>
    </xf>
    <xf numFmtId="0" fontId="14" fillId="7" borderId="7" xfId="0" applyFont="1" applyFill="1" applyBorder="1" applyAlignment="1">
      <alignment horizontal="left" vertical="center" wrapText="1"/>
    </xf>
    <xf numFmtId="0" fontId="4" fillId="6" borderId="34" xfId="0" applyFont="1" applyFill="1" applyBorder="1" applyAlignment="1">
      <alignment horizontal="center" vertical="center"/>
    </xf>
    <xf numFmtId="0" fontId="4" fillId="6" borderId="49" xfId="0" applyFont="1" applyFill="1" applyBorder="1" applyAlignment="1">
      <alignment horizontal="center" vertical="center"/>
    </xf>
    <xf numFmtId="0" fontId="4" fillId="6" borderId="35" xfId="0" applyFont="1" applyFill="1" applyBorder="1" applyAlignment="1">
      <alignment horizontal="center" vertical="center"/>
    </xf>
    <xf numFmtId="0" fontId="14" fillId="6" borderId="15" xfId="0" applyFont="1" applyFill="1" applyBorder="1" applyAlignment="1">
      <alignment horizontal="justify" vertical="center" wrapText="1"/>
    </xf>
    <xf numFmtId="0" fontId="14" fillId="6" borderId="13" xfId="0" applyFont="1" applyFill="1" applyBorder="1" applyAlignment="1">
      <alignment horizontal="justify" vertical="center" wrapText="1"/>
    </xf>
    <xf numFmtId="0" fontId="14" fillId="7" borderId="13" xfId="0" applyFont="1" applyFill="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7" borderId="7"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6" borderId="62"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21" fillId="7" borderId="3" xfId="0" applyFont="1" applyFill="1" applyBorder="1" applyAlignment="1">
      <alignment horizontal="center" vertical="center" wrapText="1"/>
    </xf>
    <xf numFmtId="0" fontId="21" fillId="7" borderId="61"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34" fillId="7" borderId="39" xfId="0" applyFont="1" applyFill="1" applyBorder="1" applyAlignment="1">
      <alignment horizontal="center" vertical="center" wrapText="1"/>
    </xf>
    <xf numFmtId="0" fontId="34" fillId="7" borderId="64" xfId="0" applyFont="1" applyFill="1" applyBorder="1" applyAlignment="1">
      <alignment horizontal="center" vertical="center" wrapText="1"/>
    </xf>
    <xf numFmtId="0" fontId="34" fillId="7" borderId="50" xfId="0" applyFont="1" applyFill="1" applyBorder="1" applyAlignment="1">
      <alignment horizontal="center" vertical="center" wrapText="1"/>
    </xf>
    <xf numFmtId="0" fontId="14" fillId="7" borderId="1" xfId="0" applyFont="1" applyFill="1" applyBorder="1" applyAlignment="1">
      <alignment horizontal="justify" vertical="center" wrapText="1"/>
    </xf>
    <xf numFmtId="0" fontId="14" fillId="7" borderId="7" xfId="0" applyFont="1" applyFill="1" applyBorder="1" applyAlignment="1">
      <alignment horizontal="justify" vertical="center" wrapText="1"/>
    </xf>
    <xf numFmtId="0" fontId="36" fillId="2" borderId="1"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10" fillId="0" borderId="1" xfId="0" applyFont="1" applyBorder="1" applyAlignment="1">
      <alignment horizontal="center"/>
    </xf>
    <xf numFmtId="0" fontId="10" fillId="0" borderId="7" xfId="0" applyFont="1" applyBorder="1" applyAlignment="1">
      <alignment horizontal="center"/>
    </xf>
    <xf numFmtId="0" fontId="36" fillId="7"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7" xfId="0" applyFont="1" applyFill="1" applyBorder="1" applyAlignment="1">
      <alignment horizontal="center" vertical="center" wrapText="1"/>
    </xf>
    <xf numFmtId="1" fontId="18" fillId="23" borderId="8" xfId="0" applyNumberFormat="1" applyFont="1" applyFill="1" applyBorder="1" applyAlignment="1">
      <alignment horizontal="center" vertical="center"/>
    </xf>
    <xf numFmtId="1" fontId="18" fillId="23" borderId="6" xfId="0" applyNumberFormat="1" applyFont="1" applyFill="1" applyBorder="1" applyAlignment="1">
      <alignment horizontal="center" vertical="center"/>
    </xf>
    <xf numFmtId="1" fontId="18" fillId="23" borderId="15" xfId="0" applyNumberFormat="1" applyFont="1" applyFill="1" applyBorder="1" applyAlignment="1">
      <alignment horizontal="center" vertical="center"/>
    </xf>
    <xf numFmtId="1" fontId="33" fillId="23" borderId="8" xfId="0" applyNumberFormat="1" applyFont="1" applyFill="1" applyBorder="1" applyAlignment="1">
      <alignment horizontal="center" vertical="center"/>
    </xf>
    <xf numFmtId="1" fontId="33" fillId="23" borderId="6" xfId="0" applyNumberFormat="1" applyFont="1" applyFill="1" applyBorder="1" applyAlignment="1">
      <alignment horizontal="center" vertical="center"/>
    </xf>
    <xf numFmtId="1" fontId="33" fillId="23" borderId="15" xfId="0" applyNumberFormat="1" applyFont="1" applyFill="1" applyBorder="1" applyAlignment="1">
      <alignment horizontal="center" vertical="center"/>
    </xf>
    <xf numFmtId="2" fontId="33" fillId="23" borderId="8" xfId="0" applyNumberFormat="1" applyFont="1" applyFill="1" applyBorder="1" applyAlignment="1">
      <alignment horizontal="center" vertical="center"/>
    </xf>
    <xf numFmtId="2" fontId="33" fillId="23" borderId="6" xfId="0" applyNumberFormat="1" applyFont="1" applyFill="1" applyBorder="1" applyAlignment="1">
      <alignment horizontal="center" vertical="center"/>
    </xf>
    <xf numFmtId="2" fontId="33" fillId="23" borderId="15" xfId="0" applyNumberFormat="1" applyFont="1" applyFill="1" applyBorder="1" applyAlignment="1">
      <alignment horizontal="center" vertical="center"/>
    </xf>
    <xf numFmtId="1" fontId="23" fillId="22" borderId="30" xfId="0" applyNumberFormat="1" applyFont="1" applyFill="1" applyBorder="1" applyAlignment="1">
      <alignment horizontal="center" vertical="center"/>
    </xf>
    <xf numFmtId="1" fontId="23" fillId="22" borderId="53" xfId="0" applyNumberFormat="1" applyFont="1" applyFill="1" applyBorder="1" applyAlignment="1">
      <alignment horizontal="center" vertical="center"/>
    </xf>
    <xf numFmtId="0" fontId="27" fillId="2" borderId="55" xfId="0" applyFont="1" applyFill="1" applyBorder="1" applyAlignment="1">
      <alignment horizontal="left" vertical="center" wrapText="1"/>
    </xf>
    <xf numFmtId="0" fontId="41" fillId="12" borderId="45" xfId="0" applyFont="1" applyFill="1" applyBorder="1" applyAlignment="1">
      <alignment horizontal="left" vertical="center" wrapText="1"/>
    </xf>
    <xf numFmtId="0" fontId="41" fillId="12" borderId="46" xfId="0" applyFont="1" applyFill="1" applyBorder="1" applyAlignment="1">
      <alignment horizontal="left" vertical="center" wrapText="1"/>
    </xf>
    <xf numFmtId="0" fontId="41" fillId="12" borderId="44" xfId="0" applyFont="1" applyFill="1" applyBorder="1" applyAlignment="1">
      <alignment horizontal="left" vertical="center" wrapText="1"/>
    </xf>
    <xf numFmtId="0" fontId="40" fillId="19" borderId="5" xfId="0" applyFont="1" applyFill="1" applyBorder="1" applyAlignment="1">
      <alignment horizontal="center" vertical="center"/>
    </xf>
    <xf numFmtId="0" fontId="18" fillId="8" borderId="1" xfId="0" applyFont="1" applyFill="1" applyBorder="1" applyAlignment="1">
      <alignment horizontal="center" vertical="center"/>
    </xf>
    <xf numFmtId="0" fontId="26" fillId="9" borderId="8" xfId="0" applyFont="1" applyFill="1" applyBorder="1" applyAlignment="1">
      <alignment horizontal="center" vertical="center" wrapText="1"/>
    </xf>
    <xf numFmtId="0" fontId="26" fillId="9" borderId="6"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6" borderId="8"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6" fillId="6" borderId="15" xfId="0" applyFont="1" applyFill="1" applyBorder="1" applyAlignment="1">
      <alignment horizontal="center" vertical="center" wrapText="1"/>
    </xf>
    <xf numFmtId="0" fontId="26" fillId="24" borderId="9" xfId="0" applyFont="1" applyFill="1" applyBorder="1" applyAlignment="1">
      <alignment horizontal="center" vertical="center" wrapText="1"/>
    </xf>
    <xf numFmtId="0" fontId="26" fillId="24" borderId="10" xfId="0" applyFont="1" applyFill="1" applyBorder="1" applyAlignment="1">
      <alignment horizontal="center" vertical="center" wrapText="1"/>
    </xf>
    <xf numFmtId="0" fontId="22" fillId="24" borderId="1" xfId="0" applyFont="1" applyFill="1" applyBorder="1" applyAlignment="1">
      <alignment horizontal="left" vertical="center" wrapText="1"/>
    </xf>
    <xf numFmtId="0" fontId="22" fillId="24" borderId="7" xfId="0" applyFont="1" applyFill="1" applyBorder="1" applyAlignment="1">
      <alignment horizontal="left" vertical="center" wrapText="1"/>
    </xf>
    <xf numFmtId="0" fontId="22" fillId="24" borderId="13" xfId="0" applyFont="1" applyFill="1" applyBorder="1" applyAlignment="1">
      <alignment horizontal="left" vertical="center" wrapText="1"/>
    </xf>
    <xf numFmtId="0" fontId="22" fillId="24" borderId="14" xfId="0" applyFont="1" applyFill="1" applyBorder="1" applyAlignment="1">
      <alignment horizontal="left" vertical="center" wrapText="1"/>
    </xf>
    <xf numFmtId="0" fontId="22" fillId="25" borderId="8" xfId="0" applyFont="1" applyFill="1" applyBorder="1" applyAlignment="1">
      <alignment horizontal="center" vertical="center" wrapText="1"/>
    </xf>
    <xf numFmtId="0" fontId="22" fillId="25" borderId="6" xfId="0" applyFont="1" applyFill="1" applyBorder="1" applyAlignment="1">
      <alignment horizontal="center" vertical="center" wrapText="1"/>
    </xf>
    <xf numFmtId="0" fontId="22" fillId="25" borderId="15"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26" fillId="8" borderId="6"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26" fillId="24" borderId="8" xfId="0" applyFont="1" applyFill="1" applyBorder="1" applyAlignment="1">
      <alignment horizontal="center" vertical="center" wrapText="1"/>
    </xf>
    <xf numFmtId="0" fontId="26" fillId="24" borderId="6" xfId="0" applyFont="1" applyFill="1" applyBorder="1" applyAlignment="1">
      <alignment horizontal="center" vertical="center" wrapText="1"/>
    </xf>
    <xf numFmtId="0" fontId="26" fillId="24" borderId="15" xfId="0" applyFont="1" applyFill="1" applyBorder="1" applyAlignment="1">
      <alignment horizontal="center" vertical="center" wrapText="1"/>
    </xf>
    <xf numFmtId="0" fontId="22" fillId="8" borderId="8" xfId="0" applyFont="1" applyFill="1" applyBorder="1" applyAlignment="1">
      <alignment horizontal="center" vertical="center" wrapText="1"/>
    </xf>
    <xf numFmtId="0" fontId="22" fillId="8" borderId="6" xfId="0" applyFont="1" applyFill="1" applyBorder="1" applyAlignment="1">
      <alignment horizontal="center" vertical="center" wrapText="1"/>
    </xf>
    <xf numFmtId="0" fontId="22" fillId="8" borderId="15" xfId="0" applyFont="1" applyFill="1" applyBorder="1" applyAlignment="1">
      <alignment horizontal="center" vertical="center" wrapText="1"/>
    </xf>
    <xf numFmtId="1" fontId="23" fillId="22" borderId="5" xfId="0" applyNumberFormat="1" applyFont="1" applyFill="1" applyBorder="1" applyAlignment="1">
      <alignment horizontal="center" vertical="center"/>
    </xf>
    <xf numFmtId="1" fontId="23" fillId="22" borderId="55" xfId="0" applyNumberFormat="1" applyFont="1" applyFill="1" applyBorder="1" applyAlignment="1">
      <alignment horizontal="center" vertical="center"/>
    </xf>
    <xf numFmtId="1" fontId="23" fillId="22" borderId="38" xfId="0" applyNumberFormat="1" applyFont="1" applyFill="1" applyBorder="1" applyAlignment="1">
      <alignment horizontal="center" vertical="center"/>
    </xf>
    <xf numFmtId="9" fontId="44" fillId="0" borderId="1" xfId="0" applyNumberFormat="1" applyFont="1" applyBorder="1" applyAlignment="1">
      <alignment horizontal="center" vertical="center"/>
    </xf>
    <xf numFmtId="9" fontId="44" fillId="0" borderId="3" xfId="0" applyNumberFormat="1" applyFont="1" applyBorder="1" applyAlignment="1">
      <alignment horizontal="center" vertical="center"/>
    </xf>
    <xf numFmtId="0" fontId="27" fillId="6" borderId="9" xfId="0" applyFont="1" applyFill="1" applyBorder="1" applyAlignment="1">
      <alignment horizontal="center" vertical="center" wrapText="1"/>
    </xf>
    <xf numFmtId="0" fontId="27" fillId="6" borderId="39"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6" borderId="5" xfId="0" applyFont="1" applyFill="1" applyBorder="1" applyAlignment="1">
      <alignment horizontal="center" vertical="center" wrapText="1"/>
    </xf>
    <xf numFmtId="0" fontId="27" fillId="6" borderId="28" xfId="0" applyFont="1" applyFill="1" applyBorder="1" applyAlignment="1">
      <alignment horizontal="center" vertical="center" wrapText="1"/>
    </xf>
    <xf numFmtId="9" fontId="44" fillId="0" borderId="38" xfId="0" applyNumberFormat="1" applyFont="1" applyBorder="1" applyAlignment="1">
      <alignment horizontal="center" vertical="center"/>
    </xf>
    <xf numFmtId="9" fontId="44" fillId="0" borderId="29" xfId="0" applyNumberFormat="1" applyFont="1" applyBorder="1" applyAlignment="1">
      <alignment horizontal="center" vertical="center"/>
    </xf>
    <xf numFmtId="0" fontId="1" fillId="6" borderId="9" xfId="0" applyFont="1" applyFill="1" applyBorder="1" applyAlignment="1">
      <alignment horizontal="left" vertical="center" wrapText="1"/>
    </xf>
    <xf numFmtId="0" fontId="44" fillId="20" borderId="22" xfId="0" applyFont="1" applyFill="1" applyBorder="1" applyAlignment="1">
      <alignment horizontal="center" vertical="center"/>
    </xf>
    <xf numFmtId="0" fontId="44" fillId="20" borderId="23" xfId="0" applyFont="1" applyFill="1" applyBorder="1" applyAlignment="1">
      <alignment horizontal="center" vertical="center"/>
    </xf>
    <xf numFmtId="0" fontId="44" fillId="20" borderId="24" xfId="0" applyFont="1" applyFill="1" applyBorder="1" applyAlignment="1">
      <alignment horizontal="center" vertical="center"/>
    </xf>
    <xf numFmtId="0" fontId="44" fillId="2" borderId="16" xfId="0" applyFont="1" applyFill="1" applyBorder="1" applyAlignment="1">
      <alignment horizontal="left"/>
    </xf>
    <xf numFmtId="0" fontId="44" fillId="2" borderId="17" xfId="0" applyFont="1" applyFill="1" applyBorder="1" applyAlignment="1">
      <alignment horizontal="left"/>
    </xf>
    <xf numFmtId="0" fontId="44" fillId="2" borderId="19" xfId="0" applyFont="1" applyFill="1" applyBorder="1" applyAlignment="1">
      <alignment horizontal="left"/>
    </xf>
    <xf numFmtId="0" fontId="44" fillId="2" borderId="0" xfId="0" applyFont="1" applyFill="1" applyBorder="1" applyAlignment="1">
      <alignment horizontal="left"/>
    </xf>
    <xf numFmtId="0" fontId="44" fillId="0" borderId="20" xfId="0" applyFont="1" applyBorder="1" applyAlignment="1">
      <alignment horizontal="left"/>
    </xf>
    <xf numFmtId="0" fontId="44" fillId="0" borderId="12" xfId="0" applyFont="1" applyBorder="1" applyAlignment="1">
      <alignment horizontal="left"/>
    </xf>
    <xf numFmtId="0" fontId="49" fillId="0" borderId="22" xfId="0" applyFont="1" applyBorder="1" applyAlignment="1">
      <alignment horizontal="center"/>
    </xf>
    <xf numFmtId="0" fontId="49" fillId="0" borderId="23" xfId="0" applyFont="1" applyBorder="1" applyAlignment="1">
      <alignment horizontal="center"/>
    </xf>
    <xf numFmtId="0" fontId="48" fillId="0" borderId="0" xfId="0" applyFont="1" applyBorder="1" applyAlignment="1">
      <alignment horizontal="center"/>
    </xf>
    <xf numFmtId="0" fontId="1" fillId="6" borderId="1" xfId="0" applyFont="1" applyFill="1" applyBorder="1" applyAlignment="1">
      <alignment horizontal="left" vertical="center" wrapText="1"/>
    </xf>
    <xf numFmtId="0" fontId="44" fillId="0" borderId="19" xfId="0" applyFont="1" applyBorder="1" applyAlignment="1">
      <alignment horizontal="left"/>
    </xf>
    <xf numFmtId="0" fontId="44" fillId="0" borderId="0" xfId="0" applyFont="1" applyBorder="1" applyAlignment="1">
      <alignment horizontal="left"/>
    </xf>
    <xf numFmtId="0" fontId="11" fillId="9" borderId="22" xfId="0" applyFont="1" applyFill="1" applyBorder="1" applyAlignment="1">
      <alignment horizontal="center" vertical="center"/>
    </xf>
    <xf numFmtId="0" fontId="11" fillId="9" borderId="23" xfId="0" applyFont="1" applyFill="1" applyBorder="1" applyAlignment="1">
      <alignment horizontal="center" vertical="center"/>
    </xf>
    <xf numFmtId="0" fontId="11" fillId="9" borderId="24" xfId="0" applyFont="1" applyFill="1" applyBorder="1" applyAlignment="1">
      <alignment horizontal="center" vertical="center"/>
    </xf>
    <xf numFmtId="0" fontId="1" fillId="6" borderId="36" xfId="0" applyFont="1" applyFill="1" applyBorder="1" applyAlignment="1">
      <alignment horizontal="left" vertical="center"/>
    </xf>
    <xf numFmtId="0" fontId="1" fillId="6" borderId="5" xfId="0" applyFont="1" applyFill="1" applyBorder="1" applyAlignment="1">
      <alignment horizontal="left" vertical="center" wrapText="1"/>
    </xf>
    <xf numFmtId="0" fontId="44" fillId="0" borderId="16" xfId="0" applyFont="1" applyBorder="1" applyAlignment="1">
      <alignment horizontal="left"/>
    </xf>
    <xf numFmtId="0" fontId="44" fillId="0" borderId="17" xfId="0" applyFont="1" applyBorder="1" applyAlignment="1">
      <alignment horizontal="left"/>
    </xf>
    <xf numFmtId="9" fontId="1" fillId="2" borderId="9" xfId="0" applyNumberFormat="1" applyFont="1" applyFill="1" applyBorder="1" applyAlignment="1">
      <alignment horizontal="center" vertical="center"/>
    </xf>
    <xf numFmtId="9" fontId="1" fillId="2" borderId="39" xfId="0" applyNumberFormat="1" applyFont="1" applyFill="1" applyBorder="1" applyAlignment="1">
      <alignment horizontal="center" vertical="center"/>
    </xf>
    <xf numFmtId="9" fontId="1" fillId="2" borderId="5" xfId="0" applyNumberFormat="1" applyFont="1" applyFill="1" applyBorder="1" applyAlignment="1">
      <alignment horizontal="center" vertical="center"/>
    </xf>
    <xf numFmtId="9" fontId="1" fillId="2" borderId="28" xfId="0" applyNumberFormat="1" applyFont="1" applyFill="1" applyBorder="1" applyAlignment="1">
      <alignment horizontal="center" vertical="center"/>
    </xf>
    <xf numFmtId="9" fontId="1" fillId="2" borderId="36" xfId="0" applyNumberFormat="1" applyFont="1" applyFill="1" applyBorder="1" applyAlignment="1">
      <alignment horizontal="center" vertical="center"/>
    </xf>
    <xf numFmtId="9" fontId="1" fillId="2" borderId="33" xfId="0" applyNumberFormat="1" applyFont="1" applyFill="1" applyBorder="1" applyAlignment="1">
      <alignment horizontal="center" vertical="center"/>
    </xf>
    <xf numFmtId="0" fontId="27" fillId="12" borderId="62" xfId="0" applyFont="1" applyFill="1" applyBorder="1" applyAlignment="1">
      <alignment horizontal="left" vertical="center"/>
    </xf>
    <xf numFmtId="0" fontId="27" fillId="12" borderId="61" xfId="0" applyFont="1" applyFill="1" applyBorder="1" applyAlignment="1">
      <alignment horizontal="left" vertical="center"/>
    </xf>
    <xf numFmtId="0" fontId="27" fillId="12" borderId="4" xfId="0" applyFont="1" applyFill="1" applyBorder="1" applyAlignment="1">
      <alignment horizontal="left" vertical="center"/>
    </xf>
    <xf numFmtId="0" fontId="31" fillId="12" borderId="38" xfId="0" applyFont="1" applyFill="1" applyBorder="1" applyAlignment="1">
      <alignment horizontal="left" vertical="center" wrapText="1"/>
    </xf>
    <xf numFmtId="0" fontId="31" fillId="12" borderId="13" xfId="0" applyFont="1" applyFill="1" applyBorder="1" applyAlignment="1">
      <alignment horizontal="left" vertical="center" wrapText="1"/>
    </xf>
    <xf numFmtId="0" fontId="1" fillId="6" borderId="13" xfId="0" applyFont="1" applyFill="1" applyBorder="1" applyAlignment="1">
      <alignment horizontal="left" vertical="center" wrapText="1"/>
    </xf>
    <xf numFmtId="0" fontId="29" fillId="12" borderId="9" xfId="0" applyFont="1" applyFill="1" applyBorder="1" applyAlignment="1">
      <alignment horizontal="center" vertical="center" wrapText="1"/>
    </xf>
    <xf numFmtId="0" fontId="29" fillId="12" borderId="13" xfId="0" applyFont="1" applyFill="1" applyBorder="1" applyAlignment="1">
      <alignment horizontal="center" vertical="center" wrapText="1"/>
    </xf>
    <xf numFmtId="1" fontId="12" fillId="22" borderId="5" xfId="0" applyNumberFormat="1" applyFont="1" applyFill="1" applyBorder="1" applyAlignment="1">
      <alignment horizontal="center" vertical="center"/>
    </xf>
    <xf numFmtId="1" fontId="12" fillId="22" borderId="55" xfId="0" applyNumberFormat="1" applyFont="1" applyFill="1" applyBorder="1" applyAlignment="1">
      <alignment horizontal="center" vertical="center"/>
    </xf>
    <xf numFmtId="1" fontId="12" fillId="22" borderId="38" xfId="0" applyNumberFormat="1" applyFont="1" applyFill="1" applyBorder="1" applyAlignment="1">
      <alignment horizontal="center" vertical="center"/>
    </xf>
    <xf numFmtId="0" fontId="1" fillId="6" borderId="13" xfId="0" applyFont="1" applyFill="1" applyBorder="1" applyAlignment="1">
      <alignment horizontal="justify" vertical="center" wrapText="1"/>
    </xf>
    <xf numFmtId="0" fontId="1" fillId="6" borderId="1" xfId="0" applyFont="1" applyFill="1" applyBorder="1" applyAlignment="1">
      <alignment horizontal="justify" vertical="center" wrapText="1"/>
    </xf>
    <xf numFmtId="9" fontId="44" fillId="0" borderId="5" xfId="0" applyNumberFormat="1" applyFont="1" applyBorder="1" applyAlignment="1">
      <alignment horizontal="center" vertical="center"/>
    </xf>
    <xf numFmtId="9" fontId="44" fillId="0" borderId="28" xfId="0" applyNumberFormat="1" applyFont="1" applyBorder="1" applyAlignment="1">
      <alignment horizontal="center" vertical="center"/>
    </xf>
    <xf numFmtId="0" fontId="27" fillId="9" borderId="9" xfId="0" applyFont="1" applyFill="1" applyBorder="1" applyAlignment="1">
      <alignment horizontal="center" vertical="center" wrapText="1"/>
    </xf>
    <xf numFmtId="0" fontId="27" fillId="4" borderId="1" xfId="0" applyFont="1" applyFill="1" applyBorder="1" applyAlignment="1">
      <alignment horizontal="center" vertical="center"/>
    </xf>
    <xf numFmtId="0" fontId="27" fillId="4" borderId="5" xfId="0" applyFont="1" applyFill="1" applyBorder="1" applyAlignment="1">
      <alignment horizontal="center" vertical="center"/>
    </xf>
    <xf numFmtId="0" fontId="27" fillId="5" borderId="1" xfId="0" applyFont="1" applyFill="1" applyBorder="1" applyAlignment="1">
      <alignment horizontal="center" vertical="center"/>
    </xf>
    <xf numFmtId="0" fontId="27" fillId="5" borderId="5" xfId="0" applyFont="1" applyFill="1" applyBorder="1" applyAlignment="1">
      <alignment horizontal="center" vertical="center"/>
    </xf>
    <xf numFmtId="0" fontId="20" fillId="12" borderId="37" xfId="0" applyFont="1" applyFill="1" applyBorder="1" applyAlignment="1">
      <alignment horizontal="left" vertical="center" wrapText="1"/>
    </xf>
    <xf numFmtId="0" fontId="20" fillId="12" borderId="38" xfId="0" applyFont="1" applyFill="1" applyBorder="1" applyAlignment="1">
      <alignment horizontal="left" vertical="center" wrapText="1"/>
    </xf>
    <xf numFmtId="1" fontId="33" fillId="23" borderId="1" xfId="0" applyNumberFormat="1" applyFont="1" applyFill="1" applyBorder="1" applyAlignment="1">
      <alignment horizontal="center" vertical="center"/>
    </xf>
    <xf numFmtId="1" fontId="23" fillId="22" borderId="1" xfId="0" applyNumberFormat="1" applyFont="1" applyFill="1" applyBorder="1" applyAlignment="1">
      <alignment horizontal="center" vertical="center"/>
    </xf>
    <xf numFmtId="0" fontId="1" fillId="6" borderId="38" xfId="0" applyFont="1" applyFill="1" applyBorder="1" applyAlignment="1">
      <alignment horizontal="center" vertical="center" wrapText="1"/>
    </xf>
    <xf numFmtId="0" fontId="1" fillId="6" borderId="29"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34" xfId="0" applyFont="1" applyFill="1" applyBorder="1" applyAlignment="1">
      <alignment horizontal="center" vertical="center" wrapText="1"/>
    </xf>
    <xf numFmtId="9" fontId="1" fillId="2" borderId="1" xfId="0" applyNumberFormat="1" applyFont="1" applyFill="1" applyBorder="1" applyAlignment="1">
      <alignment horizontal="center" vertical="center"/>
    </xf>
    <xf numFmtId="9" fontId="1" fillId="2" borderId="3" xfId="0" applyNumberFormat="1" applyFont="1" applyFill="1" applyBorder="1" applyAlignment="1">
      <alignment horizontal="center" vertical="center"/>
    </xf>
    <xf numFmtId="9" fontId="1" fillId="2" borderId="38" xfId="0" applyNumberFormat="1" applyFont="1" applyFill="1" applyBorder="1" applyAlignment="1">
      <alignment horizontal="center" vertical="center"/>
    </xf>
    <xf numFmtId="9" fontId="1" fillId="2" borderId="29" xfId="0" applyNumberFormat="1" applyFont="1" applyFill="1" applyBorder="1" applyAlignment="1">
      <alignment horizontal="center" vertical="center"/>
    </xf>
    <xf numFmtId="0" fontId="29" fillId="0" borderId="22" xfId="0" applyFont="1" applyBorder="1" applyAlignment="1">
      <alignment horizontal="left" vertical="top"/>
    </xf>
    <xf numFmtId="0" fontId="29" fillId="0" borderId="23" xfId="0" applyFont="1" applyBorder="1" applyAlignment="1">
      <alignment horizontal="left" vertical="top"/>
    </xf>
    <xf numFmtId="0" fontId="29" fillId="0" borderId="24" xfId="0" applyFont="1" applyBorder="1" applyAlignment="1">
      <alignment horizontal="left" vertical="top"/>
    </xf>
    <xf numFmtId="0" fontId="1" fillId="9" borderId="38"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1" fillId="6" borderId="38" xfId="0" applyFont="1" applyFill="1" applyBorder="1" applyAlignment="1">
      <alignment horizontal="left" vertical="center" wrapText="1"/>
    </xf>
    <xf numFmtId="0" fontId="27" fillId="12" borderId="1" xfId="0" applyFont="1" applyFill="1" applyBorder="1" applyAlignment="1">
      <alignment horizontal="left" vertical="center"/>
    </xf>
    <xf numFmtId="0" fontId="27" fillId="12" borderId="5" xfId="0" applyFont="1" applyFill="1" applyBorder="1" applyAlignment="1">
      <alignment horizontal="left" vertical="center"/>
    </xf>
    <xf numFmtId="0" fontId="1" fillId="6" borderId="1"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9" fillId="12" borderId="1" xfId="0" applyFont="1" applyFill="1" applyBorder="1" applyAlignment="1">
      <alignment horizontal="left" vertical="center" wrapText="1"/>
    </xf>
    <xf numFmtId="0" fontId="29" fillId="12" borderId="38" xfId="0" applyFont="1" applyFill="1" applyBorder="1" applyAlignment="1">
      <alignment horizontal="left" vertical="center" wrapText="1"/>
    </xf>
    <xf numFmtId="0" fontId="29" fillId="12" borderId="8" xfId="0" applyFont="1" applyFill="1" applyBorder="1" applyAlignment="1">
      <alignment horizontal="center" vertical="center"/>
    </xf>
    <xf numFmtId="0" fontId="29" fillId="12" borderId="6" xfId="0" applyFont="1" applyFill="1" applyBorder="1" applyAlignment="1">
      <alignment horizontal="center" vertical="center"/>
    </xf>
    <xf numFmtId="0" fontId="29" fillId="12" borderId="15" xfId="0" applyFont="1" applyFill="1" applyBorder="1" applyAlignment="1">
      <alignment horizontal="center" vertical="center"/>
    </xf>
    <xf numFmtId="9" fontId="44" fillId="0" borderId="13" xfId="0" applyNumberFormat="1" applyFont="1" applyBorder="1" applyAlignment="1">
      <alignment horizontal="center" vertical="center"/>
    </xf>
    <xf numFmtId="9" fontId="44" fillId="0" borderId="34" xfId="0" applyNumberFormat="1" applyFont="1" applyBorder="1" applyAlignment="1">
      <alignment horizontal="center" vertical="center"/>
    </xf>
    <xf numFmtId="0" fontId="20" fillId="12" borderId="62" xfId="0" applyFont="1" applyFill="1" applyBorder="1" applyAlignment="1">
      <alignment horizontal="left" vertical="center"/>
    </xf>
    <xf numFmtId="0" fontId="20" fillId="12" borderId="61" xfId="0" applyFont="1" applyFill="1" applyBorder="1" applyAlignment="1">
      <alignment horizontal="left" vertical="center"/>
    </xf>
    <xf numFmtId="0" fontId="20" fillId="12" borderId="4" xfId="0" applyFont="1" applyFill="1" applyBorder="1" applyAlignment="1">
      <alignment horizontal="left" vertical="center"/>
    </xf>
    <xf numFmtId="0" fontId="27" fillId="12" borderId="38" xfId="0" applyFont="1" applyFill="1" applyBorder="1" applyAlignment="1">
      <alignment horizontal="left" vertical="center"/>
    </xf>
    <xf numFmtId="0" fontId="27" fillId="12" borderId="62" xfId="0" applyFont="1" applyFill="1" applyBorder="1" applyAlignment="1">
      <alignment horizontal="left" vertical="center" wrapText="1"/>
    </xf>
    <xf numFmtId="0" fontId="27" fillId="12" borderId="61" xfId="0" applyFont="1" applyFill="1" applyBorder="1" applyAlignment="1">
      <alignment horizontal="left" vertical="center" wrapText="1"/>
    </xf>
    <xf numFmtId="0" fontId="27" fillId="12" borderId="4" xfId="0" applyFont="1" applyFill="1" applyBorder="1" applyAlignment="1">
      <alignment horizontal="left" vertical="center" wrapText="1"/>
    </xf>
    <xf numFmtId="0" fontId="11" fillId="12" borderId="29" xfId="0" applyFont="1" applyFill="1" applyBorder="1" applyAlignment="1">
      <alignment horizontal="center" vertical="center" wrapText="1"/>
    </xf>
    <xf numFmtId="0" fontId="11" fillId="12" borderId="63" xfId="0" applyFont="1" applyFill="1" applyBorder="1" applyAlignment="1">
      <alignment horizontal="center" vertical="center" wrapText="1"/>
    </xf>
    <xf numFmtId="0" fontId="11" fillId="12" borderId="54" xfId="0" applyFont="1" applyFill="1" applyBorder="1" applyAlignment="1">
      <alignment horizontal="center" vertical="center" wrapText="1"/>
    </xf>
    <xf numFmtId="0" fontId="27" fillId="6" borderId="13" xfId="0" applyFont="1" applyFill="1" applyBorder="1" applyAlignment="1">
      <alignment horizontal="center" vertical="center" wrapText="1"/>
    </xf>
    <xf numFmtId="0" fontId="27" fillId="6" borderId="34" xfId="0" applyFont="1" applyFill="1" applyBorder="1" applyAlignment="1">
      <alignment horizontal="center" vertical="center" wrapText="1"/>
    </xf>
    <xf numFmtId="0" fontId="44" fillId="0" borderId="5" xfId="0" applyFont="1" applyBorder="1" applyAlignment="1">
      <alignment horizontal="center" vertical="center"/>
    </xf>
    <xf numFmtId="0" fontId="44" fillId="0" borderId="28" xfId="0" applyFont="1" applyBorder="1" applyAlignment="1">
      <alignment horizontal="center" vertical="center"/>
    </xf>
    <xf numFmtId="0" fontId="29" fillId="12" borderId="9" xfId="0" applyFont="1" applyFill="1" applyBorder="1" applyAlignment="1">
      <alignment horizontal="center" vertical="center"/>
    </xf>
    <xf numFmtId="0" fontId="29" fillId="12" borderId="1" xfId="0" applyFont="1" applyFill="1" applyBorder="1" applyAlignment="1">
      <alignment horizontal="center" vertical="center"/>
    </xf>
    <xf numFmtId="0" fontId="29" fillId="12" borderId="13" xfId="0" applyFont="1" applyFill="1" applyBorder="1" applyAlignment="1">
      <alignment horizontal="center" vertical="center"/>
    </xf>
    <xf numFmtId="0" fontId="29" fillId="12" borderId="31" xfId="0" applyFont="1" applyFill="1" applyBorder="1" applyAlignment="1">
      <alignment horizontal="center" vertical="center"/>
    </xf>
    <xf numFmtId="0" fontId="32" fillId="12" borderId="45" xfId="0" applyFont="1" applyFill="1" applyBorder="1" applyAlignment="1">
      <alignment horizontal="center" vertical="center"/>
    </xf>
    <xf numFmtId="0" fontId="32" fillId="12" borderId="44"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59"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9" fontId="33" fillId="23" borderId="8" xfId="0" applyNumberFormat="1" applyFont="1" applyFill="1" applyBorder="1" applyAlignment="1">
      <alignment horizontal="center" vertical="center"/>
    </xf>
    <xf numFmtId="9" fontId="33" fillId="23" borderId="15" xfId="0" applyNumberFormat="1" applyFont="1" applyFill="1" applyBorder="1" applyAlignment="1">
      <alignment horizontal="center" vertical="center"/>
    </xf>
    <xf numFmtId="0" fontId="27" fillId="2" borderId="1" xfId="0" applyFont="1" applyFill="1" applyBorder="1" applyAlignment="1">
      <alignment horizontal="left" vertical="center" wrapText="1"/>
    </xf>
    <xf numFmtId="9" fontId="44" fillId="2" borderId="5" xfId="0" applyNumberFormat="1" applyFont="1" applyFill="1" applyBorder="1" applyAlignment="1">
      <alignment horizontal="center" vertical="center" wrapText="1"/>
    </xf>
    <xf numFmtId="9" fontId="44" fillId="2" borderId="28" xfId="0" applyNumberFormat="1" applyFont="1" applyFill="1" applyBorder="1" applyAlignment="1">
      <alignment horizontal="center" vertical="center" wrapText="1"/>
    </xf>
    <xf numFmtId="0" fontId="11" fillId="12" borderId="58" xfId="0" applyFont="1" applyFill="1" applyBorder="1" applyAlignment="1">
      <alignment horizontal="center" vertical="center" wrapText="1"/>
    </xf>
    <xf numFmtId="0" fontId="11" fillId="12" borderId="60"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11" fillId="12" borderId="10" xfId="0" applyFont="1" applyFill="1" applyBorder="1" applyAlignment="1">
      <alignment horizontal="center" vertical="center" wrapText="1"/>
    </xf>
    <xf numFmtId="0" fontId="11" fillId="12" borderId="15" xfId="0" applyFont="1" applyFill="1" applyBorder="1" applyAlignment="1">
      <alignment horizontal="center" vertical="center" wrapText="1"/>
    </xf>
    <xf numFmtId="0" fontId="11" fillId="12" borderId="14" xfId="0" applyFont="1" applyFill="1" applyBorder="1" applyAlignment="1">
      <alignment horizontal="center" vertical="center" wrapText="1"/>
    </xf>
    <xf numFmtId="0" fontId="11" fillId="12" borderId="47" xfId="0" applyFont="1" applyFill="1" applyBorder="1" applyAlignment="1">
      <alignment horizontal="center" vertical="center" wrapText="1"/>
    </xf>
    <xf numFmtId="0" fontId="11" fillId="12" borderId="36" xfId="0" applyFont="1" applyFill="1" applyBorder="1" applyAlignment="1">
      <alignment horizontal="center" vertical="center" wrapText="1"/>
    </xf>
    <xf numFmtId="0" fontId="11" fillId="12" borderId="48" xfId="0" applyFont="1" applyFill="1" applyBorder="1" applyAlignment="1">
      <alignment horizontal="center" vertical="center" wrapText="1"/>
    </xf>
    <xf numFmtId="9" fontId="44" fillId="2" borderId="1" xfId="0" applyNumberFormat="1" applyFont="1" applyFill="1" applyBorder="1" applyAlignment="1">
      <alignment horizontal="center" vertical="center" wrapText="1"/>
    </xf>
    <xf numFmtId="9" fontId="44" fillId="2" borderId="3" xfId="0" applyNumberFormat="1" applyFont="1" applyFill="1" applyBorder="1" applyAlignment="1">
      <alignment horizontal="center" vertical="center" wrapText="1"/>
    </xf>
    <xf numFmtId="9" fontId="44" fillId="2" borderId="38" xfId="0" applyNumberFormat="1" applyFont="1" applyFill="1" applyBorder="1" applyAlignment="1">
      <alignment horizontal="center" vertical="center" wrapText="1"/>
    </xf>
    <xf numFmtId="9" fontId="44" fillId="2" borderId="29"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7" fillId="2" borderId="38" xfId="0" applyFont="1" applyFill="1" applyBorder="1" applyAlignment="1">
      <alignment horizontal="left" vertical="center" wrapText="1"/>
    </xf>
    <xf numFmtId="0" fontId="27" fillId="2" borderId="1" xfId="0" applyFont="1" applyFill="1" applyBorder="1" applyAlignment="1">
      <alignment horizontal="left" vertical="center"/>
    </xf>
    <xf numFmtId="0" fontId="27" fillId="2" borderId="13" xfId="0" applyFont="1" applyFill="1" applyBorder="1" applyAlignment="1">
      <alignment horizontal="left" vertical="center" wrapText="1"/>
    </xf>
    <xf numFmtId="0" fontId="33" fillId="2" borderId="0" xfId="0" applyFont="1" applyFill="1" applyBorder="1" applyAlignment="1">
      <alignment horizontal="left" vertical="center"/>
    </xf>
    <xf numFmtId="0" fontId="1" fillId="0" borderId="40" xfId="0" applyFont="1" applyBorder="1" applyAlignment="1">
      <alignment horizontal="center" vertical="center" wrapText="1"/>
    </xf>
    <xf numFmtId="0" fontId="1" fillId="0" borderId="14" xfId="0" applyFont="1" applyBorder="1" applyAlignment="1">
      <alignment horizontal="center" vertical="center" wrapText="1"/>
    </xf>
    <xf numFmtId="0" fontId="27" fillId="2" borderId="15" xfId="0" applyFont="1" applyFill="1" applyBorder="1" applyAlignment="1">
      <alignment vertical="center" wrapText="1"/>
    </xf>
    <xf numFmtId="0" fontId="27" fillId="2" borderId="13" xfId="0" applyFont="1" applyFill="1" applyBorder="1" applyAlignment="1">
      <alignment vertical="center" wrapText="1"/>
    </xf>
    <xf numFmtId="0" fontId="1" fillId="0" borderId="50" xfId="0" applyFont="1" applyBorder="1" applyAlignment="1">
      <alignment horizontal="center" wrapText="1"/>
    </xf>
    <xf numFmtId="0" fontId="1" fillId="0" borderId="10" xfId="0" applyFont="1" applyBorder="1" applyAlignment="1">
      <alignment horizontal="center" wrapText="1"/>
    </xf>
    <xf numFmtId="0" fontId="1" fillId="0" borderId="4" xfId="0" applyFont="1" applyBorder="1" applyAlignment="1">
      <alignment horizontal="center" wrapText="1"/>
    </xf>
    <xf numFmtId="0" fontId="1" fillId="0" borderId="7" xfId="0" applyFont="1" applyBorder="1" applyAlignment="1">
      <alignment horizontal="center" wrapText="1"/>
    </xf>
    <xf numFmtId="0" fontId="27" fillId="12" borderId="8" xfId="0" applyFont="1" applyFill="1" applyBorder="1" applyAlignment="1">
      <alignment horizontal="center" vertical="center" wrapText="1"/>
    </xf>
    <xf numFmtId="0" fontId="27" fillId="12" borderId="15" xfId="0" applyFont="1" applyFill="1" applyBorder="1" applyAlignment="1">
      <alignment horizontal="center" vertical="center" wrapText="1"/>
    </xf>
    <xf numFmtId="0" fontId="27" fillId="2" borderId="6" xfId="0" applyFont="1" applyFill="1" applyBorder="1" applyAlignment="1">
      <alignment horizontal="left" vertical="center"/>
    </xf>
    <xf numFmtId="0" fontId="27" fillId="2" borderId="37" xfId="0" applyFont="1" applyFill="1" applyBorder="1" applyAlignment="1">
      <alignment horizontal="left" vertical="center" wrapText="1"/>
    </xf>
    <xf numFmtId="0" fontId="27" fillId="2" borderId="14" xfId="0" applyFont="1" applyFill="1" applyBorder="1" applyAlignment="1">
      <alignment horizontal="left" vertical="center" wrapText="1"/>
    </xf>
    <xf numFmtId="0" fontId="1" fillId="2" borderId="59" xfId="0" applyFont="1" applyFill="1" applyBorder="1" applyAlignment="1">
      <alignment horizontal="left" vertical="center" wrapText="1"/>
    </xf>
    <xf numFmtId="0" fontId="1" fillId="2" borderId="60" xfId="0" applyFont="1" applyFill="1" applyBorder="1" applyAlignment="1">
      <alignment horizontal="left" vertical="center" wrapText="1"/>
    </xf>
    <xf numFmtId="0" fontId="29" fillId="12" borderId="33" xfId="0" applyFont="1" applyFill="1" applyBorder="1" applyAlignment="1">
      <alignment horizontal="left" vertical="center" wrapText="1"/>
    </xf>
    <xf numFmtId="0" fontId="29" fillId="12" borderId="17" xfId="0" applyFont="1" applyFill="1" applyBorder="1" applyAlignment="1">
      <alignment horizontal="left" vertical="center" wrapText="1"/>
    </xf>
    <xf numFmtId="0" fontId="29" fillId="12" borderId="18" xfId="0" applyFont="1" applyFill="1" applyBorder="1" applyAlignment="1">
      <alignment horizontal="left" vertical="center" wrapText="1"/>
    </xf>
    <xf numFmtId="0" fontId="29" fillId="12" borderId="26" xfId="0" applyFont="1" applyFill="1" applyBorder="1" applyAlignment="1">
      <alignment horizontal="left" vertical="center" wrapText="1"/>
    </xf>
    <xf numFmtId="0" fontId="29" fillId="12" borderId="12" xfId="0" applyFont="1" applyFill="1" applyBorder="1" applyAlignment="1">
      <alignment horizontal="left" vertical="center" wrapText="1"/>
    </xf>
    <xf numFmtId="0" fontId="29" fillId="12" borderId="21" xfId="0" applyFont="1" applyFill="1" applyBorder="1" applyAlignment="1">
      <alignment horizontal="left" vertical="center" wrapText="1"/>
    </xf>
    <xf numFmtId="0" fontId="29" fillId="12" borderId="8" xfId="0" applyFont="1" applyFill="1" applyBorder="1" applyAlignment="1">
      <alignment horizontal="center" vertical="center" wrapText="1"/>
    </xf>
    <xf numFmtId="0" fontId="29" fillId="12" borderId="15" xfId="0" applyFont="1" applyFill="1" applyBorder="1" applyAlignment="1">
      <alignment horizontal="center" vertical="center" wrapText="1"/>
    </xf>
    <xf numFmtId="0" fontId="27" fillId="2" borderId="7" xfId="0" applyFont="1" applyFill="1" applyBorder="1" applyAlignment="1">
      <alignment horizontal="left" vertical="center" wrapText="1"/>
    </xf>
    <xf numFmtId="0" fontId="27" fillId="2" borderId="38" xfId="0" applyFont="1" applyFill="1" applyBorder="1" applyAlignment="1">
      <alignment horizontal="left" vertical="center"/>
    </xf>
    <xf numFmtId="0" fontId="27" fillId="2" borderId="32" xfId="0" applyFont="1" applyFill="1" applyBorder="1" applyAlignment="1">
      <alignment horizontal="left" vertical="center"/>
    </xf>
    <xf numFmtId="0" fontId="18" fillId="12" borderId="46" xfId="0" applyFont="1" applyFill="1" applyBorder="1" applyAlignment="1">
      <alignment horizontal="center" vertical="center" wrapText="1"/>
    </xf>
    <xf numFmtId="0" fontId="18" fillId="12" borderId="44" xfId="0" applyFont="1" applyFill="1" applyBorder="1" applyAlignment="1">
      <alignment horizontal="center" vertical="center" wrapText="1"/>
    </xf>
    <xf numFmtId="0" fontId="44" fillId="0" borderId="9" xfId="0" applyFont="1" applyBorder="1" applyAlignment="1">
      <alignment horizontal="center" vertical="center"/>
    </xf>
    <xf numFmtId="0" fontId="44" fillId="0" borderId="10"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1" xfId="0" applyFont="1" applyBorder="1" applyAlignment="1">
      <alignment horizontal="center" vertical="center"/>
    </xf>
    <xf numFmtId="0" fontId="44" fillId="0" borderId="3" xfId="0" applyFont="1" applyBorder="1" applyAlignment="1">
      <alignment horizontal="center" vertical="center"/>
    </xf>
    <xf numFmtId="0" fontId="31" fillId="12" borderId="38"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31" fillId="12" borderId="1" xfId="0" applyFont="1" applyFill="1" applyBorder="1" applyAlignment="1">
      <alignment horizontal="left" vertical="center" wrapText="1"/>
    </xf>
    <xf numFmtId="0" fontId="31" fillId="12" borderId="37" xfId="0" applyFont="1" applyFill="1" applyBorder="1" applyAlignment="1">
      <alignment horizontal="center" vertical="center"/>
    </xf>
    <xf numFmtId="0" fontId="31" fillId="12" borderId="15" xfId="0" applyFont="1" applyFill="1" applyBorder="1" applyAlignment="1">
      <alignment horizontal="center" vertical="center"/>
    </xf>
    <xf numFmtId="0" fontId="31" fillId="12" borderId="6" xfId="0" applyFont="1" applyFill="1" applyBorder="1" applyAlignment="1">
      <alignment horizontal="center" vertical="center"/>
    </xf>
    <xf numFmtId="0" fontId="1" fillId="6" borderId="1" xfId="0" applyFont="1" applyFill="1" applyBorder="1" applyAlignment="1">
      <alignment vertical="center" wrapText="1"/>
    </xf>
    <xf numFmtId="0" fontId="29" fillId="12" borderId="1" xfId="0" applyFont="1" applyFill="1" applyBorder="1" applyAlignment="1">
      <alignment horizontal="center" vertical="center" wrapText="1"/>
    </xf>
    <xf numFmtId="0" fontId="29" fillId="12" borderId="5" xfId="0" applyFont="1" applyFill="1" applyBorder="1" applyAlignment="1">
      <alignment horizontal="center" vertical="center" wrapText="1"/>
    </xf>
    <xf numFmtId="0" fontId="29" fillId="12" borderId="16" xfId="0" applyFont="1" applyFill="1" applyBorder="1" applyAlignment="1">
      <alignment horizontal="left" vertical="center" wrapText="1"/>
    </xf>
    <xf numFmtId="0" fontId="29" fillId="12" borderId="0" xfId="0" applyFont="1" applyFill="1" applyBorder="1" applyAlignment="1">
      <alignment horizontal="left" vertical="center" wrapText="1"/>
    </xf>
    <xf numFmtId="0" fontId="29" fillId="12" borderId="5" xfId="0" applyFont="1" applyFill="1" applyBorder="1" applyAlignment="1">
      <alignment horizontal="center" vertical="center"/>
    </xf>
    <xf numFmtId="0" fontId="20" fillId="12" borderId="62" xfId="0" applyFont="1" applyFill="1" applyBorder="1" applyAlignment="1">
      <alignment horizontal="left" vertical="center" wrapText="1"/>
    </xf>
    <xf numFmtId="0" fontId="20" fillId="12" borderId="61" xfId="0" applyFont="1" applyFill="1" applyBorder="1" applyAlignment="1">
      <alignment horizontal="left" vertical="center" wrapText="1"/>
    </xf>
    <xf numFmtId="0" fontId="20" fillId="12" borderId="4" xfId="0" applyFont="1" applyFill="1" applyBorder="1" applyAlignment="1">
      <alignment horizontal="left" vertical="center" wrapText="1"/>
    </xf>
    <xf numFmtId="1" fontId="40" fillId="0" borderId="3" xfId="0" applyNumberFormat="1" applyFont="1" applyBorder="1" applyAlignment="1">
      <alignment horizontal="center" vertical="center"/>
    </xf>
    <xf numFmtId="0" fontId="40" fillId="0" borderId="61" xfId="0" applyNumberFormat="1" applyFont="1" applyBorder="1" applyAlignment="1">
      <alignment horizontal="center" vertical="center"/>
    </xf>
    <xf numFmtId="0" fontId="40" fillId="0" borderId="4" xfId="0" applyNumberFormat="1" applyFont="1" applyBorder="1" applyAlignment="1">
      <alignment horizontal="center" vertical="center"/>
    </xf>
    <xf numFmtId="1" fontId="40" fillId="0" borderId="28" xfId="0" applyNumberFormat="1" applyFont="1" applyBorder="1" applyAlignment="1">
      <alignment horizontal="center" vertical="center"/>
    </xf>
    <xf numFmtId="0" fontId="40" fillId="0" borderId="2" xfId="0" applyNumberFormat="1" applyFont="1" applyBorder="1" applyAlignment="1">
      <alignment horizontal="center" vertical="center"/>
    </xf>
    <xf numFmtId="0" fontId="40" fillId="0" borderId="30" xfId="0" applyNumberFormat="1" applyFont="1" applyBorder="1" applyAlignment="1">
      <alignment horizontal="center" vertical="center"/>
    </xf>
    <xf numFmtId="10" fontId="49" fillId="0" borderId="1" xfId="0" applyNumberFormat="1" applyFont="1" applyBorder="1" applyAlignment="1">
      <alignment horizontal="center" vertical="center"/>
    </xf>
    <xf numFmtId="0" fontId="10" fillId="6" borderId="1" xfId="0" applyFont="1" applyFill="1" applyBorder="1" applyAlignment="1">
      <alignment horizontal="left" vertical="center" wrapText="1"/>
    </xf>
    <xf numFmtId="0" fontId="1" fillId="6" borderId="1" xfId="1" applyFont="1" applyFill="1" applyBorder="1" applyAlignment="1">
      <alignment vertical="center" wrapText="1"/>
    </xf>
    <xf numFmtId="0" fontId="31" fillId="12" borderId="8" xfId="0" applyFont="1" applyFill="1" applyBorder="1" applyAlignment="1">
      <alignment horizontal="left" vertical="center"/>
    </xf>
    <xf numFmtId="0" fontId="31" fillId="12" borderId="9" xfId="0" applyFont="1" applyFill="1" applyBorder="1" applyAlignment="1">
      <alignment horizontal="left" vertical="center"/>
    </xf>
    <xf numFmtId="0" fontId="31" fillId="12" borderId="31" xfId="0" applyFont="1" applyFill="1" applyBorder="1" applyAlignment="1">
      <alignment horizontal="left" vertical="center"/>
    </xf>
    <xf numFmtId="0" fontId="31" fillId="12" borderId="5" xfId="0" applyFont="1" applyFill="1" applyBorder="1" applyAlignment="1">
      <alignment horizontal="left" vertical="center"/>
    </xf>
    <xf numFmtId="1" fontId="17" fillId="23" borderId="1" xfId="0" applyNumberFormat="1" applyFont="1" applyFill="1" applyBorder="1" applyAlignment="1">
      <alignment horizontal="center" vertical="center"/>
    </xf>
    <xf numFmtId="1" fontId="46" fillId="23" borderId="1" xfId="0" applyNumberFormat="1" applyFont="1" applyFill="1" applyBorder="1" applyAlignment="1">
      <alignment horizontal="center" vertical="center"/>
    </xf>
    <xf numFmtId="0" fontId="33" fillId="14" borderId="1" xfId="0" applyFont="1" applyFill="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45" fillId="0" borderId="1" xfId="0" applyFont="1" applyBorder="1" applyAlignment="1">
      <alignment horizontal="center" vertical="center"/>
    </xf>
    <xf numFmtId="0" fontId="1" fillId="12" borderId="1" xfId="1" applyFont="1" applyFill="1" applyBorder="1" applyAlignment="1">
      <alignment horizontal="left" vertical="center" wrapText="1"/>
    </xf>
    <xf numFmtId="0" fontId="10" fillId="12" borderId="1" xfId="0" applyFont="1" applyFill="1" applyBorder="1" applyAlignment="1">
      <alignment horizontal="left" vertical="center" wrapText="1"/>
    </xf>
    <xf numFmtId="0" fontId="1" fillId="12" borderId="38" xfId="1" applyFont="1" applyFill="1" applyBorder="1" applyAlignment="1">
      <alignment horizontal="left" vertical="center" wrapText="1"/>
    </xf>
    <xf numFmtId="0" fontId="10" fillId="12" borderId="1" xfId="0" applyFont="1" applyFill="1" applyBorder="1" applyAlignment="1">
      <alignment horizontal="left" vertical="center"/>
    </xf>
    <xf numFmtId="0" fontId="10" fillId="0" borderId="1" xfId="0" applyFont="1" applyBorder="1" applyAlignment="1">
      <alignment horizontal="left" vertical="top"/>
    </xf>
    <xf numFmtId="0" fontId="54" fillId="0" borderId="1" xfId="0" applyFont="1" applyBorder="1" applyAlignment="1">
      <alignment horizontal="center" vertical="center"/>
    </xf>
    <xf numFmtId="0" fontId="54" fillId="0" borderId="3" xfId="0" applyFont="1" applyBorder="1" applyAlignment="1">
      <alignment horizontal="center" vertical="center"/>
    </xf>
    <xf numFmtId="0" fontId="10" fillId="6" borderId="1" xfId="0" applyFont="1" applyFill="1" applyBorder="1" applyAlignment="1">
      <alignment horizontal="left" vertical="center"/>
    </xf>
    <xf numFmtId="0" fontId="1" fillId="6" borderId="1" xfId="1" applyFont="1" applyFill="1" applyBorder="1" applyAlignment="1">
      <alignment horizontal="left" vertical="center" wrapText="1"/>
    </xf>
    <xf numFmtId="0" fontId="54" fillId="2" borderId="1"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5" xfId="0" applyFont="1" applyFill="1" applyBorder="1" applyAlignment="1">
      <alignment horizontal="center" vertical="center"/>
    </xf>
    <xf numFmtId="0" fontId="54" fillId="2" borderId="52" xfId="0" applyFont="1" applyFill="1" applyBorder="1" applyAlignment="1">
      <alignment horizontal="center" vertical="center"/>
    </xf>
    <xf numFmtId="0" fontId="1" fillId="6" borderId="5" xfId="1" applyFont="1" applyFill="1" applyBorder="1" applyAlignment="1">
      <alignment horizontal="left" vertical="center" wrapText="1"/>
    </xf>
    <xf numFmtId="0" fontId="32" fillId="12" borderId="47" xfId="1" applyFont="1" applyFill="1" applyBorder="1" applyAlignment="1">
      <alignment horizontal="center" vertical="center" wrapText="1"/>
    </xf>
    <xf numFmtId="0" fontId="32" fillId="12" borderId="36" xfId="1" applyFont="1" applyFill="1" applyBorder="1" applyAlignment="1">
      <alignment horizontal="center" vertical="center" wrapText="1"/>
    </xf>
    <xf numFmtId="0" fontId="4" fillId="6" borderId="36"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31" fillId="12" borderId="47" xfId="1" applyFont="1" applyFill="1" applyBorder="1" applyAlignment="1">
      <alignment horizontal="left" vertical="center" wrapText="1"/>
    </xf>
    <xf numFmtId="0" fontId="31" fillId="12" borderId="36" xfId="1" applyFont="1" applyFill="1" applyBorder="1" applyAlignment="1">
      <alignment horizontal="left" vertical="center" wrapText="1"/>
    </xf>
    <xf numFmtId="0" fontId="54" fillId="0" borderId="5" xfId="0" applyFont="1" applyBorder="1" applyAlignment="1">
      <alignment horizontal="center" vertical="center"/>
    </xf>
    <xf numFmtId="0" fontId="54" fillId="0" borderId="52" xfId="0" applyFont="1" applyBorder="1" applyAlignment="1">
      <alignment horizontal="center" vertical="center"/>
    </xf>
    <xf numFmtId="0" fontId="54" fillId="0" borderId="7" xfId="0" applyFont="1" applyBorder="1" applyAlignment="1">
      <alignment horizontal="center" vertical="center"/>
    </xf>
    <xf numFmtId="0" fontId="10" fillId="6" borderId="1" xfId="0" applyFont="1" applyFill="1" applyBorder="1" applyAlignment="1">
      <alignment vertical="center"/>
    </xf>
    <xf numFmtId="0" fontId="1" fillId="8" borderId="8" xfId="0" applyFont="1" applyFill="1" applyBorder="1" applyAlignment="1">
      <alignment horizontal="center" vertical="center"/>
    </xf>
    <xf numFmtId="0" fontId="1" fillId="8" borderId="9" xfId="0" applyFont="1" applyFill="1" applyBorder="1" applyAlignment="1">
      <alignment horizontal="center" vertical="center"/>
    </xf>
    <xf numFmtId="0" fontId="1" fillId="8" borderId="10" xfId="0" applyFont="1" applyFill="1" applyBorder="1" applyAlignment="1">
      <alignment horizontal="center" vertical="center"/>
    </xf>
    <xf numFmtId="0" fontId="54" fillId="2" borderId="3" xfId="0" applyFont="1" applyFill="1" applyBorder="1" applyAlignment="1">
      <alignment horizontal="center" vertical="center"/>
    </xf>
    <xf numFmtId="0" fontId="32" fillId="19" borderId="47" xfId="1" applyFont="1" applyFill="1" applyBorder="1" applyAlignment="1">
      <alignment horizontal="center" vertical="center" wrapText="1"/>
    </xf>
    <xf numFmtId="0" fontId="32" fillId="19" borderId="36" xfId="1" applyFont="1" applyFill="1" applyBorder="1" applyAlignment="1">
      <alignment horizontal="center" vertical="center" wrapText="1"/>
    </xf>
    <xf numFmtId="0" fontId="32" fillId="19" borderId="33" xfId="1" applyFont="1" applyFill="1" applyBorder="1" applyAlignment="1">
      <alignment horizontal="center" vertical="center" wrapText="1"/>
    </xf>
    <xf numFmtId="0" fontId="32" fillId="19" borderId="48" xfId="1" applyFont="1" applyFill="1" applyBorder="1" applyAlignment="1">
      <alignment horizontal="center" vertical="center" wrapText="1"/>
    </xf>
    <xf numFmtId="0" fontId="31" fillId="12" borderId="47" xfId="0" applyFont="1" applyFill="1" applyBorder="1" applyAlignment="1">
      <alignment horizontal="center" vertical="center"/>
    </xf>
    <xf numFmtId="0" fontId="31" fillId="12" borderId="36" xfId="0" applyFont="1" applyFill="1" applyBorder="1" applyAlignment="1">
      <alignment horizontal="center" vertical="center"/>
    </xf>
    <xf numFmtId="0" fontId="31" fillId="12" borderId="1" xfId="1" applyFont="1" applyFill="1" applyBorder="1" applyAlignment="1">
      <alignment horizontal="left" vertical="center" wrapText="1"/>
    </xf>
    <xf numFmtId="0" fontId="31" fillId="12" borderId="38" xfId="1" applyFont="1" applyFill="1" applyBorder="1" applyAlignment="1">
      <alignment horizontal="left" vertical="center" wrapText="1"/>
    </xf>
    <xf numFmtId="0" fontId="31" fillId="12" borderId="62" xfId="0" applyFont="1" applyFill="1" applyBorder="1" applyAlignment="1">
      <alignment horizontal="left" vertical="center" wrapText="1"/>
    </xf>
    <xf numFmtId="0" fontId="31" fillId="12" borderId="61" xfId="0" applyFont="1" applyFill="1" applyBorder="1" applyAlignment="1">
      <alignment horizontal="left" vertical="center" wrapText="1"/>
    </xf>
    <xf numFmtId="0" fontId="31" fillId="12" borderId="4" xfId="0" applyFont="1" applyFill="1" applyBorder="1" applyAlignment="1">
      <alignment horizontal="left" vertical="center" wrapText="1"/>
    </xf>
    <xf numFmtId="0" fontId="31" fillId="12" borderId="1" xfId="0" applyFont="1" applyFill="1" applyBorder="1" applyAlignment="1">
      <alignment horizontal="left" vertical="center"/>
    </xf>
    <xf numFmtId="0" fontId="54" fillId="2" borderId="1"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5" xfId="0" applyFont="1" applyFill="1" applyBorder="1" applyAlignment="1">
      <alignment horizontal="center" vertical="center" wrapText="1"/>
    </xf>
    <xf numFmtId="0" fontId="54" fillId="2" borderId="28" xfId="0" applyFont="1" applyFill="1" applyBorder="1" applyAlignment="1">
      <alignment horizontal="center" vertical="center" wrapText="1"/>
    </xf>
    <xf numFmtId="0" fontId="42" fillId="12" borderId="9" xfId="0" applyFont="1" applyFill="1" applyBorder="1" applyAlignment="1">
      <alignment horizontal="center" vertical="center"/>
    </xf>
    <xf numFmtId="0" fontId="42" fillId="12" borderId="5"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5" borderId="9" xfId="0" applyFont="1" applyFill="1" applyBorder="1" applyAlignment="1">
      <alignment horizontal="center" vertical="center"/>
    </xf>
    <xf numFmtId="0" fontId="4" fillId="5" borderId="5" xfId="0" applyFont="1" applyFill="1" applyBorder="1" applyAlignment="1">
      <alignment horizontal="center" vertical="center"/>
    </xf>
    <xf numFmtId="0" fontId="31" fillId="12" borderId="62" xfId="0" applyFont="1" applyFill="1" applyBorder="1" applyAlignment="1">
      <alignment horizontal="left" vertical="center"/>
    </xf>
    <xf numFmtId="0" fontId="31" fillId="12" borderId="61" xfId="0" applyFont="1" applyFill="1" applyBorder="1" applyAlignment="1">
      <alignment horizontal="left" vertical="center"/>
    </xf>
    <xf numFmtId="0" fontId="31" fillId="12" borderId="4" xfId="0" applyFont="1" applyFill="1" applyBorder="1" applyAlignment="1">
      <alignment horizontal="left" vertical="center"/>
    </xf>
    <xf numFmtId="0" fontId="4" fillId="10" borderId="9"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39"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55" fillId="2" borderId="1" xfId="1" applyFont="1" applyFill="1" applyBorder="1" applyAlignment="1">
      <alignment horizontal="center" vertical="center" wrapText="1"/>
    </xf>
    <xf numFmtId="0" fontId="55" fillId="2" borderId="7" xfId="1" applyFont="1" applyFill="1" applyBorder="1" applyAlignment="1">
      <alignment horizontal="center" vertical="center" wrapText="1"/>
    </xf>
    <xf numFmtId="0" fontId="55" fillId="2" borderId="5" xfId="1" applyFont="1" applyFill="1" applyBorder="1" applyAlignment="1">
      <alignment horizontal="center" vertical="center" wrapText="1"/>
    </xf>
    <xf numFmtId="0" fontId="55" fillId="2" borderId="52" xfId="1" applyFont="1" applyFill="1" applyBorder="1" applyAlignment="1">
      <alignment horizontal="center" vertical="center" wrapText="1"/>
    </xf>
    <xf numFmtId="0" fontId="14" fillId="6" borderId="1" xfId="0" applyFont="1" applyFill="1" applyBorder="1" applyAlignment="1">
      <alignment horizontal="left" vertical="center" wrapText="1"/>
    </xf>
    <xf numFmtId="0" fontId="55" fillId="2" borderId="3" xfId="1" applyFont="1" applyFill="1" applyBorder="1" applyAlignment="1">
      <alignment horizontal="center" vertical="center" wrapText="1"/>
    </xf>
    <xf numFmtId="0" fontId="10" fillId="6" borderId="1" xfId="0" applyFont="1" applyFill="1" applyBorder="1" applyAlignment="1">
      <alignment horizontal="justify" vertical="center" wrapText="1"/>
    </xf>
    <xf numFmtId="0" fontId="31" fillId="12" borderId="62" xfId="1" applyFont="1" applyFill="1" applyBorder="1" applyAlignment="1">
      <alignment horizontal="left" vertical="center" wrapText="1"/>
    </xf>
    <xf numFmtId="0" fontId="31" fillId="12" borderId="61" xfId="1" applyFont="1" applyFill="1" applyBorder="1" applyAlignment="1">
      <alignment horizontal="left" vertical="center" wrapText="1"/>
    </xf>
    <xf numFmtId="0" fontId="31" fillId="12" borderId="4" xfId="1" applyFont="1" applyFill="1" applyBorder="1" applyAlignment="1">
      <alignment horizontal="left" vertical="center" wrapText="1"/>
    </xf>
    <xf numFmtId="0" fontId="44" fillId="0" borderId="6" xfId="0" applyFont="1" applyBorder="1" applyAlignment="1">
      <alignment horizontal="left"/>
    </xf>
    <xf numFmtId="0" fontId="44" fillId="0" borderId="1" xfId="0" applyFont="1" applyBorder="1" applyAlignment="1">
      <alignment horizontal="left"/>
    </xf>
    <xf numFmtId="0" fontId="44" fillId="0" borderId="6" xfId="0" applyFont="1" applyBorder="1" applyAlignment="1">
      <alignment horizontal="left" wrapText="1"/>
    </xf>
    <xf numFmtId="0" fontId="45" fillId="0" borderId="15" xfId="0" applyFont="1" applyBorder="1" applyAlignment="1">
      <alignment horizontal="left"/>
    </xf>
    <xf numFmtId="0" fontId="45" fillId="0" borderId="13" xfId="0" applyFont="1" applyBorder="1" applyAlignment="1">
      <alignment horizontal="left"/>
    </xf>
    <xf numFmtId="1" fontId="40" fillId="0" borderId="3" xfId="0" applyNumberFormat="1" applyFont="1" applyBorder="1" applyAlignment="1">
      <alignment horizontal="center"/>
    </xf>
    <xf numFmtId="0" fontId="40" fillId="0" borderId="61" xfId="0" applyNumberFormat="1" applyFont="1" applyBorder="1" applyAlignment="1">
      <alignment horizontal="center"/>
    </xf>
    <xf numFmtId="0" fontId="40" fillId="0" borderId="27" xfId="0" applyNumberFormat="1" applyFont="1" applyBorder="1" applyAlignment="1">
      <alignment horizontal="center"/>
    </xf>
    <xf numFmtId="0" fontId="33" fillId="14" borderId="8" xfId="0" applyFont="1" applyFill="1" applyBorder="1" applyAlignment="1">
      <alignment horizontal="center" vertical="center"/>
    </xf>
    <xf numFmtId="0" fontId="33" fillId="14" borderId="9" xfId="0" applyFont="1" applyFill="1" applyBorder="1" applyAlignment="1">
      <alignment horizontal="center" vertical="center"/>
    </xf>
    <xf numFmtId="0" fontId="33" fillId="14" borderId="10" xfId="0" applyFont="1" applyFill="1" applyBorder="1" applyAlignment="1">
      <alignment horizontal="center" vertical="center"/>
    </xf>
    <xf numFmtId="0" fontId="10" fillId="0" borderId="8" xfId="0" applyFont="1" applyBorder="1" applyAlignment="1">
      <alignment horizontal="left" vertical="top"/>
    </xf>
    <xf numFmtId="0" fontId="10" fillId="0" borderId="9" xfId="0" applyFont="1" applyBorder="1" applyAlignment="1">
      <alignment horizontal="left" vertical="top"/>
    </xf>
    <xf numFmtId="0" fontId="10" fillId="0" borderId="10" xfId="0" applyFont="1" applyBorder="1" applyAlignment="1">
      <alignment horizontal="left" vertical="top"/>
    </xf>
    <xf numFmtId="0" fontId="10" fillId="0" borderId="15" xfId="0" applyFont="1" applyBorder="1" applyAlignment="1">
      <alignment horizontal="left" vertical="top"/>
    </xf>
    <xf numFmtId="0" fontId="10" fillId="0" borderId="13" xfId="0" applyFont="1" applyBorder="1" applyAlignment="1">
      <alignment horizontal="left" vertical="top"/>
    </xf>
    <xf numFmtId="0" fontId="10" fillId="0" borderId="14" xfId="0" applyFont="1" applyBorder="1" applyAlignment="1">
      <alignment horizontal="left" vertical="top"/>
    </xf>
    <xf numFmtId="0" fontId="18" fillId="19" borderId="31" xfId="1" applyFont="1" applyFill="1" applyBorder="1" applyAlignment="1">
      <alignment horizontal="center" vertical="center" wrapText="1"/>
    </xf>
    <xf numFmtId="0" fontId="18" fillId="19" borderId="5" xfId="1" applyFont="1" applyFill="1" applyBorder="1" applyAlignment="1">
      <alignment horizontal="center" vertical="center" wrapText="1"/>
    </xf>
    <xf numFmtId="0" fontId="18" fillId="19" borderId="52" xfId="1" applyFont="1" applyFill="1" applyBorder="1" applyAlignment="1">
      <alignment horizontal="center" vertical="center" wrapText="1"/>
    </xf>
    <xf numFmtId="0" fontId="27" fillId="8" borderId="8" xfId="0" applyFont="1" applyFill="1" applyBorder="1" applyAlignment="1">
      <alignment horizontal="center" vertical="center"/>
    </xf>
    <xf numFmtId="0" fontId="27" fillId="8" borderId="9" xfId="0" applyFont="1" applyFill="1" applyBorder="1" applyAlignment="1">
      <alignment horizontal="center" vertical="center"/>
    </xf>
    <xf numFmtId="0" fontId="27" fillId="8" borderId="10" xfId="0" applyFont="1" applyFill="1" applyBorder="1" applyAlignment="1">
      <alignment horizontal="center" vertical="center"/>
    </xf>
    <xf numFmtId="0" fontId="32" fillId="8" borderId="9" xfId="0" applyFont="1" applyFill="1" applyBorder="1" applyAlignment="1">
      <alignment horizontal="left" vertical="center" wrapText="1"/>
    </xf>
    <xf numFmtId="0" fontId="32" fillId="8" borderId="36" xfId="0" applyFont="1" applyFill="1" applyBorder="1" applyAlignment="1">
      <alignment horizontal="left" vertical="center" wrapText="1"/>
    </xf>
    <xf numFmtId="0" fontId="39" fillId="0" borderId="1" xfId="0" applyFont="1" applyBorder="1" applyAlignment="1">
      <alignment horizontal="left" vertical="top"/>
    </xf>
    <xf numFmtId="0" fontId="39" fillId="0" borderId="3" xfId="0" applyFont="1" applyBorder="1" applyAlignment="1">
      <alignment horizontal="center"/>
    </xf>
    <xf numFmtId="0" fontId="39" fillId="0" borderId="61" xfId="0" applyFont="1" applyBorder="1" applyAlignment="1">
      <alignment horizontal="center"/>
    </xf>
    <xf numFmtId="0" fontId="39" fillId="0" borderId="4" xfId="0" applyFont="1" applyBorder="1" applyAlignment="1">
      <alignment horizontal="center"/>
    </xf>
    <xf numFmtId="0" fontId="3" fillId="0" borderId="3" xfId="0" applyFont="1" applyBorder="1" applyAlignment="1">
      <alignment horizontal="center"/>
    </xf>
    <xf numFmtId="0" fontId="3" fillId="0" borderId="61" xfId="0" applyFont="1" applyBorder="1" applyAlignment="1">
      <alignment horizontal="center"/>
    </xf>
    <xf numFmtId="0" fontId="3" fillId="0" borderId="4" xfId="0" applyFont="1" applyBorder="1" applyAlignment="1">
      <alignment horizontal="center"/>
    </xf>
    <xf numFmtId="0" fontId="39" fillId="2" borderId="1" xfId="0" applyFont="1" applyFill="1" applyBorder="1" applyAlignment="1">
      <alignment horizontal="center"/>
    </xf>
    <xf numFmtId="0" fontId="6" fillId="15" borderId="1" xfId="0" applyFont="1" applyFill="1" applyBorder="1" applyAlignment="1">
      <alignment horizontal="center" vertical="center" wrapText="1"/>
    </xf>
    <xf numFmtId="0" fontId="6" fillId="15" borderId="1" xfId="0" applyFont="1" applyFill="1" applyBorder="1" applyAlignment="1">
      <alignment horizontal="left" vertical="center" wrapText="1"/>
    </xf>
    <xf numFmtId="0" fontId="20" fillId="15" borderId="1" xfId="0" applyFont="1" applyFill="1" applyBorder="1" applyAlignment="1">
      <alignment horizontal="center" vertical="center" wrapText="1"/>
    </xf>
    <xf numFmtId="0" fontId="39" fillId="15" borderId="1" xfId="0" applyFont="1" applyFill="1" applyBorder="1" applyAlignment="1">
      <alignment horizontal="center" vertical="center"/>
    </xf>
    <xf numFmtId="0" fontId="20" fillId="15" borderId="1" xfId="0" applyFont="1" applyFill="1" applyBorder="1" applyAlignment="1">
      <alignment horizontal="left" vertical="center" wrapText="1"/>
    </xf>
    <xf numFmtId="0" fontId="39" fillId="0" borderId="1" xfId="0" applyFont="1" applyBorder="1" applyAlignment="1">
      <alignment horizontal="center"/>
    </xf>
    <xf numFmtId="0" fontId="20" fillId="14"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6" fillId="9" borderId="1" xfId="0" applyFont="1" applyFill="1" applyBorder="1" applyAlignment="1">
      <alignment horizontal="left" vertical="center" wrapText="1"/>
    </xf>
    <xf numFmtId="0" fontId="39" fillId="2" borderId="1" xfId="0" applyFont="1" applyFill="1" applyBorder="1" applyAlignment="1">
      <alignment horizontal="center" wrapText="1"/>
    </xf>
    <xf numFmtId="0" fontId="6" fillId="8" borderId="1"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39" fillId="8" borderId="1" xfId="0" applyFont="1" applyFill="1" applyBorder="1" applyAlignment="1">
      <alignment horizontal="center" vertical="center"/>
    </xf>
    <xf numFmtId="0" fontId="6" fillId="14" borderId="1" xfId="0" applyFont="1" applyFill="1" applyBorder="1" applyAlignment="1">
      <alignment horizontal="center" wrapText="1"/>
    </xf>
    <xf numFmtId="0" fontId="39" fillId="14" borderId="1" xfId="0" applyFont="1" applyFill="1" applyBorder="1" applyAlignment="1">
      <alignment horizontal="center" vertical="center"/>
    </xf>
    <xf numFmtId="0" fontId="39" fillId="2" borderId="1" xfId="0" applyFont="1" applyFill="1" applyBorder="1" applyAlignment="1">
      <alignment horizontal="center" vertical="center" wrapText="1"/>
    </xf>
    <xf numFmtId="0" fontId="6" fillId="9" borderId="1" xfId="0" applyFont="1" applyFill="1" applyBorder="1" applyAlignment="1">
      <alignment vertical="center" wrapText="1"/>
    </xf>
    <xf numFmtId="0" fontId="20" fillId="12" borderId="1" xfId="0" applyFont="1" applyFill="1" applyBorder="1" applyAlignment="1">
      <alignment horizontal="center" vertical="center" wrapText="1"/>
    </xf>
    <xf numFmtId="0" fontId="39" fillId="12" borderId="1" xfId="0" applyFont="1" applyFill="1" applyBorder="1" applyAlignment="1">
      <alignment horizontal="center" vertical="center"/>
    </xf>
    <xf numFmtId="0" fontId="20" fillId="12" borderId="1" xfId="0" applyFont="1" applyFill="1" applyBorder="1" applyAlignment="1">
      <alignment horizontal="left" vertical="center" wrapText="1"/>
    </xf>
    <xf numFmtId="0" fontId="39" fillId="6" borderId="1" xfId="0" applyFont="1" applyFill="1" applyBorder="1" applyAlignment="1">
      <alignment horizontal="center"/>
    </xf>
    <xf numFmtId="0" fontId="6" fillId="6" borderId="1" xfId="0" applyFont="1" applyFill="1" applyBorder="1" applyAlignment="1">
      <alignment horizontal="left" vertical="center"/>
    </xf>
    <xf numFmtId="0" fontId="6" fillId="13" borderId="1" xfId="0" applyFont="1" applyFill="1" applyBorder="1" applyAlignment="1">
      <alignment horizontal="center" vertical="center" wrapText="1"/>
    </xf>
    <xf numFmtId="0" fontId="20" fillId="18" borderId="1" xfId="0" applyFont="1" applyFill="1" applyBorder="1" applyAlignment="1">
      <alignment horizontal="center" vertical="center" wrapText="1"/>
    </xf>
    <xf numFmtId="0" fontId="20" fillId="17"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6" fillId="17"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20" fillId="17" borderId="1" xfId="0" applyFont="1" applyFill="1" applyBorder="1" applyAlignment="1">
      <alignment horizontal="left" vertical="center" wrapText="1"/>
    </xf>
    <xf numFmtId="0" fontId="20" fillId="19" borderId="1" xfId="0" applyFont="1" applyFill="1" applyBorder="1" applyAlignment="1">
      <alignment horizontal="center" vertical="center" wrapText="1"/>
    </xf>
    <xf numFmtId="0" fontId="20" fillId="16" borderId="1" xfId="0" applyFont="1" applyFill="1" applyBorder="1" applyAlignment="1">
      <alignment horizontal="center" vertical="center" wrapText="1"/>
    </xf>
    <xf numFmtId="0" fontId="39" fillId="16" borderId="1" xfId="0" applyFont="1" applyFill="1" applyBorder="1" applyAlignment="1">
      <alignment horizontal="center" vertical="center" wrapText="1"/>
    </xf>
    <xf numFmtId="0" fontId="20" fillId="16" borderId="1" xfId="0" applyFont="1" applyFill="1" applyBorder="1" applyAlignment="1">
      <alignment horizontal="left" vertical="center" wrapText="1"/>
    </xf>
    <xf numFmtId="0" fontId="39" fillId="2" borderId="1" xfId="0" applyFont="1" applyFill="1" applyBorder="1" applyAlignment="1">
      <alignment horizontal="center" vertical="center"/>
    </xf>
    <xf numFmtId="0" fontId="20" fillId="20" borderId="1" xfId="0" applyFont="1" applyFill="1" applyBorder="1" applyAlignment="1">
      <alignment horizontal="center" vertical="center" wrapText="1"/>
    </xf>
    <xf numFmtId="0" fontId="6" fillId="8" borderId="1" xfId="0" applyFont="1" applyFill="1" applyBorder="1" applyAlignment="1">
      <alignment horizontal="center" vertical="center"/>
    </xf>
    <xf numFmtId="0" fontId="6" fillId="19"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0" fillId="6" borderId="1" xfId="0" applyFont="1" applyFill="1" applyBorder="1" applyAlignment="1">
      <alignment horizontal="left" vertical="center"/>
    </xf>
    <xf numFmtId="0" fontId="6" fillId="10" borderId="1" xfId="0" applyFont="1" applyFill="1" applyBorder="1" applyAlignment="1">
      <alignment horizontal="center" vertical="center" wrapText="1"/>
    </xf>
    <xf numFmtId="0" fontId="6" fillId="8" borderId="1" xfId="0" applyFont="1" applyFill="1" applyBorder="1" applyAlignment="1">
      <alignment horizontal="left" vertical="center"/>
    </xf>
    <xf numFmtId="0" fontId="52" fillId="8" borderId="1" xfId="0" applyFont="1" applyFill="1" applyBorder="1" applyAlignment="1">
      <alignment horizontal="center" vertical="center" wrapText="1"/>
    </xf>
    <xf numFmtId="0" fontId="39" fillId="8" borderId="1" xfId="0" applyFont="1" applyFill="1" applyBorder="1" applyAlignment="1">
      <alignment horizontal="center" vertical="center" wrapText="1"/>
    </xf>
    <xf numFmtId="0" fontId="39" fillId="8" borderId="1" xfId="0" applyFont="1" applyFill="1" applyBorder="1" applyAlignment="1">
      <alignment horizontal="left" vertical="center" wrapText="1"/>
    </xf>
    <xf numFmtId="0" fontId="6" fillId="10" borderId="1" xfId="0" applyFont="1" applyFill="1" applyBorder="1" applyAlignment="1">
      <alignment horizontal="left" vertical="center" wrapText="1"/>
    </xf>
    <xf numFmtId="0" fontId="39" fillId="10" borderId="1" xfId="0" applyFont="1" applyFill="1" applyBorder="1" applyAlignment="1">
      <alignment horizontal="center"/>
    </xf>
    <xf numFmtId="0" fontId="39" fillId="10" borderId="1" xfId="0" applyFont="1" applyFill="1" applyBorder="1" applyAlignment="1">
      <alignment vertical="center" wrapText="1"/>
    </xf>
    <xf numFmtId="0" fontId="6" fillId="10" borderId="1" xfId="0" applyFont="1" applyFill="1" applyBorder="1" applyAlignment="1">
      <alignment horizontal="left" vertical="center"/>
    </xf>
    <xf numFmtId="0" fontId="6" fillId="6" borderId="1" xfId="0" applyFont="1" applyFill="1" applyBorder="1" applyAlignment="1">
      <alignment horizontal="left" vertical="center" wrapText="1"/>
    </xf>
    <xf numFmtId="0" fontId="52" fillId="6" borderId="1" xfId="0" applyFont="1" applyFill="1" applyBorder="1" applyAlignment="1">
      <alignment horizontal="center" vertical="center" wrapText="1"/>
    </xf>
    <xf numFmtId="0" fontId="20" fillId="15" borderId="1" xfId="0" applyFont="1" applyFill="1" applyBorder="1" applyAlignment="1">
      <alignment horizontal="left" vertical="center"/>
    </xf>
    <xf numFmtId="0" fontId="39" fillId="15" borderId="1" xfId="0" applyFont="1" applyFill="1" applyBorder="1" applyAlignment="1">
      <alignment horizontal="left" vertical="center" wrapText="1"/>
    </xf>
    <xf numFmtId="0" fontId="6" fillId="8" borderId="1" xfId="0" applyFont="1" applyFill="1" applyBorder="1" applyAlignment="1">
      <alignment horizontal="left" vertical="center" wrapText="1"/>
    </xf>
    <xf numFmtId="0" fontId="39" fillId="6" borderId="1" xfId="0" applyFont="1" applyFill="1" applyBorder="1" applyAlignment="1">
      <alignment horizontal="center" vertical="center" wrapText="1"/>
    </xf>
    <xf numFmtId="0" fontId="39" fillId="6" borderId="1" xfId="0" applyFont="1" applyFill="1" applyBorder="1" applyAlignment="1">
      <alignment horizontal="left" vertical="center" wrapText="1"/>
    </xf>
    <xf numFmtId="0" fontId="25" fillId="21" borderId="1" xfId="0" applyFont="1" applyFill="1" applyBorder="1" applyAlignment="1">
      <alignment horizontal="left" vertical="center"/>
    </xf>
    <xf numFmtId="0" fontId="14" fillId="11" borderId="10" xfId="0" applyFont="1" applyFill="1" applyBorder="1" applyAlignment="1">
      <alignment horizontal="center" vertical="center" wrapText="1"/>
    </xf>
    <xf numFmtId="0" fontId="14" fillId="11" borderId="7"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15" xfId="0" applyFont="1" applyBorder="1" applyAlignment="1">
      <alignment horizontal="center" vertical="center" wrapText="1"/>
    </xf>
    <xf numFmtId="0" fontId="14" fillId="7" borderId="14" xfId="0" applyFont="1" applyFill="1" applyBorder="1" applyAlignment="1">
      <alignment horizontal="justify" vertical="center" wrapText="1"/>
    </xf>
    <xf numFmtId="0" fontId="12" fillId="0" borderId="0" xfId="0" applyFont="1" applyAlignment="1">
      <alignment horizontal="center" vertical="center"/>
    </xf>
    <xf numFmtId="0" fontId="14" fillId="11" borderId="8" xfId="0" applyFont="1" applyFill="1" applyBorder="1" applyAlignment="1">
      <alignment horizontal="center" vertical="center" wrapText="1"/>
    </xf>
    <xf numFmtId="0" fontId="14" fillId="11" borderId="6" xfId="0" applyFont="1" applyFill="1" applyBorder="1" applyAlignment="1">
      <alignment horizontal="center" vertical="center" wrapText="1"/>
    </xf>
    <xf numFmtId="0" fontId="14" fillId="11" borderId="33" xfId="0" applyFont="1" applyFill="1" applyBorder="1" applyAlignment="1">
      <alignment horizontal="center" vertical="center" wrapText="1"/>
    </xf>
    <xf numFmtId="0" fontId="14" fillId="11" borderId="65" xfId="0" applyFont="1" applyFill="1" applyBorder="1" applyAlignment="1">
      <alignment horizontal="center" vertical="center" wrapText="1"/>
    </xf>
    <xf numFmtId="0" fontId="14" fillId="11" borderId="29" xfId="0" applyFont="1" applyFill="1" applyBorder="1" applyAlignment="1">
      <alignment horizontal="center" vertical="center" wrapText="1"/>
    </xf>
    <xf numFmtId="0" fontId="14" fillId="11" borderId="54"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54"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4" fillId="5" borderId="30" xfId="0" applyFont="1" applyFill="1" applyBorder="1" applyAlignment="1">
      <alignment horizontal="center" vertical="center" wrapText="1"/>
    </xf>
    <xf numFmtId="0" fontId="14" fillId="5" borderId="26" xfId="0" applyFont="1" applyFill="1" applyBorder="1" applyAlignment="1">
      <alignment horizontal="center" vertical="center" wrapText="1"/>
    </xf>
    <xf numFmtId="0" fontId="14" fillId="5" borderId="56" xfId="0" applyFont="1" applyFill="1" applyBorder="1" applyAlignment="1">
      <alignment horizontal="center" vertical="center" wrapText="1"/>
    </xf>
    <xf numFmtId="0" fontId="13" fillId="19" borderId="16" xfId="0" applyFont="1" applyFill="1" applyBorder="1" applyAlignment="1">
      <alignment horizontal="center" vertical="center" wrapText="1"/>
    </xf>
    <xf numFmtId="0" fontId="13" fillId="19" borderId="18" xfId="0" applyFont="1" applyFill="1" applyBorder="1" applyAlignment="1">
      <alignment horizontal="center" vertical="center" wrapText="1"/>
    </xf>
    <xf numFmtId="0" fontId="16" fillId="0" borderId="51" xfId="0" applyFont="1" applyBorder="1" applyAlignment="1">
      <alignment vertical="center" wrapText="1"/>
    </xf>
    <xf numFmtId="0" fontId="16" fillId="0" borderId="35" xfId="0" applyFont="1" applyBorder="1" applyAlignment="1">
      <alignment vertical="center" wrapText="1"/>
    </xf>
    <xf numFmtId="0" fontId="17" fillId="19" borderId="22" xfId="0" applyFont="1" applyFill="1" applyBorder="1" applyAlignment="1">
      <alignment horizontal="center" vertical="center"/>
    </xf>
    <xf numFmtId="0" fontId="17" fillId="19" borderId="24" xfId="0" applyFont="1" applyFill="1" applyBorder="1" applyAlignment="1">
      <alignment horizontal="center" vertical="center"/>
    </xf>
    <xf numFmtId="0" fontId="15" fillId="2" borderId="41" xfId="0" applyFont="1" applyFill="1" applyBorder="1" applyAlignment="1">
      <alignment horizontal="left" vertical="center" wrapText="1"/>
    </xf>
    <xf numFmtId="0" fontId="15" fillId="2" borderId="43" xfId="0" applyFont="1" applyFill="1" applyBorder="1" applyAlignment="1">
      <alignment horizontal="left" vertical="center" wrapText="1"/>
    </xf>
    <xf numFmtId="0" fontId="15" fillId="2" borderId="42" xfId="0" applyFont="1" applyFill="1" applyBorder="1" applyAlignment="1">
      <alignment horizontal="left" vertical="center" wrapText="1"/>
    </xf>
    <xf numFmtId="0" fontId="0" fillId="0" borderId="41" xfId="0" applyBorder="1" applyAlignment="1">
      <alignment horizontal="center" vertical="center" wrapText="1"/>
    </xf>
    <xf numFmtId="0" fontId="0" fillId="0" borderId="43" xfId="0" applyBorder="1" applyAlignment="1">
      <alignment horizontal="center" vertical="center" wrapText="1"/>
    </xf>
    <xf numFmtId="0" fontId="15" fillId="2" borderId="41" xfId="0" applyFont="1" applyFill="1" applyBorder="1" applyAlignment="1">
      <alignment vertical="center" wrapText="1"/>
    </xf>
    <xf numFmtId="0" fontId="15" fillId="2" borderId="43" xfId="0" applyFont="1" applyFill="1" applyBorder="1" applyAlignment="1">
      <alignment vertical="center" wrapText="1"/>
    </xf>
    <xf numFmtId="0" fontId="15" fillId="2" borderId="42" xfId="0" applyFont="1" applyFill="1" applyBorder="1" applyAlignment="1">
      <alignment vertical="center" wrapText="1"/>
    </xf>
    <xf numFmtId="10" fontId="59" fillId="0" borderId="1" xfId="0" applyNumberFormat="1" applyFont="1" applyBorder="1" applyAlignment="1">
      <alignment horizontal="center" vertical="center"/>
    </xf>
  </cellXfs>
  <cellStyles count="5">
    <cellStyle name="Millares" xfId="4" builtinId="3"/>
    <cellStyle name="Normal" xfId="0" builtinId="0"/>
    <cellStyle name="Normal 10" xfId="1" xr:uid="{00000000-0005-0000-0000-000002000000}"/>
    <cellStyle name="Normal 10 2" xfId="3" xr:uid="{00000000-0005-0000-0000-000003000000}"/>
    <cellStyle name="Normal 2" xfId="2" xr:uid="{00000000-0005-0000-0000-000004000000}"/>
  </cellStyles>
  <dxfs count="3">
    <dxf>
      <fill>
        <patternFill>
          <bgColor rgb="FF92D050"/>
        </patternFill>
      </fill>
    </dxf>
    <dxf>
      <fill>
        <patternFill>
          <bgColor rgb="FFFFFF00"/>
        </patternFill>
      </fill>
    </dxf>
    <dxf>
      <fill>
        <patternFill>
          <bgColor rgb="FFFFC000"/>
        </patternFill>
      </fill>
    </dxf>
  </dxfs>
  <tableStyles count="0" defaultTableStyle="TableStyleMedium2" defaultPivotStyle="PivotStyleLight16"/>
  <colors>
    <mruColors>
      <color rgb="FFACF6BA"/>
      <color rgb="FF84E0EC"/>
      <color rgb="FFFF5050"/>
      <color rgb="FFFFDA71"/>
      <color rgb="FF84E5FC"/>
      <color rgb="FFCDD3D5"/>
      <color rgb="FFF6B4C8"/>
      <color rgb="FFFFD14F"/>
      <color rgb="FFF49EB9"/>
      <color rgb="FFFED6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12</xdr:row>
      <xdr:rowOff>77396</xdr:rowOff>
    </xdr:from>
    <xdr:to>
      <xdr:col>4</xdr:col>
      <xdr:colOff>2581275</xdr:colOff>
      <xdr:row>34</xdr:row>
      <xdr:rowOff>14735</xdr:rowOff>
    </xdr:to>
    <xdr:pic>
      <xdr:nvPicPr>
        <xdr:cNvPr id="3" name="Imagen 2" descr="10-09-2020-GUIA ISIE.docx - Word (Error de activación de productos)">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792" t="26823" r="25937" b="18162"/>
        <a:stretch/>
      </xdr:blipFill>
      <xdr:spPr>
        <a:xfrm>
          <a:off x="1762125" y="4973246"/>
          <a:ext cx="6543675" cy="412833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96"/>
  <sheetViews>
    <sheetView tabSelected="1" zoomScale="87" zoomScaleNormal="87" workbookViewId="0">
      <selection activeCell="H15" activeCellId="1" sqref="G15 H15:I15"/>
    </sheetView>
  </sheetViews>
  <sheetFormatPr baseColWidth="10" defaultRowHeight="15" x14ac:dyDescent="0.25"/>
  <cols>
    <col min="1" max="1" width="2.5703125" customWidth="1"/>
    <col min="2" max="2" width="5.5703125" customWidth="1"/>
    <col min="3" max="3" width="20.28515625" style="1" customWidth="1"/>
    <col min="4" max="4" width="11.42578125" style="1"/>
    <col min="5" max="5" width="6.5703125" style="1" customWidth="1"/>
    <col min="6" max="6" width="13.5703125" style="1" customWidth="1"/>
    <col min="7" max="7" width="18" style="1" customWidth="1"/>
    <col min="9" max="9" width="11.140625" customWidth="1"/>
    <col min="10" max="10" width="20.7109375" customWidth="1"/>
    <col min="11" max="11" width="12.42578125" customWidth="1"/>
    <col min="12" max="12" width="9.140625" customWidth="1"/>
  </cols>
  <sheetData>
    <row r="1" spans="2:12" s="16" customFormat="1" ht="27.75" customHeight="1" thickBot="1" x14ac:dyDescent="0.25">
      <c r="B1" s="331" t="s">
        <v>38</v>
      </c>
      <c r="C1" s="332"/>
      <c r="D1" s="332"/>
      <c r="E1" s="332"/>
      <c r="F1" s="332"/>
      <c r="G1" s="332"/>
      <c r="H1" s="332"/>
      <c r="I1" s="332"/>
      <c r="J1" s="332"/>
      <c r="K1" s="332"/>
      <c r="L1" s="333"/>
    </row>
    <row r="2" spans="2:12" s="2" customFormat="1" ht="28.5" customHeight="1" thickBot="1" x14ac:dyDescent="0.25">
      <c r="B2" s="280" t="s">
        <v>766</v>
      </c>
      <c r="C2" s="281"/>
      <c r="D2" s="281"/>
      <c r="E2" s="281"/>
      <c r="F2" s="281"/>
      <c r="G2" s="281"/>
      <c r="H2" s="281"/>
      <c r="I2" s="281"/>
      <c r="J2" s="281"/>
      <c r="K2" s="281"/>
      <c r="L2" s="282"/>
    </row>
    <row r="3" spans="2:12" s="2" customFormat="1" ht="27.75" customHeight="1" thickBot="1" x14ac:dyDescent="0.25">
      <c r="B3" s="285" t="s">
        <v>143</v>
      </c>
      <c r="C3" s="286"/>
      <c r="D3" s="286"/>
      <c r="E3" s="286"/>
      <c r="F3" s="286"/>
      <c r="G3" s="286"/>
      <c r="H3" s="286"/>
      <c r="I3" s="286"/>
      <c r="J3" s="286"/>
      <c r="K3" s="286"/>
      <c r="L3" s="287"/>
    </row>
    <row r="4" spans="2:12" s="2" customFormat="1" ht="20.25" customHeight="1" x14ac:dyDescent="0.2">
      <c r="B4" s="288" t="s">
        <v>24</v>
      </c>
      <c r="C4" s="289"/>
      <c r="D4" s="433"/>
      <c r="E4" s="434"/>
      <c r="F4" s="434"/>
      <c r="G4" s="434"/>
      <c r="H4" s="434"/>
      <c r="I4" s="435"/>
      <c r="J4" s="32" t="s">
        <v>25</v>
      </c>
      <c r="K4" s="426"/>
      <c r="L4" s="427"/>
    </row>
    <row r="5" spans="2:12" s="2" customFormat="1" ht="22.5" customHeight="1" x14ac:dyDescent="0.2">
      <c r="B5" s="290" t="s">
        <v>23</v>
      </c>
      <c r="C5" s="291"/>
      <c r="D5" s="317"/>
      <c r="E5" s="317"/>
      <c r="F5" s="317"/>
      <c r="G5" s="33" t="s">
        <v>26</v>
      </c>
      <c r="H5" s="436"/>
      <c r="I5" s="436"/>
      <c r="J5" s="436"/>
      <c r="K5" s="436"/>
      <c r="L5" s="437"/>
    </row>
    <row r="6" spans="2:12" s="2" customFormat="1" ht="18.75" customHeight="1" x14ac:dyDescent="0.2">
      <c r="B6" s="290" t="s">
        <v>1</v>
      </c>
      <c r="C6" s="291"/>
      <c r="D6" s="317"/>
      <c r="E6" s="317"/>
      <c r="F6" s="317"/>
      <c r="G6" s="34" t="s">
        <v>0</v>
      </c>
      <c r="H6" s="442"/>
      <c r="I6" s="442"/>
      <c r="J6" s="30" t="s">
        <v>58</v>
      </c>
      <c r="K6" s="440"/>
      <c r="L6" s="441"/>
    </row>
    <row r="7" spans="2:12" s="2" customFormat="1" ht="15.75" customHeight="1" x14ac:dyDescent="0.2">
      <c r="B7" s="319" t="s">
        <v>17</v>
      </c>
      <c r="C7" s="320"/>
      <c r="D7" s="317"/>
      <c r="E7" s="317"/>
      <c r="F7" s="317"/>
      <c r="G7" s="33" t="s">
        <v>18</v>
      </c>
      <c r="H7" s="442"/>
      <c r="I7" s="442"/>
      <c r="J7" s="30" t="s">
        <v>59</v>
      </c>
      <c r="K7" s="443"/>
      <c r="L7" s="444"/>
    </row>
    <row r="8" spans="2:12" s="2" customFormat="1" ht="23.25" customHeight="1" x14ac:dyDescent="0.2">
      <c r="B8" s="319" t="s">
        <v>29</v>
      </c>
      <c r="C8" s="320"/>
      <c r="D8" s="317"/>
      <c r="E8" s="317"/>
      <c r="F8" s="317"/>
      <c r="G8" s="34" t="s">
        <v>27</v>
      </c>
      <c r="H8" s="442"/>
      <c r="I8" s="442"/>
      <c r="J8" s="30" t="s">
        <v>28</v>
      </c>
      <c r="K8" s="443"/>
      <c r="L8" s="444"/>
    </row>
    <row r="9" spans="2:12" s="2" customFormat="1" ht="27" customHeight="1" x14ac:dyDescent="0.2">
      <c r="B9" s="319" t="s">
        <v>54</v>
      </c>
      <c r="C9" s="320"/>
      <c r="D9" s="317"/>
      <c r="E9" s="317"/>
      <c r="F9" s="317"/>
      <c r="G9" s="34" t="s">
        <v>35</v>
      </c>
      <c r="H9" s="442"/>
      <c r="I9" s="442"/>
      <c r="J9" s="30" t="s">
        <v>30</v>
      </c>
      <c r="K9" s="438"/>
      <c r="L9" s="439"/>
    </row>
    <row r="10" spans="2:12" s="2" customFormat="1" ht="24" customHeight="1" x14ac:dyDescent="0.2">
      <c r="B10" s="319" t="s">
        <v>36</v>
      </c>
      <c r="C10" s="320"/>
      <c r="D10" s="318"/>
      <c r="E10" s="318"/>
      <c r="F10" s="318"/>
      <c r="G10" s="34" t="s">
        <v>224</v>
      </c>
      <c r="H10" s="321"/>
      <c r="I10" s="322"/>
      <c r="J10" s="114" t="s">
        <v>225</v>
      </c>
      <c r="K10" s="323"/>
      <c r="L10" s="324"/>
    </row>
    <row r="11" spans="2:12" s="2" customFormat="1" ht="39" customHeight="1" x14ac:dyDescent="0.2">
      <c r="B11" s="319" t="s">
        <v>859</v>
      </c>
      <c r="C11" s="320"/>
      <c r="D11" s="325"/>
      <c r="E11" s="325"/>
      <c r="F11" s="325"/>
      <c r="G11" s="34" t="s">
        <v>862</v>
      </c>
      <c r="H11" s="321"/>
      <c r="I11" s="322"/>
      <c r="J11" s="110" t="s">
        <v>863</v>
      </c>
      <c r="K11" s="323"/>
      <c r="L11" s="324"/>
    </row>
    <row r="12" spans="2:12" s="2" customFormat="1" ht="39" customHeight="1" x14ac:dyDescent="0.2">
      <c r="B12" s="428" t="s">
        <v>860</v>
      </c>
      <c r="C12" s="429"/>
      <c r="D12" s="430"/>
      <c r="E12" s="431"/>
      <c r="F12" s="432"/>
      <c r="G12" s="111" t="s">
        <v>862</v>
      </c>
      <c r="H12" s="321"/>
      <c r="I12" s="322"/>
      <c r="J12" s="112" t="s">
        <v>863</v>
      </c>
      <c r="K12" s="323"/>
      <c r="L12" s="324"/>
    </row>
    <row r="13" spans="2:12" s="2" customFormat="1" ht="30.75" customHeight="1" thickBot="1" x14ac:dyDescent="0.25">
      <c r="B13" s="315" t="s">
        <v>861</v>
      </c>
      <c r="C13" s="316"/>
      <c r="D13" s="356"/>
      <c r="E13" s="356"/>
      <c r="F13" s="356"/>
      <c r="G13" s="109" t="s">
        <v>862</v>
      </c>
      <c r="H13" s="321"/>
      <c r="I13" s="322"/>
      <c r="J13" s="113" t="s">
        <v>863</v>
      </c>
      <c r="K13" s="328"/>
      <c r="L13" s="330"/>
    </row>
    <row r="14" spans="2:12" s="2" customFormat="1" ht="22.5" customHeight="1" x14ac:dyDescent="0.2">
      <c r="B14" s="346" t="s">
        <v>61</v>
      </c>
      <c r="C14" s="347"/>
      <c r="D14" s="347"/>
      <c r="E14" s="347"/>
      <c r="F14" s="347"/>
      <c r="G14" s="347"/>
      <c r="H14" s="348"/>
      <c r="I14" s="348"/>
      <c r="J14" s="347"/>
      <c r="K14" s="347"/>
      <c r="L14" s="349"/>
    </row>
    <row r="15" spans="2:12" s="2" customFormat="1" ht="39.75" customHeight="1" x14ac:dyDescent="0.2">
      <c r="B15" s="350" t="s">
        <v>31</v>
      </c>
      <c r="C15" s="351"/>
      <c r="D15" s="352"/>
      <c r="E15" s="352"/>
      <c r="F15" s="352"/>
      <c r="G15" s="34" t="s">
        <v>764</v>
      </c>
      <c r="H15" s="353" t="s">
        <v>765</v>
      </c>
      <c r="I15" s="353"/>
      <c r="J15" s="34" t="s">
        <v>32</v>
      </c>
      <c r="K15" s="354"/>
      <c r="L15" s="355"/>
    </row>
    <row r="16" spans="2:12" s="2" customFormat="1" ht="24" customHeight="1" thickBot="1" x14ac:dyDescent="0.25">
      <c r="B16" s="420" t="s">
        <v>33</v>
      </c>
      <c r="C16" s="421"/>
      <c r="D16" s="403"/>
      <c r="E16" s="404"/>
      <c r="F16" s="404"/>
      <c r="G16" s="405"/>
      <c r="H16" s="326" t="s">
        <v>34</v>
      </c>
      <c r="I16" s="327"/>
      <c r="J16" s="328"/>
      <c r="K16" s="329"/>
      <c r="L16" s="330"/>
    </row>
    <row r="17" spans="2:12" s="2" customFormat="1" ht="19.5" customHeight="1" x14ac:dyDescent="0.2">
      <c r="B17" s="346" t="s">
        <v>62</v>
      </c>
      <c r="C17" s="347"/>
      <c r="D17" s="348"/>
      <c r="E17" s="348"/>
      <c r="F17" s="348"/>
      <c r="G17" s="348"/>
      <c r="H17" s="348"/>
      <c r="I17" s="348"/>
      <c r="J17" s="347"/>
      <c r="K17" s="347"/>
      <c r="L17" s="349"/>
    </row>
    <row r="18" spans="2:12" s="2" customFormat="1" ht="38.25" customHeight="1" x14ac:dyDescent="0.2">
      <c r="B18" s="350" t="s">
        <v>37</v>
      </c>
      <c r="C18" s="351"/>
      <c r="D18" s="365" t="s">
        <v>211</v>
      </c>
      <c r="E18" s="365"/>
      <c r="F18" s="365"/>
      <c r="G18" s="34" t="s">
        <v>20</v>
      </c>
      <c r="H18" s="365" t="s">
        <v>212</v>
      </c>
      <c r="I18" s="365"/>
      <c r="J18" s="34" t="s">
        <v>55</v>
      </c>
      <c r="K18" s="365"/>
      <c r="L18" s="425"/>
    </row>
    <row r="19" spans="2:12" s="2" customFormat="1" ht="36.75" customHeight="1" thickBot="1" x14ac:dyDescent="0.25">
      <c r="B19" s="420" t="s">
        <v>21</v>
      </c>
      <c r="C19" s="421"/>
      <c r="D19" s="422"/>
      <c r="E19" s="422"/>
      <c r="F19" s="422"/>
      <c r="G19" s="35" t="s">
        <v>22</v>
      </c>
      <c r="H19" s="422"/>
      <c r="I19" s="422"/>
      <c r="J19" s="35" t="s">
        <v>56</v>
      </c>
      <c r="K19" s="423" t="s">
        <v>60</v>
      </c>
      <c r="L19" s="424"/>
    </row>
    <row r="20" spans="2:12" s="2" customFormat="1" ht="16.5" customHeight="1" x14ac:dyDescent="0.2">
      <c r="B20" s="346" t="s">
        <v>156</v>
      </c>
      <c r="C20" s="347"/>
      <c r="D20" s="347"/>
      <c r="E20" s="347"/>
      <c r="F20" s="347"/>
      <c r="G20" s="347"/>
      <c r="H20" s="347"/>
      <c r="I20" s="347"/>
      <c r="J20" s="347"/>
      <c r="K20" s="347"/>
      <c r="L20" s="349"/>
    </row>
    <row r="21" spans="2:12" s="6" customFormat="1" ht="42" customHeight="1" x14ac:dyDescent="0.2">
      <c r="B21" s="415" t="s">
        <v>825</v>
      </c>
      <c r="C21" s="363"/>
      <c r="D21" s="363"/>
      <c r="E21" s="363"/>
      <c r="F21" s="363"/>
      <c r="G21" s="363" t="s">
        <v>826</v>
      </c>
      <c r="H21" s="363"/>
      <c r="I21" s="363"/>
      <c r="J21" s="363"/>
      <c r="K21" s="363"/>
      <c r="L21" s="364"/>
    </row>
    <row r="22" spans="2:12" s="6" customFormat="1" ht="23.25" customHeight="1" x14ac:dyDescent="0.2">
      <c r="B22" s="415" t="s">
        <v>827</v>
      </c>
      <c r="C22" s="363"/>
      <c r="D22" s="363"/>
      <c r="E22" s="363"/>
      <c r="F22" s="363"/>
      <c r="G22" s="363"/>
      <c r="H22" s="363"/>
      <c r="I22" s="363"/>
      <c r="J22" s="363"/>
      <c r="K22" s="363"/>
      <c r="L22" s="364"/>
    </row>
    <row r="23" spans="2:12" s="2" customFormat="1" ht="29.25" customHeight="1" x14ac:dyDescent="0.2">
      <c r="B23" s="36" t="s">
        <v>64</v>
      </c>
      <c r="C23" s="408" t="s">
        <v>864</v>
      </c>
      <c r="D23" s="408"/>
      <c r="E23" s="408"/>
      <c r="F23" s="408"/>
      <c r="G23" s="408"/>
      <c r="H23" s="408"/>
      <c r="I23" s="408"/>
      <c r="J23" s="408"/>
      <c r="K23" s="408"/>
      <c r="L23" s="416"/>
    </row>
    <row r="24" spans="2:12" s="2" customFormat="1" ht="38.25" customHeight="1" x14ac:dyDescent="0.2">
      <c r="B24" s="36" t="s">
        <v>57</v>
      </c>
      <c r="C24" s="408" t="s">
        <v>858</v>
      </c>
      <c r="D24" s="408"/>
      <c r="E24" s="408"/>
      <c r="F24" s="408"/>
      <c r="G24" s="408"/>
      <c r="H24" s="408"/>
      <c r="I24" s="413" t="s">
        <v>103</v>
      </c>
      <c r="J24" s="413"/>
      <c r="K24" s="413"/>
      <c r="L24" s="414"/>
    </row>
    <row r="25" spans="2:12" s="2" customFormat="1" ht="48.75" customHeight="1" x14ac:dyDescent="0.2">
      <c r="B25" s="36" t="s">
        <v>514</v>
      </c>
      <c r="C25" s="34" t="s">
        <v>153</v>
      </c>
      <c r="D25" s="411" t="s">
        <v>875</v>
      </c>
      <c r="E25" s="411"/>
      <c r="F25" s="411"/>
      <c r="G25" s="411"/>
      <c r="H25" s="411"/>
      <c r="I25" s="411"/>
      <c r="J25" s="411"/>
      <c r="K25" s="411"/>
      <c r="L25" s="412"/>
    </row>
    <row r="26" spans="2:12" s="2" customFormat="1" ht="57" customHeight="1" x14ac:dyDescent="0.2">
      <c r="B26" s="36" t="s">
        <v>515</v>
      </c>
      <c r="C26" s="34" t="s">
        <v>767</v>
      </c>
      <c r="D26" s="378" t="s">
        <v>876</v>
      </c>
      <c r="E26" s="378"/>
      <c r="F26" s="378"/>
      <c r="G26" s="378"/>
      <c r="H26" s="378"/>
      <c r="I26" s="378"/>
      <c r="J26" s="378"/>
      <c r="K26" s="378"/>
      <c r="L26" s="379"/>
    </row>
    <row r="27" spans="2:12" s="2" customFormat="1" ht="65.25" customHeight="1" thickBot="1" x14ac:dyDescent="0.25">
      <c r="B27" s="37" t="s">
        <v>828</v>
      </c>
      <c r="C27" s="35" t="s">
        <v>768</v>
      </c>
      <c r="D27" s="409" t="s">
        <v>877</v>
      </c>
      <c r="E27" s="409"/>
      <c r="F27" s="409"/>
      <c r="G27" s="409"/>
      <c r="H27" s="409"/>
      <c r="I27" s="409"/>
      <c r="J27" s="409"/>
      <c r="K27" s="409"/>
      <c r="L27" s="410"/>
    </row>
    <row r="28" spans="2:12" s="2" customFormat="1" ht="18" customHeight="1" thickBot="1" x14ac:dyDescent="0.25">
      <c r="B28" s="380" t="s">
        <v>230</v>
      </c>
      <c r="C28" s="381"/>
      <c r="D28" s="381"/>
      <c r="E28" s="381"/>
      <c r="F28" s="381"/>
      <c r="G28" s="381"/>
      <c r="H28" s="381"/>
      <c r="I28" s="381"/>
      <c r="J28" s="381"/>
      <c r="K28" s="381"/>
      <c r="L28" s="382"/>
    </row>
    <row r="29" spans="2:12" s="2" customFormat="1" ht="22.5" customHeight="1" x14ac:dyDescent="0.2">
      <c r="B29" s="357" t="s">
        <v>226</v>
      </c>
      <c r="C29" s="358"/>
      <c r="D29" s="358"/>
      <c r="E29" s="358"/>
      <c r="F29" s="358"/>
      <c r="G29" s="358"/>
      <c r="H29" s="358" t="s">
        <v>227</v>
      </c>
      <c r="I29" s="358"/>
      <c r="J29" s="358"/>
      <c r="K29" s="358"/>
      <c r="L29" s="383"/>
    </row>
    <row r="30" spans="2:12" s="2" customFormat="1" ht="24" customHeight="1" x14ac:dyDescent="0.2">
      <c r="B30" s="306" t="s">
        <v>769</v>
      </c>
      <c r="C30" s="307"/>
      <c r="D30" s="307"/>
      <c r="E30" s="307"/>
      <c r="F30" s="307"/>
      <c r="G30" s="308"/>
      <c r="H30" s="359" t="s">
        <v>254</v>
      </c>
      <c r="I30" s="359"/>
      <c r="J30" s="359"/>
      <c r="K30" s="359"/>
      <c r="L30" s="360"/>
    </row>
    <row r="31" spans="2:12" s="2" customFormat="1" ht="23.25" customHeight="1" x14ac:dyDescent="0.2">
      <c r="B31" s="309"/>
      <c r="C31" s="310"/>
      <c r="D31" s="310"/>
      <c r="E31" s="310"/>
      <c r="F31" s="310"/>
      <c r="G31" s="311"/>
      <c r="H31" s="359"/>
      <c r="I31" s="359"/>
      <c r="J31" s="359"/>
      <c r="K31" s="359"/>
      <c r="L31" s="360"/>
    </row>
    <row r="32" spans="2:12" s="2" customFormat="1" ht="25.5" customHeight="1" x14ac:dyDescent="0.2">
      <c r="B32" s="309"/>
      <c r="C32" s="310"/>
      <c r="D32" s="310"/>
      <c r="E32" s="310"/>
      <c r="F32" s="310"/>
      <c r="G32" s="311"/>
      <c r="H32" s="359"/>
      <c r="I32" s="359"/>
      <c r="J32" s="359"/>
      <c r="K32" s="359"/>
      <c r="L32" s="360"/>
    </row>
    <row r="33" spans="2:12" s="2" customFormat="1" ht="87" customHeight="1" thickBot="1" x14ac:dyDescent="0.25">
      <c r="B33" s="312"/>
      <c r="C33" s="313"/>
      <c r="D33" s="313"/>
      <c r="E33" s="313"/>
      <c r="F33" s="313"/>
      <c r="G33" s="314"/>
      <c r="H33" s="361"/>
      <c r="I33" s="361"/>
      <c r="J33" s="361"/>
      <c r="K33" s="361"/>
      <c r="L33" s="362"/>
    </row>
    <row r="34" spans="2:12" s="2" customFormat="1" ht="27" customHeight="1" x14ac:dyDescent="0.2">
      <c r="B34" s="357" t="s">
        <v>228</v>
      </c>
      <c r="C34" s="358"/>
      <c r="D34" s="358"/>
      <c r="E34" s="358"/>
      <c r="F34" s="358"/>
      <c r="G34" s="358"/>
      <c r="H34" s="358" t="s">
        <v>229</v>
      </c>
      <c r="I34" s="358"/>
      <c r="J34" s="358"/>
      <c r="K34" s="358"/>
      <c r="L34" s="383"/>
    </row>
    <row r="35" spans="2:12" s="2" customFormat="1" ht="33" customHeight="1" x14ac:dyDescent="0.2">
      <c r="B35" s="384" t="s">
        <v>253</v>
      </c>
      <c r="C35" s="385"/>
      <c r="D35" s="385"/>
      <c r="E35" s="385"/>
      <c r="F35" s="385"/>
      <c r="G35" s="385"/>
      <c r="H35" s="388" t="s">
        <v>865</v>
      </c>
      <c r="I35" s="388"/>
      <c r="J35" s="388"/>
      <c r="K35" s="388"/>
      <c r="L35" s="389"/>
    </row>
    <row r="36" spans="2:12" s="2" customFormat="1" ht="102.75" customHeight="1" thickBot="1" x14ac:dyDescent="0.25">
      <c r="B36" s="386"/>
      <c r="C36" s="387"/>
      <c r="D36" s="387"/>
      <c r="E36" s="387"/>
      <c r="F36" s="387"/>
      <c r="G36" s="387"/>
      <c r="H36" s="390"/>
      <c r="I36" s="390"/>
      <c r="J36" s="390"/>
      <c r="K36" s="390"/>
      <c r="L36" s="391"/>
    </row>
    <row r="37" spans="2:12" s="2" customFormat="1" ht="5.25" customHeight="1" thickBot="1" x14ac:dyDescent="0.25">
      <c r="B37" s="5"/>
      <c r="C37" s="5"/>
      <c r="D37" s="5"/>
      <c r="E37" s="5"/>
      <c r="F37" s="5"/>
      <c r="G37" s="5"/>
      <c r="H37" s="5"/>
      <c r="I37" s="5"/>
      <c r="J37" s="5"/>
      <c r="K37" s="5"/>
      <c r="L37" s="5"/>
    </row>
    <row r="38" spans="2:12" s="2" customFormat="1" ht="19.5" customHeight="1" x14ac:dyDescent="0.2">
      <c r="B38" s="392" t="s">
        <v>470</v>
      </c>
      <c r="C38" s="393"/>
      <c r="D38" s="393"/>
      <c r="E38" s="393"/>
      <c r="F38" s="393"/>
      <c r="G38" s="393"/>
      <c r="H38" s="393"/>
      <c r="I38" s="393"/>
      <c r="J38" s="393"/>
      <c r="K38" s="393"/>
      <c r="L38" s="394"/>
    </row>
    <row r="39" spans="2:12" s="2" customFormat="1" ht="21" customHeight="1" x14ac:dyDescent="0.2">
      <c r="B39" s="343" t="s">
        <v>413</v>
      </c>
      <c r="C39" s="344"/>
      <c r="D39" s="283" t="s">
        <v>471</v>
      </c>
      <c r="E39" s="283"/>
      <c r="F39" s="283"/>
      <c r="G39" s="283"/>
      <c r="H39" s="283"/>
      <c r="I39" s="283"/>
      <c r="J39" s="283"/>
      <c r="K39" s="283"/>
      <c r="L39" s="284"/>
    </row>
    <row r="40" spans="2:12" s="2" customFormat="1" ht="25.5" customHeight="1" x14ac:dyDescent="0.2">
      <c r="B40" s="343"/>
      <c r="C40" s="344"/>
      <c r="D40" s="336" t="s">
        <v>770</v>
      </c>
      <c r="E40" s="283"/>
      <c r="F40" s="283"/>
      <c r="G40" s="283"/>
      <c r="H40" s="283"/>
      <c r="I40" s="283"/>
      <c r="J40" s="283"/>
      <c r="K40" s="283"/>
      <c r="L40" s="284"/>
    </row>
    <row r="41" spans="2:12" s="2" customFormat="1" ht="19.5" customHeight="1" x14ac:dyDescent="0.2">
      <c r="B41" s="343"/>
      <c r="C41" s="344"/>
      <c r="D41" s="283" t="s">
        <v>428</v>
      </c>
      <c r="E41" s="283"/>
      <c r="F41" s="283"/>
      <c r="G41" s="283"/>
      <c r="H41" s="283"/>
      <c r="I41" s="283"/>
      <c r="J41" s="283"/>
      <c r="K41" s="283"/>
      <c r="L41" s="284"/>
    </row>
    <row r="42" spans="2:12" s="2" customFormat="1" ht="10.5" customHeight="1" x14ac:dyDescent="0.2">
      <c r="B42" s="343"/>
      <c r="C42" s="344"/>
      <c r="D42" s="339" t="s">
        <v>429</v>
      </c>
      <c r="E42" s="339"/>
      <c r="F42" s="339"/>
      <c r="G42" s="339"/>
      <c r="H42" s="339"/>
      <c r="I42" s="339"/>
      <c r="J42" s="339"/>
      <c r="K42" s="339"/>
      <c r="L42" s="340"/>
    </row>
    <row r="43" spans="2:12" s="2" customFormat="1" ht="19.5" customHeight="1" x14ac:dyDescent="0.2">
      <c r="B43" s="343"/>
      <c r="C43" s="344"/>
      <c r="D43" s="283" t="s">
        <v>416</v>
      </c>
      <c r="E43" s="283"/>
      <c r="F43" s="283"/>
      <c r="G43" s="283"/>
      <c r="H43" s="283"/>
      <c r="I43" s="283"/>
      <c r="J43" s="283"/>
      <c r="K43" s="283"/>
      <c r="L43" s="284"/>
    </row>
    <row r="44" spans="2:12" s="2" customFormat="1" ht="11.25" x14ac:dyDescent="0.2">
      <c r="B44" s="341" t="s">
        <v>414</v>
      </c>
      <c r="C44" s="342"/>
      <c r="D44" s="337" t="s">
        <v>423</v>
      </c>
      <c r="E44" s="337"/>
      <c r="F44" s="337"/>
      <c r="G44" s="337"/>
      <c r="H44" s="337"/>
      <c r="I44" s="337"/>
      <c r="J44" s="337"/>
      <c r="K44" s="337"/>
      <c r="L44" s="338"/>
    </row>
    <row r="45" spans="2:12" s="2" customFormat="1" ht="16.5" customHeight="1" x14ac:dyDescent="0.2">
      <c r="B45" s="341"/>
      <c r="C45" s="342"/>
      <c r="D45" s="395" t="s">
        <v>477</v>
      </c>
      <c r="E45" s="395"/>
      <c r="F45" s="395"/>
      <c r="G45" s="395"/>
      <c r="H45" s="395"/>
      <c r="I45" s="395"/>
      <c r="J45" s="395"/>
      <c r="K45" s="395"/>
      <c r="L45" s="396"/>
    </row>
    <row r="46" spans="2:12" s="2" customFormat="1" ht="11.25" x14ac:dyDescent="0.2">
      <c r="B46" s="341"/>
      <c r="C46" s="342"/>
      <c r="D46" s="337" t="s">
        <v>417</v>
      </c>
      <c r="E46" s="337"/>
      <c r="F46" s="337"/>
      <c r="G46" s="337"/>
      <c r="H46" s="337"/>
      <c r="I46" s="337"/>
      <c r="J46" s="337"/>
      <c r="K46" s="337"/>
      <c r="L46" s="338"/>
    </row>
    <row r="47" spans="2:12" s="2" customFormat="1" ht="11.25" x14ac:dyDescent="0.2">
      <c r="B47" s="343" t="s">
        <v>421</v>
      </c>
      <c r="C47" s="344"/>
      <c r="D47" s="339" t="s">
        <v>424</v>
      </c>
      <c r="E47" s="339"/>
      <c r="F47" s="339"/>
      <c r="G47" s="339"/>
      <c r="H47" s="339"/>
      <c r="I47" s="339"/>
      <c r="J47" s="339"/>
      <c r="K47" s="339"/>
      <c r="L47" s="340"/>
    </row>
    <row r="48" spans="2:12" s="2" customFormat="1" ht="11.25" x14ac:dyDescent="0.2">
      <c r="B48" s="343"/>
      <c r="C48" s="344"/>
      <c r="D48" s="339" t="s">
        <v>425</v>
      </c>
      <c r="E48" s="339"/>
      <c r="F48" s="339"/>
      <c r="G48" s="339"/>
      <c r="H48" s="339"/>
      <c r="I48" s="339"/>
      <c r="J48" s="339"/>
      <c r="K48" s="339"/>
      <c r="L48" s="340"/>
    </row>
    <row r="49" spans="2:12" s="2" customFormat="1" ht="11.25" x14ac:dyDescent="0.2">
      <c r="B49" s="343"/>
      <c r="C49" s="344"/>
      <c r="D49" s="339" t="s">
        <v>426</v>
      </c>
      <c r="E49" s="339"/>
      <c r="F49" s="339"/>
      <c r="G49" s="339"/>
      <c r="H49" s="339"/>
      <c r="I49" s="339"/>
      <c r="J49" s="339"/>
      <c r="K49" s="339"/>
      <c r="L49" s="340"/>
    </row>
    <row r="50" spans="2:12" s="2" customFormat="1" ht="11.25" x14ac:dyDescent="0.2">
      <c r="B50" s="341" t="s">
        <v>615</v>
      </c>
      <c r="C50" s="342"/>
      <c r="D50" s="337" t="s">
        <v>430</v>
      </c>
      <c r="E50" s="337"/>
      <c r="F50" s="337"/>
      <c r="G50" s="337"/>
      <c r="H50" s="337"/>
      <c r="I50" s="337"/>
      <c r="J50" s="337"/>
      <c r="K50" s="337"/>
      <c r="L50" s="338"/>
    </row>
    <row r="51" spans="2:12" s="2" customFormat="1" ht="11.25" x14ac:dyDescent="0.2">
      <c r="B51" s="341"/>
      <c r="C51" s="342"/>
      <c r="D51" s="337" t="s">
        <v>418</v>
      </c>
      <c r="E51" s="337"/>
      <c r="F51" s="337"/>
      <c r="G51" s="337"/>
      <c r="H51" s="337"/>
      <c r="I51" s="337"/>
      <c r="J51" s="337"/>
      <c r="K51" s="337"/>
      <c r="L51" s="338"/>
    </row>
    <row r="52" spans="2:12" s="2" customFormat="1" ht="11.25" x14ac:dyDescent="0.2">
      <c r="B52" s="343" t="s">
        <v>415</v>
      </c>
      <c r="C52" s="344"/>
      <c r="D52" s="339" t="s">
        <v>431</v>
      </c>
      <c r="E52" s="339"/>
      <c r="F52" s="339"/>
      <c r="G52" s="339"/>
      <c r="H52" s="339"/>
      <c r="I52" s="339"/>
      <c r="J52" s="339"/>
      <c r="K52" s="339"/>
      <c r="L52" s="340"/>
    </row>
    <row r="53" spans="2:12" s="2" customFormat="1" ht="11.25" x14ac:dyDescent="0.2">
      <c r="B53" s="343"/>
      <c r="C53" s="344"/>
      <c r="D53" s="339" t="s">
        <v>427</v>
      </c>
      <c r="E53" s="339"/>
      <c r="F53" s="339"/>
      <c r="G53" s="339"/>
      <c r="H53" s="339"/>
      <c r="I53" s="339"/>
      <c r="J53" s="339"/>
      <c r="K53" s="339"/>
      <c r="L53" s="340"/>
    </row>
    <row r="54" spans="2:12" s="2" customFormat="1" ht="11.25" x14ac:dyDescent="0.2">
      <c r="B54" s="341" t="s">
        <v>420</v>
      </c>
      <c r="C54" s="342"/>
      <c r="D54" s="337" t="s">
        <v>422</v>
      </c>
      <c r="E54" s="337"/>
      <c r="F54" s="337"/>
      <c r="G54" s="337"/>
      <c r="H54" s="337"/>
      <c r="I54" s="337"/>
      <c r="J54" s="337"/>
      <c r="K54" s="337"/>
      <c r="L54" s="338"/>
    </row>
    <row r="55" spans="2:12" s="2" customFormat="1" ht="11.25" x14ac:dyDescent="0.2">
      <c r="B55" s="341"/>
      <c r="C55" s="342"/>
      <c r="D55" s="337" t="s">
        <v>419</v>
      </c>
      <c r="E55" s="337"/>
      <c r="F55" s="337"/>
      <c r="G55" s="337"/>
      <c r="H55" s="337"/>
      <c r="I55" s="337"/>
      <c r="J55" s="337"/>
      <c r="K55" s="337"/>
      <c r="L55" s="338"/>
    </row>
    <row r="56" spans="2:12" s="2" customFormat="1" ht="25.5" customHeight="1" x14ac:dyDescent="0.2">
      <c r="B56" s="343" t="s">
        <v>771</v>
      </c>
      <c r="C56" s="344"/>
      <c r="D56" s="283" t="s">
        <v>476</v>
      </c>
      <c r="E56" s="283"/>
      <c r="F56" s="31" t="s">
        <v>432</v>
      </c>
      <c r="G56" s="43" t="s">
        <v>473</v>
      </c>
      <c r="H56" s="345" t="s">
        <v>474</v>
      </c>
      <c r="I56" s="345"/>
      <c r="J56" s="42" t="s">
        <v>475</v>
      </c>
      <c r="K56" s="283" t="s">
        <v>433</v>
      </c>
      <c r="L56" s="284"/>
    </row>
    <row r="57" spans="2:12" s="2" customFormat="1" ht="11.25" x14ac:dyDescent="0.2">
      <c r="B57" s="343"/>
      <c r="C57" s="344"/>
      <c r="D57" s="339" t="s">
        <v>434</v>
      </c>
      <c r="E57" s="339"/>
      <c r="F57" s="339"/>
      <c r="G57" s="339"/>
      <c r="H57" s="339"/>
      <c r="I57" s="339"/>
      <c r="J57" s="339"/>
      <c r="K57" s="339"/>
      <c r="L57" s="340"/>
    </row>
    <row r="58" spans="2:12" s="2" customFormat="1" ht="12.75" x14ac:dyDescent="0.2">
      <c r="B58" s="301" t="s">
        <v>866</v>
      </c>
      <c r="C58" s="302"/>
      <c r="D58" s="303" t="s">
        <v>867</v>
      </c>
      <c r="E58" s="304"/>
      <c r="F58" s="304"/>
      <c r="G58" s="304"/>
      <c r="H58" s="304"/>
      <c r="I58" s="304"/>
      <c r="J58" s="304"/>
      <c r="K58" s="304"/>
      <c r="L58" s="305"/>
    </row>
    <row r="59" spans="2:12" s="2" customFormat="1" ht="13.15" x14ac:dyDescent="0.2">
      <c r="B59" s="301" t="s">
        <v>868</v>
      </c>
      <c r="C59" s="302"/>
      <c r="D59" s="303" t="s">
        <v>869</v>
      </c>
      <c r="E59" s="304"/>
      <c r="F59" s="304"/>
      <c r="G59" s="304"/>
      <c r="H59" s="304"/>
      <c r="I59" s="304"/>
      <c r="J59" s="304"/>
      <c r="K59" s="304"/>
      <c r="L59" s="305"/>
    </row>
    <row r="60" spans="2:12" s="2" customFormat="1" ht="20.25" customHeight="1" x14ac:dyDescent="0.2">
      <c r="B60" s="334" t="s">
        <v>870</v>
      </c>
      <c r="C60" s="335"/>
      <c r="D60" s="283" t="s">
        <v>472</v>
      </c>
      <c r="E60" s="283"/>
      <c r="F60" s="283"/>
      <c r="G60" s="283"/>
      <c r="H60" s="283"/>
      <c r="I60" s="283"/>
      <c r="J60" s="283"/>
      <c r="K60" s="283"/>
      <c r="L60" s="284"/>
    </row>
    <row r="61" spans="2:12" s="2" customFormat="1" ht="20.25" customHeight="1" thickBot="1" x14ac:dyDescent="0.25">
      <c r="B61" s="406" t="s">
        <v>871</v>
      </c>
      <c r="C61" s="407"/>
      <c r="D61" s="400" t="s">
        <v>805</v>
      </c>
      <c r="E61" s="401"/>
      <c r="F61" s="401"/>
      <c r="G61" s="402"/>
      <c r="H61" s="417" t="s">
        <v>804</v>
      </c>
      <c r="I61" s="418"/>
      <c r="J61" s="418"/>
      <c r="K61" s="418"/>
      <c r="L61" s="419"/>
    </row>
    <row r="62" spans="2:12" s="2" customFormat="1" ht="6" customHeight="1" thickBot="1" x14ac:dyDescent="0.25">
      <c r="G62" s="5"/>
    </row>
    <row r="63" spans="2:12" s="2" customFormat="1" ht="15.75" customHeight="1" thickBot="1" x14ac:dyDescent="0.25">
      <c r="B63" s="397" t="s">
        <v>616</v>
      </c>
      <c r="C63" s="398"/>
      <c r="D63" s="398"/>
      <c r="E63" s="398"/>
      <c r="F63" s="398"/>
      <c r="G63" s="398"/>
      <c r="H63" s="398"/>
      <c r="I63" s="398"/>
      <c r="J63" s="398"/>
      <c r="K63" s="398"/>
      <c r="L63" s="399"/>
    </row>
    <row r="64" spans="2:12" s="2" customFormat="1" ht="27" customHeight="1" x14ac:dyDescent="0.2">
      <c r="B64" s="292"/>
      <c r="C64" s="293"/>
      <c r="D64" s="293"/>
      <c r="E64" s="293"/>
      <c r="F64" s="293"/>
      <c r="G64" s="293"/>
      <c r="H64" s="293"/>
      <c r="I64" s="293"/>
      <c r="J64" s="293"/>
      <c r="K64" s="293"/>
      <c r="L64" s="294"/>
    </row>
    <row r="65" spans="2:12" s="2" customFormat="1" ht="15" customHeight="1" x14ac:dyDescent="0.2">
      <c r="B65" s="295"/>
      <c r="C65" s="296"/>
      <c r="D65" s="296"/>
      <c r="E65" s="296"/>
      <c r="F65" s="296"/>
      <c r="G65" s="296"/>
      <c r="H65" s="296"/>
      <c r="I65" s="296"/>
      <c r="J65" s="296"/>
      <c r="K65" s="296"/>
      <c r="L65" s="297"/>
    </row>
    <row r="66" spans="2:12" s="2" customFormat="1" ht="15" customHeight="1" x14ac:dyDescent="0.2">
      <c r="B66" s="295"/>
      <c r="C66" s="296"/>
      <c r="D66" s="296"/>
      <c r="E66" s="296"/>
      <c r="F66" s="296"/>
      <c r="G66" s="296"/>
      <c r="H66" s="296"/>
      <c r="I66" s="296"/>
      <c r="J66" s="296"/>
      <c r="K66" s="296"/>
      <c r="L66" s="297"/>
    </row>
    <row r="67" spans="2:12" s="2" customFormat="1" ht="15" customHeight="1" x14ac:dyDescent="0.2">
      <c r="B67" s="295"/>
      <c r="C67" s="296"/>
      <c r="D67" s="296"/>
      <c r="E67" s="296"/>
      <c r="F67" s="296"/>
      <c r="G67" s="296"/>
      <c r="H67" s="296"/>
      <c r="I67" s="296"/>
      <c r="J67" s="296"/>
      <c r="K67" s="296"/>
      <c r="L67" s="297"/>
    </row>
    <row r="68" spans="2:12" s="2" customFormat="1" ht="297" customHeight="1" thickBot="1" x14ac:dyDescent="0.25">
      <c r="B68" s="298"/>
      <c r="C68" s="299"/>
      <c r="D68" s="299"/>
      <c r="E68" s="299"/>
      <c r="F68" s="299"/>
      <c r="G68" s="299"/>
      <c r="H68" s="299"/>
      <c r="I68" s="299"/>
      <c r="J68" s="299"/>
      <c r="K68" s="299"/>
      <c r="L68" s="300"/>
    </row>
    <row r="69" spans="2:12" s="2" customFormat="1" ht="21.75" customHeight="1" x14ac:dyDescent="0.2">
      <c r="B69" s="375" t="s">
        <v>480</v>
      </c>
      <c r="C69" s="376"/>
      <c r="D69" s="376"/>
      <c r="E69" s="376"/>
      <c r="F69" s="376"/>
      <c r="G69" s="376"/>
      <c r="H69" s="376"/>
      <c r="I69" s="376"/>
      <c r="J69" s="376"/>
      <c r="K69" s="376"/>
      <c r="L69" s="377"/>
    </row>
    <row r="70" spans="2:12" s="2" customFormat="1" ht="11.25" x14ac:dyDescent="0.2">
      <c r="B70" s="366"/>
      <c r="C70" s="367"/>
      <c r="D70" s="367"/>
      <c r="E70" s="367"/>
      <c r="F70" s="367"/>
      <c r="G70" s="367"/>
      <c r="H70" s="367"/>
      <c r="I70" s="367"/>
      <c r="J70" s="367"/>
      <c r="K70" s="367"/>
      <c r="L70" s="368"/>
    </row>
    <row r="71" spans="2:12" s="2" customFormat="1" ht="11.25" x14ac:dyDescent="0.2">
      <c r="B71" s="369"/>
      <c r="C71" s="370"/>
      <c r="D71" s="370"/>
      <c r="E71" s="370"/>
      <c r="F71" s="370"/>
      <c r="G71" s="370"/>
      <c r="H71" s="370"/>
      <c r="I71" s="370"/>
      <c r="J71" s="370"/>
      <c r="K71" s="370"/>
      <c r="L71" s="371"/>
    </row>
    <row r="72" spans="2:12" s="2" customFormat="1" ht="77.25" customHeight="1" thickBot="1" x14ac:dyDescent="0.25">
      <c r="B72" s="372"/>
      <c r="C72" s="373"/>
      <c r="D72" s="373"/>
      <c r="E72" s="373"/>
      <c r="F72" s="373"/>
      <c r="G72" s="373"/>
      <c r="H72" s="373"/>
      <c r="I72" s="373"/>
      <c r="J72" s="373"/>
      <c r="K72" s="373"/>
      <c r="L72" s="374"/>
    </row>
    <row r="73" spans="2:12" s="2" customFormat="1" ht="10.15" x14ac:dyDescent="0.2"/>
    <row r="74" spans="2:12" s="2" customFormat="1" ht="10.15" x14ac:dyDescent="0.2"/>
    <row r="75" spans="2:12" s="2" customFormat="1" ht="10.15" x14ac:dyDescent="0.2"/>
    <row r="76" spans="2:12" s="2" customFormat="1" ht="10.15" x14ac:dyDescent="0.2"/>
    <row r="77" spans="2:12" s="2" customFormat="1" ht="11.25" x14ac:dyDescent="0.2"/>
    <row r="78" spans="2:12" s="2" customFormat="1" ht="11.25" x14ac:dyDescent="0.2"/>
    <row r="79" spans="2:12" s="2" customFormat="1" ht="11.25" x14ac:dyDescent="0.2"/>
    <row r="80" spans="2:12" s="2" customFormat="1" ht="11.25" x14ac:dyDescent="0.2"/>
    <row r="81" s="2" customFormat="1" ht="11.25" x14ac:dyDescent="0.2"/>
    <row r="82" s="2" customFormat="1" ht="11.25" x14ac:dyDescent="0.2"/>
    <row r="83" s="2" customFormat="1" ht="11.25" x14ac:dyDescent="0.2"/>
    <row r="84" s="2" customFormat="1" ht="11.25" x14ac:dyDescent="0.2"/>
    <row r="85" s="2" customFormat="1" ht="11.25" x14ac:dyDescent="0.2"/>
    <row r="86" s="2" customFormat="1" ht="11.25" x14ac:dyDescent="0.2"/>
    <row r="87" s="2" customFormat="1" ht="11.25" x14ac:dyDescent="0.2"/>
    <row r="88" s="2" customFormat="1" ht="11.25" x14ac:dyDescent="0.2"/>
    <row r="89" s="2" customFormat="1" ht="11.25" x14ac:dyDescent="0.2"/>
    <row r="90" s="2" customFormat="1" ht="11.25" x14ac:dyDescent="0.2"/>
    <row r="91" s="2" customFormat="1" ht="11.25" x14ac:dyDescent="0.2"/>
    <row r="92" s="2" customFormat="1" ht="11.25" x14ac:dyDescent="0.2"/>
    <row r="93" s="2" customFormat="1" ht="11.25" x14ac:dyDescent="0.2"/>
    <row r="94" s="2" customFormat="1" ht="11.25" x14ac:dyDescent="0.2"/>
    <row r="95" s="2" customFormat="1" ht="11.25" x14ac:dyDescent="0.2"/>
    <row r="96" s="2" customFormat="1" ht="11.25" x14ac:dyDescent="0.2"/>
    <row r="97" s="2" customFormat="1" ht="11.25" x14ac:dyDescent="0.2"/>
    <row r="98" s="2" customFormat="1" ht="11.25" x14ac:dyDescent="0.2"/>
    <row r="99" s="2" customFormat="1" ht="11.25" x14ac:dyDescent="0.2"/>
    <row r="100" s="2" customFormat="1" ht="11.25" x14ac:dyDescent="0.2"/>
    <row r="101" s="2" customFormat="1" ht="11.25" x14ac:dyDescent="0.2"/>
    <row r="102" s="2" customFormat="1" ht="11.25" x14ac:dyDescent="0.2"/>
    <row r="103" s="2" customFormat="1" ht="11.25" x14ac:dyDescent="0.2"/>
    <row r="104" s="2" customFormat="1" ht="11.25" x14ac:dyDescent="0.2"/>
    <row r="105" s="2" customFormat="1" ht="11.25" x14ac:dyDescent="0.2"/>
    <row r="106" s="2" customFormat="1" ht="11.25" x14ac:dyDescent="0.2"/>
    <row r="107" s="2" customFormat="1" ht="11.25" x14ac:dyDescent="0.2"/>
    <row r="108" s="2" customFormat="1" ht="11.25" x14ac:dyDescent="0.2"/>
    <row r="109" s="2" customFormat="1" ht="11.25" x14ac:dyDescent="0.2"/>
    <row r="110" s="2" customFormat="1" ht="11.25" x14ac:dyDescent="0.2"/>
    <row r="111" s="2" customFormat="1" ht="11.25" x14ac:dyDescent="0.2"/>
    <row r="112" s="2" customFormat="1" ht="11.25" x14ac:dyDescent="0.2"/>
    <row r="113" s="2" customFormat="1" ht="11.25" x14ac:dyDescent="0.2"/>
    <row r="114" s="2" customFormat="1" ht="11.25" x14ac:dyDescent="0.2"/>
    <row r="115" s="2" customFormat="1" ht="11.25" x14ac:dyDescent="0.2"/>
    <row r="116" s="2" customFormat="1" ht="11.25" x14ac:dyDescent="0.2"/>
    <row r="117" s="2" customFormat="1" ht="11.25" x14ac:dyDescent="0.2"/>
    <row r="118" s="2" customFormat="1" ht="11.25" x14ac:dyDescent="0.2"/>
    <row r="119" s="2" customFormat="1" ht="11.25" x14ac:dyDescent="0.2"/>
    <row r="120" s="2" customFormat="1" ht="11.25" x14ac:dyDescent="0.2"/>
    <row r="121" s="2" customFormat="1" ht="11.25" x14ac:dyDescent="0.2"/>
    <row r="122" s="2" customFormat="1" ht="11.25" x14ac:dyDescent="0.2"/>
    <row r="123" s="2" customFormat="1" ht="11.25" x14ac:dyDescent="0.2"/>
    <row r="124" s="2" customFormat="1" ht="11.25" x14ac:dyDescent="0.2"/>
    <row r="125" s="2" customFormat="1" ht="11.25" x14ac:dyDescent="0.2"/>
    <row r="126" s="2" customFormat="1" ht="11.25" x14ac:dyDescent="0.2"/>
    <row r="127" s="2" customFormat="1" ht="11.25" x14ac:dyDescent="0.2"/>
    <row r="128" s="2" customFormat="1" ht="11.25" x14ac:dyDescent="0.2"/>
    <row r="129" s="2" customFormat="1" ht="11.25" x14ac:dyDescent="0.2"/>
    <row r="130" s="2" customFormat="1" ht="11.25" x14ac:dyDescent="0.2"/>
    <row r="131" s="2" customFormat="1" ht="11.25" x14ac:dyDescent="0.2"/>
    <row r="132" s="2" customFormat="1" ht="11.25" x14ac:dyDescent="0.2"/>
    <row r="133" s="2" customFormat="1" ht="11.25" x14ac:dyDescent="0.2"/>
    <row r="134" s="2" customFormat="1" ht="11.25" x14ac:dyDescent="0.2"/>
    <row r="135" s="2" customFormat="1" ht="11.25" x14ac:dyDescent="0.2"/>
    <row r="136" s="2" customFormat="1" ht="11.25" x14ac:dyDescent="0.2"/>
    <row r="137" s="2" customFormat="1" ht="11.25" x14ac:dyDescent="0.2"/>
    <row r="138" s="2" customFormat="1" ht="11.25" x14ac:dyDescent="0.2"/>
    <row r="139" s="2" customFormat="1" ht="11.25" x14ac:dyDescent="0.2"/>
    <row r="140" s="2" customFormat="1" ht="11.25" x14ac:dyDescent="0.2"/>
    <row r="141" s="2" customFormat="1" ht="11.25" x14ac:dyDescent="0.2"/>
    <row r="142" s="2" customFormat="1" ht="11.25" x14ac:dyDescent="0.2"/>
    <row r="143" s="2" customFormat="1" ht="11.25" x14ac:dyDescent="0.2"/>
    <row r="144" s="2" customFormat="1" ht="11.25" x14ac:dyDescent="0.2"/>
    <row r="145" s="2" customFormat="1" ht="11.25" x14ac:dyDescent="0.2"/>
    <row r="146" s="2" customFormat="1" ht="11.25" x14ac:dyDescent="0.2"/>
    <row r="147" s="2" customFormat="1" ht="11.25" x14ac:dyDescent="0.2"/>
    <row r="148" s="2" customFormat="1" ht="11.25" x14ac:dyDescent="0.2"/>
    <row r="149" s="2" customFormat="1" ht="11.25" x14ac:dyDescent="0.2"/>
    <row r="150" s="2" customFormat="1" ht="11.25" x14ac:dyDescent="0.2"/>
    <row r="151" s="2" customFormat="1" ht="11.25" x14ac:dyDescent="0.2"/>
    <row r="152" s="2" customFormat="1" ht="11.25" x14ac:dyDescent="0.2"/>
    <row r="153" s="2" customFormat="1" ht="11.25" x14ac:dyDescent="0.2"/>
    <row r="154" s="2" customFormat="1" ht="11.25" x14ac:dyDescent="0.2"/>
    <row r="155" s="2" customFormat="1" ht="11.25" x14ac:dyDescent="0.2"/>
    <row r="156" s="2" customFormat="1" ht="11.25" x14ac:dyDescent="0.2"/>
    <row r="157" s="2" customFormat="1" ht="11.25" x14ac:dyDescent="0.2"/>
    <row r="158" s="2" customFormat="1" ht="11.25" x14ac:dyDescent="0.2"/>
    <row r="159" s="2" customFormat="1" ht="11.25" x14ac:dyDescent="0.2"/>
    <row r="160" s="2" customFormat="1" ht="11.25" x14ac:dyDescent="0.2"/>
    <row r="161" s="2" customFormat="1" ht="11.25" x14ac:dyDescent="0.2"/>
    <row r="162" s="2" customFormat="1" ht="11.25" x14ac:dyDescent="0.2"/>
    <row r="163" s="2" customFormat="1" ht="11.25" x14ac:dyDescent="0.2"/>
    <row r="164" s="2" customFormat="1" ht="11.25" x14ac:dyDescent="0.2"/>
    <row r="165" s="2" customFormat="1" ht="11.25" x14ac:dyDescent="0.2"/>
    <row r="166" s="2" customFormat="1" ht="11.25" x14ac:dyDescent="0.2"/>
    <row r="167" s="2" customFormat="1" ht="11.25" x14ac:dyDescent="0.2"/>
    <row r="168" s="2" customFormat="1" ht="11.25" x14ac:dyDescent="0.2"/>
    <row r="169" s="2" customFormat="1" ht="11.25" x14ac:dyDescent="0.2"/>
    <row r="170" s="2" customFormat="1" ht="11.25" x14ac:dyDescent="0.2"/>
    <row r="171" s="2" customFormat="1" ht="11.25" x14ac:dyDescent="0.2"/>
    <row r="172" s="2" customFormat="1" ht="11.25" x14ac:dyDescent="0.2"/>
    <row r="173" s="2" customFormat="1" ht="11.25" x14ac:dyDescent="0.2"/>
    <row r="174" s="2" customFormat="1" ht="11.25" x14ac:dyDescent="0.2"/>
    <row r="175" s="2" customFormat="1" ht="11.25" x14ac:dyDescent="0.2"/>
    <row r="176" s="2" customFormat="1" ht="11.25" x14ac:dyDescent="0.2"/>
    <row r="177" s="2" customFormat="1" ht="11.25" x14ac:dyDescent="0.2"/>
    <row r="178" s="2" customFormat="1" ht="11.25" x14ac:dyDescent="0.2"/>
    <row r="179" s="2" customFormat="1" ht="11.25" x14ac:dyDescent="0.2"/>
    <row r="180" s="2" customFormat="1" ht="11.25" x14ac:dyDescent="0.2"/>
    <row r="181" s="2" customFormat="1" ht="11.25" x14ac:dyDescent="0.2"/>
    <row r="182" s="2" customFormat="1" ht="11.25" x14ac:dyDescent="0.2"/>
    <row r="183" s="2" customFormat="1" ht="11.25" x14ac:dyDescent="0.2"/>
    <row r="184" s="2" customFormat="1" ht="11.25" x14ac:dyDescent="0.2"/>
    <row r="185" s="2" customFormat="1" ht="11.25" x14ac:dyDescent="0.2"/>
    <row r="186" s="2" customFormat="1" ht="11.25" x14ac:dyDescent="0.2"/>
    <row r="187" s="2" customFormat="1" ht="11.25" x14ac:dyDescent="0.2"/>
    <row r="188" s="2" customFormat="1" ht="11.25" x14ac:dyDescent="0.2"/>
    <row r="189" s="2" customFormat="1" ht="11.25" x14ac:dyDescent="0.2"/>
    <row r="190" s="2" customFormat="1" ht="11.25" x14ac:dyDescent="0.2"/>
    <row r="191" s="2" customFormat="1" ht="11.25" x14ac:dyDescent="0.2"/>
    <row r="192" s="2" customFormat="1" ht="11.25" x14ac:dyDescent="0.2"/>
    <row r="193" s="2" customFormat="1" ht="11.25" x14ac:dyDescent="0.2"/>
    <row r="194" s="2" customFormat="1" ht="11.25" x14ac:dyDescent="0.2"/>
    <row r="195" s="2" customFormat="1" ht="11.25" x14ac:dyDescent="0.2"/>
    <row r="196" s="2" customFormat="1" ht="11.25" x14ac:dyDescent="0.2"/>
  </sheetData>
  <mergeCells count="120">
    <mergeCell ref="K4:L4"/>
    <mergeCell ref="B12:C12"/>
    <mergeCell ref="D12:F12"/>
    <mergeCell ref="D4:I4"/>
    <mergeCell ref="H11:I11"/>
    <mergeCell ref="H12:I12"/>
    <mergeCell ref="H13:I13"/>
    <mergeCell ref="K11:L11"/>
    <mergeCell ref="K12:L12"/>
    <mergeCell ref="K13:L13"/>
    <mergeCell ref="H5:L5"/>
    <mergeCell ref="K9:L9"/>
    <mergeCell ref="K6:L6"/>
    <mergeCell ref="H6:I6"/>
    <mergeCell ref="H7:I7"/>
    <mergeCell ref="B6:C6"/>
    <mergeCell ref="D6:F6"/>
    <mergeCell ref="K7:L7"/>
    <mergeCell ref="B7:C7"/>
    <mergeCell ref="D9:F9"/>
    <mergeCell ref="B8:C8"/>
    <mergeCell ref="K8:L8"/>
    <mergeCell ref="H8:I8"/>
    <mergeCell ref="H9:I9"/>
    <mergeCell ref="D16:G16"/>
    <mergeCell ref="B61:C61"/>
    <mergeCell ref="C24:H24"/>
    <mergeCell ref="D27:L27"/>
    <mergeCell ref="D25:L25"/>
    <mergeCell ref="I24:L24"/>
    <mergeCell ref="B22:L22"/>
    <mergeCell ref="B21:F21"/>
    <mergeCell ref="C23:L23"/>
    <mergeCell ref="B17:L17"/>
    <mergeCell ref="B59:C59"/>
    <mergeCell ref="D59:L59"/>
    <mergeCell ref="H61:L61"/>
    <mergeCell ref="B16:C16"/>
    <mergeCell ref="D18:F18"/>
    <mergeCell ref="B20:L20"/>
    <mergeCell ref="B19:C19"/>
    <mergeCell ref="D42:L42"/>
    <mergeCell ref="D19:F19"/>
    <mergeCell ref="K19:L19"/>
    <mergeCell ref="H19:I19"/>
    <mergeCell ref="B18:C18"/>
    <mergeCell ref="K18:L18"/>
    <mergeCell ref="H34:L34"/>
    <mergeCell ref="B34:G34"/>
    <mergeCell ref="H30:L33"/>
    <mergeCell ref="G21:L21"/>
    <mergeCell ref="H18:I18"/>
    <mergeCell ref="B70:L72"/>
    <mergeCell ref="B69:L69"/>
    <mergeCell ref="D26:L26"/>
    <mergeCell ref="B29:G29"/>
    <mergeCell ref="B28:L28"/>
    <mergeCell ref="H29:L29"/>
    <mergeCell ref="B35:G36"/>
    <mergeCell ref="H35:L36"/>
    <mergeCell ref="B47:C49"/>
    <mergeCell ref="D48:L48"/>
    <mergeCell ref="D49:L49"/>
    <mergeCell ref="B38:L38"/>
    <mergeCell ref="D44:L44"/>
    <mergeCell ref="D47:L47"/>
    <mergeCell ref="B44:C46"/>
    <mergeCell ref="D45:L45"/>
    <mergeCell ref="D46:L46"/>
    <mergeCell ref="B63:L63"/>
    <mergeCell ref="D61:G61"/>
    <mergeCell ref="B39:C43"/>
    <mergeCell ref="B1:L1"/>
    <mergeCell ref="D60:L60"/>
    <mergeCell ref="B60:C60"/>
    <mergeCell ref="D40:L40"/>
    <mergeCell ref="D41:L41"/>
    <mergeCell ref="D51:L51"/>
    <mergeCell ref="D53:L53"/>
    <mergeCell ref="D50:L50"/>
    <mergeCell ref="D52:L52"/>
    <mergeCell ref="B50:C51"/>
    <mergeCell ref="B52:C53"/>
    <mergeCell ref="B54:C55"/>
    <mergeCell ref="B56:C57"/>
    <mergeCell ref="D55:L55"/>
    <mergeCell ref="D57:L57"/>
    <mergeCell ref="D54:L54"/>
    <mergeCell ref="H56:I56"/>
    <mergeCell ref="K56:L56"/>
    <mergeCell ref="B14:L14"/>
    <mergeCell ref="B15:C15"/>
    <mergeCell ref="D15:F15"/>
    <mergeCell ref="H15:I15"/>
    <mergeCell ref="K15:L15"/>
    <mergeCell ref="D13:F13"/>
    <mergeCell ref="B2:L2"/>
    <mergeCell ref="D39:L39"/>
    <mergeCell ref="B3:L3"/>
    <mergeCell ref="B4:C4"/>
    <mergeCell ref="B5:C5"/>
    <mergeCell ref="D43:L43"/>
    <mergeCell ref="B64:L68"/>
    <mergeCell ref="D56:E56"/>
    <mergeCell ref="B58:C58"/>
    <mergeCell ref="D58:L58"/>
    <mergeCell ref="B30:G33"/>
    <mergeCell ref="B13:C13"/>
    <mergeCell ref="D8:F8"/>
    <mergeCell ref="D5:F5"/>
    <mergeCell ref="D7:F7"/>
    <mergeCell ref="D10:F10"/>
    <mergeCell ref="B9:C9"/>
    <mergeCell ref="H10:I10"/>
    <mergeCell ref="K10:L10"/>
    <mergeCell ref="B11:C11"/>
    <mergeCell ref="D11:F11"/>
    <mergeCell ref="B10:C10"/>
    <mergeCell ref="H16:I16"/>
    <mergeCell ref="J16:L16"/>
  </mergeCells>
  <printOptions horizontalCentered="1"/>
  <pageMargins left="0.23622047244094491" right="0.23622047244094491" top="0.59055118110236227" bottom="0.59055118110236227"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2:Q166"/>
  <sheetViews>
    <sheetView showGridLines="0" zoomScale="70" zoomScaleNormal="70" workbookViewId="0">
      <selection activeCell="K138" sqref="K138:K140"/>
    </sheetView>
  </sheetViews>
  <sheetFormatPr baseColWidth="10" defaultRowHeight="15" x14ac:dyDescent="0.25"/>
  <cols>
    <col min="2" max="2" width="5.140625" style="198" customWidth="1"/>
    <col min="3" max="3" width="10.28515625" style="2" customWidth="1"/>
    <col min="4" max="4" width="22.85546875" style="2" customWidth="1"/>
    <col min="5" max="5" width="13.140625" style="2" customWidth="1"/>
    <col min="6" max="6" width="24.5703125" style="2" customWidth="1"/>
    <col min="7" max="7" width="18.140625" style="2" customWidth="1"/>
    <col min="8" max="8" width="23.42578125" style="2" customWidth="1"/>
    <col min="9" max="9" width="21.28515625" style="27" customWidth="1"/>
    <col min="10" max="10" width="20.42578125" style="2" customWidth="1"/>
    <col min="11" max="11" width="18.140625" style="2" customWidth="1"/>
    <col min="12" max="12" width="21.85546875" style="2" customWidth="1"/>
    <col min="13" max="13" width="15.5703125" style="4" customWidth="1"/>
    <col min="14" max="14" width="15.42578125" style="1" customWidth="1"/>
    <col min="15" max="15" width="11.28515625" customWidth="1"/>
    <col min="16" max="17" width="11.42578125" customWidth="1"/>
  </cols>
  <sheetData>
    <row r="2" spans="2:15" s="5" customFormat="1" ht="27" customHeight="1" x14ac:dyDescent="0.2">
      <c r="B2" s="197"/>
      <c r="C2" s="461" t="s">
        <v>38</v>
      </c>
      <c r="D2" s="461"/>
      <c r="E2" s="461"/>
      <c r="F2" s="461"/>
      <c r="G2" s="461"/>
      <c r="H2" s="461"/>
      <c r="I2" s="461"/>
      <c r="J2" s="461"/>
      <c r="K2" s="461"/>
      <c r="L2" s="461"/>
      <c r="M2" s="461"/>
      <c r="N2" s="461"/>
      <c r="O2" s="461"/>
    </row>
    <row r="3" spans="2:15" s="5" customFormat="1" ht="26.25" customHeight="1" thickBot="1" x14ac:dyDescent="0.25">
      <c r="B3" s="197"/>
      <c r="C3" s="460" t="s">
        <v>63</v>
      </c>
      <c r="D3" s="460"/>
      <c r="E3" s="460"/>
      <c r="F3" s="460"/>
      <c r="G3" s="460"/>
      <c r="H3" s="460"/>
      <c r="I3" s="460"/>
      <c r="J3" s="460"/>
      <c r="K3" s="460"/>
      <c r="L3" s="460"/>
      <c r="M3" s="460"/>
      <c r="N3" s="460"/>
      <c r="O3" s="460"/>
    </row>
    <row r="4" spans="2:15" s="5" customFormat="1" ht="51" customHeight="1" thickBot="1" x14ac:dyDescent="0.25">
      <c r="B4" s="197"/>
      <c r="C4" s="129" t="s">
        <v>627</v>
      </c>
      <c r="D4" s="457" t="s">
        <v>844</v>
      </c>
      <c r="E4" s="458"/>
      <c r="F4" s="458"/>
      <c r="G4" s="458"/>
      <c r="H4" s="458"/>
      <c r="I4" s="458"/>
      <c r="J4" s="458"/>
      <c r="K4" s="458"/>
      <c r="L4" s="458"/>
      <c r="M4" s="458"/>
      <c r="N4" s="458"/>
      <c r="O4" s="459"/>
    </row>
    <row r="5" spans="2:15" s="5" customFormat="1" ht="51" customHeight="1" x14ac:dyDescent="0.2">
      <c r="B5" s="197"/>
      <c r="C5" s="483" t="s">
        <v>833</v>
      </c>
      <c r="D5" s="115" t="s">
        <v>834</v>
      </c>
      <c r="E5" s="462" t="s">
        <v>839</v>
      </c>
      <c r="F5" s="118" t="s">
        <v>834</v>
      </c>
      <c r="G5" s="465" t="s">
        <v>840</v>
      </c>
      <c r="H5" s="121" t="s">
        <v>834</v>
      </c>
      <c r="I5" s="474" t="s">
        <v>841</v>
      </c>
      <c r="J5" s="124" t="s">
        <v>834</v>
      </c>
      <c r="K5" s="477" t="s">
        <v>842</v>
      </c>
      <c r="L5" s="115" t="s">
        <v>834</v>
      </c>
      <c r="M5" s="480" t="s">
        <v>843</v>
      </c>
      <c r="N5" s="468" t="s">
        <v>834</v>
      </c>
      <c r="O5" s="469"/>
    </row>
    <row r="6" spans="2:15" s="5" customFormat="1" ht="51" customHeight="1" x14ac:dyDescent="0.2">
      <c r="B6" s="197"/>
      <c r="C6" s="484"/>
      <c r="D6" s="116" t="s">
        <v>835</v>
      </c>
      <c r="E6" s="463"/>
      <c r="F6" s="119" t="s">
        <v>835</v>
      </c>
      <c r="G6" s="466"/>
      <c r="H6" s="122" t="s">
        <v>835</v>
      </c>
      <c r="I6" s="475"/>
      <c r="J6" s="125" t="s">
        <v>835</v>
      </c>
      <c r="K6" s="478"/>
      <c r="L6" s="127" t="s">
        <v>835</v>
      </c>
      <c r="M6" s="481"/>
      <c r="N6" s="470" t="s">
        <v>835</v>
      </c>
      <c r="O6" s="471"/>
    </row>
    <row r="7" spans="2:15" s="5" customFormat="1" ht="51" customHeight="1" x14ac:dyDescent="0.2">
      <c r="B7" s="197"/>
      <c r="C7" s="484"/>
      <c r="D7" s="116" t="s">
        <v>836</v>
      </c>
      <c r="E7" s="463"/>
      <c r="F7" s="119" t="s">
        <v>836</v>
      </c>
      <c r="G7" s="466"/>
      <c r="H7" s="122" t="s">
        <v>836</v>
      </c>
      <c r="I7" s="475"/>
      <c r="J7" s="125" t="s">
        <v>836</v>
      </c>
      <c r="K7" s="478"/>
      <c r="L7" s="127" t="s">
        <v>836</v>
      </c>
      <c r="M7" s="481"/>
      <c r="N7" s="470" t="s">
        <v>836</v>
      </c>
      <c r="O7" s="471"/>
    </row>
    <row r="8" spans="2:15" s="5" customFormat="1" ht="51" customHeight="1" x14ac:dyDescent="0.2">
      <c r="B8" s="197"/>
      <c r="C8" s="484"/>
      <c r="D8" s="116" t="s">
        <v>838</v>
      </c>
      <c r="E8" s="463"/>
      <c r="F8" s="119" t="s">
        <v>838</v>
      </c>
      <c r="G8" s="466"/>
      <c r="H8" s="122" t="s">
        <v>838</v>
      </c>
      <c r="I8" s="475"/>
      <c r="J8" s="125" t="s">
        <v>838</v>
      </c>
      <c r="K8" s="478"/>
      <c r="L8" s="127" t="s">
        <v>838</v>
      </c>
      <c r="M8" s="481"/>
      <c r="N8" s="470" t="s">
        <v>838</v>
      </c>
      <c r="O8" s="471"/>
    </row>
    <row r="9" spans="2:15" s="5" customFormat="1" ht="51" customHeight="1" thickBot="1" x14ac:dyDescent="0.25">
      <c r="B9" s="197"/>
      <c r="C9" s="485"/>
      <c r="D9" s="117" t="s">
        <v>845</v>
      </c>
      <c r="E9" s="464"/>
      <c r="F9" s="120" t="s">
        <v>845</v>
      </c>
      <c r="G9" s="467"/>
      <c r="H9" s="123" t="s">
        <v>845</v>
      </c>
      <c r="I9" s="476"/>
      <c r="J9" s="126" t="s">
        <v>837</v>
      </c>
      <c r="K9" s="479"/>
      <c r="L9" s="128" t="s">
        <v>837</v>
      </c>
      <c r="M9" s="482"/>
      <c r="N9" s="472" t="s">
        <v>837</v>
      </c>
      <c r="O9" s="473"/>
    </row>
    <row r="10" spans="2:15" s="5" customFormat="1" ht="24" customHeight="1" thickBot="1" x14ac:dyDescent="0.25">
      <c r="B10" s="197"/>
      <c r="C10" s="456" t="s">
        <v>853</v>
      </c>
      <c r="D10" s="456"/>
      <c r="E10" s="456"/>
      <c r="F10" s="456"/>
      <c r="G10" s="456"/>
      <c r="H10" s="456"/>
      <c r="I10" s="456"/>
      <c r="J10" s="456"/>
      <c r="K10" s="456"/>
      <c r="L10" s="456"/>
      <c r="M10" s="456"/>
      <c r="N10" s="456"/>
      <c r="O10" s="456"/>
    </row>
    <row r="11" spans="2:15" s="5" customFormat="1" ht="41.25" customHeight="1" thickBot="1" x14ac:dyDescent="0.25">
      <c r="B11" s="197"/>
      <c r="C11" s="616" t="s">
        <v>251</v>
      </c>
      <c r="D11" s="617"/>
      <c r="E11" s="617"/>
      <c r="F11" s="617"/>
      <c r="G11" s="617"/>
      <c r="H11" s="617"/>
      <c r="I11" s="617"/>
      <c r="J11" s="618"/>
      <c r="K11" s="610" t="s">
        <v>250</v>
      </c>
      <c r="L11" s="610" t="s">
        <v>231</v>
      </c>
      <c r="M11" s="610" t="s">
        <v>232</v>
      </c>
      <c r="N11" s="612" t="s">
        <v>233</v>
      </c>
      <c r="O11" s="613"/>
    </row>
    <row r="12" spans="2:15" s="5" customFormat="1" ht="28.5" customHeight="1" thickBot="1" x14ac:dyDescent="0.25">
      <c r="B12" s="197"/>
      <c r="C12" s="130" t="s">
        <v>245</v>
      </c>
      <c r="D12" s="130" t="s">
        <v>246</v>
      </c>
      <c r="E12" s="130" t="s">
        <v>247</v>
      </c>
      <c r="F12" s="130" t="s">
        <v>248</v>
      </c>
      <c r="G12" s="131" t="s">
        <v>249</v>
      </c>
      <c r="H12" s="595" t="s">
        <v>478</v>
      </c>
      <c r="I12" s="596"/>
      <c r="J12" s="131" t="s">
        <v>479</v>
      </c>
      <c r="K12" s="611"/>
      <c r="L12" s="611"/>
      <c r="M12" s="611"/>
      <c r="N12" s="614"/>
      <c r="O12" s="615"/>
    </row>
    <row r="13" spans="2:15" s="5" customFormat="1" ht="51.75" customHeight="1" x14ac:dyDescent="0.2">
      <c r="B13" s="197"/>
      <c r="C13" s="132" t="s">
        <v>491</v>
      </c>
      <c r="D13" s="133" t="s">
        <v>234</v>
      </c>
      <c r="E13" s="136" t="s">
        <v>772</v>
      </c>
      <c r="F13" s="136" t="s">
        <v>498</v>
      </c>
      <c r="G13" s="137" t="s">
        <v>501</v>
      </c>
      <c r="H13" s="597" t="s">
        <v>499</v>
      </c>
      <c r="I13" s="598"/>
      <c r="J13" s="136" t="s">
        <v>846</v>
      </c>
      <c r="K13" s="140" t="s">
        <v>241</v>
      </c>
      <c r="L13" s="136" t="s">
        <v>489</v>
      </c>
      <c r="M13" s="136" t="s">
        <v>847</v>
      </c>
      <c r="N13" s="634" t="s">
        <v>802</v>
      </c>
      <c r="O13" s="635"/>
    </row>
    <row r="14" spans="2:15" s="5" customFormat="1" ht="56.25" customHeight="1" x14ac:dyDescent="0.2">
      <c r="B14" s="197"/>
      <c r="C14" s="601" t="s">
        <v>797</v>
      </c>
      <c r="D14" s="134" t="s">
        <v>773</v>
      </c>
      <c r="E14" s="134" t="s">
        <v>236</v>
      </c>
      <c r="F14" s="134" t="s">
        <v>466</v>
      </c>
      <c r="G14" s="138" t="s">
        <v>243</v>
      </c>
      <c r="H14" s="599" t="s">
        <v>239</v>
      </c>
      <c r="I14" s="600"/>
      <c r="J14" s="134" t="s">
        <v>240</v>
      </c>
      <c r="K14" s="134" t="s">
        <v>492</v>
      </c>
      <c r="L14" s="142" t="s">
        <v>490</v>
      </c>
      <c r="M14" s="134" t="s">
        <v>485</v>
      </c>
      <c r="N14" s="636" t="s">
        <v>803</v>
      </c>
      <c r="O14" s="637"/>
    </row>
    <row r="15" spans="2:15" s="5" customFormat="1" ht="63" customHeight="1" x14ac:dyDescent="0.2">
      <c r="B15" s="197"/>
      <c r="C15" s="601"/>
      <c r="D15" s="135" t="s">
        <v>497</v>
      </c>
      <c r="E15" s="134" t="s">
        <v>237</v>
      </c>
      <c r="F15" s="134" t="s">
        <v>774</v>
      </c>
      <c r="G15" s="138" t="s">
        <v>238</v>
      </c>
      <c r="H15" s="623" t="s">
        <v>513</v>
      </c>
      <c r="I15" s="444"/>
      <c r="J15" s="601" t="s">
        <v>467</v>
      </c>
      <c r="K15" s="141" t="s">
        <v>493</v>
      </c>
      <c r="L15" s="134" t="s">
        <v>244</v>
      </c>
      <c r="M15" s="134" t="s">
        <v>495</v>
      </c>
      <c r="N15" s="603" t="s">
        <v>801</v>
      </c>
      <c r="O15" s="604"/>
    </row>
    <row r="16" spans="2:15" s="5" customFormat="1" ht="51.75" customHeight="1" x14ac:dyDescent="0.2">
      <c r="B16" s="197"/>
      <c r="C16" s="601"/>
      <c r="D16" s="643" t="s">
        <v>235</v>
      </c>
      <c r="E16" s="601" t="s">
        <v>617</v>
      </c>
      <c r="F16" s="601" t="s">
        <v>775</v>
      </c>
      <c r="G16" s="134" t="s">
        <v>500</v>
      </c>
      <c r="H16" s="623"/>
      <c r="I16" s="444"/>
      <c r="J16" s="601"/>
      <c r="K16" s="142" t="s">
        <v>242</v>
      </c>
      <c r="L16" s="134" t="s">
        <v>488</v>
      </c>
      <c r="M16" s="134" t="s">
        <v>484</v>
      </c>
      <c r="N16" s="603" t="s">
        <v>481</v>
      </c>
      <c r="O16" s="604"/>
    </row>
    <row r="17" spans="2:15" s="5" customFormat="1" ht="40.5" customHeight="1" x14ac:dyDescent="0.2">
      <c r="B17" s="197"/>
      <c r="C17" s="601"/>
      <c r="D17" s="643"/>
      <c r="E17" s="601"/>
      <c r="F17" s="601"/>
      <c r="G17" s="139" t="s">
        <v>502</v>
      </c>
      <c r="H17" s="623"/>
      <c r="I17" s="444"/>
      <c r="J17" s="601"/>
      <c r="K17" s="134" t="s">
        <v>776</v>
      </c>
      <c r="L17" s="134" t="s">
        <v>487</v>
      </c>
      <c r="M17" s="134" t="s">
        <v>483</v>
      </c>
      <c r="N17" s="603" t="s">
        <v>849</v>
      </c>
      <c r="O17" s="604"/>
    </row>
    <row r="18" spans="2:15" s="5" customFormat="1" ht="52.5" customHeight="1" x14ac:dyDescent="0.2">
      <c r="B18" s="197"/>
      <c r="C18" s="601"/>
      <c r="D18" s="643"/>
      <c r="E18" s="601"/>
      <c r="F18" s="601"/>
      <c r="G18" s="601" t="s">
        <v>798</v>
      </c>
      <c r="H18" s="623"/>
      <c r="I18" s="444"/>
      <c r="J18" s="601"/>
      <c r="K18" s="134" t="s">
        <v>800</v>
      </c>
      <c r="L18" s="134" t="s">
        <v>486</v>
      </c>
      <c r="M18" s="134" t="s">
        <v>482</v>
      </c>
      <c r="N18" s="603" t="s">
        <v>848</v>
      </c>
      <c r="O18" s="604"/>
    </row>
    <row r="19" spans="2:15" s="5" customFormat="1" ht="51.75" customHeight="1" x14ac:dyDescent="0.2">
      <c r="B19" s="197"/>
      <c r="C19" s="601"/>
      <c r="D19" s="643"/>
      <c r="E19" s="601"/>
      <c r="F19" s="601"/>
      <c r="G19" s="601"/>
      <c r="H19" s="623"/>
      <c r="I19" s="444"/>
      <c r="J19" s="601"/>
      <c r="K19" s="601" t="s">
        <v>799</v>
      </c>
      <c r="L19" s="134" t="s">
        <v>777</v>
      </c>
      <c r="M19" s="134" t="s">
        <v>503</v>
      </c>
      <c r="N19" s="603" t="s">
        <v>850</v>
      </c>
      <c r="O19" s="604"/>
    </row>
    <row r="20" spans="2:15" s="5" customFormat="1" ht="36" customHeight="1" x14ac:dyDescent="0.2">
      <c r="B20" s="197"/>
      <c r="C20" s="601"/>
      <c r="D20" s="643"/>
      <c r="E20" s="601"/>
      <c r="F20" s="601"/>
      <c r="G20" s="601"/>
      <c r="H20" s="623"/>
      <c r="I20" s="444"/>
      <c r="J20" s="601"/>
      <c r="K20" s="601"/>
      <c r="L20" s="601" t="s">
        <v>494</v>
      </c>
      <c r="M20" s="134" t="s">
        <v>778</v>
      </c>
      <c r="N20" s="603"/>
      <c r="O20" s="604"/>
    </row>
    <row r="21" spans="2:15" s="5" customFormat="1" ht="23.25" customHeight="1" x14ac:dyDescent="0.2">
      <c r="B21" s="197"/>
      <c r="C21" s="601"/>
      <c r="D21" s="643"/>
      <c r="E21" s="601"/>
      <c r="F21" s="601"/>
      <c r="G21" s="601"/>
      <c r="H21" s="623"/>
      <c r="I21" s="444"/>
      <c r="J21" s="601"/>
      <c r="K21" s="601"/>
      <c r="L21" s="601"/>
      <c r="M21" s="134" t="s">
        <v>851</v>
      </c>
      <c r="N21" s="603"/>
      <c r="O21" s="604"/>
    </row>
    <row r="22" spans="2:15" s="5" customFormat="1" ht="57" customHeight="1" thickBot="1" x14ac:dyDescent="0.25">
      <c r="B22" s="197"/>
      <c r="C22" s="602"/>
      <c r="D22" s="644"/>
      <c r="E22" s="602"/>
      <c r="F22" s="602"/>
      <c r="G22" s="602"/>
      <c r="H22" s="624"/>
      <c r="I22" s="625"/>
      <c r="J22" s="602"/>
      <c r="K22" s="602"/>
      <c r="L22" s="602"/>
      <c r="M22" s="143" t="s">
        <v>496</v>
      </c>
      <c r="N22" s="630"/>
      <c r="O22" s="631"/>
    </row>
    <row r="23" spans="2:15" ht="75" customHeight="1" thickBot="1" x14ac:dyDescent="0.35">
      <c r="C23" s="12"/>
      <c r="D23" s="12"/>
      <c r="E23" s="12"/>
      <c r="F23" s="12"/>
      <c r="G23" s="12"/>
      <c r="H23" s="12"/>
      <c r="I23" s="24"/>
      <c r="J23" s="12"/>
      <c r="K23" s="12"/>
      <c r="L23" s="12"/>
      <c r="M23" s="13"/>
      <c r="N23" s="12"/>
      <c r="O23" s="12"/>
    </row>
    <row r="24" spans="2:15" s="2" customFormat="1" ht="36.75" customHeight="1" thickBot="1" x14ac:dyDescent="0.25">
      <c r="B24" s="199"/>
      <c r="C24" s="29">
        <v>2</v>
      </c>
      <c r="D24" s="656" t="s">
        <v>782</v>
      </c>
      <c r="E24" s="656"/>
      <c r="F24" s="656"/>
      <c r="G24" s="656"/>
      <c r="H24" s="656"/>
      <c r="I24" s="656"/>
      <c r="J24" s="656"/>
      <c r="K24" s="656"/>
      <c r="L24" s="656"/>
      <c r="M24" s="656"/>
      <c r="N24" s="656"/>
      <c r="O24" s="657"/>
    </row>
    <row r="25" spans="2:15" s="2" customFormat="1" ht="36.75" customHeight="1" x14ac:dyDescent="0.2">
      <c r="B25" s="199"/>
      <c r="C25" s="641" t="s">
        <v>469</v>
      </c>
      <c r="D25" s="626"/>
      <c r="E25" s="626"/>
      <c r="F25" s="626" t="s">
        <v>780</v>
      </c>
      <c r="G25" s="626"/>
      <c r="H25" s="626"/>
      <c r="I25" s="626"/>
      <c r="J25" s="654" t="s">
        <v>781</v>
      </c>
      <c r="K25" s="654"/>
      <c r="L25" s="654"/>
      <c r="M25" s="654"/>
      <c r="N25" s="654"/>
      <c r="O25" s="655"/>
    </row>
    <row r="26" spans="2:15" s="2" customFormat="1" ht="36.75" customHeight="1" x14ac:dyDescent="0.2">
      <c r="B26" s="199"/>
      <c r="C26" s="640" t="s">
        <v>468</v>
      </c>
      <c r="D26" s="627"/>
      <c r="E26" s="627"/>
      <c r="F26" s="627" t="s">
        <v>505</v>
      </c>
      <c r="G26" s="627"/>
      <c r="H26" s="627"/>
      <c r="I26" s="627"/>
      <c r="J26" s="607" t="s">
        <v>855</v>
      </c>
      <c r="K26" s="607"/>
      <c r="L26" s="607"/>
      <c r="M26" s="607" t="s">
        <v>852</v>
      </c>
      <c r="N26" s="607"/>
      <c r="O26" s="653"/>
    </row>
    <row r="27" spans="2:15" s="2" customFormat="1" ht="80.25" customHeight="1" thickBot="1" x14ac:dyDescent="0.25">
      <c r="B27" s="199"/>
      <c r="C27" s="632" t="s">
        <v>854</v>
      </c>
      <c r="D27" s="633"/>
      <c r="E27" s="633"/>
      <c r="F27" s="628" t="s">
        <v>779</v>
      </c>
      <c r="G27" s="628"/>
      <c r="H27" s="628"/>
      <c r="I27" s="628"/>
      <c r="J27" s="628" t="s">
        <v>504</v>
      </c>
      <c r="K27" s="628"/>
      <c r="L27" s="628"/>
      <c r="M27" s="628"/>
      <c r="N27" s="628"/>
      <c r="O27" s="642"/>
    </row>
    <row r="28" spans="2:15" s="2" customFormat="1" ht="36.75" customHeight="1" thickBot="1" x14ac:dyDescent="0.25">
      <c r="B28" s="197"/>
      <c r="C28" s="629" t="s">
        <v>19</v>
      </c>
      <c r="D28" s="629"/>
      <c r="E28" s="629"/>
      <c r="F28" s="629"/>
      <c r="G28" s="629"/>
      <c r="H28" s="629"/>
      <c r="I28" s="629"/>
      <c r="J28" s="629"/>
      <c r="K28" s="629"/>
      <c r="L28" s="629"/>
      <c r="M28" s="629"/>
      <c r="N28" s="629"/>
      <c r="O28" s="14"/>
    </row>
    <row r="29" spans="2:15" s="2" customFormat="1" ht="37.5" customHeight="1" x14ac:dyDescent="0.2">
      <c r="B29" s="199"/>
      <c r="C29" s="638">
        <v>3</v>
      </c>
      <c r="D29" s="534" t="s">
        <v>85</v>
      </c>
      <c r="E29" s="534"/>
      <c r="F29" s="534"/>
      <c r="G29" s="534"/>
      <c r="H29" s="534"/>
      <c r="I29" s="534" t="s">
        <v>628</v>
      </c>
      <c r="J29" s="543" t="s">
        <v>78</v>
      </c>
      <c r="K29" s="543"/>
      <c r="L29" s="543"/>
      <c r="M29" s="491" t="s">
        <v>352</v>
      </c>
      <c r="N29" s="492"/>
      <c r="O29" s="605" t="str">
        <f>O31&amp;"%"</f>
        <v>0%</v>
      </c>
    </row>
    <row r="30" spans="2:15" s="2" customFormat="1" ht="19.5" customHeight="1" thickBot="1" x14ac:dyDescent="0.25">
      <c r="B30" s="199"/>
      <c r="C30" s="639"/>
      <c r="D30" s="535"/>
      <c r="E30" s="535"/>
      <c r="F30" s="535"/>
      <c r="G30" s="535"/>
      <c r="H30" s="535"/>
      <c r="I30" s="535"/>
      <c r="J30" s="53" t="s">
        <v>353</v>
      </c>
      <c r="K30" s="54" t="s">
        <v>407</v>
      </c>
      <c r="L30" s="55" t="s">
        <v>341</v>
      </c>
      <c r="M30" s="587"/>
      <c r="N30" s="588"/>
      <c r="O30" s="606"/>
    </row>
    <row r="31" spans="2:15" s="2" customFormat="1" ht="33" customHeight="1" x14ac:dyDescent="0.2">
      <c r="B31" s="201">
        <f t="shared" ref="B31:B36" si="0">IF(J31="X",2.5,0)</f>
        <v>0</v>
      </c>
      <c r="C31" s="46" t="s">
        <v>43</v>
      </c>
      <c r="D31" s="565" t="s">
        <v>354</v>
      </c>
      <c r="E31" s="565"/>
      <c r="F31" s="565"/>
      <c r="G31" s="565"/>
      <c r="H31" s="565"/>
      <c r="I31" s="47" t="s">
        <v>666</v>
      </c>
      <c r="J31" s="226"/>
      <c r="K31" s="227"/>
      <c r="L31" s="227"/>
      <c r="M31" s="621"/>
      <c r="N31" s="622"/>
      <c r="O31" s="488">
        <f>SUM(B31:B36)</f>
        <v>0</v>
      </c>
    </row>
    <row r="32" spans="2:15" s="2" customFormat="1" ht="27" customHeight="1" x14ac:dyDescent="0.2">
      <c r="B32" s="201">
        <f t="shared" si="0"/>
        <v>0</v>
      </c>
      <c r="C32" s="20" t="s">
        <v>44</v>
      </c>
      <c r="D32" s="512" t="s">
        <v>721</v>
      </c>
      <c r="E32" s="512"/>
      <c r="F32" s="512"/>
      <c r="G32" s="512"/>
      <c r="H32" s="512"/>
      <c r="I32" s="39" t="s">
        <v>667</v>
      </c>
      <c r="J32" s="228"/>
      <c r="K32" s="229"/>
      <c r="L32" s="229"/>
      <c r="M32" s="619"/>
      <c r="N32" s="620"/>
      <c r="O32" s="551"/>
    </row>
    <row r="33" spans="2:15" s="2" customFormat="1" ht="42.75" customHeight="1" x14ac:dyDescent="0.2">
      <c r="B33" s="201">
        <f t="shared" si="0"/>
        <v>0</v>
      </c>
      <c r="C33" s="19" t="s">
        <v>45</v>
      </c>
      <c r="D33" s="512" t="s">
        <v>722</v>
      </c>
      <c r="E33" s="512"/>
      <c r="F33" s="512"/>
      <c r="G33" s="512"/>
      <c r="H33" s="512"/>
      <c r="I33" s="39" t="s">
        <v>665</v>
      </c>
      <c r="J33" s="228"/>
      <c r="K33" s="229"/>
      <c r="L33" s="229"/>
      <c r="M33" s="619"/>
      <c r="N33" s="620"/>
      <c r="O33" s="551"/>
    </row>
    <row r="34" spans="2:15" s="2" customFormat="1" ht="27.75" customHeight="1" x14ac:dyDescent="0.2">
      <c r="B34" s="201">
        <f t="shared" si="0"/>
        <v>0</v>
      </c>
      <c r="C34" s="20" t="s">
        <v>46</v>
      </c>
      <c r="D34" s="670" t="s">
        <v>723</v>
      </c>
      <c r="E34" s="670"/>
      <c r="F34" s="670"/>
      <c r="G34" s="670"/>
      <c r="H34" s="670"/>
      <c r="I34" s="39" t="s">
        <v>665</v>
      </c>
      <c r="J34" s="228"/>
      <c r="K34" s="229"/>
      <c r="L34" s="229"/>
      <c r="M34" s="619"/>
      <c r="N34" s="620"/>
      <c r="O34" s="551"/>
    </row>
    <row r="35" spans="2:15" s="2" customFormat="1" ht="36" customHeight="1" x14ac:dyDescent="0.2">
      <c r="B35" s="201">
        <f t="shared" si="0"/>
        <v>0</v>
      </c>
      <c r="C35" s="19" t="s">
        <v>86</v>
      </c>
      <c r="D35" s="512" t="s">
        <v>724</v>
      </c>
      <c r="E35" s="512"/>
      <c r="F35" s="512"/>
      <c r="G35" s="512"/>
      <c r="H35" s="512"/>
      <c r="I35" s="39" t="s">
        <v>665</v>
      </c>
      <c r="J35" s="228"/>
      <c r="K35" s="229"/>
      <c r="L35" s="229"/>
      <c r="M35" s="619"/>
      <c r="N35" s="620"/>
      <c r="O35" s="551"/>
    </row>
    <row r="36" spans="2:15" s="2" customFormat="1" ht="32.25" customHeight="1" thickBot="1" x14ac:dyDescent="0.25">
      <c r="B36" s="201">
        <f t="shared" si="0"/>
        <v>0</v>
      </c>
      <c r="C36" s="28" t="s">
        <v>87</v>
      </c>
      <c r="D36" s="519" t="s">
        <v>725</v>
      </c>
      <c r="E36" s="519"/>
      <c r="F36" s="519"/>
      <c r="G36" s="519"/>
      <c r="H36" s="519"/>
      <c r="I36" s="40" t="s">
        <v>665</v>
      </c>
      <c r="J36" s="230"/>
      <c r="K36" s="231"/>
      <c r="L36" s="231"/>
      <c r="M36" s="608"/>
      <c r="N36" s="609"/>
      <c r="O36" s="486"/>
    </row>
    <row r="37" spans="2:15" s="5" customFormat="1" ht="20.25" customHeight="1" x14ac:dyDescent="0.2">
      <c r="B37" s="201"/>
      <c r="C37" s="651">
        <v>4</v>
      </c>
      <c r="D37" s="645" t="s">
        <v>154</v>
      </c>
      <c r="E37" s="646"/>
      <c r="F37" s="646"/>
      <c r="G37" s="646"/>
      <c r="H37" s="646"/>
      <c r="I37" s="646"/>
      <c r="J37" s="646"/>
      <c r="K37" s="646"/>
      <c r="L37" s="646"/>
      <c r="M37" s="646"/>
      <c r="N37" s="647"/>
      <c r="O37" s="605" t="str">
        <f>SUM(O39:O45)&amp;"%"</f>
        <v>0%</v>
      </c>
    </row>
    <row r="38" spans="2:15" s="5" customFormat="1" ht="17.25" customHeight="1" thickBot="1" x14ac:dyDescent="0.25">
      <c r="B38" s="201"/>
      <c r="C38" s="652"/>
      <c r="D38" s="648"/>
      <c r="E38" s="649"/>
      <c r="F38" s="649"/>
      <c r="G38" s="649"/>
      <c r="H38" s="649"/>
      <c r="I38" s="649"/>
      <c r="J38" s="649"/>
      <c r="K38" s="649"/>
      <c r="L38" s="649"/>
      <c r="M38" s="649"/>
      <c r="N38" s="650"/>
      <c r="O38" s="606"/>
    </row>
    <row r="39" spans="2:15" s="5" customFormat="1" ht="72" customHeight="1" x14ac:dyDescent="0.2">
      <c r="B39" s="201">
        <f>IF(J39="X",2,0)</f>
        <v>0</v>
      </c>
      <c r="C39" s="46" t="s">
        <v>47</v>
      </c>
      <c r="D39" s="565" t="s">
        <v>355</v>
      </c>
      <c r="E39" s="565"/>
      <c r="F39" s="565"/>
      <c r="G39" s="565"/>
      <c r="H39" s="565"/>
      <c r="I39" s="47" t="s">
        <v>832</v>
      </c>
      <c r="J39" s="226"/>
      <c r="K39" s="227"/>
      <c r="L39" s="227"/>
      <c r="M39" s="621"/>
      <c r="N39" s="622"/>
      <c r="O39" s="202">
        <f>IF(J39="X",2,0)</f>
        <v>0</v>
      </c>
    </row>
    <row r="40" spans="2:15" s="5" customFormat="1" ht="33" customHeight="1" x14ac:dyDescent="0.2">
      <c r="B40" s="201">
        <f>IF(K40="X",2,0)</f>
        <v>0</v>
      </c>
      <c r="C40" s="19" t="s">
        <v>48</v>
      </c>
      <c r="D40" s="512" t="s">
        <v>856</v>
      </c>
      <c r="E40" s="512"/>
      <c r="F40" s="512"/>
      <c r="G40" s="512"/>
      <c r="H40" s="512"/>
      <c r="I40" s="39" t="s">
        <v>668</v>
      </c>
      <c r="J40" s="232"/>
      <c r="K40" s="233"/>
      <c r="L40" s="233"/>
      <c r="M40" s="619"/>
      <c r="N40" s="620"/>
      <c r="O40" s="202">
        <f>IF(K40="X",2,0)</f>
        <v>0</v>
      </c>
    </row>
    <row r="41" spans="2:15" s="5" customFormat="1" ht="36.75" customHeight="1" x14ac:dyDescent="0.2">
      <c r="B41" s="201">
        <f>IF(J41="X",2,0)</f>
        <v>0</v>
      </c>
      <c r="C41" s="19" t="s">
        <v>49</v>
      </c>
      <c r="D41" s="512" t="s">
        <v>356</v>
      </c>
      <c r="E41" s="512"/>
      <c r="F41" s="512"/>
      <c r="G41" s="512"/>
      <c r="H41" s="512"/>
      <c r="I41" s="39" t="s">
        <v>672</v>
      </c>
      <c r="J41" s="228"/>
      <c r="K41" s="229"/>
      <c r="L41" s="229"/>
      <c r="M41" s="619"/>
      <c r="N41" s="620"/>
      <c r="O41" s="202">
        <f>IF(J41="X",2,0)</f>
        <v>0</v>
      </c>
    </row>
    <row r="42" spans="2:15" s="5" customFormat="1" ht="50.25" customHeight="1" x14ac:dyDescent="0.2">
      <c r="B42" s="201">
        <f>IF(J42="X",1,0)</f>
        <v>0</v>
      </c>
      <c r="C42" s="19" t="s">
        <v>64</v>
      </c>
      <c r="D42" s="512" t="s">
        <v>357</v>
      </c>
      <c r="E42" s="512"/>
      <c r="F42" s="512"/>
      <c r="G42" s="512"/>
      <c r="H42" s="512"/>
      <c r="I42" s="39" t="s">
        <v>746</v>
      </c>
      <c r="J42" s="228"/>
      <c r="K42" s="229"/>
      <c r="L42" s="229"/>
      <c r="M42" s="619"/>
      <c r="N42" s="620"/>
      <c r="O42" s="202">
        <f>IF(J42="X",1,0)</f>
        <v>0</v>
      </c>
    </row>
    <row r="43" spans="2:15" s="5" customFormat="1" ht="41.25" customHeight="1" x14ac:dyDescent="0.2">
      <c r="B43" s="201">
        <f>IF(J43="X",1,0)</f>
        <v>0</v>
      </c>
      <c r="C43" s="19" t="s">
        <v>57</v>
      </c>
      <c r="D43" s="512" t="s">
        <v>358</v>
      </c>
      <c r="E43" s="512"/>
      <c r="F43" s="512"/>
      <c r="G43" s="512"/>
      <c r="H43" s="512"/>
      <c r="I43" s="39" t="s">
        <v>747</v>
      </c>
      <c r="J43" s="228"/>
      <c r="K43" s="229"/>
      <c r="L43" s="229"/>
      <c r="M43" s="619"/>
      <c r="N43" s="620"/>
      <c r="O43" s="202">
        <f>IF(J43="X",1,0)</f>
        <v>0</v>
      </c>
    </row>
    <row r="44" spans="2:15" s="5" customFormat="1" ht="37.5" customHeight="1" x14ac:dyDescent="0.2">
      <c r="B44" s="201">
        <f>IF(J44="X",1,0)</f>
        <v>0</v>
      </c>
      <c r="C44" s="19" t="s">
        <v>514</v>
      </c>
      <c r="D44" s="512" t="s">
        <v>359</v>
      </c>
      <c r="E44" s="512"/>
      <c r="F44" s="512"/>
      <c r="G44" s="512"/>
      <c r="H44" s="512"/>
      <c r="I44" s="39" t="s">
        <v>664</v>
      </c>
      <c r="J44" s="228"/>
      <c r="K44" s="229"/>
      <c r="L44" s="229"/>
      <c r="M44" s="619"/>
      <c r="N44" s="620"/>
      <c r="O44" s="202">
        <f>IF(J44="X",1,0)</f>
        <v>0</v>
      </c>
    </row>
    <row r="45" spans="2:15" s="5" customFormat="1" ht="89.25" customHeight="1" thickBot="1" x14ac:dyDescent="0.25">
      <c r="B45" s="201">
        <f>IF(J45="X",1,0)</f>
        <v>0</v>
      </c>
      <c r="C45" s="21" t="s">
        <v>515</v>
      </c>
      <c r="D45" s="519" t="s">
        <v>360</v>
      </c>
      <c r="E45" s="519"/>
      <c r="F45" s="519"/>
      <c r="G45" s="519"/>
      <c r="H45" s="519"/>
      <c r="I45" s="40" t="s">
        <v>663</v>
      </c>
      <c r="J45" s="230"/>
      <c r="K45" s="231"/>
      <c r="L45" s="231"/>
      <c r="M45" s="608"/>
      <c r="N45" s="609"/>
      <c r="O45" s="202">
        <f>IF(J45="X",1,0)</f>
        <v>0</v>
      </c>
    </row>
    <row r="46" spans="2:15" s="5" customFormat="1" ht="25.5" customHeight="1" x14ac:dyDescent="0.2">
      <c r="B46" s="201"/>
      <c r="C46" s="572">
        <v>5</v>
      </c>
      <c r="D46" s="534" t="s">
        <v>77</v>
      </c>
      <c r="E46" s="534"/>
      <c r="F46" s="534"/>
      <c r="G46" s="534"/>
      <c r="H46" s="534"/>
      <c r="I46" s="534" t="s">
        <v>628</v>
      </c>
      <c r="J46" s="543" t="s">
        <v>78</v>
      </c>
      <c r="K46" s="543"/>
      <c r="L46" s="543"/>
      <c r="M46" s="491" t="s">
        <v>352</v>
      </c>
      <c r="N46" s="492"/>
      <c r="O46" s="605" t="str">
        <f>SUM(O48:O51)&amp;"%"</f>
        <v>0%</v>
      </c>
    </row>
    <row r="47" spans="2:15" s="2" customFormat="1" ht="19.5" customHeight="1" thickBot="1" x14ac:dyDescent="0.25">
      <c r="B47" s="201"/>
      <c r="C47" s="574"/>
      <c r="D47" s="535"/>
      <c r="E47" s="535"/>
      <c r="F47" s="535"/>
      <c r="G47" s="535"/>
      <c r="H47" s="535"/>
      <c r="I47" s="535"/>
      <c r="J47" s="53" t="s">
        <v>353</v>
      </c>
      <c r="K47" s="54" t="s">
        <v>407</v>
      </c>
      <c r="L47" s="55" t="s">
        <v>341</v>
      </c>
      <c r="M47" s="587"/>
      <c r="N47" s="588"/>
      <c r="O47" s="606"/>
    </row>
    <row r="48" spans="2:15" s="2" customFormat="1" ht="42.75" customHeight="1" x14ac:dyDescent="0.2">
      <c r="B48" s="201">
        <f>IF(J48="X",1,0)</f>
        <v>0</v>
      </c>
      <c r="C48" s="59" t="s">
        <v>50</v>
      </c>
      <c r="D48" s="565" t="s">
        <v>361</v>
      </c>
      <c r="E48" s="565"/>
      <c r="F48" s="565"/>
      <c r="G48" s="565"/>
      <c r="H48" s="565"/>
      <c r="I48" s="47" t="s">
        <v>660</v>
      </c>
      <c r="J48" s="234"/>
      <c r="K48" s="235"/>
      <c r="L48" s="235"/>
      <c r="M48" s="497"/>
      <c r="N48" s="498"/>
      <c r="O48" s="203">
        <f>IF(J48="X",4,0)</f>
        <v>0</v>
      </c>
    </row>
    <row r="49" spans="2:17" s="2" customFormat="1" ht="33" customHeight="1" x14ac:dyDescent="0.2">
      <c r="B49" s="201">
        <f>IF(J49="X",1,0)</f>
        <v>0</v>
      </c>
      <c r="C49" s="20" t="s">
        <v>51</v>
      </c>
      <c r="D49" s="512" t="s">
        <v>362</v>
      </c>
      <c r="E49" s="512"/>
      <c r="F49" s="512"/>
      <c r="G49" s="512"/>
      <c r="H49" s="512"/>
      <c r="I49" s="39" t="s">
        <v>661</v>
      </c>
      <c r="J49" s="236"/>
      <c r="K49" s="237"/>
      <c r="L49" s="237"/>
      <c r="M49" s="489"/>
      <c r="N49" s="490"/>
      <c r="O49" s="203">
        <f>IF(J49="X",4,0)</f>
        <v>0</v>
      </c>
    </row>
    <row r="50" spans="2:17" s="2" customFormat="1" ht="35.25" customHeight="1" x14ac:dyDescent="0.2">
      <c r="B50" s="201">
        <f>IF(J50="X",1,0)</f>
        <v>0</v>
      </c>
      <c r="C50" s="20" t="s">
        <v>52</v>
      </c>
      <c r="D50" s="512" t="s">
        <v>363</v>
      </c>
      <c r="E50" s="512"/>
      <c r="F50" s="512"/>
      <c r="G50" s="512"/>
      <c r="H50" s="512"/>
      <c r="I50" s="39" t="s">
        <v>660</v>
      </c>
      <c r="J50" s="236"/>
      <c r="K50" s="237"/>
      <c r="L50" s="237"/>
      <c r="M50" s="489"/>
      <c r="N50" s="490"/>
      <c r="O50" s="203">
        <f>IF(J50="X",4,0)</f>
        <v>0</v>
      </c>
    </row>
    <row r="51" spans="2:17" s="2" customFormat="1" ht="54" customHeight="1" thickBot="1" x14ac:dyDescent="0.25">
      <c r="B51" s="201">
        <f>IF(J51="X",1,0)</f>
        <v>0</v>
      </c>
      <c r="C51" s="56" t="s">
        <v>53</v>
      </c>
      <c r="D51" s="533" t="s">
        <v>364</v>
      </c>
      <c r="E51" s="533"/>
      <c r="F51" s="533"/>
      <c r="G51" s="533"/>
      <c r="H51" s="533"/>
      <c r="I51" s="57" t="s">
        <v>662</v>
      </c>
      <c r="J51" s="238"/>
      <c r="K51" s="239"/>
      <c r="L51" s="239"/>
      <c r="M51" s="575"/>
      <c r="N51" s="576"/>
      <c r="O51" s="203">
        <f>IF(J51="X",3,0)</f>
        <v>0</v>
      </c>
    </row>
    <row r="52" spans="2:17" s="5" customFormat="1" ht="18.75" customHeight="1" x14ac:dyDescent="0.2">
      <c r="B52" s="201"/>
      <c r="C52" s="572">
        <v>6</v>
      </c>
      <c r="D52" s="591" t="s">
        <v>208</v>
      </c>
      <c r="E52" s="591"/>
      <c r="F52" s="591"/>
      <c r="G52" s="591"/>
      <c r="H52" s="591"/>
      <c r="I52" s="591" t="s">
        <v>628</v>
      </c>
      <c r="J52" s="543" t="s">
        <v>78</v>
      </c>
      <c r="K52" s="543"/>
      <c r="L52" s="543"/>
      <c r="M52" s="491" t="s">
        <v>352</v>
      </c>
      <c r="N52" s="492"/>
      <c r="O52" s="445" t="str">
        <f>(O56+O62+O67+O70+O73)&amp;"%"</f>
        <v>0%</v>
      </c>
      <c r="Q52" s="205" t="s">
        <v>893</v>
      </c>
    </row>
    <row r="53" spans="2:17" s="5" customFormat="1" ht="13.5" customHeight="1" x14ac:dyDescent="0.2">
      <c r="B53" s="201"/>
      <c r="C53" s="573"/>
      <c r="D53" s="592"/>
      <c r="E53" s="592"/>
      <c r="F53" s="592"/>
      <c r="G53" s="592"/>
      <c r="H53" s="592"/>
      <c r="I53" s="592"/>
      <c r="J53" s="564"/>
      <c r="K53" s="564"/>
      <c r="L53" s="564"/>
      <c r="M53" s="493"/>
      <c r="N53" s="494"/>
      <c r="O53" s="446"/>
    </row>
    <row r="54" spans="2:17" s="2" customFormat="1" ht="14.25" customHeight="1" thickBot="1" x14ac:dyDescent="0.25">
      <c r="B54" s="201"/>
      <c r="C54" s="594"/>
      <c r="D54" s="675"/>
      <c r="E54" s="675"/>
      <c r="F54" s="675"/>
      <c r="G54" s="675"/>
      <c r="H54" s="675"/>
      <c r="I54" s="675"/>
      <c r="J54" s="106" t="s">
        <v>353</v>
      </c>
      <c r="K54" s="104" t="s">
        <v>407</v>
      </c>
      <c r="L54" s="105" t="s">
        <v>341</v>
      </c>
      <c r="M54" s="495"/>
      <c r="N54" s="496"/>
      <c r="O54" s="447"/>
    </row>
    <row r="55" spans="2:17" s="2" customFormat="1" ht="22.5" customHeight="1" x14ac:dyDescent="0.2">
      <c r="B55" s="201"/>
      <c r="C55" s="566" t="s">
        <v>146</v>
      </c>
      <c r="D55" s="566"/>
      <c r="E55" s="566"/>
      <c r="F55" s="566"/>
      <c r="G55" s="566"/>
      <c r="H55" s="566"/>
      <c r="I55" s="566"/>
      <c r="J55" s="566"/>
      <c r="K55" s="566"/>
      <c r="L55" s="566"/>
      <c r="M55" s="566"/>
      <c r="N55" s="566"/>
      <c r="O55" s="580"/>
    </row>
    <row r="56" spans="2:17" s="6" customFormat="1" ht="50.25" customHeight="1" x14ac:dyDescent="0.2">
      <c r="B56" s="201">
        <f>IF(J56="X",1.2,0)</f>
        <v>0</v>
      </c>
      <c r="C56" s="20" t="s">
        <v>65</v>
      </c>
      <c r="D56" s="512" t="s">
        <v>365</v>
      </c>
      <c r="E56" s="512"/>
      <c r="F56" s="512"/>
      <c r="G56" s="512"/>
      <c r="H56" s="512"/>
      <c r="I56" s="39" t="s">
        <v>655</v>
      </c>
      <c r="J56" s="233"/>
      <c r="K56" s="233"/>
      <c r="L56" s="233"/>
      <c r="M56" s="489"/>
      <c r="N56" s="490"/>
      <c r="O56" s="486">
        <f>SUM(B56:B60)</f>
        <v>0</v>
      </c>
    </row>
    <row r="57" spans="2:17" s="2" customFormat="1" ht="46.5" customHeight="1" x14ac:dyDescent="0.2">
      <c r="B57" s="201">
        <f t="shared" ref="B57:B60" si="1">IF(J57="X",1.2,0)</f>
        <v>0</v>
      </c>
      <c r="C57" s="20" t="s">
        <v>66</v>
      </c>
      <c r="D57" s="540" t="s">
        <v>366</v>
      </c>
      <c r="E57" s="540"/>
      <c r="F57" s="540"/>
      <c r="G57" s="540"/>
      <c r="H57" s="540"/>
      <c r="I57" s="39" t="s">
        <v>656</v>
      </c>
      <c r="J57" s="236"/>
      <c r="K57" s="237"/>
      <c r="L57" s="237"/>
      <c r="M57" s="489"/>
      <c r="N57" s="490"/>
      <c r="O57" s="487"/>
    </row>
    <row r="58" spans="2:17" s="2" customFormat="1" ht="41.25" customHeight="1" x14ac:dyDescent="0.2">
      <c r="B58" s="201">
        <f t="shared" si="1"/>
        <v>0</v>
      </c>
      <c r="C58" s="20" t="s">
        <v>67</v>
      </c>
      <c r="D58" s="540" t="s">
        <v>367</v>
      </c>
      <c r="E58" s="540"/>
      <c r="F58" s="540"/>
      <c r="G58" s="540"/>
      <c r="H58" s="540"/>
      <c r="I58" s="39" t="s">
        <v>657</v>
      </c>
      <c r="J58" s="236"/>
      <c r="K58" s="237"/>
      <c r="L58" s="237"/>
      <c r="M58" s="489"/>
      <c r="N58" s="490"/>
      <c r="O58" s="487"/>
    </row>
    <row r="59" spans="2:17" s="2" customFormat="1" ht="46.5" customHeight="1" x14ac:dyDescent="0.2">
      <c r="B59" s="201">
        <f t="shared" si="1"/>
        <v>0</v>
      </c>
      <c r="C59" s="20" t="s">
        <v>68</v>
      </c>
      <c r="D59" s="540" t="s">
        <v>368</v>
      </c>
      <c r="E59" s="540"/>
      <c r="F59" s="540"/>
      <c r="G59" s="540"/>
      <c r="H59" s="540"/>
      <c r="I59" s="39" t="s">
        <v>657</v>
      </c>
      <c r="J59" s="236"/>
      <c r="K59" s="237"/>
      <c r="L59" s="237"/>
      <c r="M59" s="489"/>
      <c r="N59" s="490"/>
      <c r="O59" s="487"/>
    </row>
    <row r="60" spans="2:17" s="2" customFormat="1" ht="45.75" customHeight="1" x14ac:dyDescent="0.2">
      <c r="B60" s="201">
        <f t="shared" si="1"/>
        <v>0</v>
      </c>
      <c r="C60" s="20" t="s">
        <v>516</v>
      </c>
      <c r="D60" s="512" t="s">
        <v>369</v>
      </c>
      <c r="E60" s="512"/>
      <c r="F60" s="512"/>
      <c r="G60" s="512"/>
      <c r="H60" s="512"/>
      <c r="I60" s="39" t="s">
        <v>654</v>
      </c>
      <c r="J60" s="236"/>
      <c r="K60" s="237"/>
      <c r="L60" s="237"/>
      <c r="M60" s="489"/>
      <c r="N60" s="490"/>
      <c r="O60" s="488"/>
    </row>
    <row r="61" spans="2:17" s="2" customFormat="1" ht="21" customHeight="1" x14ac:dyDescent="0.2">
      <c r="B61" s="201"/>
      <c r="C61" s="581" t="s">
        <v>151</v>
      </c>
      <c r="D61" s="582"/>
      <c r="E61" s="582"/>
      <c r="F61" s="582"/>
      <c r="G61" s="582"/>
      <c r="H61" s="582"/>
      <c r="I61" s="582"/>
      <c r="J61" s="582"/>
      <c r="K61" s="582"/>
      <c r="L61" s="582"/>
      <c r="M61" s="582"/>
      <c r="N61" s="582"/>
      <c r="O61" s="583"/>
    </row>
    <row r="62" spans="2:17" s="2" customFormat="1" ht="45.75" customHeight="1" x14ac:dyDescent="0.2">
      <c r="B62" s="201">
        <f>IF(J62="X",1,0)</f>
        <v>0</v>
      </c>
      <c r="C62" s="19" t="s">
        <v>517</v>
      </c>
      <c r="D62" s="512" t="s">
        <v>857</v>
      </c>
      <c r="E62" s="512"/>
      <c r="F62" s="512"/>
      <c r="G62" s="512"/>
      <c r="H62" s="512"/>
      <c r="I62" s="39" t="s">
        <v>653</v>
      </c>
      <c r="J62" s="232"/>
      <c r="K62" s="240"/>
      <c r="L62" s="240"/>
      <c r="M62" s="489"/>
      <c r="N62" s="490"/>
      <c r="O62" s="486">
        <f>SUM(B62:B65)</f>
        <v>0</v>
      </c>
    </row>
    <row r="63" spans="2:17" s="2" customFormat="1" ht="26.25" customHeight="1" x14ac:dyDescent="0.25">
      <c r="B63" s="201">
        <f t="shared" ref="B63:B71" si="2">IF(J63="X",1,0)</f>
        <v>0</v>
      </c>
      <c r="C63" s="20" t="s">
        <v>518</v>
      </c>
      <c r="D63" s="540" t="s">
        <v>370</v>
      </c>
      <c r="E63" s="540"/>
      <c r="F63" s="540"/>
      <c r="G63" s="540"/>
      <c r="H63" s="540"/>
      <c r="I63" s="39" t="s">
        <v>651</v>
      </c>
      <c r="J63" s="236"/>
      <c r="K63" s="241"/>
      <c r="L63" s="241"/>
      <c r="M63" s="489"/>
      <c r="N63" s="490"/>
      <c r="O63" s="487"/>
    </row>
    <row r="64" spans="2:17" s="2" customFormat="1" ht="30.75" customHeight="1" x14ac:dyDescent="0.25">
      <c r="B64" s="201">
        <f t="shared" si="2"/>
        <v>0</v>
      </c>
      <c r="C64" s="19" t="s">
        <v>519</v>
      </c>
      <c r="D64" s="512" t="s">
        <v>371</v>
      </c>
      <c r="E64" s="512"/>
      <c r="F64" s="512"/>
      <c r="G64" s="512"/>
      <c r="H64" s="512"/>
      <c r="I64" s="39" t="s">
        <v>651</v>
      </c>
      <c r="J64" s="236"/>
      <c r="K64" s="241"/>
      <c r="L64" s="241"/>
      <c r="M64" s="489"/>
      <c r="N64" s="490"/>
      <c r="O64" s="487"/>
    </row>
    <row r="65" spans="2:17" s="2" customFormat="1" ht="31.5" customHeight="1" x14ac:dyDescent="0.25">
      <c r="B65" s="201">
        <f t="shared" si="2"/>
        <v>0</v>
      </c>
      <c r="C65" s="20" t="s">
        <v>520</v>
      </c>
      <c r="D65" s="540" t="s">
        <v>435</v>
      </c>
      <c r="E65" s="540"/>
      <c r="F65" s="540"/>
      <c r="G65" s="540"/>
      <c r="H65" s="540"/>
      <c r="I65" s="39" t="s">
        <v>651</v>
      </c>
      <c r="J65" s="236"/>
      <c r="K65" s="241"/>
      <c r="L65" s="241"/>
      <c r="M65" s="489"/>
      <c r="N65" s="490"/>
      <c r="O65" s="488"/>
    </row>
    <row r="66" spans="2:17" s="2" customFormat="1" ht="20.25" customHeight="1" x14ac:dyDescent="0.2">
      <c r="B66" s="201"/>
      <c r="C66" s="528" t="s">
        <v>147</v>
      </c>
      <c r="D66" s="529"/>
      <c r="E66" s="529"/>
      <c r="F66" s="529"/>
      <c r="G66" s="529"/>
      <c r="H66" s="529"/>
      <c r="I66" s="529"/>
      <c r="J66" s="529"/>
      <c r="K66" s="529"/>
      <c r="L66" s="529"/>
      <c r="M66" s="529"/>
      <c r="N66" s="529"/>
      <c r="O66" s="530"/>
    </row>
    <row r="67" spans="2:17" s="2" customFormat="1" ht="30.75" customHeight="1" x14ac:dyDescent="0.25">
      <c r="B67" s="201">
        <f t="shared" si="2"/>
        <v>0</v>
      </c>
      <c r="C67" s="20" t="s">
        <v>521</v>
      </c>
      <c r="D67" s="512" t="s">
        <v>372</v>
      </c>
      <c r="E67" s="512"/>
      <c r="F67" s="512"/>
      <c r="G67" s="512"/>
      <c r="H67" s="512"/>
      <c r="I67" s="39" t="s">
        <v>651</v>
      </c>
      <c r="J67" s="236"/>
      <c r="K67" s="242"/>
      <c r="L67" s="242"/>
      <c r="M67" s="489"/>
      <c r="N67" s="490"/>
      <c r="O67" s="486">
        <f>B67+B68</f>
        <v>0</v>
      </c>
    </row>
    <row r="68" spans="2:17" s="2" customFormat="1" ht="30.75" customHeight="1" x14ac:dyDescent="0.25">
      <c r="B68" s="201">
        <f t="shared" si="2"/>
        <v>0</v>
      </c>
      <c r="C68" s="20" t="s">
        <v>522</v>
      </c>
      <c r="D68" s="512" t="s">
        <v>373</v>
      </c>
      <c r="E68" s="512"/>
      <c r="F68" s="512"/>
      <c r="G68" s="512"/>
      <c r="H68" s="512"/>
      <c r="I68" s="39" t="s">
        <v>651</v>
      </c>
      <c r="J68" s="236"/>
      <c r="K68" s="242"/>
      <c r="L68" s="242"/>
      <c r="M68" s="489"/>
      <c r="N68" s="490"/>
      <c r="O68" s="488"/>
    </row>
    <row r="69" spans="2:17" s="2" customFormat="1" ht="20.25" customHeight="1" x14ac:dyDescent="0.2">
      <c r="B69" s="201"/>
      <c r="C69" s="528" t="s">
        <v>680</v>
      </c>
      <c r="D69" s="529"/>
      <c r="E69" s="529"/>
      <c r="F69" s="529"/>
      <c r="G69" s="529"/>
      <c r="H69" s="529"/>
      <c r="I69" s="529"/>
      <c r="J69" s="529"/>
      <c r="K69" s="529"/>
      <c r="L69" s="529"/>
      <c r="M69" s="529"/>
      <c r="N69" s="529"/>
      <c r="O69" s="530"/>
    </row>
    <row r="70" spans="2:17" s="2" customFormat="1" ht="42" customHeight="1" x14ac:dyDescent="0.2">
      <c r="B70" s="201">
        <f t="shared" si="2"/>
        <v>0</v>
      </c>
      <c r="C70" s="20" t="s">
        <v>523</v>
      </c>
      <c r="D70" s="512" t="s">
        <v>829</v>
      </c>
      <c r="E70" s="512"/>
      <c r="F70" s="512"/>
      <c r="G70" s="512"/>
      <c r="H70" s="512"/>
      <c r="I70" s="39" t="s">
        <v>713</v>
      </c>
      <c r="J70" s="236"/>
      <c r="K70" s="237"/>
      <c r="L70" s="237"/>
      <c r="M70" s="489"/>
      <c r="N70" s="490"/>
      <c r="O70" s="486">
        <f>SUM(B70:B71)</f>
        <v>0</v>
      </c>
    </row>
    <row r="71" spans="2:17" s="2" customFormat="1" ht="39" customHeight="1" x14ac:dyDescent="0.2">
      <c r="B71" s="201">
        <f t="shared" si="2"/>
        <v>0</v>
      </c>
      <c r="C71" s="20" t="s">
        <v>524</v>
      </c>
      <c r="D71" s="512" t="s">
        <v>374</v>
      </c>
      <c r="E71" s="512"/>
      <c r="F71" s="512"/>
      <c r="G71" s="512"/>
      <c r="H71" s="512"/>
      <c r="I71" s="39" t="s">
        <v>713</v>
      </c>
      <c r="J71" s="237"/>
      <c r="K71" s="237"/>
      <c r="L71" s="237"/>
      <c r="M71" s="489"/>
      <c r="N71" s="490"/>
      <c r="O71" s="488"/>
    </row>
    <row r="72" spans="2:17" s="2" customFormat="1" ht="31.5" customHeight="1" x14ac:dyDescent="0.2">
      <c r="B72" s="201"/>
      <c r="C72" s="528" t="s">
        <v>137</v>
      </c>
      <c r="D72" s="529"/>
      <c r="E72" s="529"/>
      <c r="F72" s="529"/>
      <c r="G72" s="529"/>
      <c r="H72" s="529"/>
      <c r="I72" s="529"/>
      <c r="J72" s="529"/>
      <c r="K72" s="529"/>
      <c r="L72" s="529"/>
      <c r="M72" s="529"/>
      <c r="N72" s="529"/>
      <c r="O72" s="530"/>
    </row>
    <row r="73" spans="2:17" s="2" customFormat="1" ht="76.5" customHeight="1" thickBot="1" x14ac:dyDescent="0.3">
      <c r="B73" s="201">
        <f>IF(J73="X",1,0)</f>
        <v>0</v>
      </c>
      <c r="C73" s="56" t="s">
        <v>525</v>
      </c>
      <c r="D73" s="533" t="s">
        <v>375</v>
      </c>
      <c r="E73" s="533"/>
      <c r="F73" s="533"/>
      <c r="G73" s="533"/>
      <c r="H73" s="533"/>
      <c r="I73" s="57" t="s">
        <v>652</v>
      </c>
      <c r="J73" s="238"/>
      <c r="K73" s="243"/>
      <c r="L73" s="243"/>
      <c r="M73" s="575"/>
      <c r="N73" s="576"/>
      <c r="O73" s="204">
        <f>B73</f>
        <v>0</v>
      </c>
    </row>
    <row r="74" spans="2:17" s="5" customFormat="1" ht="19.5" customHeight="1" x14ac:dyDescent="0.2">
      <c r="B74" s="201"/>
      <c r="C74" s="572">
        <v>7</v>
      </c>
      <c r="D74" s="591" t="s">
        <v>201</v>
      </c>
      <c r="E74" s="591"/>
      <c r="F74" s="591"/>
      <c r="G74" s="591"/>
      <c r="H74" s="591"/>
      <c r="I74" s="534" t="s">
        <v>628</v>
      </c>
      <c r="J74" s="543" t="s">
        <v>78</v>
      </c>
      <c r="K74" s="543"/>
      <c r="L74" s="543"/>
      <c r="M74" s="491" t="s">
        <v>352</v>
      </c>
      <c r="N74" s="492"/>
      <c r="O74" s="448" t="str">
        <f>(O78+O82+O88)&amp;"%"</f>
        <v>0%</v>
      </c>
    </row>
    <row r="75" spans="2:17" s="5" customFormat="1" ht="14.25" customHeight="1" x14ac:dyDescent="0.2">
      <c r="B75" s="201"/>
      <c r="C75" s="573"/>
      <c r="D75" s="592"/>
      <c r="E75" s="592"/>
      <c r="F75" s="592"/>
      <c r="G75" s="592"/>
      <c r="H75" s="592"/>
      <c r="I75" s="671"/>
      <c r="J75" s="544" t="s">
        <v>353</v>
      </c>
      <c r="K75" s="546" t="s">
        <v>2</v>
      </c>
      <c r="L75" s="564" t="s">
        <v>341</v>
      </c>
      <c r="M75" s="493"/>
      <c r="N75" s="494"/>
      <c r="O75" s="449"/>
      <c r="Q75" s="205" t="s">
        <v>893</v>
      </c>
    </row>
    <row r="76" spans="2:17" s="2" customFormat="1" ht="7.5" customHeight="1" thickBot="1" x14ac:dyDescent="0.25">
      <c r="B76" s="201"/>
      <c r="C76" s="594"/>
      <c r="D76" s="675"/>
      <c r="E76" s="675"/>
      <c r="F76" s="675"/>
      <c r="G76" s="675"/>
      <c r="H76" s="675"/>
      <c r="I76" s="672"/>
      <c r="J76" s="545"/>
      <c r="K76" s="547"/>
      <c r="L76" s="569"/>
      <c r="M76" s="495"/>
      <c r="N76" s="496"/>
      <c r="O76" s="450"/>
    </row>
    <row r="77" spans="2:17" s="2" customFormat="1" ht="20.25" customHeight="1" x14ac:dyDescent="0.2">
      <c r="B77" s="201"/>
      <c r="C77" s="570" t="s">
        <v>538</v>
      </c>
      <c r="D77" s="570"/>
      <c r="E77" s="570"/>
      <c r="F77" s="570"/>
      <c r="G77" s="570"/>
      <c r="H77" s="570"/>
      <c r="I77" s="570"/>
      <c r="J77" s="570"/>
      <c r="K77" s="570"/>
      <c r="L77" s="570"/>
      <c r="M77" s="570"/>
      <c r="N77" s="570"/>
      <c r="O77" s="571"/>
    </row>
    <row r="78" spans="2:17" s="2" customFormat="1" ht="42" customHeight="1" x14ac:dyDescent="0.2">
      <c r="B78" s="201">
        <f>IF(K78="X",10/3,0)</f>
        <v>0</v>
      </c>
      <c r="C78" s="59" t="s">
        <v>69</v>
      </c>
      <c r="D78" s="565" t="s">
        <v>539</v>
      </c>
      <c r="E78" s="565"/>
      <c r="F78" s="565"/>
      <c r="G78" s="565"/>
      <c r="H78" s="565"/>
      <c r="I78" s="90" t="s">
        <v>650</v>
      </c>
      <c r="J78" s="234"/>
      <c r="K78" s="235"/>
      <c r="L78" s="235"/>
      <c r="M78" s="497"/>
      <c r="N78" s="498"/>
      <c r="O78" s="486">
        <f>B78+B79+B80</f>
        <v>0</v>
      </c>
    </row>
    <row r="79" spans="2:17" s="2" customFormat="1" ht="42" customHeight="1" x14ac:dyDescent="0.2">
      <c r="B79" s="201">
        <f>IF(K79="X",10/3,0)</f>
        <v>0</v>
      </c>
      <c r="C79" s="20" t="s">
        <v>70</v>
      </c>
      <c r="D79" s="512" t="s">
        <v>540</v>
      </c>
      <c r="E79" s="512"/>
      <c r="F79" s="512"/>
      <c r="G79" s="512"/>
      <c r="H79" s="512"/>
      <c r="I79" s="39" t="s">
        <v>650</v>
      </c>
      <c r="J79" s="236"/>
      <c r="K79" s="237"/>
      <c r="L79" s="237"/>
      <c r="M79" s="489"/>
      <c r="N79" s="490"/>
      <c r="O79" s="487"/>
    </row>
    <row r="80" spans="2:17" s="2" customFormat="1" ht="87.75" customHeight="1" x14ac:dyDescent="0.2">
      <c r="B80" s="201">
        <f>IF(K80="X",10/3,0)</f>
        <v>0</v>
      </c>
      <c r="C80" s="20" t="s">
        <v>71</v>
      </c>
      <c r="D80" s="512" t="s">
        <v>541</v>
      </c>
      <c r="E80" s="512"/>
      <c r="F80" s="512"/>
      <c r="G80" s="512"/>
      <c r="H80" s="512"/>
      <c r="I80" s="39" t="s">
        <v>650</v>
      </c>
      <c r="J80" s="236"/>
      <c r="K80" s="237"/>
      <c r="L80" s="237"/>
      <c r="M80" s="489"/>
      <c r="N80" s="490"/>
      <c r="O80" s="488"/>
    </row>
    <row r="81" spans="2:17" s="2" customFormat="1" ht="27.75" customHeight="1" x14ac:dyDescent="0.2">
      <c r="B81" s="201"/>
      <c r="C81" s="528" t="s">
        <v>152</v>
      </c>
      <c r="D81" s="529"/>
      <c r="E81" s="529"/>
      <c r="F81" s="529"/>
      <c r="G81" s="529"/>
      <c r="H81" s="529"/>
      <c r="I81" s="529"/>
      <c r="J81" s="529"/>
      <c r="K81" s="529"/>
      <c r="L81" s="529"/>
      <c r="M81" s="529"/>
      <c r="N81" s="529"/>
      <c r="O81" s="530"/>
    </row>
    <row r="82" spans="2:17" s="2" customFormat="1" ht="30.75" customHeight="1" x14ac:dyDescent="0.25">
      <c r="B82" s="201">
        <f>IF(J82="X",2,0)</f>
        <v>0</v>
      </c>
      <c r="C82" s="20" t="s">
        <v>72</v>
      </c>
      <c r="D82" s="512" t="s">
        <v>376</v>
      </c>
      <c r="E82" s="512"/>
      <c r="F82" s="512"/>
      <c r="G82" s="512"/>
      <c r="H82" s="512"/>
      <c r="I82" s="39" t="s">
        <v>650</v>
      </c>
      <c r="J82" s="236"/>
      <c r="K82" s="242"/>
      <c r="L82" s="242"/>
      <c r="M82" s="662"/>
      <c r="N82" s="663"/>
      <c r="O82" s="486">
        <f>B82+B83+B84+B85+B86</f>
        <v>0</v>
      </c>
    </row>
    <row r="83" spans="2:17" s="2" customFormat="1" ht="21.75" customHeight="1" x14ac:dyDescent="0.25">
      <c r="B83" s="201">
        <f t="shared" ref="B83:B86" si="3">IF(J83="X",2,0)</f>
        <v>0</v>
      </c>
      <c r="C83" s="20" t="s">
        <v>307</v>
      </c>
      <c r="D83" s="512" t="s">
        <v>377</v>
      </c>
      <c r="E83" s="512"/>
      <c r="F83" s="512"/>
      <c r="G83" s="512"/>
      <c r="H83" s="512"/>
      <c r="I83" s="39" t="s">
        <v>650</v>
      </c>
      <c r="J83" s="236"/>
      <c r="K83" s="242"/>
      <c r="L83" s="242"/>
      <c r="M83" s="662"/>
      <c r="N83" s="663"/>
      <c r="O83" s="487"/>
    </row>
    <row r="84" spans="2:17" s="2" customFormat="1" ht="23.25" customHeight="1" x14ac:dyDescent="0.25">
      <c r="B84" s="201">
        <f t="shared" si="3"/>
        <v>0</v>
      </c>
      <c r="C84" s="20" t="s">
        <v>446</v>
      </c>
      <c r="D84" s="512" t="s">
        <v>378</v>
      </c>
      <c r="E84" s="512"/>
      <c r="F84" s="512"/>
      <c r="G84" s="512"/>
      <c r="H84" s="512"/>
      <c r="I84" s="39" t="s">
        <v>650</v>
      </c>
      <c r="J84" s="236"/>
      <c r="K84" s="242"/>
      <c r="L84" s="242"/>
      <c r="M84" s="662"/>
      <c r="N84" s="663"/>
      <c r="O84" s="487"/>
    </row>
    <row r="85" spans="2:17" s="2" customFormat="1" ht="23.25" customHeight="1" x14ac:dyDescent="0.25">
      <c r="B85" s="201">
        <f t="shared" si="3"/>
        <v>0</v>
      </c>
      <c r="C85" s="20" t="s">
        <v>447</v>
      </c>
      <c r="D85" s="512" t="s">
        <v>379</v>
      </c>
      <c r="E85" s="512"/>
      <c r="F85" s="512"/>
      <c r="G85" s="512"/>
      <c r="H85" s="512"/>
      <c r="I85" s="39" t="s">
        <v>650</v>
      </c>
      <c r="J85" s="236"/>
      <c r="K85" s="242"/>
      <c r="L85" s="242"/>
      <c r="M85" s="662"/>
      <c r="N85" s="663"/>
      <c r="O85" s="487"/>
    </row>
    <row r="86" spans="2:17" s="2" customFormat="1" ht="28.5" customHeight="1" x14ac:dyDescent="0.25">
      <c r="B86" s="201">
        <f t="shared" si="3"/>
        <v>0</v>
      </c>
      <c r="C86" s="28" t="s">
        <v>448</v>
      </c>
      <c r="D86" s="519" t="s">
        <v>830</v>
      </c>
      <c r="E86" s="519"/>
      <c r="F86" s="519"/>
      <c r="G86" s="519"/>
      <c r="H86" s="519"/>
      <c r="I86" s="40" t="s">
        <v>650</v>
      </c>
      <c r="J86" s="244"/>
      <c r="K86" s="245"/>
      <c r="L86" s="245"/>
      <c r="M86" s="589"/>
      <c r="N86" s="590"/>
      <c r="O86" s="487"/>
    </row>
    <row r="87" spans="2:17" s="2" customFormat="1" ht="30.75" customHeight="1" thickBot="1" x14ac:dyDescent="0.25">
      <c r="B87" s="201"/>
      <c r="C87" s="566" t="s">
        <v>155</v>
      </c>
      <c r="D87" s="566"/>
      <c r="E87" s="566"/>
      <c r="F87" s="566"/>
      <c r="G87" s="566"/>
      <c r="H87" s="566"/>
      <c r="I87" s="566"/>
      <c r="J87" s="567"/>
      <c r="K87" s="567"/>
      <c r="L87" s="567"/>
      <c r="M87" s="567"/>
      <c r="N87" s="567"/>
      <c r="O87" s="566"/>
    </row>
    <row r="88" spans="2:17" s="2" customFormat="1" ht="42.75" customHeight="1" x14ac:dyDescent="0.2">
      <c r="B88" s="201">
        <f>IF(K88="X",2.5,0)</f>
        <v>0</v>
      </c>
      <c r="C88" s="59" t="s">
        <v>449</v>
      </c>
      <c r="D88" s="565" t="s">
        <v>343</v>
      </c>
      <c r="E88" s="565"/>
      <c r="F88" s="565"/>
      <c r="G88" s="565"/>
      <c r="H88" s="565"/>
      <c r="I88" s="246" t="s">
        <v>650</v>
      </c>
      <c r="J88" s="248"/>
      <c r="K88" s="249"/>
      <c r="L88" s="249"/>
      <c r="M88" s="658"/>
      <c r="N88" s="659"/>
      <c r="O88" s="454">
        <f>B88+B89</f>
        <v>0</v>
      </c>
    </row>
    <row r="89" spans="2:17" s="2" customFormat="1" ht="32.25" customHeight="1" thickBot="1" x14ac:dyDescent="0.25">
      <c r="B89" s="201">
        <f>IF(J89="X",2.5,0)</f>
        <v>0</v>
      </c>
      <c r="C89" s="28" t="s">
        <v>450</v>
      </c>
      <c r="D89" s="519" t="s">
        <v>380</v>
      </c>
      <c r="E89" s="519"/>
      <c r="F89" s="519"/>
      <c r="G89" s="519"/>
      <c r="H89" s="519"/>
      <c r="I89" s="247" t="s">
        <v>650</v>
      </c>
      <c r="J89" s="250"/>
      <c r="K89" s="239"/>
      <c r="L89" s="239"/>
      <c r="M89" s="660"/>
      <c r="N89" s="661"/>
      <c r="O89" s="455"/>
    </row>
    <row r="90" spans="2:17" s="5" customFormat="1" ht="19.5" customHeight="1" x14ac:dyDescent="0.2">
      <c r="B90" s="201"/>
      <c r="C90" s="572">
        <v>8</v>
      </c>
      <c r="D90" s="591" t="s">
        <v>209</v>
      </c>
      <c r="E90" s="591"/>
      <c r="F90" s="591"/>
      <c r="G90" s="591"/>
      <c r="H90" s="591"/>
      <c r="I90" s="591" t="s">
        <v>628</v>
      </c>
      <c r="J90" s="543" t="s">
        <v>78</v>
      </c>
      <c r="K90" s="543"/>
      <c r="L90" s="543"/>
      <c r="M90" s="491" t="s">
        <v>352</v>
      </c>
      <c r="N90" s="492"/>
      <c r="O90" s="451" t="str">
        <f>O94&amp;"%"</f>
        <v>0%</v>
      </c>
    </row>
    <row r="91" spans="2:17" s="5" customFormat="1" ht="13.5" customHeight="1" x14ac:dyDescent="0.2">
      <c r="B91" s="201"/>
      <c r="C91" s="573"/>
      <c r="D91" s="592"/>
      <c r="E91" s="592"/>
      <c r="F91" s="592"/>
      <c r="G91" s="592"/>
      <c r="H91" s="592"/>
      <c r="I91" s="592"/>
      <c r="J91" s="564"/>
      <c r="K91" s="564"/>
      <c r="L91" s="564"/>
      <c r="M91" s="493"/>
      <c r="N91" s="494"/>
      <c r="O91" s="452"/>
    </row>
    <row r="92" spans="2:17" s="2" customFormat="1" ht="24" customHeight="1" thickBot="1" x14ac:dyDescent="0.25">
      <c r="B92" s="201"/>
      <c r="C92" s="574"/>
      <c r="D92" s="593"/>
      <c r="E92" s="593"/>
      <c r="F92" s="593"/>
      <c r="G92" s="593"/>
      <c r="H92" s="593"/>
      <c r="I92" s="593"/>
      <c r="J92" s="53" t="s">
        <v>353</v>
      </c>
      <c r="K92" s="54" t="s">
        <v>407</v>
      </c>
      <c r="L92" s="55" t="s">
        <v>341</v>
      </c>
      <c r="M92" s="587"/>
      <c r="N92" s="588"/>
      <c r="O92" s="453"/>
      <c r="Q92" s="205" t="s">
        <v>894</v>
      </c>
    </row>
    <row r="93" spans="2:17" s="2" customFormat="1" ht="21.75" customHeight="1" x14ac:dyDescent="0.2">
      <c r="B93" s="201"/>
      <c r="C93" s="673" t="s">
        <v>76</v>
      </c>
      <c r="D93" s="646"/>
      <c r="E93" s="646"/>
      <c r="F93" s="646"/>
      <c r="G93" s="646"/>
      <c r="H93" s="646"/>
      <c r="I93" s="646"/>
      <c r="J93" s="646"/>
      <c r="K93" s="646"/>
      <c r="L93" s="646"/>
      <c r="M93" s="646"/>
      <c r="N93" s="646"/>
      <c r="O93" s="674"/>
    </row>
    <row r="94" spans="2:17" s="2" customFormat="1" ht="35.25" customHeight="1" x14ac:dyDescent="0.2">
      <c r="B94" s="201">
        <f>IF(J94="X",8,0)</f>
        <v>0</v>
      </c>
      <c r="C94" s="20" t="s">
        <v>73</v>
      </c>
      <c r="D94" s="512" t="s">
        <v>794</v>
      </c>
      <c r="E94" s="512"/>
      <c r="F94" s="512"/>
      <c r="G94" s="512"/>
      <c r="H94" s="512"/>
      <c r="I94" s="39" t="s">
        <v>649</v>
      </c>
      <c r="J94" s="233"/>
      <c r="K94" s="233"/>
      <c r="L94" s="233"/>
      <c r="M94" s="489"/>
      <c r="N94" s="490"/>
      <c r="O94" s="486">
        <f>SUM(B94:B98)</f>
        <v>0</v>
      </c>
    </row>
    <row r="95" spans="2:17" s="2" customFormat="1" ht="29.25" customHeight="1" x14ac:dyDescent="0.2">
      <c r="B95" s="201">
        <f>IF(J95="X",8,0)</f>
        <v>0</v>
      </c>
      <c r="C95" s="20" t="s">
        <v>95</v>
      </c>
      <c r="D95" s="512" t="s">
        <v>381</v>
      </c>
      <c r="E95" s="512"/>
      <c r="F95" s="512"/>
      <c r="G95" s="512"/>
      <c r="H95" s="512"/>
      <c r="I95" s="39" t="s">
        <v>649</v>
      </c>
      <c r="J95" s="233"/>
      <c r="K95" s="233"/>
      <c r="L95" s="233"/>
      <c r="M95" s="489"/>
      <c r="N95" s="490"/>
      <c r="O95" s="487"/>
    </row>
    <row r="96" spans="2:17" s="2" customFormat="1" ht="30" customHeight="1" x14ac:dyDescent="0.2">
      <c r="B96" s="201">
        <f>IF(J96="X",8,0)</f>
        <v>0</v>
      </c>
      <c r="C96" s="20" t="s">
        <v>96</v>
      </c>
      <c r="D96" s="512" t="s">
        <v>795</v>
      </c>
      <c r="E96" s="512"/>
      <c r="F96" s="512"/>
      <c r="G96" s="512"/>
      <c r="H96" s="512"/>
      <c r="I96" s="39" t="s">
        <v>649</v>
      </c>
      <c r="J96" s="237"/>
      <c r="K96" s="237"/>
      <c r="L96" s="237"/>
      <c r="M96" s="489"/>
      <c r="N96" s="490"/>
      <c r="O96" s="487"/>
    </row>
    <row r="97" spans="2:17" s="2" customFormat="1" ht="30" customHeight="1" x14ac:dyDescent="0.2">
      <c r="B97" s="201">
        <f>IF(J97="X",8,0)</f>
        <v>0</v>
      </c>
      <c r="C97" s="20" t="s">
        <v>283</v>
      </c>
      <c r="D97" s="512" t="s">
        <v>796</v>
      </c>
      <c r="E97" s="512"/>
      <c r="F97" s="512"/>
      <c r="G97" s="512"/>
      <c r="H97" s="512"/>
      <c r="I97" s="39" t="s">
        <v>649</v>
      </c>
      <c r="J97" s="237"/>
      <c r="K97" s="237"/>
      <c r="L97" s="237"/>
      <c r="M97" s="489"/>
      <c r="N97" s="490"/>
      <c r="O97" s="487"/>
    </row>
    <row r="98" spans="2:17" s="2" customFormat="1" ht="38.25" customHeight="1" thickBot="1" x14ac:dyDescent="0.25">
      <c r="B98" s="201">
        <f>IF(J98="X",8,0)</f>
        <v>0</v>
      </c>
      <c r="C98" s="28" t="s">
        <v>284</v>
      </c>
      <c r="D98" s="519" t="s">
        <v>382</v>
      </c>
      <c r="E98" s="519"/>
      <c r="F98" s="519"/>
      <c r="G98" s="519"/>
      <c r="H98" s="519"/>
      <c r="I98" s="40" t="s">
        <v>649</v>
      </c>
      <c r="J98" s="251"/>
      <c r="K98" s="251"/>
      <c r="L98" s="251"/>
      <c r="M98" s="541"/>
      <c r="N98" s="542"/>
      <c r="O98" s="487"/>
    </row>
    <row r="99" spans="2:17" s="5" customFormat="1" ht="35.25" customHeight="1" x14ac:dyDescent="0.2">
      <c r="B99" s="201"/>
      <c r="C99" s="572">
        <v>9</v>
      </c>
      <c r="D99" s="534" t="s">
        <v>213</v>
      </c>
      <c r="E99" s="534"/>
      <c r="F99" s="534"/>
      <c r="G99" s="534"/>
      <c r="H99" s="534"/>
      <c r="I99" s="534" t="s">
        <v>628</v>
      </c>
      <c r="J99" s="543" t="s">
        <v>78</v>
      </c>
      <c r="K99" s="543"/>
      <c r="L99" s="543"/>
      <c r="M99" s="491" t="s">
        <v>352</v>
      </c>
      <c r="N99" s="492"/>
      <c r="O99" s="448" t="str">
        <f>(O102+O106+O110)&amp;"%"</f>
        <v>0%</v>
      </c>
      <c r="Q99" s="205"/>
    </row>
    <row r="100" spans="2:17" s="2" customFormat="1" ht="16.5" customHeight="1" thickBot="1" x14ac:dyDescent="0.25">
      <c r="B100" s="201"/>
      <c r="C100" s="574"/>
      <c r="D100" s="535"/>
      <c r="E100" s="535"/>
      <c r="F100" s="535"/>
      <c r="G100" s="535"/>
      <c r="H100" s="535"/>
      <c r="I100" s="535"/>
      <c r="J100" s="53" t="s">
        <v>353</v>
      </c>
      <c r="K100" s="54" t="s">
        <v>407</v>
      </c>
      <c r="L100" s="55" t="s">
        <v>341</v>
      </c>
      <c r="M100" s="587"/>
      <c r="N100" s="588"/>
      <c r="O100" s="450"/>
    </row>
    <row r="101" spans="2:17" s="2" customFormat="1" ht="29.25" customHeight="1" x14ac:dyDescent="0.2">
      <c r="B101" s="201"/>
      <c r="C101" s="548" t="s">
        <v>285</v>
      </c>
      <c r="D101" s="549"/>
      <c r="E101" s="549"/>
      <c r="F101" s="549"/>
      <c r="G101" s="549"/>
      <c r="H101" s="549"/>
      <c r="I101" s="549"/>
      <c r="J101" s="62"/>
      <c r="K101" s="62"/>
      <c r="L101" s="62"/>
      <c r="M101" s="584"/>
      <c r="N101" s="585"/>
      <c r="O101" s="586"/>
    </row>
    <row r="102" spans="2:17" s="2" customFormat="1" ht="47.25" customHeight="1" x14ac:dyDescent="0.2">
      <c r="B102" s="201">
        <f>IF(J102="X",4/3,0)</f>
        <v>0</v>
      </c>
      <c r="C102" s="20" t="s">
        <v>157</v>
      </c>
      <c r="D102" s="540" t="s">
        <v>573</v>
      </c>
      <c r="E102" s="540"/>
      <c r="F102" s="540"/>
      <c r="G102" s="540"/>
      <c r="H102" s="540"/>
      <c r="I102" s="39" t="s">
        <v>648</v>
      </c>
      <c r="J102" s="237"/>
      <c r="K102" s="237"/>
      <c r="L102" s="237"/>
      <c r="M102" s="489"/>
      <c r="N102" s="490"/>
      <c r="O102" s="536">
        <f>B102+B103+B104</f>
        <v>0</v>
      </c>
    </row>
    <row r="103" spans="2:17" s="2" customFormat="1" ht="32.25" customHeight="1" x14ac:dyDescent="0.2">
      <c r="B103" s="201">
        <f t="shared" ref="B103:B106" si="4">IF(J103="X",4/3,0)</f>
        <v>0</v>
      </c>
      <c r="C103" s="20" t="s">
        <v>158</v>
      </c>
      <c r="D103" s="540" t="s">
        <v>831</v>
      </c>
      <c r="E103" s="540"/>
      <c r="F103" s="540"/>
      <c r="G103" s="540"/>
      <c r="H103" s="540"/>
      <c r="I103" s="39" t="s">
        <v>648</v>
      </c>
      <c r="J103" s="237"/>
      <c r="K103" s="237"/>
      <c r="L103" s="237"/>
      <c r="M103" s="489"/>
      <c r="N103" s="490"/>
      <c r="O103" s="537"/>
    </row>
    <row r="104" spans="2:17" s="2" customFormat="1" ht="38.25" customHeight="1" x14ac:dyDescent="0.2">
      <c r="B104" s="201">
        <f t="shared" si="4"/>
        <v>0</v>
      </c>
      <c r="C104" s="20" t="s">
        <v>159</v>
      </c>
      <c r="D104" s="512" t="s">
        <v>383</v>
      </c>
      <c r="E104" s="512"/>
      <c r="F104" s="512"/>
      <c r="G104" s="512"/>
      <c r="H104" s="512"/>
      <c r="I104" s="39" t="s">
        <v>648</v>
      </c>
      <c r="J104" s="237"/>
      <c r="K104" s="237"/>
      <c r="L104" s="237"/>
      <c r="M104" s="489"/>
      <c r="N104" s="490"/>
      <c r="O104" s="538"/>
    </row>
    <row r="105" spans="2:17" s="2" customFormat="1" ht="36.75" customHeight="1" x14ac:dyDescent="0.2">
      <c r="B105" s="201"/>
      <c r="C105" s="577" t="s">
        <v>570</v>
      </c>
      <c r="D105" s="578"/>
      <c r="E105" s="578"/>
      <c r="F105" s="578"/>
      <c r="G105" s="578"/>
      <c r="H105" s="578"/>
      <c r="I105" s="578"/>
      <c r="J105" s="578"/>
      <c r="K105" s="578"/>
      <c r="L105" s="578"/>
      <c r="M105" s="578"/>
      <c r="N105" s="578"/>
      <c r="O105" s="579"/>
    </row>
    <row r="106" spans="2:17" s="2" customFormat="1" ht="43.5" customHeight="1" x14ac:dyDescent="0.2">
      <c r="B106" s="201">
        <f t="shared" si="4"/>
        <v>0</v>
      </c>
      <c r="C106" s="20" t="s">
        <v>160</v>
      </c>
      <c r="D106" s="540" t="s">
        <v>575</v>
      </c>
      <c r="E106" s="540"/>
      <c r="F106" s="540"/>
      <c r="G106" s="540"/>
      <c r="H106" s="540"/>
      <c r="I106" s="39" t="s">
        <v>648</v>
      </c>
      <c r="J106" s="237"/>
      <c r="K106" s="237"/>
      <c r="L106" s="237"/>
      <c r="M106" s="489"/>
      <c r="N106" s="490"/>
      <c r="O106" s="536">
        <f>B106+B107+B108</f>
        <v>0</v>
      </c>
    </row>
    <row r="107" spans="2:17" s="2" customFormat="1" ht="53.25" customHeight="1" x14ac:dyDescent="0.2">
      <c r="B107" s="201">
        <f>IF(J107="X",4/3,0)</f>
        <v>0</v>
      </c>
      <c r="C107" s="20" t="s">
        <v>161</v>
      </c>
      <c r="D107" s="512" t="s">
        <v>577</v>
      </c>
      <c r="E107" s="512"/>
      <c r="F107" s="512"/>
      <c r="G107" s="512"/>
      <c r="H107" s="512"/>
      <c r="I107" s="39" t="s">
        <v>648</v>
      </c>
      <c r="J107" s="237"/>
      <c r="K107" s="237"/>
      <c r="L107" s="237"/>
      <c r="M107" s="489"/>
      <c r="N107" s="490"/>
      <c r="O107" s="537"/>
    </row>
    <row r="108" spans="2:17" s="2" customFormat="1" ht="45.75" customHeight="1" x14ac:dyDescent="0.2">
      <c r="B108" s="201">
        <f>IF(K108="X",4/3,0)</f>
        <v>0</v>
      </c>
      <c r="C108" s="20" t="s">
        <v>526</v>
      </c>
      <c r="D108" s="512" t="s">
        <v>576</v>
      </c>
      <c r="E108" s="512"/>
      <c r="F108" s="512"/>
      <c r="G108" s="512"/>
      <c r="H108" s="512"/>
      <c r="I108" s="39" t="s">
        <v>648</v>
      </c>
      <c r="J108" s="237"/>
      <c r="K108" s="237"/>
      <c r="L108" s="237"/>
      <c r="M108" s="489"/>
      <c r="N108" s="490"/>
      <c r="O108" s="538"/>
    </row>
    <row r="109" spans="2:17" s="2" customFormat="1" ht="32.25" customHeight="1" x14ac:dyDescent="0.2">
      <c r="B109" s="201"/>
      <c r="C109" s="676" t="s">
        <v>213</v>
      </c>
      <c r="D109" s="677"/>
      <c r="E109" s="677"/>
      <c r="F109" s="677"/>
      <c r="G109" s="677"/>
      <c r="H109" s="677"/>
      <c r="I109" s="677"/>
      <c r="J109" s="677"/>
      <c r="K109" s="677"/>
      <c r="L109" s="677"/>
      <c r="M109" s="677"/>
      <c r="N109" s="677"/>
      <c r="O109" s="678"/>
    </row>
    <row r="110" spans="2:17" s="2" customFormat="1" ht="41.25" customHeight="1" x14ac:dyDescent="0.2">
      <c r="B110" s="201">
        <f>IF(J110="X",2/3,0)</f>
        <v>0</v>
      </c>
      <c r="C110" s="20" t="s">
        <v>527</v>
      </c>
      <c r="D110" s="512" t="s">
        <v>618</v>
      </c>
      <c r="E110" s="512"/>
      <c r="F110" s="512"/>
      <c r="G110" s="512"/>
      <c r="H110" s="512"/>
      <c r="I110" s="39" t="s">
        <v>648</v>
      </c>
      <c r="J110" s="237"/>
      <c r="K110" s="237"/>
      <c r="L110" s="237"/>
      <c r="M110" s="489"/>
      <c r="N110" s="490"/>
      <c r="O110" s="536">
        <f>SUM(B110:B112)</f>
        <v>0</v>
      </c>
    </row>
    <row r="111" spans="2:17" s="2" customFormat="1" ht="32.25" customHeight="1" x14ac:dyDescent="0.2">
      <c r="B111" s="201">
        <f>IF(K111="X",2/3,0)</f>
        <v>0</v>
      </c>
      <c r="C111" s="20" t="s">
        <v>571</v>
      </c>
      <c r="D111" s="512" t="s">
        <v>255</v>
      </c>
      <c r="E111" s="512"/>
      <c r="F111" s="512"/>
      <c r="G111" s="512"/>
      <c r="H111" s="512"/>
      <c r="I111" s="39" t="s">
        <v>648</v>
      </c>
      <c r="J111" s="233"/>
      <c r="K111" s="233"/>
      <c r="L111" s="233"/>
      <c r="M111" s="489"/>
      <c r="N111" s="490"/>
      <c r="O111" s="537"/>
    </row>
    <row r="112" spans="2:17" s="2" customFormat="1" ht="41.25" customHeight="1" thickBot="1" x14ac:dyDescent="0.25">
      <c r="B112" s="201">
        <f>IF(K112="X",2/3,0)</f>
        <v>0</v>
      </c>
      <c r="C112" s="56" t="s">
        <v>574</v>
      </c>
      <c r="D112" s="539" t="s">
        <v>572</v>
      </c>
      <c r="E112" s="539"/>
      <c r="F112" s="539"/>
      <c r="G112" s="539"/>
      <c r="H112" s="539"/>
      <c r="I112" s="57" t="s">
        <v>647</v>
      </c>
      <c r="J112" s="239"/>
      <c r="K112" s="239"/>
      <c r="L112" s="239"/>
      <c r="M112" s="575"/>
      <c r="N112" s="576"/>
      <c r="O112" s="538"/>
    </row>
    <row r="113" spans="2:17" s="5" customFormat="1" ht="35.25" customHeight="1" x14ac:dyDescent="0.2">
      <c r="B113" s="201"/>
      <c r="C113" s="667">
        <v>10</v>
      </c>
      <c r="D113" s="531" t="s">
        <v>310</v>
      </c>
      <c r="E113" s="531"/>
      <c r="F113" s="531"/>
      <c r="G113" s="531"/>
      <c r="H113" s="531"/>
      <c r="I113" s="664" t="s">
        <v>628</v>
      </c>
      <c r="J113" s="563" t="s">
        <v>78</v>
      </c>
      <c r="K113" s="563"/>
      <c r="L113" s="563"/>
      <c r="M113" s="552" t="s">
        <v>352</v>
      </c>
      <c r="N113" s="553"/>
      <c r="O113" s="550" t="str">
        <f>SUM(O115:O121)&amp;"%"</f>
        <v>0%</v>
      </c>
    </row>
    <row r="114" spans="2:17" s="2" customFormat="1" ht="15" customHeight="1" x14ac:dyDescent="0.2">
      <c r="B114" s="201"/>
      <c r="C114" s="669"/>
      <c r="D114" s="666"/>
      <c r="E114" s="666"/>
      <c r="F114" s="666"/>
      <c r="G114" s="666"/>
      <c r="H114" s="666"/>
      <c r="I114" s="665"/>
      <c r="J114" s="48" t="s">
        <v>353</v>
      </c>
      <c r="K114" s="49" t="s">
        <v>407</v>
      </c>
      <c r="L114" s="50" t="s">
        <v>341</v>
      </c>
      <c r="M114" s="568"/>
      <c r="N114" s="326"/>
      <c r="O114" s="550"/>
      <c r="Q114" s="205" t="s">
        <v>895</v>
      </c>
    </row>
    <row r="115" spans="2:17" s="2" customFormat="1" ht="31.5" customHeight="1" x14ac:dyDescent="0.2">
      <c r="B115" s="201">
        <f>IF(J115="X",10,0)</f>
        <v>0</v>
      </c>
      <c r="C115" s="20" t="s">
        <v>204</v>
      </c>
      <c r="D115" s="512" t="s">
        <v>384</v>
      </c>
      <c r="E115" s="512"/>
      <c r="F115" s="512"/>
      <c r="G115" s="512"/>
      <c r="H115" s="512"/>
      <c r="I115" s="39" t="s">
        <v>658</v>
      </c>
      <c r="J115" s="237"/>
      <c r="K115" s="237"/>
      <c r="L115" s="237"/>
      <c r="M115" s="489"/>
      <c r="N115" s="490"/>
      <c r="O115" s="203">
        <f>IF(J115="X",10,0)</f>
        <v>0</v>
      </c>
    </row>
    <row r="116" spans="2:17" s="2" customFormat="1" ht="27.75" customHeight="1" x14ac:dyDescent="0.2">
      <c r="B116" s="201">
        <f>IF(J116="X",5,0)</f>
        <v>0</v>
      </c>
      <c r="C116" s="20" t="s">
        <v>205</v>
      </c>
      <c r="D116" s="512" t="s">
        <v>385</v>
      </c>
      <c r="E116" s="512"/>
      <c r="F116" s="512"/>
      <c r="G116" s="512"/>
      <c r="H116" s="512"/>
      <c r="I116" s="39" t="s">
        <v>658</v>
      </c>
      <c r="J116" s="237"/>
      <c r="K116" s="237"/>
      <c r="L116" s="237"/>
      <c r="M116" s="489"/>
      <c r="N116" s="490"/>
      <c r="O116" s="203">
        <f t="shared" ref="O116:O121" si="5">IF(J116="X",5,0)</f>
        <v>0</v>
      </c>
    </row>
    <row r="117" spans="2:17" s="2" customFormat="1" ht="27" customHeight="1" x14ac:dyDescent="0.2">
      <c r="B117" s="201">
        <f t="shared" ref="B117:B121" si="6">IF(J117="X",5,0)</f>
        <v>0</v>
      </c>
      <c r="C117" s="20" t="s">
        <v>206</v>
      </c>
      <c r="D117" s="512" t="s">
        <v>386</v>
      </c>
      <c r="E117" s="512"/>
      <c r="F117" s="512"/>
      <c r="G117" s="512"/>
      <c r="H117" s="512"/>
      <c r="I117" s="39" t="s">
        <v>658</v>
      </c>
      <c r="J117" s="237"/>
      <c r="K117" s="237"/>
      <c r="L117" s="237"/>
      <c r="M117" s="489"/>
      <c r="N117" s="490"/>
      <c r="O117" s="203">
        <f t="shared" si="5"/>
        <v>0</v>
      </c>
    </row>
    <row r="118" spans="2:17" s="2" customFormat="1" ht="21.75" customHeight="1" x14ac:dyDescent="0.2">
      <c r="B118" s="201">
        <f t="shared" si="6"/>
        <v>0</v>
      </c>
      <c r="C118" s="20" t="s">
        <v>207</v>
      </c>
      <c r="D118" s="512" t="s">
        <v>387</v>
      </c>
      <c r="E118" s="512"/>
      <c r="F118" s="512"/>
      <c r="G118" s="512"/>
      <c r="H118" s="512"/>
      <c r="I118" s="39" t="s">
        <v>658</v>
      </c>
      <c r="J118" s="237"/>
      <c r="K118" s="237"/>
      <c r="L118" s="237"/>
      <c r="M118" s="489"/>
      <c r="N118" s="490"/>
      <c r="O118" s="203">
        <f t="shared" si="5"/>
        <v>0</v>
      </c>
    </row>
    <row r="119" spans="2:17" s="2" customFormat="1" ht="23.25" customHeight="1" x14ac:dyDescent="0.2">
      <c r="B119" s="201">
        <f t="shared" si="6"/>
        <v>0</v>
      </c>
      <c r="C119" s="20" t="s">
        <v>256</v>
      </c>
      <c r="D119" s="512" t="s">
        <v>388</v>
      </c>
      <c r="E119" s="512"/>
      <c r="F119" s="512"/>
      <c r="G119" s="512"/>
      <c r="H119" s="512"/>
      <c r="I119" s="39" t="s">
        <v>658</v>
      </c>
      <c r="J119" s="237"/>
      <c r="K119" s="237"/>
      <c r="L119" s="237"/>
      <c r="M119" s="489"/>
      <c r="N119" s="490"/>
      <c r="O119" s="203">
        <f t="shared" si="5"/>
        <v>0</v>
      </c>
    </row>
    <row r="120" spans="2:17" s="2" customFormat="1" ht="27" customHeight="1" x14ac:dyDescent="0.2">
      <c r="B120" s="201">
        <f t="shared" si="6"/>
        <v>0</v>
      </c>
      <c r="C120" s="20" t="s">
        <v>257</v>
      </c>
      <c r="D120" s="512" t="s">
        <v>389</v>
      </c>
      <c r="E120" s="512"/>
      <c r="F120" s="512"/>
      <c r="G120" s="512"/>
      <c r="H120" s="512"/>
      <c r="I120" s="39" t="s">
        <v>658</v>
      </c>
      <c r="J120" s="237"/>
      <c r="K120" s="237"/>
      <c r="L120" s="237"/>
      <c r="M120" s="489"/>
      <c r="N120" s="490"/>
      <c r="O120" s="203">
        <f t="shared" si="5"/>
        <v>0</v>
      </c>
    </row>
    <row r="121" spans="2:17" s="2" customFormat="1" ht="38.25" customHeight="1" thickBot="1" x14ac:dyDescent="0.25">
      <c r="B121" s="201">
        <f t="shared" si="6"/>
        <v>0</v>
      </c>
      <c r="C121" s="56" t="s">
        <v>258</v>
      </c>
      <c r="D121" s="533" t="s">
        <v>390</v>
      </c>
      <c r="E121" s="533"/>
      <c r="F121" s="533"/>
      <c r="G121" s="533"/>
      <c r="H121" s="533"/>
      <c r="I121" s="57" t="s">
        <v>659</v>
      </c>
      <c r="J121" s="239"/>
      <c r="K121" s="239"/>
      <c r="L121" s="239"/>
      <c r="M121" s="575"/>
      <c r="N121" s="576"/>
      <c r="O121" s="203">
        <f t="shared" si="5"/>
        <v>0</v>
      </c>
    </row>
    <row r="122" spans="2:17" s="2" customFormat="1" ht="29.25" customHeight="1" x14ac:dyDescent="0.2">
      <c r="B122" s="201"/>
      <c r="C122" s="667">
        <v>11</v>
      </c>
      <c r="D122" s="531" t="s">
        <v>202</v>
      </c>
      <c r="E122" s="531"/>
      <c r="F122" s="531"/>
      <c r="G122" s="531"/>
      <c r="H122" s="531"/>
      <c r="I122" s="531"/>
      <c r="J122" s="563" t="s">
        <v>78</v>
      </c>
      <c r="K122" s="563"/>
      <c r="L122" s="563"/>
      <c r="M122" s="552" t="s">
        <v>352</v>
      </c>
      <c r="N122" s="553"/>
      <c r="O122" s="445" t="str">
        <f>(O124+O128+O134+O138+O140)&amp;"%"</f>
        <v>0%</v>
      </c>
    </row>
    <row r="123" spans="2:17" s="2" customFormat="1" ht="15.75" customHeight="1" thickBot="1" x14ac:dyDescent="0.25">
      <c r="B123" s="201"/>
      <c r="C123" s="668"/>
      <c r="D123" s="532"/>
      <c r="E123" s="532"/>
      <c r="F123" s="532"/>
      <c r="G123" s="532"/>
      <c r="H123" s="532"/>
      <c r="I123" s="532"/>
      <c r="J123" s="51" t="s">
        <v>353</v>
      </c>
      <c r="K123" s="52" t="s">
        <v>407</v>
      </c>
      <c r="L123" s="58" t="s">
        <v>341</v>
      </c>
      <c r="M123" s="554"/>
      <c r="N123" s="555"/>
      <c r="O123" s="447"/>
    </row>
    <row r="124" spans="2:17" s="2" customFormat="1" ht="24" customHeight="1" x14ac:dyDescent="0.2">
      <c r="B124" s="201">
        <f>IF(J124="X",10/4,0)</f>
        <v>0</v>
      </c>
      <c r="C124" s="59" t="s">
        <v>451</v>
      </c>
      <c r="D124" s="565" t="s">
        <v>391</v>
      </c>
      <c r="E124" s="565"/>
      <c r="F124" s="565"/>
      <c r="G124" s="565"/>
      <c r="H124" s="565"/>
      <c r="I124" s="47" t="s">
        <v>714</v>
      </c>
      <c r="J124" s="227"/>
      <c r="K124" s="227"/>
      <c r="L124" s="226"/>
      <c r="M124" s="558"/>
      <c r="N124" s="559"/>
      <c r="O124" s="488">
        <f>SUM(B124:B127)</f>
        <v>0</v>
      </c>
    </row>
    <row r="125" spans="2:17" s="2" customFormat="1" ht="24" customHeight="1" x14ac:dyDescent="0.2">
      <c r="B125" s="201">
        <f>IF(J125="X",10/4,0)</f>
        <v>0</v>
      </c>
      <c r="C125" s="20" t="s">
        <v>452</v>
      </c>
      <c r="D125" s="512" t="s">
        <v>392</v>
      </c>
      <c r="E125" s="512"/>
      <c r="F125" s="512"/>
      <c r="G125" s="512"/>
      <c r="H125" s="512"/>
      <c r="I125" s="39" t="s">
        <v>714</v>
      </c>
      <c r="J125" s="233"/>
      <c r="K125" s="233"/>
      <c r="L125" s="232"/>
      <c r="M125" s="556"/>
      <c r="N125" s="557"/>
      <c r="O125" s="551"/>
    </row>
    <row r="126" spans="2:17" s="2" customFormat="1" ht="26.25" customHeight="1" x14ac:dyDescent="0.2">
      <c r="B126" s="201">
        <f>IF(J126="X",10/4,0)</f>
        <v>0</v>
      </c>
      <c r="C126" s="20" t="s">
        <v>453</v>
      </c>
      <c r="D126" s="512" t="s">
        <v>393</v>
      </c>
      <c r="E126" s="512"/>
      <c r="F126" s="512"/>
      <c r="G126" s="512"/>
      <c r="H126" s="512"/>
      <c r="I126" s="39" t="s">
        <v>714</v>
      </c>
      <c r="J126" s="233"/>
      <c r="K126" s="233"/>
      <c r="L126" s="232"/>
      <c r="M126" s="556"/>
      <c r="N126" s="557"/>
      <c r="O126" s="551"/>
    </row>
    <row r="127" spans="2:17" s="2" customFormat="1" ht="30.75" customHeight="1" thickBot="1" x14ac:dyDescent="0.25">
      <c r="B127" s="201">
        <f>IF(J127="X",10/4,0)</f>
        <v>0</v>
      </c>
      <c r="C127" s="28" t="s">
        <v>454</v>
      </c>
      <c r="D127" s="519" t="s">
        <v>394</v>
      </c>
      <c r="E127" s="519"/>
      <c r="F127" s="519"/>
      <c r="G127" s="519"/>
      <c r="H127" s="519"/>
      <c r="I127" s="40" t="s">
        <v>714</v>
      </c>
      <c r="J127" s="252"/>
      <c r="K127" s="252"/>
      <c r="L127" s="253"/>
      <c r="M127" s="524"/>
      <c r="N127" s="525"/>
      <c r="O127" s="551"/>
    </row>
    <row r="128" spans="2:17" s="2" customFormat="1" ht="29.25" customHeight="1" x14ac:dyDescent="0.2">
      <c r="B128" s="201">
        <f>IF(J128="X",10/6,0)</f>
        <v>0</v>
      </c>
      <c r="C128" s="60" t="s">
        <v>455</v>
      </c>
      <c r="D128" s="499" t="s">
        <v>395</v>
      </c>
      <c r="E128" s="499"/>
      <c r="F128" s="499"/>
      <c r="G128" s="499"/>
      <c r="H128" s="499"/>
      <c r="I128" s="61" t="s">
        <v>715</v>
      </c>
      <c r="J128" s="254"/>
      <c r="K128" s="255"/>
      <c r="L128" s="255"/>
      <c r="M128" s="522"/>
      <c r="N128" s="523"/>
      <c r="O128" s="551">
        <f>SUM(B128:B133)</f>
        <v>0</v>
      </c>
    </row>
    <row r="129" spans="2:15" s="2" customFormat="1" ht="24.75" customHeight="1" x14ac:dyDescent="0.2">
      <c r="B129" s="201">
        <f t="shared" ref="B129:B133" si="7">IF(J129="X",10/6,0)</f>
        <v>0</v>
      </c>
      <c r="C129" s="20" t="s">
        <v>456</v>
      </c>
      <c r="D129" s="512" t="s">
        <v>396</v>
      </c>
      <c r="E129" s="512"/>
      <c r="F129" s="512"/>
      <c r="G129" s="512"/>
      <c r="H129" s="512"/>
      <c r="I129" s="39" t="s">
        <v>715</v>
      </c>
      <c r="J129" s="232"/>
      <c r="K129" s="233"/>
      <c r="L129" s="233"/>
      <c r="M129" s="556"/>
      <c r="N129" s="557"/>
      <c r="O129" s="551"/>
    </row>
    <row r="130" spans="2:15" s="2" customFormat="1" ht="30" customHeight="1" x14ac:dyDescent="0.2">
      <c r="B130" s="201">
        <f t="shared" si="7"/>
        <v>0</v>
      </c>
      <c r="C130" s="20" t="s">
        <v>457</v>
      </c>
      <c r="D130" s="512" t="s">
        <v>397</v>
      </c>
      <c r="E130" s="512"/>
      <c r="F130" s="512"/>
      <c r="G130" s="512"/>
      <c r="H130" s="512"/>
      <c r="I130" s="39" t="s">
        <v>715</v>
      </c>
      <c r="J130" s="232"/>
      <c r="K130" s="233"/>
      <c r="L130" s="233"/>
      <c r="M130" s="556"/>
      <c r="N130" s="557"/>
      <c r="O130" s="551"/>
    </row>
    <row r="131" spans="2:15" s="2" customFormat="1" ht="30" customHeight="1" x14ac:dyDescent="0.2">
      <c r="B131" s="201">
        <f t="shared" si="7"/>
        <v>0</v>
      </c>
      <c r="C131" s="20" t="s">
        <v>528</v>
      </c>
      <c r="D131" s="512" t="s">
        <v>398</v>
      </c>
      <c r="E131" s="512"/>
      <c r="F131" s="512"/>
      <c r="G131" s="512"/>
      <c r="H131" s="512"/>
      <c r="I131" s="39" t="s">
        <v>715</v>
      </c>
      <c r="J131" s="232"/>
      <c r="K131" s="233"/>
      <c r="L131" s="233"/>
      <c r="M131" s="556"/>
      <c r="N131" s="557"/>
      <c r="O131" s="551"/>
    </row>
    <row r="132" spans="2:15" s="2" customFormat="1" ht="31.5" customHeight="1" x14ac:dyDescent="0.2">
      <c r="B132" s="201">
        <f t="shared" si="7"/>
        <v>0</v>
      </c>
      <c r="C132" s="20" t="s">
        <v>529</v>
      </c>
      <c r="D132" s="512" t="s">
        <v>399</v>
      </c>
      <c r="E132" s="512"/>
      <c r="F132" s="512"/>
      <c r="G132" s="512"/>
      <c r="H132" s="512"/>
      <c r="I132" s="39" t="s">
        <v>715</v>
      </c>
      <c r="J132" s="232"/>
      <c r="K132" s="233"/>
      <c r="L132" s="233"/>
      <c r="M132" s="556"/>
      <c r="N132" s="557"/>
      <c r="O132" s="551"/>
    </row>
    <row r="133" spans="2:15" s="2" customFormat="1" ht="35.25" customHeight="1" thickBot="1" x14ac:dyDescent="0.25">
      <c r="B133" s="201">
        <f t="shared" si="7"/>
        <v>0</v>
      </c>
      <c r="C133" s="28" t="s">
        <v>530</v>
      </c>
      <c r="D133" s="519" t="s">
        <v>342</v>
      </c>
      <c r="E133" s="519"/>
      <c r="F133" s="519"/>
      <c r="G133" s="519"/>
      <c r="H133" s="519"/>
      <c r="I133" s="40" t="s">
        <v>715</v>
      </c>
      <c r="J133" s="253"/>
      <c r="K133" s="252"/>
      <c r="L133" s="252"/>
      <c r="M133" s="524"/>
      <c r="N133" s="525"/>
      <c r="O133" s="551"/>
    </row>
    <row r="134" spans="2:15" s="2" customFormat="1" ht="43.5" customHeight="1" x14ac:dyDescent="0.2">
      <c r="B134" s="201">
        <f>IF(J134="X",10/4,0)</f>
        <v>0</v>
      </c>
      <c r="C134" s="60" t="s">
        <v>531</v>
      </c>
      <c r="D134" s="499" t="s">
        <v>400</v>
      </c>
      <c r="E134" s="499"/>
      <c r="F134" s="499"/>
      <c r="G134" s="499"/>
      <c r="H134" s="499"/>
      <c r="I134" s="61" t="s">
        <v>745</v>
      </c>
      <c r="J134" s="254"/>
      <c r="K134" s="255"/>
      <c r="L134" s="255"/>
      <c r="M134" s="522"/>
      <c r="N134" s="523"/>
      <c r="O134" s="551">
        <f>SUM(B134:B137)</f>
        <v>0</v>
      </c>
    </row>
    <row r="135" spans="2:15" s="2" customFormat="1" ht="36" customHeight="1" x14ac:dyDescent="0.2">
      <c r="B135" s="201">
        <f>IF(J135="X",10/4,0)</f>
        <v>0</v>
      </c>
      <c r="C135" s="20" t="s">
        <v>532</v>
      </c>
      <c r="D135" s="512" t="s">
        <v>401</v>
      </c>
      <c r="E135" s="512"/>
      <c r="F135" s="512"/>
      <c r="G135" s="512"/>
      <c r="H135" s="512"/>
      <c r="I135" s="39" t="s">
        <v>744</v>
      </c>
      <c r="J135" s="232"/>
      <c r="K135" s="233"/>
      <c r="L135" s="233"/>
      <c r="M135" s="556"/>
      <c r="N135" s="557"/>
      <c r="O135" s="551"/>
    </row>
    <row r="136" spans="2:15" s="2" customFormat="1" ht="42.75" customHeight="1" x14ac:dyDescent="0.2">
      <c r="B136" s="201">
        <f>IF(J136="X",10/4,0)</f>
        <v>0</v>
      </c>
      <c r="C136" s="20" t="s">
        <v>533</v>
      </c>
      <c r="D136" s="512" t="s">
        <v>402</v>
      </c>
      <c r="E136" s="512"/>
      <c r="F136" s="512"/>
      <c r="G136" s="512"/>
      <c r="H136" s="512"/>
      <c r="I136" s="39" t="s">
        <v>743</v>
      </c>
      <c r="J136" s="232"/>
      <c r="K136" s="233"/>
      <c r="L136" s="233"/>
      <c r="M136" s="556"/>
      <c r="N136" s="557"/>
      <c r="O136" s="551"/>
    </row>
    <row r="137" spans="2:15" s="2" customFormat="1" ht="52.5" customHeight="1" thickBot="1" x14ac:dyDescent="0.25">
      <c r="B137" s="201">
        <f>IF(J137="X",10/4,0)</f>
        <v>0</v>
      </c>
      <c r="C137" s="28" t="s">
        <v>534</v>
      </c>
      <c r="D137" s="519" t="s">
        <v>403</v>
      </c>
      <c r="E137" s="519"/>
      <c r="F137" s="519"/>
      <c r="G137" s="519"/>
      <c r="H137" s="519"/>
      <c r="I137" s="40" t="s">
        <v>742</v>
      </c>
      <c r="J137" s="253"/>
      <c r="K137" s="252"/>
      <c r="L137" s="252"/>
      <c r="M137" s="524"/>
      <c r="N137" s="525"/>
      <c r="O137" s="551"/>
    </row>
    <row r="138" spans="2:15" s="2" customFormat="1" ht="41.25" customHeight="1" x14ac:dyDescent="0.2">
      <c r="B138" s="201">
        <f>IF(J138="X",10/2,0)</f>
        <v>0</v>
      </c>
      <c r="C138" s="60" t="s">
        <v>535</v>
      </c>
      <c r="D138" s="499" t="s">
        <v>404</v>
      </c>
      <c r="E138" s="499"/>
      <c r="F138" s="499"/>
      <c r="G138" s="499"/>
      <c r="H138" s="499"/>
      <c r="I138" s="61" t="s">
        <v>741</v>
      </c>
      <c r="J138" s="254"/>
      <c r="K138" s="255"/>
      <c r="L138" s="255"/>
      <c r="M138" s="522"/>
      <c r="N138" s="523"/>
      <c r="O138" s="551">
        <f>SUM(B138:B139)</f>
        <v>0</v>
      </c>
    </row>
    <row r="139" spans="2:15" s="2" customFormat="1" ht="51.75" customHeight="1" thickBot="1" x14ac:dyDescent="0.25">
      <c r="B139" s="201">
        <f>IF(J139="X",10/2,0)</f>
        <v>0</v>
      </c>
      <c r="C139" s="28" t="s">
        <v>536</v>
      </c>
      <c r="D139" s="519" t="s">
        <v>405</v>
      </c>
      <c r="E139" s="519"/>
      <c r="F139" s="519"/>
      <c r="G139" s="519"/>
      <c r="H139" s="519"/>
      <c r="I139" s="40" t="s">
        <v>748</v>
      </c>
      <c r="J139" s="253"/>
      <c r="K139" s="252"/>
      <c r="L139" s="252"/>
      <c r="M139" s="524"/>
      <c r="N139" s="525"/>
      <c r="O139" s="551"/>
    </row>
    <row r="140" spans="2:15" s="2" customFormat="1" ht="52.5" customHeight="1" thickBot="1" x14ac:dyDescent="0.25">
      <c r="B140" s="201">
        <f>IF(J140="X",10,0)</f>
        <v>0</v>
      </c>
      <c r="C140" s="107" t="s">
        <v>537</v>
      </c>
      <c r="D140" s="518" t="s">
        <v>406</v>
      </c>
      <c r="E140" s="518"/>
      <c r="F140" s="518"/>
      <c r="G140" s="518"/>
      <c r="H140" s="518"/>
      <c r="I140" s="108" t="s">
        <v>749</v>
      </c>
      <c r="J140" s="256"/>
      <c r="K140" s="256"/>
      <c r="L140" s="256"/>
      <c r="M140" s="526"/>
      <c r="N140" s="527"/>
      <c r="O140" s="204">
        <f>B140</f>
        <v>0</v>
      </c>
    </row>
    <row r="141" spans="2:15" s="2" customFormat="1" ht="91.5" customHeight="1" thickBot="1" x14ac:dyDescent="0.25">
      <c r="B141" s="199"/>
      <c r="C141" s="560" t="s">
        <v>352</v>
      </c>
      <c r="D141" s="561"/>
      <c r="E141" s="561"/>
      <c r="F141" s="561"/>
      <c r="G141" s="561"/>
      <c r="H141" s="561"/>
      <c r="I141" s="561"/>
      <c r="J141" s="561"/>
      <c r="K141" s="561"/>
      <c r="L141" s="561"/>
      <c r="M141" s="561"/>
      <c r="N141" s="561"/>
      <c r="O141" s="562"/>
    </row>
    <row r="142" spans="2:15" s="2" customFormat="1" ht="12" thickBot="1" x14ac:dyDescent="0.25">
      <c r="B142" s="199"/>
      <c r="C142" s="12"/>
      <c r="D142" s="12"/>
      <c r="E142" s="12"/>
      <c r="F142" s="12"/>
      <c r="G142" s="12"/>
      <c r="H142" s="12"/>
      <c r="I142" s="24"/>
      <c r="J142" s="12"/>
      <c r="K142" s="12"/>
      <c r="L142" s="12"/>
      <c r="M142" s="13"/>
      <c r="N142" s="12"/>
      <c r="O142" s="14"/>
    </row>
    <row r="143" spans="2:15" s="2" customFormat="1" ht="26.25" customHeight="1" thickBot="1" x14ac:dyDescent="0.25">
      <c r="B143" s="199"/>
      <c r="C143" s="12"/>
      <c r="D143" s="515" t="s">
        <v>822</v>
      </c>
      <c r="E143" s="516"/>
      <c r="F143" s="516"/>
      <c r="G143" s="516"/>
      <c r="H143" s="516"/>
      <c r="I143" s="516"/>
      <c r="J143" s="516"/>
      <c r="K143" s="516"/>
      <c r="L143" s="516"/>
      <c r="M143" s="516"/>
      <c r="N143" s="516"/>
      <c r="O143" s="517"/>
    </row>
    <row r="144" spans="2:15" s="2" customFormat="1" ht="12" thickBot="1" x14ac:dyDescent="0.25">
      <c r="B144" s="199"/>
      <c r="C144" s="12"/>
      <c r="D144" s="14"/>
      <c r="E144" s="14"/>
      <c r="F144" s="14"/>
      <c r="G144" s="14"/>
      <c r="H144" s="14"/>
      <c r="I144" s="91"/>
      <c r="J144" s="14"/>
      <c r="K144" s="14"/>
      <c r="L144" s="12"/>
      <c r="M144" s="13"/>
      <c r="N144" s="12"/>
      <c r="O144" s="12"/>
    </row>
    <row r="145" spans="2:15" s="2" customFormat="1" ht="29.25" customHeight="1" thickBot="1" x14ac:dyDescent="0.25">
      <c r="B145" s="199"/>
      <c r="C145" s="222"/>
      <c r="D145" s="500" t="s">
        <v>813</v>
      </c>
      <c r="E145" s="501"/>
      <c r="F145" s="501"/>
      <c r="G145" s="501"/>
      <c r="H145" s="502"/>
      <c r="I145" s="144"/>
      <c r="J145" s="500" t="s">
        <v>814</v>
      </c>
      <c r="K145" s="501"/>
      <c r="L145" s="501"/>
      <c r="M145" s="501"/>
      <c r="N145" s="502"/>
      <c r="O145" s="222"/>
    </row>
    <row r="146" spans="2:15" s="2" customFormat="1" ht="15.75" x14ac:dyDescent="0.25">
      <c r="B146" s="199"/>
      <c r="C146" s="12"/>
      <c r="D146" s="520" t="s">
        <v>807</v>
      </c>
      <c r="E146" s="521"/>
      <c r="F146" s="521"/>
      <c r="G146" s="206" t="str">
        <f>O29</f>
        <v>0%</v>
      </c>
      <c r="H146" s="145"/>
      <c r="I146" s="144"/>
      <c r="J146" s="520" t="s">
        <v>807</v>
      </c>
      <c r="K146" s="521"/>
      <c r="L146" s="521"/>
      <c r="M146" s="206" t="str">
        <f>O29</f>
        <v>0%</v>
      </c>
      <c r="N146" s="145"/>
      <c r="O146" s="12"/>
    </row>
    <row r="147" spans="2:15" s="2" customFormat="1" ht="15.75" x14ac:dyDescent="0.25">
      <c r="B147" s="199"/>
      <c r="C147" s="12"/>
      <c r="D147" s="513" t="s">
        <v>808</v>
      </c>
      <c r="E147" s="514"/>
      <c r="F147" s="514"/>
      <c r="G147" s="208" t="str">
        <f>O37</f>
        <v>0%</v>
      </c>
      <c r="H147" s="146"/>
      <c r="I147" s="144"/>
      <c r="J147" s="513" t="s">
        <v>808</v>
      </c>
      <c r="K147" s="514"/>
      <c r="L147" s="514"/>
      <c r="M147" s="208" t="str">
        <f>O37</f>
        <v>0%</v>
      </c>
      <c r="N147" s="146"/>
      <c r="O147" s="12"/>
    </row>
    <row r="148" spans="2:15" s="2" customFormat="1" ht="15.75" x14ac:dyDescent="0.25">
      <c r="B148" s="199"/>
      <c r="C148" s="12"/>
      <c r="D148" s="513" t="s">
        <v>809</v>
      </c>
      <c r="E148" s="514"/>
      <c r="F148" s="514"/>
      <c r="G148" s="208" t="str">
        <f>O46</f>
        <v>0%</v>
      </c>
      <c r="H148" s="146"/>
      <c r="I148" s="144"/>
      <c r="J148" s="513" t="s">
        <v>809</v>
      </c>
      <c r="K148" s="514"/>
      <c r="L148" s="514"/>
      <c r="M148" s="208" t="str">
        <f>O46</f>
        <v>0%</v>
      </c>
      <c r="N148" s="146"/>
      <c r="O148" s="12"/>
    </row>
    <row r="149" spans="2:15" s="2" customFormat="1" ht="15.75" x14ac:dyDescent="0.25">
      <c r="B149" s="199"/>
      <c r="C149" s="12"/>
      <c r="D149" s="513" t="s">
        <v>810</v>
      </c>
      <c r="E149" s="514"/>
      <c r="F149" s="514"/>
      <c r="G149" s="210" t="str">
        <f>O52</f>
        <v>0%</v>
      </c>
      <c r="H149" s="146"/>
      <c r="I149" s="144"/>
      <c r="J149" s="513" t="s">
        <v>209</v>
      </c>
      <c r="K149" s="514"/>
      <c r="L149" s="514"/>
      <c r="M149" s="213" t="str">
        <f>O90</f>
        <v>0%</v>
      </c>
      <c r="N149" s="146"/>
      <c r="O149" s="12"/>
    </row>
    <row r="150" spans="2:15" s="2" customFormat="1" ht="15.75" x14ac:dyDescent="0.25">
      <c r="B150" s="199"/>
      <c r="C150" s="12"/>
      <c r="D150" s="513" t="s">
        <v>811</v>
      </c>
      <c r="E150" s="514"/>
      <c r="F150" s="514"/>
      <c r="G150" s="210" t="str">
        <f>O74</f>
        <v>0%</v>
      </c>
      <c r="H150" s="146"/>
      <c r="I150" s="144"/>
      <c r="J150" s="513" t="s">
        <v>213</v>
      </c>
      <c r="K150" s="514"/>
      <c r="L150" s="514"/>
      <c r="M150" s="210" t="str">
        <f>O99</f>
        <v>0%</v>
      </c>
      <c r="N150" s="146"/>
      <c r="O150" s="12"/>
    </row>
    <row r="151" spans="2:15" s="2" customFormat="1" ht="15.75" x14ac:dyDescent="0.25">
      <c r="B151" s="199"/>
      <c r="C151" s="12"/>
      <c r="D151" s="513" t="s">
        <v>213</v>
      </c>
      <c r="E151" s="514"/>
      <c r="F151" s="514"/>
      <c r="G151" s="210" t="str">
        <f>O99</f>
        <v>0%</v>
      </c>
      <c r="H151" s="146"/>
      <c r="I151" s="144"/>
      <c r="J151" s="513" t="s">
        <v>816</v>
      </c>
      <c r="K151" s="514"/>
      <c r="L151" s="514"/>
      <c r="M151" s="210" t="str">
        <f>O122</f>
        <v>0%</v>
      </c>
      <c r="N151" s="146"/>
      <c r="O151" s="12"/>
    </row>
    <row r="152" spans="2:15" s="2" customFormat="1" ht="16.5" thickBot="1" x14ac:dyDescent="0.3">
      <c r="B152" s="199"/>
      <c r="C152" s="12"/>
      <c r="D152" s="507" t="s">
        <v>816</v>
      </c>
      <c r="E152" s="508"/>
      <c r="F152" s="508"/>
      <c r="G152" s="211" t="str">
        <f>O122</f>
        <v>0%</v>
      </c>
      <c r="H152" s="148"/>
      <c r="I152" s="144"/>
      <c r="J152" s="507"/>
      <c r="K152" s="508"/>
      <c r="L152" s="508"/>
      <c r="M152" s="147"/>
      <c r="N152" s="148"/>
      <c r="O152" s="12"/>
    </row>
    <row r="153" spans="2:15" s="2" customFormat="1" ht="16.5" thickBot="1" x14ac:dyDescent="0.3">
      <c r="B153" s="199"/>
      <c r="C153" s="12"/>
      <c r="D153" s="509" t="s">
        <v>812</v>
      </c>
      <c r="E153" s="510"/>
      <c r="F153" s="510"/>
      <c r="G153" s="212">
        <f>G146+G147+G148+G149+G150+G151+G152</f>
        <v>0</v>
      </c>
      <c r="H153" s="149"/>
      <c r="I153" s="144"/>
      <c r="J153" s="509" t="s">
        <v>812</v>
      </c>
      <c r="K153" s="510"/>
      <c r="L153" s="510"/>
      <c r="M153" s="214">
        <f>M146+M147+M148+M149+M150+M151</f>
        <v>0</v>
      </c>
      <c r="N153" s="149"/>
      <c r="O153" s="12"/>
    </row>
    <row r="154" spans="2:15" s="2" customFormat="1" ht="15.75" thickBot="1" x14ac:dyDescent="0.25">
      <c r="B154" s="199"/>
      <c r="C154" s="14"/>
      <c r="D154" s="511"/>
      <c r="E154" s="511"/>
      <c r="F154" s="511"/>
      <c r="G154" s="150"/>
      <c r="H154" s="150"/>
      <c r="I154" s="151"/>
      <c r="J154" s="150"/>
      <c r="K154" s="150"/>
      <c r="L154" s="152"/>
      <c r="M154" s="153"/>
      <c r="N154" s="152"/>
      <c r="O154" s="12"/>
    </row>
    <row r="155" spans="2:15" s="2" customFormat="1" ht="27" customHeight="1" thickBot="1" x14ac:dyDescent="0.25">
      <c r="B155" s="199"/>
      <c r="C155" s="222" t="s">
        <v>892</v>
      </c>
      <c r="D155" s="500" t="s">
        <v>815</v>
      </c>
      <c r="E155" s="501"/>
      <c r="F155" s="501"/>
      <c r="G155" s="501"/>
      <c r="H155" s="502"/>
      <c r="I155" s="151"/>
      <c r="J155" s="150"/>
      <c r="K155" s="150"/>
      <c r="L155" s="152"/>
      <c r="M155" s="153"/>
      <c r="N155" s="152"/>
      <c r="O155" s="12"/>
    </row>
    <row r="156" spans="2:15" s="2" customFormat="1" ht="15.75" x14ac:dyDescent="0.25">
      <c r="B156" s="199"/>
      <c r="C156" s="14"/>
      <c r="D156" s="503" t="s">
        <v>807</v>
      </c>
      <c r="E156" s="504"/>
      <c r="F156" s="504"/>
      <c r="G156" s="206" t="str">
        <f>O29</f>
        <v>0%</v>
      </c>
      <c r="H156" s="145"/>
      <c r="I156" s="151"/>
      <c r="J156" s="150"/>
      <c r="K156" s="209"/>
      <c r="L156" s="152"/>
      <c r="M156" s="153"/>
      <c r="N156" s="152"/>
      <c r="O156" s="12"/>
    </row>
    <row r="157" spans="2:15" s="2" customFormat="1" ht="15.75" x14ac:dyDescent="0.25">
      <c r="B157" s="199"/>
      <c r="C157" s="14"/>
      <c r="D157" s="505" t="s">
        <v>808</v>
      </c>
      <c r="E157" s="506"/>
      <c r="F157" s="506"/>
      <c r="G157" s="208" t="str">
        <f>O37</f>
        <v>0%</v>
      </c>
      <c r="H157" s="146"/>
      <c r="I157" s="151"/>
      <c r="J157" s="150"/>
      <c r="K157" s="150"/>
      <c r="L157" s="152"/>
      <c r="M157" s="153"/>
      <c r="N157" s="152"/>
      <c r="O157" s="12"/>
    </row>
    <row r="158" spans="2:15" s="2" customFormat="1" ht="16.5" thickBot="1" x14ac:dyDescent="0.3">
      <c r="B158" s="199"/>
      <c r="C158" s="14"/>
      <c r="D158" s="505" t="s">
        <v>809</v>
      </c>
      <c r="E158" s="506"/>
      <c r="F158" s="506"/>
      <c r="G158" s="208" t="str">
        <f>O46</f>
        <v>0%</v>
      </c>
      <c r="H158" s="146"/>
      <c r="I158" s="151"/>
      <c r="J158" s="150"/>
      <c r="K158" s="150"/>
      <c r="L158" s="152"/>
      <c r="M158" s="153"/>
      <c r="N158" s="152"/>
      <c r="O158" s="12"/>
    </row>
    <row r="159" spans="2:15" s="2" customFormat="1" ht="16.5" thickBot="1" x14ac:dyDescent="0.3">
      <c r="B159" s="199"/>
      <c r="C159" s="14"/>
      <c r="D159" s="505" t="s">
        <v>815</v>
      </c>
      <c r="E159" s="506"/>
      <c r="F159" s="506"/>
      <c r="G159" s="210" t="str">
        <f>O113</f>
        <v>0%</v>
      </c>
      <c r="H159" s="146"/>
      <c r="I159" s="151"/>
      <c r="J159" s="224" t="s">
        <v>898</v>
      </c>
      <c r="K159" s="225">
        <f>IF(C145="X",G153,IF(C155="X",G162,IF(O145="X",M153)))</f>
        <v>0</v>
      </c>
      <c r="L159" s="152"/>
      <c r="M159" s="153"/>
      <c r="N159" s="152"/>
      <c r="O159" s="12"/>
    </row>
    <row r="160" spans="2:15" s="2" customFormat="1" ht="15.75" x14ac:dyDescent="0.25">
      <c r="B160" s="199"/>
      <c r="C160" s="14"/>
      <c r="D160" s="505" t="s">
        <v>213</v>
      </c>
      <c r="E160" s="506"/>
      <c r="F160" s="506"/>
      <c r="G160" s="210" t="str">
        <f>O99</f>
        <v>0%</v>
      </c>
      <c r="H160" s="146"/>
      <c r="I160" s="151"/>
      <c r="J160" s="207"/>
      <c r="K160" s="279">
        <f>K159</f>
        <v>0</v>
      </c>
      <c r="L160" s="152"/>
      <c r="M160" s="153"/>
      <c r="N160" s="152"/>
      <c r="O160" s="12"/>
    </row>
    <row r="161" spans="2:15" s="2" customFormat="1" ht="16.5" thickBot="1" x14ac:dyDescent="0.3">
      <c r="B161" s="199"/>
      <c r="C161" s="14"/>
      <c r="D161" s="507" t="s">
        <v>816</v>
      </c>
      <c r="E161" s="508"/>
      <c r="F161" s="508"/>
      <c r="G161" s="211" t="str">
        <f>O122</f>
        <v>0%</v>
      </c>
      <c r="H161" s="148"/>
      <c r="I161" s="151"/>
      <c r="J161" s="152"/>
      <c r="K161" s="152"/>
      <c r="L161" s="152"/>
      <c r="M161" s="153"/>
      <c r="N161" s="152"/>
      <c r="O161" s="12"/>
    </row>
    <row r="162" spans="2:15" s="2" customFormat="1" ht="16.5" thickBot="1" x14ac:dyDescent="0.3">
      <c r="B162" s="199"/>
      <c r="C162" s="14"/>
      <c r="D162" s="509" t="s">
        <v>812</v>
      </c>
      <c r="E162" s="510"/>
      <c r="F162" s="510"/>
      <c r="G162" s="212">
        <f>G156+G157+G158+G159+G160+G161</f>
        <v>0</v>
      </c>
      <c r="H162" s="149"/>
      <c r="I162" s="151"/>
      <c r="J162" s="152"/>
      <c r="K162" s="152"/>
      <c r="L162" s="152"/>
      <c r="M162" s="153"/>
      <c r="N162" s="152"/>
      <c r="O162" s="12"/>
    </row>
    <row r="163" spans="2:15" s="2" customFormat="1" x14ac:dyDescent="0.2">
      <c r="B163" s="199"/>
      <c r="C163" s="14"/>
      <c r="D163" s="150"/>
      <c r="E163" s="150"/>
      <c r="F163" s="150"/>
      <c r="G163" s="150"/>
      <c r="H163" s="150"/>
      <c r="I163" s="151"/>
      <c r="J163" s="152"/>
      <c r="L163" s="152"/>
      <c r="M163" s="153"/>
      <c r="N163" s="152"/>
      <c r="O163" s="12"/>
    </row>
    <row r="164" spans="2:15" s="3" customFormat="1" x14ac:dyDescent="0.2">
      <c r="B164" s="200"/>
      <c r="D164" s="154"/>
      <c r="E164" s="154"/>
      <c r="F164" s="154"/>
      <c r="G164" s="154"/>
      <c r="H164" s="154"/>
      <c r="I164" s="155"/>
      <c r="J164" s="154"/>
      <c r="K164" s="154"/>
      <c r="L164" s="154"/>
      <c r="M164" s="156"/>
      <c r="N164" s="154"/>
      <c r="O164" s="2"/>
    </row>
    <row r="165" spans="2:15" s="3" customFormat="1" x14ac:dyDescent="0.2">
      <c r="B165" s="200"/>
      <c r="D165" s="154"/>
      <c r="E165" s="154"/>
      <c r="F165" s="154"/>
      <c r="G165" s="154"/>
      <c r="H165" s="154"/>
      <c r="I165" s="155"/>
      <c r="J165" s="154"/>
      <c r="K165" s="154"/>
      <c r="L165" s="154"/>
      <c r="M165" s="156"/>
      <c r="N165" s="154"/>
    </row>
    <row r="166" spans="2:15" ht="15.75" x14ac:dyDescent="0.25">
      <c r="D166" s="154"/>
      <c r="E166" s="154"/>
      <c r="F166" s="154"/>
      <c r="G166" s="154"/>
      <c r="H166" s="154"/>
      <c r="I166" s="155"/>
      <c r="J166" s="154"/>
      <c r="K166" s="154"/>
      <c r="L166" s="154"/>
      <c r="M166" s="156"/>
      <c r="N166" s="154"/>
    </row>
  </sheetData>
  <mergeCells count="308">
    <mergeCell ref="D34:H34"/>
    <mergeCell ref="D116:H116"/>
    <mergeCell ref="I74:I76"/>
    <mergeCell ref="C93:O93"/>
    <mergeCell ref="O94:O98"/>
    <mergeCell ref="D83:H83"/>
    <mergeCell ref="D94:H94"/>
    <mergeCell ref="O78:O80"/>
    <mergeCell ref="C81:O81"/>
    <mergeCell ref="O82:O86"/>
    <mergeCell ref="D110:H110"/>
    <mergeCell ref="D52:H54"/>
    <mergeCell ref="I52:I54"/>
    <mergeCell ref="D96:H96"/>
    <mergeCell ref="C109:O109"/>
    <mergeCell ref="C99:C100"/>
    <mergeCell ref="D74:H76"/>
    <mergeCell ref="M108:N108"/>
    <mergeCell ref="D68:H68"/>
    <mergeCell ref="C46:C47"/>
    <mergeCell ref="M56:N56"/>
    <mergeCell ref="M57:N57"/>
    <mergeCell ref="M58:N58"/>
    <mergeCell ref="C52:C54"/>
    <mergeCell ref="D117:H117"/>
    <mergeCell ref="I113:I114"/>
    <mergeCell ref="D113:H114"/>
    <mergeCell ref="D120:H120"/>
    <mergeCell ref="D115:H115"/>
    <mergeCell ref="D108:H108"/>
    <mergeCell ref="D103:H103"/>
    <mergeCell ref="C122:C123"/>
    <mergeCell ref="C113:C114"/>
    <mergeCell ref="D111:H111"/>
    <mergeCell ref="C37:C38"/>
    <mergeCell ref="M26:O26"/>
    <mergeCell ref="J25:O25"/>
    <mergeCell ref="D24:O24"/>
    <mergeCell ref="M88:N88"/>
    <mergeCell ref="M89:N89"/>
    <mergeCell ref="M83:N83"/>
    <mergeCell ref="M84:N84"/>
    <mergeCell ref="M85:N85"/>
    <mergeCell ref="D62:H62"/>
    <mergeCell ref="D63:H63"/>
    <mergeCell ref="M70:N70"/>
    <mergeCell ref="D57:H57"/>
    <mergeCell ref="D59:H59"/>
    <mergeCell ref="D58:H58"/>
    <mergeCell ref="D64:H64"/>
    <mergeCell ref="M82:N82"/>
    <mergeCell ref="M59:N59"/>
    <mergeCell ref="M60:N60"/>
    <mergeCell ref="M62:N62"/>
    <mergeCell ref="M63:N63"/>
    <mergeCell ref="D71:H71"/>
    <mergeCell ref="D73:H73"/>
    <mergeCell ref="D82:H82"/>
    <mergeCell ref="D51:H51"/>
    <mergeCell ref="D35:H35"/>
    <mergeCell ref="M36:N36"/>
    <mergeCell ref="D36:H36"/>
    <mergeCell ref="D37:N38"/>
    <mergeCell ref="D44:H44"/>
    <mergeCell ref="D49:H49"/>
    <mergeCell ref="D50:H50"/>
    <mergeCell ref="I46:I47"/>
    <mergeCell ref="D46:H47"/>
    <mergeCell ref="M39:N39"/>
    <mergeCell ref="D40:H40"/>
    <mergeCell ref="D39:H39"/>
    <mergeCell ref="D41:H41"/>
    <mergeCell ref="M42:N42"/>
    <mergeCell ref="M44:N44"/>
    <mergeCell ref="D42:H42"/>
    <mergeCell ref="N13:O13"/>
    <mergeCell ref="N14:O14"/>
    <mergeCell ref="C29:C30"/>
    <mergeCell ref="C26:E26"/>
    <mergeCell ref="C25:E25"/>
    <mergeCell ref="J27:O27"/>
    <mergeCell ref="M32:N32"/>
    <mergeCell ref="O31:O36"/>
    <mergeCell ref="D56:H56"/>
    <mergeCell ref="M40:N40"/>
    <mergeCell ref="M41:N41"/>
    <mergeCell ref="M48:N48"/>
    <mergeCell ref="M49:N49"/>
    <mergeCell ref="M50:N50"/>
    <mergeCell ref="M51:N51"/>
    <mergeCell ref="M43:N43"/>
    <mergeCell ref="M46:N47"/>
    <mergeCell ref="D48:H48"/>
    <mergeCell ref="M52:N54"/>
    <mergeCell ref="D16:D22"/>
    <mergeCell ref="E16:E22"/>
    <mergeCell ref="F16:F22"/>
    <mergeCell ref="G18:G22"/>
    <mergeCell ref="D43:H43"/>
    <mergeCell ref="C14:C22"/>
    <mergeCell ref="K19:K22"/>
    <mergeCell ref="J29:L29"/>
    <mergeCell ref="D33:H33"/>
    <mergeCell ref="M31:N31"/>
    <mergeCell ref="H15:I22"/>
    <mergeCell ref="F25:I25"/>
    <mergeCell ref="F26:I26"/>
    <mergeCell ref="F27:I27"/>
    <mergeCell ref="I29:I30"/>
    <mergeCell ref="D29:H30"/>
    <mergeCell ref="D31:H31"/>
    <mergeCell ref="C28:N28"/>
    <mergeCell ref="N19:O22"/>
    <mergeCell ref="C27:E27"/>
    <mergeCell ref="M33:N33"/>
    <mergeCell ref="D32:H32"/>
    <mergeCell ref="H12:I12"/>
    <mergeCell ref="H13:I13"/>
    <mergeCell ref="H14:I14"/>
    <mergeCell ref="J15:J22"/>
    <mergeCell ref="N16:O16"/>
    <mergeCell ref="N18:O18"/>
    <mergeCell ref="N15:O15"/>
    <mergeCell ref="N17:O17"/>
    <mergeCell ref="J46:L46"/>
    <mergeCell ref="L20:L22"/>
    <mergeCell ref="O29:O30"/>
    <mergeCell ref="O37:O38"/>
    <mergeCell ref="O46:O47"/>
    <mergeCell ref="J26:L26"/>
    <mergeCell ref="M45:N45"/>
    <mergeCell ref="M11:M12"/>
    <mergeCell ref="N11:O12"/>
    <mergeCell ref="C11:J11"/>
    <mergeCell ref="L11:L12"/>
    <mergeCell ref="K11:K12"/>
    <mergeCell ref="D45:H45"/>
    <mergeCell ref="M34:N34"/>
    <mergeCell ref="M35:N35"/>
    <mergeCell ref="M29:N30"/>
    <mergeCell ref="C61:O61"/>
    <mergeCell ref="D60:H60"/>
    <mergeCell ref="D126:H126"/>
    <mergeCell ref="M101:O101"/>
    <mergeCell ref="M99:N100"/>
    <mergeCell ref="M102:N102"/>
    <mergeCell ref="D131:H131"/>
    <mergeCell ref="M106:N106"/>
    <mergeCell ref="D97:H97"/>
    <mergeCell ref="M107:N107"/>
    <mergeCell ref="M121:N121"/>
    <mergeCell ref="D106:H106"/>
    <mergeCell ref="D107:H107"/>
    <mergeCell ref="D124:H124"/>
    <mergeCell ref="J90:L91"/>
    <mergeCell ref="M90:N92"/>
    <mergeCell ref="M86:N86"/>
    <mergeCell ref="I90:I92"/>
    <mergeCell ref="D90:H92"/>
    <mergeCell ref="C74:C76"/>
    <mergeCell ref="D65:H65"/>
    <mergeCell ref="O62:O65"/>
    <mergeCell ref="D89:H89"/>
    <mergeCell ref="D84:H84"/>
    <mergeCell ref="J52:L53"/>
    <mergeCell ref="D78:H78"/>
    <mergeCell ref="D70:H70"/>
    <mergeCell ref="D80:H80"/>
    <mergeCell ref="D88:H88"/>
    <mergeCell ref="D86:H86"/>
    <mergeCell ref="C87:O87"/>
    <mergeCell ref="M113:N114"/>
    <mergeCell ref="M115:N115"/>
    <mergeCell ref="M96:N96"/>
    <mergeCell ref="M97:N97"/>
    <mergeCell ref="L75:L76"/>
    <mergeCell ref="D67:H67"/>
    <mergeCell ref="C77:O77"/>
    <mergeCell ref="C90:C92"/>
    <mergeCell ref="J74:L74"/>
    <mergeCell ref="M71:N71"/>
    <mergeCell ref="M73:N73"/>
    <mergeCell ref="M64:N64"/>
    <mergeCell ref="M79:N79"/>
    <mergeCell ref="M112:N112"/>
    <mergeCell ref="C105:O105"/>
    <mergeCell ref="M80:N80"/>
    <mergeCell ref="C55:O55"/>
    <mergeCell ref="J153:L153"/>
    <mergeCell ref="J150:L150"/>
    <mergeCell ref="O113:O114"/>
    <mergeCell ref="O122:O123"/>
    <mergeCell ref="O128:O133"/>
    <mergeCell ref="O134:O137"/>
    <mergeCell ref="O138:O139"/>
    <mergeCell ref="O124:O127"/>
    <mergeCell ref="D152:F152"/>
    <mergeCell ref="D153:F153"/>
    <mergeCell ref="D145:H145"/>
    <mergeCell ref="J152:L152"/>
    <mergeCell ref="M122:N123"/>
    <mergeCell ref="M128:N133"/>
    <mergeCell ref="M134:N137"/>
    <mergeCell ref="M124:N127"/>
    <mergeCell ref="C141:O141"/>
    <mergeCell ref="J145:N145"/>
    <mergeCell ref="J122:L122"/>
    <mergeCell ref="J113:L113"/>
    <mergeCell ref="D127:H127"/>
    <mergeCell ref="D146:F146"/>
    <mergeCell ref="D147:F147"/>
    <mergeCell ref="D148:F148"/>
    <mergeCell ref="M65:N65"/>
    <mergeCell ref="M67:N67"/>
    <mergeCell ref="O102:O104"/>
    <mergeCell ref="O106:O108"/>
    <mergeCell ref="O110:O112"/>
    <mergeCell ref="C66:O66"/>
    <mergeCell ref="M95:N95"/>
    <mergeCell ref="M94:N94"/>
    <mergeCell ref="D112:H112"/>
    <mergeCell ref="D104:H104"/>
    <mergeCell ref="D102:H102"/>
    <mergeCell ref="M98:N98"/>
    <mergeCell ref="J99:L99"/>
    <mergeCell ref="M103:N103"/>
    <mergeCell ref="M104:N104"/>
    <mergeCell ref="M110:N110"/>
    <mergeCell ref="M111:N111"/>
    <mergeCell ref="D85:H85"/>
    <mergeCell ref="D79:H79"/>
    <mergeCell ref="J75:J76"/>
    <mergeCell ref="K75:K76"/>
    <mergeCell ref="D98:H98"/>
    <mergeCell ref="D95:H95"/>
    <mergeCell ref="C101:I101"/>
    <mergeCell ref="D136:H136"/>
    <mergeCell ref="M138:N139"/>
    <mergeCell ref="D132:H132"/>
    <mergeCell ref="D139:H139"/>
    <mergeCell ref="D138:H138"/>
    <mergeCell ref="M140:N140"/>
    <mergeCell ref="J149:L149"/>
    <mergeCell ref="J151:L151"/>
    <mergeCell ref="O67:O68"/>
    <mergeCell ref="C69:O69"/>
    <mergeCell ref="O70:O71"/>
    <mergeCell ref="C72:O72"/>
    <mergeCell ref="M116:N116"/>
    <mergeCell ref="M117:N117"/>
    <mergeCell ref="M118:N118"/>
    <mergeCell ref="M119:N119"/>
    <mergeCell ref="M120:N120"/>
    <mergeCell ref="D125:H125"/>
    <mergeCell ref="D122:I123"/>
    <mergeCell ref="D119:H119"/>
    <mergeCell ref="D118:H118"/>
    <mergeCell ref="D121:H121"/>
    <mergeCell ref="D99:H100"/>
    <mergeCell ref="I99:I100"/>
    <mergeCell ref="D128:H128"/>
    <mergeCell ref="D155:H155"/>
    <mergeCell ref="D156:F156"/>
    <mergeCell ref="D157:F157"/>
    <mergeCell ref="D159:F159"/>
    <mergeCell ref="D161:F161"/>
    <mergeCell ref="D162:F162"/>
    <mergeCell ref="D160:F160"/>
    <mergeCell ref="D158:F158"/>
    <mergeCell ref="D154:F154"/>
    <mergeCell ref="D134:H134"/>
    <mergeCell ref="D135:H135"/>
    <mergeCell ref="D149:F149"/>
    <mergeCell ref="D150:F150"/>
    <mergeCell ref="D151:F151"/>
    <mergeCell ref="D143:O143"/>
    <mergeCell ref="D140:H140"/>
    <mergeCell ref="D133:H133"/>
    <mergeCell ref="D129:H129"/>
    <mergeCell ref="D130:H130"/>
    <mergeCell ref="J146:L146"/>
    <mergeCell ref="J147:L147"/>
    <mergeCell ref="J148:L148"/>
    <mergeCell ref="D137:H137"/>
    <mergeCell ref="O52:O54"/>
    <mergeCell ref="O74:O76"/>
    <mergeCell ref="O90:O92"/>
    <mergeCell ref="O99:O100"/>
    <mergeCell ref="O88:O89"/>
    <mergeCell ref="C10:O10"/>
    <mergeCell ref="D4:O4"/>
    <mergeCell ref="C3:O3"/>
    <mergeCell ref="C2:O2"/>
    <mergeCell ref="E5:E9"/>
    <mergeCell ref="G5:G9"/>
    <mergeCell ref="N5:O5"/>
    <mergeCell ref="N6:O6"/>
    <mergeCell ref="N7:O7"/>
    <mergeCell ref="N8:O8"/>
    <mergeCell ref="N9:O9"/>
    <mergeCell ref="I5:I9"/>
    <mergeCell ref="K5:K9"/>
    <mergeCell ref="M5:M9"/>
    <mergeCell ref="C5:C9"/>
    <mergeCell ref="O56:O60"/>
    <mergeCell ref="M68:N68"/>
    <mergeCell ref="M74:N76"/>
    <mergeCell ref="M78:N78"/>
  </mergeCells>
  <printOptions horizontalCentered="1"/>
  <pageMargins left="0.25" right="0.25" top="0.75" bottom="0.75" header="0.3" footer="0.3"/>
  <pageSetup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X170"/>
  <sheetViews>
    <sheetView showGridLines="0" zoomScale="90" zoomScaleNormal="90" workbookViewId="0">
      <selection activeCell="G120" sqref="G120"/>
    </sheetView>
  </sheetViews>
  <sheetFormatPr baseColWidth="10" defaultRowHeight="15" x14ac:dyDescent="0.25"/>
  <cols>
    <col min="1" max="1" width="2.5703125" customWidth="1"/>
    <col min="2" max="2" width="6.5703125" customWidth="1"/>
    <col min="3" max="3" width="9.140625" customWidth="1"/>
    <col min="4" max="4" width="59.140625" customWidth="1"/>
    <col min="5" max="5" width="20.140625" style="17" customWidth="1"/>
    <col min="6" max="6" width="7.28515625" style="73" customWidth="1"/>
    <col min="7" max="7" width="4.28515625" style="73" customWidth="1"/>
    <col min="8" max="8" width="6.85546875" style="73" customWidth="1"/>
    <col min="9" max="9" width="7.7109375" style="73" customWidth="1"/>
    <col min="10" max="10" width="13.5703125" style="73" customWidth="1"/>
    <col min="11" max="11" width="8.7109375" customWidth="1"/>
    <col min="12" max="12" width="2" customWidth="1"/>
  </cols>
  <sheetData>
    <row r="1" spans="2:12" thickBot="1" x14ac:dyDescent="0.35">
      <c r="B1" s="7"/>
      <c r="C1" s="7"/>
      <c r="D1" s="7"/>
      <c r="E1" s="3"/>
      <c r="F1" s="2"/>
      <c r="G1" s="2"/>
      <c r="H1" s="2"/>
      <c r="I1" s="2"/>
      <c r="J1" s="2"/>
    </row>
    <row r="2" spans="2:12" ht="26.25" customHeight="1" thickBot="1" x14ac:dyDescent="0.3">
      <c r="B2" s="722" t="s">
        <v>38</v>
      </c>
      <c r="C2" s="723"/>
      <c r="D2" s="723"/>
      <c r="E2" s="723"/>
      <c r="F2" s="723"/>
      <c r="G2" s="723"/>
      <c r="H2" s="723"/>
      <c r="I2" s="723"/>
      <c r="J2" s="724"/>
    </row>
    <row r="3" spans="2:12" ht="33.75" customHeight="1" thickBot="1" x14ac:dyDescent="0.3">
      <c r="B3" s="726" t="s">
        <v>543</v>
      </c>
      <c r="C3" s="727"/>
      <c r="D3" s="727"/>
      <c r="E3" s="727"/>
      <c r="F3" s="727"/>
      <c r="G3" s="727"/>
      <c r="H3" s="728"/>
      <c r="I3" s="728"/>
      <c r="J3" s="729"/>
    </row>
    <row r="4" spans="2:12" ht="45.75" customHeight="1" x14ac:dyDescent="0.25">
      <c r="B4" s="730" t="s">
        <v>584</v>
      </c>
      <c r="C4" s="731"/>
      <c r="D4" s="731"/>
      <c r="E4" s="94" t="s">
        <v>731</v>
      </c>
      <c r="F4" s="95" t="s">
        <v>353</v>
      </c>
      <c r="G4" s="96" t="s">
        <v>407</v>
      </c>
      <c r="H4" s="97" t="s">
        <v>341</v>
      </c>
      <c r="I4" s="714" t="s">
        <v>408</v>
      </c>
      <c r="J4" s="715"/>
      <c r="K4" s="692" t="str">
        <f>(K6+K7+K8+K9+K10+K11+K12+K13+K14+K15+K16+K17+K18+K19+K20+K22+K23+K24+K25+K26+K27+K30+K31+K32+K33+K34+K35+K36+K37+K39+K41+K42+K43+K44+K45+K46+K47+K48+K49+K51+K52+K53+K54+K55+K57+K58+K59+K60)&amp;"%"</f>
        <v>0%</v>
      </c>
      <c r="L4" s="692"/>
    </row>
    <row r="5" spans="2:12" ht="29.25" customHeight="1" x14ac:dyDescent="0.25">
      <c r="B5" s="732" t="s">
        <v>92</v>
      </c>
      <c r="C5" s="732"/>
      <c r="D5" s="732"/>
      <c r="E5" s="732"/>
      <c r="F5" s="732"/>
      <c r="G5" s="732"/>
      <c r="H5" s="732"/>
      <c r="I5" s="732"/>
      <c r="J5" s="732"/>
      <c r="K5" s="733"/>
    </row>
    <row r="6" spans="2:12" ht="51.75" customHeight="1" x14ac:dyDescent="0.25">
      <c r="B6" s="63" t="s">
        <v>4</v>
      </c>
      <c r="C6" s="687" t="s">
        <v>286</v>
      </c>
      <c r="D6" s="687"/>
      <c r="E6" s="68" t="s">
        <v>685</v>
      </c>
      <c r="F6" s="257"/>
      <c r="G6" s="258"/>
      <c r="H6" s="258"/>
      <c r="I6" s="707"/>
      <c r="J6" s="725"/>
      <c r="K6" s="98">
        <f>IF(G6="X",1,0)</f>
        <v>0</v>
      </c>
    </row>
    <row r="7" spans="2:12" ht="31.5" customHeight="1" x14ac:dyDescent="0.25">
      <c r="B7" s="64" t="s">
        <v>74</v>
      </c>
      <c r="C7" s="687" t="s">
        <v>726</v>
      </c>
      <c r="D7" s="687"/>
      <c r="E7" s="68" t="s">
        <v>684</v>
      </c>
      <c r="F7" s="257"/>
      <c r="G7" s="258"/>
      <c r="H7" s="258"/>
      <c r="I7" s="707"/>
      <c r="J7" s="725"/>
      <c r="K7" s="98">
        <f t="shared" ref="K7:K20" si="0">IF(G7="X",1,0)</f>
        <v>0</v>
      </c>
    </row>
    <row r="8" spans="2:12" ht="34.5" customHeight="1" x14ac:dyDescent="0.25">
      <c r="B8" s="63" t="s">
        <v>12</v>
      </c>
      <c r="C8" s="512" t="s">
        <v>762</v>
      </c>
      <c r="D8" s="512"/>
      <c r="E8" s="68" t="s">
        <v>763</v>
      </c>
      <c r="F8" s="257"/>
      <c r="G8" s="258"/>
      <c r="H8" s="258"/>
      <c r="I8" s="707"/>
      <c r="J8" s="725"/>
      <c r="K8" s="98">
        <f t="shared" si="0"/>
        <v>0</v>
      </c>
    </row>
    <row r="9" spans="2:12" ht="38.25" customHeight="1" x14ac:dyDescent="0.25">
      <c r="B9" s="63" t="s">
        <v>13</v>
      </c>
      <c r="C9" s="512" t="s">
        <v>754</v>
      </c>
      <c r="D9" s="512"/>
      <c r="E9" s="68" t="s">
        <v>755</v>
      </c>
      <c r="F9" s="257"/>
      <c r="G9" s="258"/>
      <c r="H9" s="258"/>
      <c r="I9" s="707"/>
      <c r="J9" s="725"/>
      <c r="K9" s="98">
        <f t="shared" si="0"/>
        <v>0</v>
      </c>
    </row>
    <row r="10" spans="2:12" ht="28.5" customHeight="1" x14ac:dyDescent="0.25">
      <c r="B10" s="64" t="s">
        <v>75</v>
      </c>
      <c r="C10" s="686" t="s">
        <v>727</v>
      </c>
      <c r="D10" s="686"/>
      <c r="E10" s="68" t="s">
        <v>686</v>
      </c>
      <c r="F10" s="257"/>
      <c r="G10" s="258"/>
      <c r="H10" s="258"/>
      <c r="I10" s="707"/>
      <c r="J10" s="725"/>
      <c r="K10" s="98">
        <f t="shared" si="0"/>
        <v>0</v>
      </c>
    </row>
    <row r="11" spans="2:12" ht="40.5" customHeight="1" x14ac:dyDescent="0.25">
      <c r="B11" s="63" t="s">
        <v>39</v>
      </c>
      <c r="C11" s="706" t="s">
        <v>635</v>
      </c>
      <c r="D11" s="706"/>
      <c r="E11" s="68" t="s">
        <v>687</v>
      </c>
      <c r="F11" s="257"/>
      <c r="G11" s="258"/>
      <c r="H11" s="258"/>
      <c r="I11" s="707"/>
      <c r="J11" s="725"/>
      <c r="K11" s="98">
        <f t="shared" si="0"/>
        <v>0</v>
      </c>
    </row>
    <row r="12" spans="2:12" ht="21.75" customHeight="1" x14ac:dyDescent="0.25">
      <c r="B12" s="63" t="s">
        <v>40</v>
      </c>
      <c r="C12" s="706" t="s">
        <v>632</v>
      </c>
      <c r="D12" s="706"/>
      <c r="E12" s="68" t="s">
        <v>706</v>
      </c>
      <c r="F12" s="257"/>
      <c r="G12" s="258"/>
      <c r="H12" s="258"/>
      <c r="I12" s="707"/>
      <c r="J12" s="725"/>
      <c r="K12" s="98">
        <f t="shared" si="0"/>
        <v>0</v>
      </c>
    </row>
    <row r="13" spans="2:12" ht="46.5" customHeight="1" x14ac:dyDescent="0.25">
      <c r="B13" s="64" t="s">
        <v>41</v>
      </c>
      <c r="C13" s="706" t="s">
        <v>633</v>
      </c>
      <c r="D13" s="706"/>
      <c r="E13" s="25" t="s">
        <v>707</v>
      </c>
      <c r="F13" s="257"/>
      <c r="G13" s="258"/>
      <c r="H13" s="258"/>
      <c r="I13" s="707"/>
      <c r="J13" s="725"/>
      <c r="K13" s="98">
        <f t="shared" si="0"/>
        <v>0</v>
      </c>
    </row>
    <row r="14" spans="2:12" ht="49.5" customHeight="1" x14ac:dyDescent="0.25">
      <c r="B14" s="63" t="s">
        <v>42</v>
      </c>
      <c r="C14" s="686" t="s">
        <v>634</v>
      </c>
      <c r="D14" s="686"/>
      <c r="E14" s="25" t="s">
        <v>708</v>
      </c>
      <c r="F14" s="257"/>
      <c r="G14" s="258"/>
      <c r="H14" s="258"/>
      <c r="I14" s="707"/>
      <c r="J14" s="725"/>
      <c r="K14" s="98">
        <f t="shared" si="0"/>
        <v>0</v>
      </c>
    </row>
    <row r="15" spans="2:12" ht="35.25" customHeight="1" x14ac:dyDescent="0.25">
      <c r="B15" s="63" t="s">
        <v>14</v>
      </c>
      <c r="C15" s="686" t="s">
        <v>728</v>
      </c>
      <c r="D15" s="686"/>
      <c r="E15" s="69" t="s">
        <v>709</v>
      </c>
      <c r="F15" s="257"/>
      <c r="G15" s="258"/>
      <c r="H15" s="258"/>
      <c r="I15" s="707"/>
      <c r="J15" s="725"/>
      <c r="K15" s="98">
        <f t="shared" si="0"/>
        <v>0</v>
      </c>
    </row>
    <row r="16" spans="2:12" ht="33" customHeight="1" x14ac:dyDescent="0.25">
      <c r="B16" s="64" t="s">
        <v>104</v>
      </c>
      <c r="C16" s="764" t="s">
        <v>287</v>
      </c>
      <c r="D16" s="764"/>
      <c r="E16" s="69" t="s">
        <v>644</v>
      </c>
      <c r="F16" s="257"/>
      <c r="G16" s="258"/>
      <c r="H16" s="258"/>
      <c r="I16" s="707"/>
      <c r="J16" s="725"/>
      <c r="K16" s="98">
        <f t="shared" si="0"/>
        <v>0</v>
      </c>
    </row>
    <row r="17" spans="2:11" ht="48.75" customHeight="1" x14ac:dyDescent="0.25">
      <c r="B17" s="63" t="s">
        <v>105</v>
      </c>
      <c r="C17" s="762" t="s">
        <v>190</v>
      </c>
      <c r="D17" s="762"/>
      <c r="E17" s="25" t="s">
        <v>710</v>
      </c>
      <c r="F17" s="215"/>
      <c r="G17" s="259"/>
      <c r="H17" s="259"/>
      <c r="I17" s="707"/>
      <c r="J17" s="725"/>
      <c r="K17" s="98">
        <f t="shared" si="0"/>
        <v>0</v>
      </c>
    </row>
    <row r="18" spans="2:11" ht="30.75" customHeight="1" x14ac:dyDescent="0.25">
      <c r="B18" s="63" t="s">
        <v>106</v>
      </c>
      <c r="C18" s="686" t="s">
        <v>288</v>
      </c>
      <c r="D18" s="686"/>
      <c r="E18" s="25" t="s">
        <v>710</v>
      </c>
      <c r="F18" s="260"/>
      <c r="G18" s="260"/>
      <c r="H18" s="260"/>
      <c r="I18" s="707"/>
      <c r="J18" s="725"/>
      <c r="K18" s="98">
        <f t="shared" si="0"/>
        <v>0</v>
      </c>
    </row>
    <row r="19" spans="2:11" ht="50.25" customHeight="1" x14ac:dyDescent="0.25">
      <c r="B19" s="64" t="s">
        <v>107</v>
      </c>
      <c r="C19" s="686" t="s">
        <v>436</v>
      </c>
      <c r="D19" s="686"/>
      <c r="E19" s="69" t="s">
        <v>646</v>
      </c>
      <c r="F19" s="260"/>
      <c r="G19" s="260"/>
      <c r="H19" s="260"/>
      <c r="I19" s="707"/>
      <c r="J19" s="725"/>
      <c r="K19" s="98">
        <f t="shared" si="0"/>
        <v>0</v>
      </c>
    </row>
    <row r="20" spans="2:11" ht="39" customHeight="1" x14ac:dyDescent="0.25">
      <c r="B20" s="63" t="s">
        <v>108</v>
      </c>
      <c r="C20" s="686" t="s">
        <v>506</v>
      </c>
      <c r="D20" s="686"/>
      <c r="E20" s="69" t="s">
        <v>646</v>
      </c>
      <c r="F20" s="260"/>
      <c r="G20" s="260"/>
      <c r="H20" s="260"/>
      <c r="I20" s="707"/>
      <c r="J20" s="725"/>
      <c r="K20" s="98">
        <f t="shared" si="0"/>
        <v>0</v>
      </c>
    </row>
    <row r="21" spans="2:11" ht="33.75" customHeight="1" x14ac:dyDescent="0.25">
      <c r="B21" s="734" t="s">
        <v>162</v>
      </c>
      <c r="C21" s="735"/>
      <c r="D21" s="735"/>
      <c r="E21" s="735"/>
      <c r="F21" s="735"/>
      <c r="G21" s="735"/>
      <c r="H21" s="735"/>
      <c r="I21" s="735"/>
      <c r="J21" s="735"/>
      <c r="K21" s="736"/>
    </row>
    <row r="22" spans="2:11" ht="63" customHeight="1" x14ac:dyDescent="0.25">
      <c r="B22" s="65" t="s">
        <v>109</v>
      </c>
      <c r="C22" s="686" t="s">
        <v>629</v>
      </c>
      <c r="D22" s="686"/>
      <c r="E22" s="69" t="s">
        <v>740</v>
      </c>
      <c r="F22" s="215"/>
      <c r="G22" s="259"/>
      <c r="H22" s="259"/>
      <c r="I22" s="758"/>
      <c r="J22" s="763"/>
      <c r="K22" s="98">
        <f t="shared" ref="K22:K27" si="1">IF(G22="X",1,0)</f>
        <v>0</v>
      </c>
    </row>
    <row r="23" spans="2:11" ht="51" customHeight="1" x14ac:dyDescent="0.25">
      <c r="B23" s="65" t="s">
        <v>110</v>
      </c>
      <c r="C23" s="706" t="s">
        <v>636</v>
      </c>
      <c r="D23" s="706"/>
      <c r="E23" s="68" t="s">
        <v>711</v>
      </c>
      <c r="F23" s="261"/>
      <c r="G23" s="259"/>
      <c r="H23" s="259"/>
      <c r="I23" s="758"/>
      <c r="J23" s="763"/>
      <c r="K23" s="98">
        <f t="shared" si="1"/>
        <v>0</v>
      </c>
    </row>
    <row r="24" spans="2:11" ht="58.5" customHeight="1" x14ac:dyDescent="0.25">
      <c r="B24" s="65" t="s">
        <v>111</v>
      </c>
      <c r="C24" s="512" t="s">
        <v>729</v>
      </c>
      <c r="D24" s="512"/>
      <c r="E24" s="69" t="s">
        <v>750</v>
      </c>
      <c r="F24" s="261"/>
      <c r="G24" s="259"/>
      <c r="H24" s="259"/>
      <c r="I24" s="758"/>
      <c r="J24" s="763"/>
      <c r="K24" s="98">
        <f t="shared" si="1"/>
        <v>0</v>
      </c>
    </row>
    <row r="25" spans="2:11" ht="36" customHeight="1" x14ac:dyDescent="0.25">
      <c r="B25" s="65" t="s">
        <v>112</v>
      </c>
      <c r="C25" s="762" t="s">
        <v>631</v>
      </c>
      <c r="D25" s="686"/>
      <c r="E25" s="69" t="s">
        <v>630</v>
      </c>
      <c r="F25" s="261"/>
      <c r="G25" s="259"/>
      <c r="H25" s="259"/>
      <c r="I25" s="758"/>
      <c r="J25" s="763"/>
      <c r="K25" s="98">
        <f t="shared" si="1"/>
        <v>0</v>
      </c>
    </row>
    <row r="26" spans="2:11" ht="33.75" customHeight="1" x14ac:dyDescent="0.25">
      <c r="B26" s="65" t="s">
        <v>164</v>
      </c>
      <c r="C26" s="686" t="s">
        <v>273</v>
      </c>
      <c r="D26" s="686"/>
      <c r="E26" s="69" t="s">
        <v>645</v>
      </c>
      <c r="F26" s="266"/>
      <c r="G26" s="260"/>
      <c r="H26" s="266"/>
      <c r="I26" s="758"/>
      <c r="J26" s="763"/>
      <c r="K26" s="98">
        <f t="shared" si="1"/>
        <v>0</v>
      </c>
    </row>
    <row r="27" spans="2:11" ht="72.75" customHeight="1" x14ac:dyDescent="0.25">
      <c r="B27" s="65" t="s">
        <v>165</v>
      </c>
      <c r="C27" s="762" t="s">
        <v>458</v>
      </c>
      <c r="D27" s="762"/>
      <c r="E27" s="18" t="s">
        <v>751</v>
      </c>
      <c r="F27" s="261"/>
      <c r="G27" s="259"/>
      <c r="H27" s="259"/>
      <c r="I27" s="758"/>
      <c r="J27" s="763"/>
      <c r="K27" s="98">
        <f t="shared" si="1"/>
        <v>0</v>
      </c>
    </row>
    <row r="28" spans="2:11" s="2" customFormat="1" ht="27" customHeight="1" x14ac:dyDescent="0.2">
      <c r="B28" s="765" t="s">
        <v>124</v>
      </c>
      <c r="C28" s="766"/>
      <c r="D28" s="766"/>
      <c r="E28" s="766"/>
      <c r="F28" s="766"/>
      <c r="G28" s="766"/>
      <c r="H28" s="766"/>
      <c r="I28" s="766"/>
      <c r="J28" s="766"/>
      <c r="K28" s="767"/>
    </row>
    <row r="29" spans="2:11" s="2" customFormat="1" ht="27" customHeight="1" x14ac:dyDescent="0.2">
      <c r="B29" s="748" t="s">
        <v>306</v>
      </c>
      <c r="C29" s="749"/>
      <c r="D29" s="749"/>
      <c r="E29" s="749"/>
      <c r="F29" s="749"/>
      <c r="G29" s="749"/>
      <c r="H29" s="749"/>
      <c r="I29" s="749"/>
      <c r="J29" s="749"/>
      <c r="K29" s="750"/>
    </row>
    <row r="30" spans="2:11" s="2" customFormat="1" ht="31.5" customHeight="1" x14ac:dyDescent="0.2">
      <c r="B30" s="65" t="s">
        <v>166</v>
      </c>
      <c r="C30" s="512" t="s">
        <v>437</v>
      </c>
      <c r="D30" s="512"/>
      <c r="E30" s="25" t="s">
        <v>683</v>
      </c>
      <c r="F30" s="260"/>
      <c r="G30" s="260"/>
      <c r="H30" s="260"/>
      <c r="I30" s="703"/>
      <c r="J30" s="704"/>
      <c r="K30" s="98">
        <f>IF(F30="X",1,0)</f>
        <v>0</v>
      </c>
    </row>
    <row r="31" spans="2:11" s="2" customFormat="1" ht="39" customHeight="1" x14ac:dyDescent="0.2">
      <c r="B31" s="65" t="s">
        <v>167</v>
      </c>
      <c r="C31" s="512" t="s">
        <v>438</v>
      </c>
      <c r="D31" s="512"/>
      <c r="E31" s="25" t="s">
        <v>683</v>
      </c>
      <c r="F31" s="260"/>
      <c r="G31" s="260"/>
      <c r="H31" s="260"/>
      <c r="I31" s="703"/>
      <c r="J31" s="704"/>
      <c r="K31" s="98">
        <f t="shared" ref="K31:K36" si="2">IF(F31="X",1,0)</f>
        <v>0</v>
      </c>
    </row>
    <row r="32" spans="2:11" s="2" customFormat="1" ht="33.75" customHeight="1" x14ac:dyDescent="0.2">
      <c r="B32" s="65" t="s">
        <v>168</v>
      </c>
      <c r="C32" s="512" t="s">
        <v>439</v>
      </c>
      <c r="D32" s="512"/>
      <c r="E32" s="25" t="s">
        <v>683</v>
      </c>
      <c r="F32" s="260"/>
      <c r="G32" s="260"/>
      <c r="H32" s="260"/>
      <c r="I32" s="703"/>
      <c r="J32" s="704"/>
      <c r="K32" s="98">
        <f t="shared" si="2"/>
        <v>0</v>
      </c>
    </row>
    <row r="33" spans="2:11" s="2" customFormat="1" ht="33.75" customHeight="1" x14ac:dyDescent="0.2">
      <c r="B33" s="65" t="s">
        <v>169</v>
      </c>
      <c r="C33" s="512" t="s">
        <v>440</v>
      </c>
      <c r="D33" s="512"/>
      <c r="E33" s="25" t="s">
        <v>683</v>
      </c>
      <c r="F33" s="260"/>
      <c r="G33" s="260"/>
      <c r="H33" s="260"/>
      <c r="I33" s="703"/>
      <c r="J33" s="704"/>
      <c r="K33" s="98">
        <f t="shared" si="2"/>
        <v>0</v>
      </c>
    </row>
    <row r="34" spans="2:11" s="2" customFormat="1" ht="39.75" customHeight="1" x14ac:dyDescent="0.2">
      <c r="B34" s="65" t="s">
        <v>170</v>
      </c>
      <c r="C34" s="512" t="s">
        <v>507</v>
      </c>
      <c r="D34" s="512"/>
      <c r="E34" s="25" t="s">
        <v>683</v>
      </c>
      <c r="F34" s="260"/>
      <c r="G34" s="260"/>
      <c r="H34" s="260"/>
      <c r="I34" s="703"/>
      <c r="J34" s="704"/>
      <c r="K34" s="98">
        <f t="shared" si="2"/>
        <v>0</v>
      </c>
    </row>
    <row r="35" spans="2:11" s="2" customFormat="1" ht="48" customHeight="1" x14ac:dyDescent="0.2">
      <c r="B35" s="65" t="s">
        <v>171</v>
      </c>
      <c r="C35" s="512" t="s">
        <v>508</v>
      </c>
      <c r="D35" s="512"/>
      <c r="E35" s="25" t="s">
        <v>683</v>
      </c>
      <c r="F35" s="260"/>
      <c r="G35" s="260"/>
      <c r="H35" s="260"/>
      <c r="I35" s="703"/>
      <c r="J35" s="704"/>
      <c r="K35" s="98">
        <f t="shared" si="2"/>
        <v>0</v>
      </c>
    </row>
    <row r="36" spans="2:11" s="2" customFormat="1" ht="36" customHeight="1" x14ac:dyDescent="0.2">
      <c r="B36" s="65" t="s">
        <v>172</v>
      </c>
      <c r="C36" s="512" t="s">
        <v>441</v>
      </c>
      <c r="D36" s="512"/>
      <c r="E36" s="25" t="s">
        <v>683</v>
      </c>
      <c r="F36" s="260"/>
      <c r="G36" s="260"/>
      <c r="H36" s="260"/>
      <c r="I36" s="703"/>
      <c r="J36" s="704"/>
      <c r="K36" s="98">
        <f t="shared" si="2"/>
        <v>0</v>
      </c>
    </row>
    <row r="37" spans="2:11" s="2" customFormat="1" ht="52.5" customHeight="1" x14ac:dyDescent="0.2">
      <c r="B37" s="65" t="s">
        <v>173</v>
      </c>
      <c r="C37" s="705" t="s">
        <v>459</v>
      </c>
      <c r="D37" s="705"/>
      <c r="E37" s="25" t="s">
        <v>683</v>
      </c>
      <c r="F37" s="260"/>
      <c r="G37" s="260"/>
      <c r="H37" s="260"/>
      <c r="I37" s="703"/>
      <c r="J37" s="704"/>
      <c r="K37" s="98">
        <f>IF(G37="X",0.5,0)</f>
        <v>0</v>
      </c>
    </row>
    <row r="38" spans="2:11" s="2" customFormat="1" ht="31.5" customHeight="1" x14ac:dyDescent="0.2">
      <c r="B38" s="748" t="s">
        <v>192</v>
      </c>
      <c r="C38" s="749"/>
      <c r="D38" s="749"/>
      <c r="E38" s="749"/>
      <c r="F38" s="749"/>
      <c r="G38" s="749"/>
      <c r="H38" s="749"/>
      <c r="I38" s="749"/>
      <c r="J38" s="749"/>
      <c r="K38" s="750"/>
    </row>
    <row r="39" spans="2:11" s="2" customFormat="1" ht="38.25" customHeight="1" x14ac:dyDescent="0.2">
      <c r="B39" s="65" t="s">
        <v>174</v>
      </c>
      <c r="C39" s="764" t="s">
        <v>442</v>
      </c>
      <c r="D39" s="764"/>
      <c r="E39" s="69" t="s">
        <v>643</v>
      </c>
      <c r="F39" s="260"/>
      <c r="G39" s="260"/>
      <c r="H39" s="260"/>
      <c r="I39" s="703"/>
      <c r="J39" s="704"/>
      <c r="K39" s="98">
        <f>IF(F39="X",0.5,0)</f>
        <v>0</v>
      </c>
    </row>
    <row r="40" spans="2:11" s="2" customFormat="1" ht="27" customHeight="1" x14ac:dyDescent="0.2">
      <c r="B40" s="748" t="s">
        <v>94</v>
      </c>
      <c r="C40" s="749"/>
      <c r="D40" s="749"/>
      <c r="E40" s="749"/>
      <c r="F40" s="749"/>
      <c r="G40" s="749"/>
      <c r="H40" s="749"/>
      <c r="I40" s="749"/>
      <c r="J40" s="749"/>
      <c r="K40" s="750"/>
    </row>
    <row r="41" spans="2:11" s="2" customFormat="1" ht="41.25" customHeight="1" x14ac:dyDescent="0.2">
      <c r="B41" s="65" t="s">
        <v>175</v>
      </c>
      <c r="C41" s="686" t="s">
        <v>758</v>
      </c>
      <c r="D41" s="686"/>
      <c r="E41" s="69" t="s">
        <v>759</v>
      </c>
      <c r="F41" s="260"/>
      <c r="G41" s="260"/>
      <c r="H41" s="260"/>
      <c r="I41" s="703"/>
      <c r="J41" s="704"/>
      <c r="K41" s="98">
        <f>IF(G41="X",0.5,0)</f>
        <v>0</v>
      </c>
    </row>
    <row r="42" spans="2:11" s="2" customFormat="1" ht="41.25" customHeight="1" x14ac:dyDescent="0.2">
      <c r="B42" s="65" t="s">
        <v>176</v>
      </c>
      <c r="C42" s="686" t="s">
        <v>289</v>
      </c>
      <c r="D42" s="686"/>
      <c r="E42" s="69" t="s">
        <v>716</v>
      </c>
      <c r="F42" s="260"/>
      <c r="G42" s="260"/>
      <c r="H42" s="260"/>
      <c r="I42" s="703"/>
      <c r="J42" s="704"/>
      <c r="K42" s="98">
        <f t="shared" ref="K42:K49" si="3">IF(G42="X",0.5,0)</f>
        <v>0</v>
      </c>
    </row>
    <row r="43" spans="2:11" s="2" customFormat="1" ht="38.25" customHeight="1" x14ac:dyDescent="0.2">
      <c r="B43" s="65" t="s">
        <v>177</v>
      </c>
      <c r="C43" s="686" t="s">
        <v>509</v>
      </c>
      <c r="D43" s="686"/>
      <c r="E43" s="69" t="s">
        <v>716</v>
      </c>
      <c r="F43" s="260"/>
      <c r="G43" s="260"/>
      <c r="H43" s="260"/>
      <c r="I43" s="703"/>
      <c r="J43" s="704"/>
      <c r="K43" s="98">
        <f t="shared" si="3"/>
        <v>0</v>
      </c>
    </row>
    <row r="44" spans="2:11" s="2" customFormat="1" ht="31.5" customHeight="1" x14ac:dyDescent="0.2">
      <c r="B44" s="65" t="s">
        <v>178</v>
      </c>
      <c r="C44" s="706" t="s">
        <v>344</v>
      </c>
      <c r="D44" s="706"/>
      <c r="E44" s="69" t="s">
        <v>716</v>
      </c>
      <c r="F44" s="260"/>
      <c r="G44" s="260"/>
      <c r="H44" s="260"/>
      <c r="I44" s="703"/>
      <c r="J44" s="704"/>
      <c r="K44" s="98">
        <f t="shared" si="3"/>
        <v>0</v>
      </c>
    </row>
    <row r="45" spans="2:11" s="2" customFormat="1" ht="34.5" customHeight="1" x14ac:dyDescent="0.2">
      <c r="B45" s="65" t="s">
        <v>179</v>
      </c>
      <c r="C45" s="706" t="s">
        <v>349</v>
      </c>
      <c r="D45" s="706"/>
      <c r="E45" s="69" t="s">
        <v>716</v>
      </c>
      <c r="F45" s="260"/>
      <c r="G45" s="260"/>
      <c r="H45" s="260"/>
      <c r="I45" s="703"/>
      <c r="J45" s="704"/>
      <c r="K45" s="98">
        <f>IF(F45="X",0.5,0)</f>
        <v>0</v>
      </c>
    </row>
    <row r="46" spans="2:11" s="2" customFormat="1" ht="36.75" customHeight="1" x14ac:dyDescent="0.2">
      <c r="B46" s="65" t="s">
        <v>180</v>
      </c>
      <c r="C46" s="686" t="s">
        <v>345</v>
      </c>
      <c r="D46" s="686"/>
      <c r="E46" s="69" t="s">
        <v>716</v>
      </c>
      <c r="F46" s="260"/>
      <c r="G46" s="260"/>
      <c r="H46" s="260"/>
      <c r="I46" s="703"/>
      <c r="J46" s="704"/>
      <c r="K46" s="98">
        <f t="shared" si="3"/>
        <v>0</v>
      </c>
    </row>
    <row r="47" spans="2:11" s="2" customFormat="1" ht="39" customHeight="1" x14ac:dyDescent="0.2">
      <c r="B47" s="65" t="s">
        <v>181</v>
      </c>
      <c r="C47" s="512" t="s">
        <v>346</v>
      </c>
      <c r="D47" s="512"/>
      <c r="E47" s="69" t="s">
        <v>716</v>
      </c>
      <c r="F47" s="260"/>
      <c r="G47" s="260"/>
      <c r="H47" s="260"/>
      <c r="I47" s="703"/>
      <c r="J47" s="704"/>
      <c r="K47" s="98">
        <f t="shared" si="3"/>
        <v>0</v>
      </c>
    </row>
    <row r="48" spans="2:11" s="2" customFormat="1" ht="45" customHeight="1" x14ac:dyDescent="0.2">
      <c r="B48" s="65" t="s">
        <v>193</v>
      </c>
      <c r="C48" s="512" t="s">
        <v>347</v>
      </c>
      <c r="D48" s="512"/>
      <c r="E48" s="69" t="s">
        <v>716</v>
      </c>
      <c r="F48" s="260"/>
      <c r="G48" s="260"/>
      <c r="H48" s="260"/>
      <c r="I48" s="703"/>
      <c r="J48" s="704"/>
      <c r="K48" s="98">
        <f t="shared" si="3"/>
        <v>0</v>
      </c>
    </row>
    <row r="49" spans="2:12" s="2" customFormat="1" ht="69.75" customHeight="1" x14ac:dyDescent="0.2">
      <c r="B49" s="65" t="s">
        <v>194</v>
      </c>
      <c r="C49" s="686" t="s">
        <v>308</v>
      </c>
      <c r="D49" s="686"/>
      <c r="E49" s="69" t="s">
        <v>716</v>
      </c>
      <c r="F49" s="260"/>
      <c r="G49" s="260"/>
      <c r="H49" s="260"/>
      <c r="I49" s="703"/>
      <c r="J49" s="704"/>
      <c r="K49" s="98">
        <f t="shared" si="3"/>
        <v>0</v>
      </c>
    </row>
    <row r="50" spans="2:12" s="2" customFormat="1" ht="33" customHeight="1" x14ac:dyDescent="0.2">
      <c r="B50" s="748" t="s">
        <v>191</v>
      </c>
      <c r="C50" s="749"/>
      <c r="D50" s="749"/>
      <c r="E50" s="749"/>
      <c r="F50" s="749"/>
      <c r="G50" s="749"/>
      <c r="H50" s="749"/>
      <c r="I50" s="749"/>
      <c r="J50" s="749"/>
      <c r="K50" s="750"/>
    </row>
    <row r="51" spans="2:12" s="2" customFormat="1" ht="54" customHeight="1" x14ac:dyDescent="0.2">
      <c r="B51" s="65" t="s">
        <v>195</v>
      </c>
      <c r="C51" s="686" t="s">
        <v>510</v>
      </c>
      <c r="D51" s="686"/>
      <c r="E51" s="69" t="s">
        <v>642</v>
      </c>
      <c r="F51" s="258"/>
      <c r="G51" s="258"/>
      <c r="H51" s="258"/>
      <c r="I51" s="707"/>
      <c r="J51" s="725"/>
      <c r="K51" s="98">
        <f>IF(G51="X",0.5,0)</f>
        <v>0</v>
      </c>
    </row>
    <row r="52" spans="2:12" s="2" customFormat="1" ht="48" customHeight="1" x14ac:dyDescent="0.2">
      <c r="B52" s="65" t="s">
        <v>196</v>
      </c>
      <c r="C52" s="686" t="s">
        <v>290</v>
      </c>
      <c r="D52" s="686"/>
      <c r="E52" s="69" t="s">
        <v>642</v>
      </c>
      <c r="F52" s="258"/>
      <c r="G52" s="258"/>
      <c r="H52" s="258"/>
      <c r="I52" s="707"/>
      <c r="J52" s="725"/>
      <c r="K52" s="98">
        <f>IF(G52="X",0.5,0)</f>
        <v>0</v>
      </c>
    </row>
    <row r="53" spans="2:12" s="2" customFormat="1" ht="39.75" customHeight="1" x14ac:dyDescent="0.2">
      <c r="B53" s="65" t="s">
        <v>197</v>
      </c>
      <c r="C53" s="686" t="s">
        <v>309</v>
      </c>
      <c r="D53" s="686"/>
      <c r="E53" s="69" t="s">
        <v>642</v>
      </c>
      <c r="F53" s="258"/>
      <c r="G53" s="258"/>
      <c r="H53" s="258"/>
      <c r="I53" s="707"/>
      <c r="J53" s="725"/>
      <c r="K53" s="98">
        <f>IF(G53="X",0.5,0)</f>
        <v>0</v>
      </c>
    </row>
    <row r="54" spans="2:12" s="2" customFormat="1" ht="47.25" customHeight="1" x14ac:dyDescent="0.2">
      <c r="B54" s="65" t="s">
        <v>198</v>
      </c>
      <c r="C54" s="686" t="s">
        <v>291</v>
      </c>
      <c r="D54" s="686"/>
      <c r="E54" s="69" t="s">
        <v>642</v>
      </c>
      <c r="F54" s="258"/>
      <c r="G54" s="258"/>
      <c r="H54" s="258"/>
      <c r="I54" s="707"/>
      <c r="J54" s="725"/>
      <c r="K54" s="98">
        <f>IF(G54="X",0.5,0)</f>
        <v>0</v>
      </c>
    </row>
    <row r="55" spans="2:12" s="2" customFormat="1" ht="48.75" customHeight="1" x14ac:dyDescent="0.2">
      <c r="B55" s="65" t="s">
        <v>199</v>
      </c>
      <c r="C55" s="686" t="s">
        <v>292</v>
      </c>
      <c r="D55" s="686"/>
      <c r="E55" s="69" t="s">
        <v>642</v>
      </c>
      <c r="F55" s="258"/>
      <c r="G55" s="258"/>
      <c r="H55" s="258"/>
      <c r="I55" s="707"/>
      <c r="J55" s="725"/>
      <c r="K55" s="98">
        <f>IF(G55="X",0.5,0)</f>
        <v>0</v>
      </c>
    </row>
    <row r="56" spans="2:12" s="2" customFormat="1" ht="36" customHeight="1" x14ac:dyDescent="0.2">
      <c r="B56" s="734" t="s">
        <v>144</v>
      </c>
      <c r="C56" s="735"/>
      <c r="D56" s="735"/>
      <c r="E56" s="735"/>
      <c r="F56" s="735"/>
      <c r="G56" s="735"/>
      <c r="H56" s="735"/>
      <c r="I56" s="735"/>
      <c r="J56" s="735"/>
      <c r="K56" s="736"/>
    </row>
    <row r="57" spans="2:12" s="2" customFormat="1" ht="47.25" customHeight="1" x14ac:dyDescent="0.2">
      <c r="B57" s="66" t="s">
        <v>214</v>
      </c>
      <c r="C57" s="512" t="s">
        <v>460</v>
      </c>
      <c r="D57" s="512"/>
      <c r="E57" s="18" t="s">
        <v>669</v>
      </c>
      <c r="F57" s="261"/>
      <c r="G57" s="259"/>
      <c r="H57" s="259"/>
      <c r="I57" s="738"/>
      <c r="J57" s="739"/>
      <c r="K57" s="98">
        <f>IF(G57="X",1,0)</f>
        <v>0</v>
      </c>
    </row>
    <row r="58" spans="2:12" s="2" customFormat="1" ht="24" customHeight="1" x14ac:dyDescent="0.2">
      <c r="B58" s="66" t="s">
        <v>215</v>
      </c>
      <c r="C58" s="512" t="s">
        <v>293</v>
      </c>
      <c r="D58" s="512"/>
      <c r="E58" s="25" t="s">
        <v>732</v>
      </c>
      <c r="F58" s="261"/>
      <c r="G58" s="259"/>
      <c r="H58" s="259"/>
      <c r="I58" s="738"/>
      <c r="J58" s="739"/>
      <c r="K58" s="98">
        <f>IF(G58="X",1,0)</f>
        <v>0</v>
      </c>
    </row>
    <row r="59" spans="2:12" s="2" customFormat="1" ht="47.25" customHeight="1" x14ac:dyDescent="0.2">
      <c r="B59" s="66" t="s">
        <v>756</v>
      </c>
      <c r="C59" s="512" t="s">
        <v>294</v>
      </c>
      <c r="D59" s="512"/>
      <c r="E59" s="18" t="s">
        <v>733</v>
      </c>
      <c r="F59" s="261"/>
      <c r="G59" s="259"/>
      <c r="H59" s="259"/>
      <c r="I59" s="738"/>
      <c r="J59" s="739"/>
      <c r="K59" s="98">
        <f>IF(G59="X",1,0)</f>
        <v>0</v>
      </c>
    </row>
    <row r="60" spans="2:12" s="2" customFormat="1" ht="58.5" customHeight="1" thickBot="1" x14ac:dyDescent="0.25">
      <c r="B60" s="66" t="s">
        <v>757</v>
      </c>
      <c r="C60" s="519" t="s">
        <v>730</v>
      </c>
      <c r="D60" s="519"/>
      <c r="E60" s="26" t="s">
        <v>739</v>
      </c>
      <c r="F60" s="262"/>
      <c r="G60" s="263"/>
      <c r="H60" s="263"/>
      <c r="I60" s="740"/>
      <c r="J60" s="741"/>
      <c r="K60" s="98">
        <f>IF(G60="X",1,0)</f>
        <v>0</v>
      </c>
    </row>
    <row r="61" spans="2:12" ht="41.25" customHeight="1" x14ac:dyDescent="0.25">
      <c r="B61" s="688" t="s">
        <v>163</v>
      </c>
      <c r="C61" s="689"/>
      <c r="D61" s="689"/>
      <c r="E61" s="742" t="s">
        <v>731</v>
      </c>
      <c r="F61" s="744" t="s">
        <v>353</v>
      </c>
      <c r="G61" s="746" t="s">
        <v>407</v>
      </c>
      <c r="H61" s="751" t="s">
        <v>341</v>
      </c>
      <c r="I61" s="753" t="s">
        <v>408</v>
      </c>
      <c r="J61" s="754"/>
      <c r="K61" s="692" t="str">
        <f>(K64+K65+K66+K67+K68+K69+K70+K71+K72+K74+K75+K76+K77+K78+K79+K80+K82+K83+K84+K85+K86)&amp;"%"</f>
        <v>0%</v>
      </c>
      <c r="L61" s="692"/>
    </row>
    <row r="62" spans="2:12" ht="6.75" customHeight="1" x14ac:dyDescent="0.25">
      <c r="B62" s="690"/>
      <c r="C62" s="691"/>
      <c r="D62" s="691"/>
      <c r="E62" s="743"/>
      <c r="F62" s="745"/>
      <c r="G62" s="747"/>
      <c r="H62" s="752"/>
      <c r="I62" s="755"/>
      <c r="J62" s="756"/>
      <c r="K62" s="692"/>
      <c r="L62" s="692"/>
    </row>
    <row r="63" spans="2:12" ht="27.75" customHeight="1" x14ac:dyDescent="0.25">
      <c r="B63" s="732" t="s">
        <v>3</v>
      </c>
      <c r="C63" s="732"/>
      <c r="D63" s="732"/>
      <c r="E63" s="732"/>
      <c r="F63" s="732"/>
      <c r="G63" s="732"/>
      <c r="H63" s="732"/>
      <c r="I63" s="732"/>
      <c r="J63" s="732"/>
      <c r="K63" s="733"/>
    </row>
    <row r="64" spans="2:12" ht="49.5" customHeight="1" x14ac:dyDescent="0.25">
      <c r="B64" s="63" t="s">
        <v>5</v>
      </c>
      <c r="C64" s="687" t="s">
        <v>274</v>
      </c>
      <c r="D64" s="687"/>
      <c r="E64" s="70" t="s">
        <v>752</v>
      </c>
      <c r="F64" s="257"/>
      <c r="G64" s="258"/>
      <c r="H64" s="258"/>
      <c r="I64" s="707"/>
      <c r="J64" s="708"/>
      <c r="K64" s="98">
        <f>IF(G64="X",1,0)</f>
        <v>0</v>
      </c>
    </row>
    <row r="65" spans="2:11" ht="64.5" customHeight="1" x14ac:dyDescent="0.25">
      <c r="B65" s="63" t="s">
        <v>6</v>
      </c>
      <c r="C65" s="687" t="s">
        <v>350</v>
      </c>
      <c r="D65" s="687"/>
      <c r="E65" s="69" t="s">
        <v>646</v>
      </c>
      <c r="F65" s="257"/>
      <c r="G65" s="258"/>
      <c r="H65" s="258"/>
      <c r="I65" s="707"/>
      <c r="J65" s="708"/>
      <c r="K65" s="98">
        <f t="shared" ref="K65:K72" si="4">IF(G65="X",1,0)</f>
        <v>0</v>
      </c>
    </row>
    <row r="66" spans="2:11" ht="54" customHeight="1" x14ac:dyDescent="0.25">
      <c r="B66" s="63" t="s">
        <v>7</v>
      </c>
      <c r="C66" s="706" t="s">
        <v>259</v>
      </c>
      <c r="D66" s="706"/>
      <c r="E66" s="69" t="s">
        <v>646</v>
      </c>
      <c r="F66" s="257"/>
      <c r="G66" s="258"/>
      <c r="H66" s="258"/>
      <c r="I66" s="707"/>
      <c r="J66" s="708"/>
      <c r="K66" s="98">
        <f t="shared" si="4"/>
        <v>0</v>
      </c>
    </row>
    <row r="67" spans="2:11" ht="48" customHeight="1" x14ac:dyDescent="0.25">
      <c r="B67" s="63" t="s">
        <v>8</v>
      </c>
      <c r="C67" s="687" t="s">
        <v>443</v>
      </c>
      <c r="D67" s="687"/>
      <c r="E67" s="69" t="s">
        <v>646</v>
      </c>
      <c r="F67" s="257"/>
      <c r="G67" s="258"/>
      <c r="H67" s="258"/>
      <c r="I67" s="707"/>
      <c r="J67" s="708"/>
      <c r="K67" s="98">
        <f>IF(F67="X",1,0)</f>
        <v>0</v>
      </c>
    </row>
    <row r="68" spans="2:11" ht="31.5" customHeight="1" x14ac:dyDescent="0.25">
      <c r="B68" s="63" t="s">
        <v>9</v>
      </c>
      <c r="C68" s="686" t="s">
        <v>301</v>
      </c>
      <c r="D68" s="686"/>
      <c r="E68" s="69" t="s">
        <v>694</v>
      </c>
      <c r="F68" s="257"/>
      <c r="G68" s="258"/>
      <c r="H68" s="258"/>
      <c r="I68" s="707"/>
      <c r="J68" s="708"/>
      <c r="K68" s="98">
        <f t="shared" si="4"/>
        <v>0</v>
      </c>
    </row>
    <row r="69" spans="2:11" ht="31.5" customHeight="1" x14ac:dyDescent="0.25">
      <c r="B69" s="63" t="s">
        <v>10</v>
      </c>
      <c r="C69" s="687" t="s">
        <v>275</v>
      </c>
      <c r="D69" s="687"/>
      <c r="E69" s="18" t="s">
        <v>670</v>
      </c>
      <c r="F69" s="257"/>
      <c r="G69" s="258"/>
      <c r="H69" s="258"/>
      <c r="I69" s="707"/>
      <c r="J69" s="708"/>
      <c r="K69" s="98">
        <f t="shared" si="4"/>
        <v>0</v>
      </c>
    </row>
    <row r="70" spans="2:11" ht="31.5" customHeight="1" x14ac:dyDescent="0.25">
      <c r="B70" s="63" t="s">
        <v>11</v>
      </c>
      <c r="C70" s="687" t="s">
        <v>276</v>
      </c>
      <c r="D70" s="687"/>
      <c r="E70" s="18" t="s">
        <v>670</v>
      </c>
      <c r="F70" s="257"/>
      <c r="G70" s="258"/>
      <c r="H70" s="258"/>
      <c r="I70" s="707"/>
      <c r="J70" s="708"/>
      <c r="K70" s="98">
        <f t="shared" si="4"/>
        <v>0</v>
      </c>
    </row>
    <row r="71" spans="2:11" ht="31.5" customHeight="1" x14ac:dyDescent="0.25">
      <c r="B71" s="63" t="s">
        <v>79</v>
      </c>
      <c r="C71" s="706" t="s">
        <v>277</v>
      </c>
      <c r="D71" s="706"/>
      <c r="E71" s="69" t="s">
        <v>695</v>
      </c>
      <c r="F71" s="257"/>
      <c r="G71" s="258"/>
      <c r="H71" s="258"/>
      <c r="I71" s="707"/>
      <c r="J71" s="708"/>
      <c r="K71" s="98">
        <f t="shared" si="4"/>
        <v>0</v>
      </c>
    </row>
    <row r="72" spans="2:11" ht="58.5" customHeight="1" x14ac:dyDescent="0.25">
      <c r="B72" s="63" t="s">
        <v>80</v>
      </c>
      <c r="C72" s="706" t="s">
        <v>278</v>
      </c>
      <c r="D72" s="706"/>
      <c r="E72" s="69" t="s">
        <v>696</v>
      </c>
      <c r="F72" s="257"/>
      <c r="G72" s="258"/>
      <c r="H72" s="258"/>
      <c r="I72" s="707"/>
      <c r="J72" s="708"/>
      <c r="K72" s="98">
        <f t="shared" si="4"/>
        <v>0</v>
      </c>
    </row>
    <row r="73" spans="2:11" ht="27.75" customHeight="1" x14ac:dyDescent="0.25">
      <c r="B73" s="737" t="s">
        <v>82</v>
      </c>
      <c r="C73" s="737"/>
      <c r="D73" s="737"/>
      <c r="E73" s="737"/>
      <c r="F73" s="737"/>
      <c r="G73" s="737"/>
      <c r="H73" s="737"/>
      <c r="I73" s="737"/>
      <c r="J73" s="737"/>
      <c r="K73" s="737"/>
    </row>
    <row r="74" spans="2:11" ht="39" customHeight="1" x14ac:dyDescent="0.25">
      <c r="B74" s="63" t="s">
        <v>113</v>
      </c>
      <c r="C74" s="512" t="s">
        <v>461</v>
      </c>
      <c r="D74" s="512"/>
      <c r="E74" s="25" t="s">
        <v>697</v>
      </c>
      <c r="F74" s="257"/>
      <c r="G74" s="258"/>
      <c r="H74" s="258"/>
      <c r="I74" s="707"/>
      <c r="J74" s="708"/>
      <c r="K74" s="98">
        <f>IF(G74="X",1,0)</f>
        <v>0</v>
      </c>
    </row>
    <row r="75" spans="2:11" ht="37.5" customHeight="1" x14ac:dyDescent="0.25">
      <c r="B75" s="63" t="s">
        <v>114</v>
      </c>
      <c r="C75" s="512" t="s">
        <v>260</v>
      </c>
      <c r="D75" s="512"/>
      <c r="E75" s="25" t="s">
        <v>682</v>
      </c>
      <c r="F75" s="257"/>
      <c r="G75" s="258"/>
      <c r="H75" s="258"/>
      <c r="I75" s="707"/>
      <c r="J75" s="708"/>
      <c r="K75" s="98">
        <f t="shared" ref="K75:K80" si="5">IF(G75="X",1,0)</f>
        <v>0</v>
      </c>
    </row>
    <row r="76" spans="2:11" ht="52.5" customHeight="1" x14ac:dyDescent="0.25">
      <c r="B76" s="63" t="s">
        <v>115</v>
      </c>
      <c r="C76" s="512" t="s">
        <v>462</v>
      </c>
      <c r="D76" s="512"/>
      <c r="E76" s="25" t="s">
        <v>681</v>
      </c>
      <c r="F76" s="257"/>
      <c r="G76" s="258"/>
      <c r="H76" s="258"/>
      <c r="I76" s="707"/>
      <c r="J76" s="708"/>
      <c r="K76" s="98">
        <f t="shared" si="5"/>
        <v>0</v>
      </c>
    </row>
    <row r="77" spans="2:11" ht="52.5" customHeight="1" x14ac:dyDescent="0.25">
      <c r="B77" s="63" t="s">
        <v>116</v>
      </c>
      <c r="C77" s="686" t="s">
        <v>760</v>
      </c>
      <c r="D77" s="686"/>
      <c r="E77" s="69" t="s">
        <v>646</v>
      </c>
      <c r="F77" s="257"/>
      <c r="G77" s="258"/>
      <c r="H77" s="258"/>
      <c r="I77" s="707"/>
      <c r="J77" s="708"/>
      <c r="K77" s="98">
        <f t="shared" si="5"/>
        <v>0</v>
      </c>
    </row>
    <row r="78" spans="2:11" ht="43.5" customHeight="1" x14ac:dyDescent="0.25">
      <c r="B78" s="63" t="s">
        <v>117</v>
      </c>
      <c r="C78" s="686" t="s">
        <v>279</v>
      </c>
      <c r="D78" s="686"/>
      <c r="E78" s="69" t="s">
        <v>646</v>
      </c>
      <c r="F78" s="257"/>
      <c r="G78" s="258"/>
      <c r="H78" s="258"/>
      <c r="I78" s="707"/>
      <c r="J78" s="708"/>
      <c r="K78" s="98">
        <f t="shared" si="5"/>
        <v>0</v>
      </c>
    </row>
    <row r="79" spans="2:11" ht="27" customHeight="1" x14ac:dyDescent="0.25">
      <c r="B79" s="63" t="s">
        <v>118</v>
      </c>
      <c r="C79" s="686" t="s">
        <v>280</v>
      </c>
      <c r="D79" s="686"/>
      <c r="E79" s="69" t="s">
        <v>646</v>
      </c>
      <c r="F79" s="257"/>
      <c r="G79" s="258"/>
      <c r="H79" s="258"/>
      <c r="I79" s="707"/>
      <c r="J79" s="708"/>
      <c r="K79" s="98">
        <f t="shared" si="5"/>
        <v>0</v>
      </c>
    </row>
    <row r="80" spans="2:11" ht="48.75" customHeight="1" x14ac:dyDescent="0.25">
      <c r="B80" s="63" t="s">
        <v>119</v>
      </c>
      <c r="C80" s="686" t="s">
        <v>261</v>
      </c>
      <c r="D80" s="686"/>
      <c r="E80" s="69" t="s">
        <v>717</v>
      </c>
      <c r="F80" s="257"/>
      <c r="G80" s="258"/>
      <c r="H80" s="258"/>
      <c r="I80" s="707"/>
      <c r="J80" s="708"/>
      <c r="K80" s="98">
        <f t="shared" si="5"/>
        <v>0</v>
      </c>
    </row>
    <row r="81" spans="2:12" ht="45" customHeight="1" x14ac:dyDescent="0.25">
      <c r="B81" s="698" t="s">
        <v>262</v>
      </c>
      <c r="C81" s="698"/>
      <c r="D81" s="698"/>
      <c r="E81" s="698"/>
      <c r="F81" s="698"/>
      <c r="G81" s="698"/>
      <c r="H81" s="698"/>
      <c r="I81" s="698"/>
      <c r="J81" s="698"/>
      <c r="K81" s="698"/>
    </row>
    <row r="82" spans="2:12" ht="37.5" customHeight="1" x14ac:dyDescent="0.25">
      <c r="B82" s="63" t="s">
        <v>120</v>
      </c>
      <c r="C82" s="706" t="s">
        <v>263</v>
      </c>
      <c r="D82" s="706"/>
      <c r="E82" s="18" t="s">
        <v>671</v>
      </c>
      <c r="F82" s="257"/>
      <c r="G82" s="258"/>
      <c r="H82" s="258"/>
      <c r="I82" s="707"/>
      <c r="J82" s="708"/>
      <c r="K82" s="98">
        <f>IF(G82="X",1,0)</f>
        <v>0</v>
      </c>
    </row>
    <row r="83" spans="2:12" ht="48.75" customHeight="1" x14ac:dyDescent="0.25">
      <c r="B83" s="63" t="s">
        <v>121</v>
      </c>
      <c r="C83" s="706" t="s">
        <v>264</v>
      </c>
      <c r="D83" s="706"/>
      <c r="E83" s="69" t="s">
        <v>735</v>
      </c>
      <c r="F83" s="257"/>
      <c r="G83" s="258"/>
      <c r="H83" s="258"/>
      <c r="I83" s="707"/>
      <c r="J83" s="708"/>
      <c r="K83" s="98">
        <f>IF(G83="X",1,0)</f>
        <v>0</v>
      </c>
    </row>
    <row r="84" spans="2:12" ht="48.75" customHeight="1" x14ac:dyDescent="0.25">
      <c r="B84" s="63" t="s">
        <v>122</v>
      </c>
      <c r="C84" s="706" t="s">
        <v>281</v>
      </c>
      <c r="D84" s="706"/>
      <c r="E84" s="69" t="s">
        <v>734</v>
      </c>
      <c r="F84" s="257"/>
      <c r="G84" s="258"/>
      <c r="H84" s="258"/>
      <c r="I84" s="707"/>
      <c r="J84" s="708"/>
      <c r="K84" s="98">
        <f>IF(G84="X",1,0)</f>
        <v>0</v>
      </c>
    </row>
    <row r="85" spans="2:12" ht="49.5" customHeight="1" x14ac:dyDescent="0.25">
      <c r="B85" s="63" t="s">
        <v>123</v>
      </c>
      <c r="C85" s="706" t="s">
        <v>265</v>
      </c>
      <c r="D85" s="706"/>
      <c r="E85" s="69" t="s">
        <v>734</v>
      </c>
      <c r="F85" s="257"/>
      <c r="G85" s="258"/>
      <c r="H85" s="258"/>
      <c r="I85" s="707"/>
      <c r="J85" s="708"/>
      <c r="K85" s="98">
        <f>IF(G85="X",0.5,0)</f>
        <v>0</v>
      </c>
    </row>
    <row r="86" spans="2:12" ht="50.25" customHeight="1" thickBot="1" x14ac:dyDescent="0.3">
      <c r="B86" s="67" t="s">
        <v>182</v>
      </c>
      <c r="C86" s="711" t="s">
        <v>282</v>
      </c>
      <c r="D86" s="711"/>
      <c r="E86" s="71" t="s">
        <v>736</v>
      </c>
      <c r="F86" s="264"/>
      <c r="G86" s="265"/>
      <c r="H86" s="265"/>
      <c r="I86" s="709"/>
      <c r="J86" s="710"/>
      <c r="K86" s="98">
        <f>IF(G86="X",0.5,0)</f>
        <v>0</v>
      </c>
    </row>
    <row r="87" spans="2:12" ht="36" customHeight="1" x14ac:dyDescent="0.25">
      <c r="B87" s="712" t="s">
        <v>252</v>
      </c>
      <c r="C87" s="713"/>
      <c r="D87" s="713"/>
      <c r="E87" s="99" t="s">
        <v>731</v>
      </c>
      <c r="F87" s="95" t="s">
        <v>353</v>
      </c>
      <c r="G87" s="96" t="s">
        <v>407</v>
      </c>
      <c r="H87" s="97" t="s">
        <v>341</v>
      </c>
      <c r="I87" s="714" t="s">
        <v>408</v>
      </c>
      <c r="J87" s="715"/>
      <c r="K87" s="692" t="str">
        <f>(K89+K90+K91+K92+K93+K94+K95+K96+K98+K99+K100+K101+K102+K103+K104+K105+K107+K108+K109+K110+K111+K112)&amp;"%"</f>
        <v>0%</v>
      </c>
      <c r="L87" s="692"/>
    </row>
    <row r="88" spans="2:12" ht="21" customHeight="1" x14ac:dyDescent="0.25">
      <c r="B88" s="698" t="s">
        <v>97</v>
      </c>
      <c r="C88" s="698"/>
      <c r="D88" s="698"/>
      <c r="E88" s="698"/>
      <c r="F88" s="698"/>
      <c r="G88" s="698"/>
      <c r="H88" s="698"/>
      <c r="I88" s="698"/>
      <c r="J88" s="698"/>
      <c r="K88" s="700"/>
    </row>
    <row r="89" spans="2:12" ht="45.75" customHeight="1" x14ac:dyDescent="0.25">
      <c r="B89" s="63" t="s">
        <v>43</v>
      </c>
      <c r="C89" s="706" t="s">
        <v>673</v>
      </c>
      <c r="D89" s="706"/>
      <c r="E89" s="68" t="s">
        <v>674</v>
      </c>
      <c r="F89" s="257"/>
      <c r="G89" s="258"/>
      <c r="H89" s="258"/>
      <c r="I89" s="707"/>
      <c r="J89" s="708"/>
      <c r="K89" s="98">
        <f>IF(G89="X",2,0)</f>
        <v>0</v>
      </c>
    </row>
    <row r="90" spans="2:12" ht="25.5" customHeight="1" x14ac:dyDescent="0.25">
      <c r="B90" s="63" t="s">
        <v>44</v>
      </c>
      <c r="C90" s="706" t="s">
        <v>98</v>
      </c>
      <c r="D90" s="706"/>
      <c r="E90" s="68" t="s">
        <v>675</v>
      </c>
      <c r="F90" s="257"/>
      <c r="G90" s="258"/>
      <c r="H90" s="258"/>
      <c r="I90" s="707"/>
      <c r="J90" s="708"/>
      <c r="K90" s="98">
        <f t="shared" ref="K90:K96" si="6">IF(G90="X",2,0)</f>
        <v>0</v>
      </c>
    </row>
    <row r="91" spans="2:12" ht="31.5" customHeight="1" x14ac:dyDescent="0.25">
      <c r="B91" s="63" t="s">
        <v>45</v>
      </c>
      <c r="C91" s="706" t="s">
        <v>99</v>
      </c>
      <c r="D91" s="706"/>
      <c r="E91" s="68" t="s">
        <v>675</v>
      </c>
      <c r="F91" s="257"/>
      <c r="G91" s="258"/>
      <c r="H91" s="258"/>
      <c r="I91" s="707"/>
      <c r="J91" s="708"/>
      <c r="K91" s="98">
        <f t="shared" si="6"/>
        <v>0</v>
      </c>
    </row>
    <row r="92" spans="2:12" ht="35.25" customHeight="1" x14ac:dyDescent="0.25">
      <c r="B92" s="63" t="s">
        <v>46</v>
      </c>
      <c r="C92" s="706" t="s">
        <v>511</v>
      </c>
      <c r="D92" s="706"/>
      <c r="E92" s="68" t="s">
        <v>676</v>
      </c>
      <c r="F92" s="257"/>
      <c r="G92" s="258"/>
      <c r="H92" s="258"/>
      <c r="I92" s="707"/>
      <c r="J92" s="708"/>
      <c r="K92" s="98">
        <f>IF(F92="X",2,0)</f>
        <v>0</v>
      </c>
    </row>
    <row r="93" spans="2:12" ht="26.25" customHeight="1" x14ac:dyDescent="0.25">
      <c r="B93" s="63" t="s">
        <v>86</v>
      </c>
      <c r="C93" s="706" t="s">
        <v>444</v>
      </c>
      <c r="D93" s="706"/>
      <c r="E93" s="68" t="s">
        <v>677</v>
      </c>
      <c r="F93" s="257"/>
      <c r="G93" s="258"/>
      <c r="H93" s="258"/>
      <c r="I93" s="707"/>
      <c r="J93" s="708"/>
      <c r="K93" s="98">
        <f>IF(F93="X",2,0)</f>
        <v>0</v>
      </c>
    </row>
    <row r="94" spans="2:12" ht="35.25" customHeight="1" x14ac:dyDescent="0.25">
      <c r="B94" s="63" t="s">
        <v>87</v>
      </c>
      <c r="C94" s="706" t="s">
        <v>266</v>
      </c>
      <c r="D94" s="706"/>
      <c r="E94" s="68" t="s">
        <v>678</v>
      </c>
      <c r="F94" s="257"/>
      <c r="G94" s="258"/>
      <c r="H94" s="258"/>
      <c r="I94" s="707"/>
      <c r="J94" s="708"/>
      <c r="K94" s="98">
        <f t="shared" si="6"/>
        <v>0</v>
      </c>
    </row>
    <row r="95" spans="2:12" ht="25.5" customHeight="1" x14ac:dyDescent="0.25">
      <c r="B95" s="63" t="s">
        <v>88</v>
      </c>
      <c r="C95" s="687" t="s">
        <v>100</v>
      </c>
      <c r="D95" s="687"/>
      <c r="E95" s="70" t="s">
        <v>679</v>
      </c>
      <c r="F95" s="257"/>
      <c r="G95" s="258"/>
      <c r="H95" s="258"/>
      <c r="I95" s="707"/>
      <c r="J95" s="708"/>
      <c r="K95" s="98">
        <f t="shared" si="6"/>
        <v>0</v>
      </c>
    </row>
    <row r="96" spans="2:12" ht="48" customHeight="1" x14ac:dyDescent="0.25">
      <c r="B96" s="63" t="s">
        <v>89</v>
      </c>
      <c r="C96" s="705" t="s">
        <v>267</v>
      </c>
      <c r="D96" s="705"/>
      <c r="E96" s="70" t="s">
        <v>688</v>
      </c>
      <c r="F96" s="257"/>
      <c r="G96" s="258"/>
      <c r="H96" s="258"/>
      <c r="I96" s="707"/>
      <c r="J96" s="708"/>
      <c r="K96" s="98">
        <f t="shared" si="6"/>
        <v>0</v>
      </c>
    </row>
    <row r="97" spans="2:11" ht="30" customHeight="1" x14ac:dyDescent="0.25">
      <c r="B97" s="699" t="s">
        <v>268</v>
      </c>
      <c r="C97" s="699"/>
      <c r="D97" s="699"/>
      <c r="E97" s="699"/>
      <c r="F97" s="699"/>
      <c r="G97" s="699"/>
      <c r="H97" s="699"/>
      <c r="I97" s="699"/>
      <c r="J97" s="699"/>
      <c r="K97" s="699"/>
    </row>
    <row r="98" spans="2:11" ht="42" customHeight="1" x14ac:dyDescent="0.25">
      <c r="B98" s="63" t="s">
        <v>90</v>
      </c>
      <c r="C98" s="686" t="s">
        <v>566</v>
      </c>
      <c r="D98" s="686"/>
      <c r="E98" s="69" t="s">
        <v>718</v>
      </c>
      <c r="F98" s="257"/>
      <c r="G98" s="258"/>
      <c r="H98" s="258"/>
      <c r="I98" s="707"/>
      <c r="J98" s="708"/>
      <c r="K98" s="98">
        <f>IF(G98="X",1,0)</f>
        <v>0</v>
      </c>
    </row>
    <row r="99" spans="2:11" ht="36" customHeight="1" x14ac:dyDescent="0.25">
      <c r="B99" s="63" t="s">
        <v>91</v>
      </c>
      <c r="C99" s="686" t="s">
        <v>567</v>
      </c>
      <c r="D99" s="686"/>
      <c r="E99" s="70" t="s">
        <v>689</v>
      </c>
      <c r="F99" s="257"/>
      <c r="G99" s="258"/>
      <c r="H99" s="258"/>
      <c r="I99" s="707"/>
      <c r="J99" s="708"/>
      <c r="K99" s="98">
        <f t="shared" ref="K99:K104" si="7">IF(G99="X",1,0)</f>
        <v>0</v>
      </c>
    </row>
    <row r="100" spans="2:11" ht="30" customHeight="1" x14ac:dyDescent="0.25">
      <c r="B100" s="63" t="s">
        <v>148</v>
      </c>
      <c r="C100" s="706" t="s">
        <v>568</v>
      </c>
      <c r="D100" s="706"/>
      <c r="E100" s="70" t="s">
        <v>690</v>
      </c>
      <c r="F100" s="257"/>
      <c r="G100" s="258"/>
      <c r="H100" s="258"/>
      <c r="I100" s="707"/>
      <c r="J100" s="708"/>
      <c r="K100" s="98">
        <f t="shared" si="7"/>
        <v>0</v>
      </c>
    </row>
    <row r="101" spans="2:11" ht="30.75" customHeight="1" x14ac:dyDescent="0.25">
      <c r="B101" s="63" t="s">
        <v>149</v>
      </c>
      <c r="C101" s="687" t="s">
        <v>269</v>
      </c>
      <c r="D101" s="687"/>
      <c r="E101" s="70" t="s">
        <v>691</v>
      </c>
      <c r="F101" s="257"/>
      <c r="G101" s="258"/>
      <c r="H101" s="258"/>
      <c r="I101" s="707"/>
      <c r="J101" s="708"/>
      <c r="K101" s="98">
        <f t="shared" si="7"/>
        <v>0</v>
      </c>
    </row>
    <row r="102" spans="2:11" ht="34.5" customHeight="1" x14ac:dyDescent="0.25">
      <c r="B102" s="63" t="s">
        <v>150</v>
      </c>
      <c r="C102" s="706" t="s">
        <v>569</v>
      </c>
      <c r="D102" s="706"/>
      <c r="E102" s="70" t="s">
        <v>692</v>
      </c>
      <c r="F102" s="257"/>
      <c r="G102" s="258"/>
      <c r="H102" s="258"/>
      <c r="I102" s="707"/>
      <c r="J102" s="708"/>
      <c r="K102" s="98">
        <f t="shared" si="7"/>
        <v>0</v>
      </c>
    </row>
    <row r="103" spans="2:11" ht="41.25" customHeight="1" x14ac:dyDescent="0.25">
      <c r="B103" s="63" t="s">
        <v>183</v>
      </c>
      <c r="C103" s="686" t="s">
        <v>562</v>
      </c>
      <c r="D103" s="686"/>
      <c r="E103" s="70" t="s">
        <v>693</v>
      </c>
      <c r="F103" s="257"/>
      <c r="G103" s="258"/>
      <c r="H103" s="258"/>
      <c r="I103" s="707"/>
      <c r="J103" s="708"/>
      <c r="K103" s="98">
        <f t="shared" si="7"/>
        <v>0</v>
      </c>
    </row>
    <row r="104" spans="2:11" ht="41.25" customHeight="1" x14ac:dyDescent="0.25">
      <c r="B104" s="63" t="s">
        <v>184</v>
      </c>
      <c r="C104" s="686" t="s">
        <v>564</v>
      </c>
      <c r="D104" s="686"/>
      <c r="E104" s="70" t="s">
        <v>693</v>
      </c>
      <c r="F104" s="257"/>
      <c r="G104" s="258"/>
      <c r="H104" s="258"/>
      <c r="I104" s="707"/>
      <c r="J104" s="708"/>
      <c r="K104" s="98">
        <f t="shared" si="7"/>
        <v>0</v>
      </c>
    </row>
    <row r="105" spans="2:11" ht="39.75" customHeight="1" x14ac:dyDescent="0.25">
      <c r="B105" s="63" t="s">
        <v>185</v>
      </c>
      <c r="C105" s="686" t="s">
        <v>445</v>
      </c>
      <c r="D105" s="686"/>
      <c r="E105" s="25" t="s">
        <v>699</v>
      </c>
      <c r="F105" s="257"/>
      <c r="G105" s="258"/>
      <c r="H105" s="258"/>
      <c r="I105" s="707"/>
      <c r="J105" s="708"/>
      <c r="K105" s="98">
        <f>IF(F105="X",1,0)</f>
        <v>0</v>
      </c>
    </row>
    <row r="106" spans="2:11" ht="27.75" customHeight="1" x14ac:dyDescent="0.25">
      <c r="B106" s="698" t="s">
        <v>81</v>
      </c>
      <c r="C106" s="698"/>
      <c r="D106" s="698"/>
      <c r="E106" s="698"/>
      <c r="F106" s="698"/>
      <c r="G106" s="698"/>
      <c r="H106" s="698"/>
      <c r="I106" s="698"/>
      <c r="J106" s="698"/>
      <c r="K106" s="698"/>
    </row>
    <row r="107" spans="2:11" ht="34.5" customHeight="1" x14ac:dyDescent="0.25">
      <c r="B107" s="65" t="s">
        <v>186</v>
      </c>
      <c r="C107" s="721" t="s">
        <v>583</v>
      </c>
      <c r="D107" s="721"/>
      <c r="E107" s="70" t="s">
        <v>698</v>
      </c>
      <c r="F107" s="260"/>
      <c r="G107" s="260"/>
      <c r="H107" s="260"/>
      <c r="I107" s="703"/>
      <c r="J107" s="720"/>
      <c r="K107" s="98">
        <f>IF(G107="X",1,0)</f>
        <v>0</v>
      </c>
    </row>
    <row r="108" spans="2:11" ht="39.75" customHeight="1" x14ac:dyDescent="0.25">
      <c r="B108" s="63" t="s">
        <v>187</v>
      </c>
      <c r="C108" s="706" t="s">
        <v>463</v>
      </c>
      <c r="D108" s="706"/>
      <c r="E108" s="70" t="s">
        <v>699</v>
      </c>
      <c r="F108" s="257"/>
      <c r="G108" s="258"/>
      <c r="H108" s="258"/>
      <c r="I108" s="703"/>
      <c r="J108" s="720"/>
      <c r="K108" s="98">
        <f>IF(F108="X",1,0)</f>
        <v>0</v>
      </c>
    </row>
    <row r="109" spans="2:11" ht="45.75" customHeight="1" x14ac:dyDescent="0.25">
      <c r="B109" s="65" t="s">
        <v>563</v>
      </c>
      <c r="C109" s="706" t="s">
        <v>270</v>
      </c>
      <c r="D109" s="706"/>
      <c r="E109" s="68" t="s">
        <v>737</v>
      </c>
      <c r="F109" s="257"/>
      <c r="G109" s="258"/>
      <c r="H109" s="258"/>
      <c r="I109" s="703"/>
      <c r="J109" s="720"/>
      <c r="K109" s="98">
        <f>IF(G109="X",1,0)</f>
        <v>0</v>
      </c>
    </row>
    <row r="110" spans="2:11" ht="38.25" customHeight="1" x14ac:dyDescent="0.25">
      <c r="B110" s="63" t="s">
        <v>565</v>
      </c>
      <c r="C110" s="686" t="s">
        <v>582</v>
      </c>
      <c r="D110" s="686"/>
      <c r="E110" s="70" t="s">
        <v>700</v>
      </c>
      <c r="F110" s="257"/>
      <c r="G110" s="258"/>
      <c r="H110" s="258"/>
      <c r="I110" s="703"/>
      <c r="J110" s="720"/>
      <c r="K110" s="98">
        <f>IF(G110="X",1,0)</f>
        <v>0</v>
      </c>
    </row>
    <row r="111" spans="2:11" ht="37.5" customHeight="1" x14ac:dyDescent="0.25">
      <c r="B111" s="65" t="s">
        <v>578</v>
      </c>
      <c r="C111" s="706" t="s">
        <v>580</v>
      </c>
      <c r="D111" s="706"/>
      <c r="E111" s="70" t="s">
        <v>701</v>
      </c>
      <c r="F111" s="257"/>
      <c r="G111" s="258"/>
      <c r="H111" s="258"/>
      <c r="I111" s="703"/>
      <c r="J111" s="720"/>
      <c r="K111" s="98">
        <f>IF(G111="X",1,0)</f>
        <v>0</v>
      </c>
    </row>
    <row r="112" spans="2:11" ht="38.25" customHeight="1" thickBot="1" x14ac:dyDescent="0.3">
      <c r="B112" s="67" t="s">
        <v>579</v>
      </c>
      <c r="C112" s="711" t="s">
        <v>581</v>
      </c>
      <c r="D112" s="711"/>
      <c r="E112" s="72" t="s">
        <v>702</v>
      </c>
      <c r="F112" s="264"/>
      <c r="G112" s="265"/>
      <c r="H112" s="265"/>
      <c r="I112" s="718"/>
      <c r="J112" s="719"/>
      <c r="K112" s="98">
        <f>IF(G112="X",1,0)</f>
        <v>0</v>
      </c>
    </row>
    <row r="113" spans="2:12" ht="32.25" customHeight="1" x14ac:dyDescent="0.25">
      <c r="B113" s="716" t="s">
        <v>271</v>
      </c>
      <c r="C113" s="717"/>
      <c r="D113" s="717"/>
      <c r="E113" s="99" t="s">
        <v>731</v>
      </c>
      <c r="F113" s="95" t="s">
        <v>353</v>
      </c>
      <c r="G113" s="96" t="s">
        <v>407</v>
      </c>
      <c r="H113" s="97" t="s">
        <v>341</v>
      </c>
      <c r="I113" s="714" t="s">
        <v>408</v>
      </c>
      <c r="J113" s="715"/>
      <c r="K113" s="693" t="str">
        <f>(K115+K116+K118+K119+K120)&amp;"%"</f>
        <v>0%</v>
      </c>
      <c r="L113" s="693"/>
    </row>
    <row r="114" spans="2:12" ht="25.5" customHeight="1" x14ac:dyDescent="0.25">
      <c r="B114" s="666" t="s">
        <v>189</v>
      </c>
      <c r="C114" s="666"/>
      <c r="D114" s="666"/>
      <c r="E114" s="666"/>
      <c r="F114" s="666"/>
      <c r="G114" s="666"/>
      <c r="H114" s="666"/>
      <c r="I114" s="666"/>
      <c r="J114" s="666"/>
      <c r="K114" s="531"/>
    </row>
    <row r="115" spans="2:12" ht="40.5" customHeight="1" x14ac:dyDescent="0.25">
      <c r="B115" s="65" t="s">
        <v>47</v>
      </c>
      <c r="C115" s="686" t="s">
        <v>704</v>
      </c>
      <c r="D115" s="686"/>
      <c r="E115" s="69" t="s">
        <v>705</v>
      </c>
      <c r="F115" s="260"/>
      <c r="G115" s="260"/>
      <c r="H115" s="260"/>
      <c r="I115" s="703"/>
      <c r="J115" s="720"/>
      <c r="K115" s="98">
        <f>IF(G115="X",2,0)</f>
        <v>0</v>
      </c>
    </row>
    <row r="116" spans="2:12" ht="44.25" customHeight="1" x14ac:dyDescent="0.25">
      <c r="B116" s="65" t="s">
        <v>48</v>
      </c>
      <c r="C116" s="686" t="s">
        <v>637</v>
      </c>
      <c r="D116" s="686"/>
      <c r="E116" s="69" t="s">
        <v>703</v>
      </c>
      <c r="F116" s="260"/>
      <c r="G116" s="260"/>
      <c r="H116" s="260"/>
      <c r="I116" s="703"/>
      <c r="J116" s="720"/>
      <c r="K116" s="98">
        <f>IF(G116="X",2,0)</f>
        <v>0</v>
      </c>
    </row>
    <row r="117" spans="2:12" ht="24" customHeight="1" x14ac:dyDescent="0.25">
      <c r="B117" s="701" t="s">
        <v>188</v>
      </c>
      <c r="C117" s="701"/>
      <c r="D117" s="701"/>
      <c r="E117" s="701"/>
      <c r="F117" s="701"/>
      <c r="G117" s="701"/>
      <c r="H117" s="701"/>
      <c r="I117" s="701"/>
      <c r="J117" s="701"/>
      <c r="K117" s="701"/>
    </row>
    <row r="118" spans="2:12" ht="44.25" customHeight="1" x14ac:dyDescent="0.25">
      <c r="B118" s="65" t="s">
        <v>49</v>
      </c>
      <c r="C118" s="706" t="s">
        <v>125</v>
      </c>
      <c r="D118" s="706"/>
      <c r="E118" s="68" t="s">
        <v>738</v>
      </c>
      <c r="F118" s="215"/>
      <c r="G118" s="259"/>
      <c r="H118" s="259"/>
      <c r="I118" s="758"/>
      <c r="J118" s="759"/>
      <c r="K118" s="98">
        <f>IF(G118="X",2,0)</f>
        <v>0</v>
      </c>
    </row>
    <row r="119" spans="2:12" ht="55.5" customHeight="1" x14ac:dyDescent="0.25">
      <c r="B119" s="65" t="s">
        <v>64</v>
      </c>
      <c r="C119" s="706" t="s">
        <v>761</v>
      </c>
      <c r="D119" s="706"/>
      <c r="E119" s="68" t="s">
        <v>753</v>
      </c>
      <c r="F119" s="215"/>
      <c r="G119" s="259"/>
      <c r="H119" s="259"/>
      <c r="I119" s="758"/>
      <c r="J119" s="759"/>
      <c r="K119" s="98">
        <f>IF(G119="X",2,0)</f>
        <v>0</v>
      </c>
    </row>
    <row r="120" spans="2:12" ht="28.5" customHeight="1" x14ac:dyDescent="0.25">
      <c r="B120" s="102" t="s">
        <v>57</v>
      </c>
      <c r="C120" s="757" t="s">
        <v>272</v>
      </c>
      <c r="D120" s="757"/>
      <c r="E120" s="103" t="s">
        <v>712</v>
      </c>
      <c r="F120" s="216"/>
      <c r="G120" s="215"/>
      <c r="H120" s="263"/>
      <c r="I120" s="760"/>
      <c r="J120" s="761"/>
      <c r="K120" s="98">
        <f>IF(G120="X",2,0)</f>
        <v>0</v>
      </c>
    </row>
    <row r="121" spans="2:12" x14ac:dyDescent="0.25">
      <c r="B121" s="702" t="s">
        <v>352</v>
      </c>
      <c r="C121" s="702"/>
      <c r="D121" s="702"/>
      <c r="E121" s="702"/>
      <c r="F121" s="702"/>
      <c r="G121" s="702"/>
      <c r="H121" s="702"/>
      <c r="I121" s="702"/>
      <c r="J121" s="702"/>
      <c r="K121" s="702"/>
    </row>
    <row r="122" spans="2:12" x14ac:dyDescent="0.25">
      <c r="B122" s="702"/>
      <c r="C122" s="702"/>
      <c r="D122" s="702"/>
      <c r="E122" s="702"/>
      <c r="F122" s="702"/>
      <c r="G122" s="702"/>
      <c r="H122" s="702"/>
      <c r="I122" s="702"/>
      <c r="J122" s="702"/>
      <c r="K122" s="702"/>
    </row>
    <row r="123" spans="2:12" x14ac:dyDescent="0.25">
      <c r="B123" s="702"/>
      <c r="C123" s="702"/>
      <c r="D123" s="702"/>
      <c r="E123" s="702"/>
      <c r="F123" s="702"/>
      <c r="G123" s="702"/>
      <c r="H123" s="702"/>
      <c r="I123" s="702"/>
      <c r="J123" s="702"/>
      <c r="K123" s="702"/>
    </row>
    <row r="124" spans="2:12" x14ac:dyDescent="0.25">
      <c r="B124" s="702"/>
      <c r="C124" s="702"/>
      <c r="D124" s="702"/>
      <c r="E124" s="702"/>
      <c r="F124" s="702"/>
      <c r="G124" s="702"/>
      <c r="H124" s="702"/>
      <c r="I124" s="702"/>
      <c r="J124" s="702"/>
      <c r="K124" s="702"/>
    </row>
    <row r="125" spans="2:12" x14ac:dyDescent="0.25">
      <c r="B125" s="702"/>
      <c r="C125" s="702"/>
      <c r="D125" s="702"/>
      <c r="E125" s="702"/>
      <c r="F125" s="702"/>
      <c r="G125" s="702"/>
      <c r="H125" s="702"/>
      <c r="I125" s="702"/>
      <c r="J125" s="702"/>
      <c r="K125" s="702"/>
    </row>
    <row r="126" spans="2:12" x14ac:dyDescent="0.25">
      <c r="B126" s="7"/>
      <c r="C126" s="7"/>
      <c r="D126" s="7"/>
      <c r="E126" s="3"/>
      <c r="F126" s="2"/>
      <c r="G126" s="2"/>
      <c r="H126" s="2"/>
      <c r="I126" s="2"/>
      <c r="J126" s="2"/>
    </row>
    <row r="127" spans="2:12" ht="30" customHeight="1" x14ac:dyDescent="0.25">
      <c r="B127" s="694" t="s">
        <v>823</v>
      </c>
      <c r="C127" s="694"/>
      <c r="D127" s="694"/>
      <c r="E127" s="694"/>
      <c r="F127" s="694"/>
      <c r="G127" s="694"/>
      <c r="H127" s="694"/>
      <c r="I127" s="694"/>
      <c r="J127" s="694"/>
      <c r="K127" s="694"/>
    </row>
    <row r="128" spans="2:12" ht="20.25" x14ac:dyDescent="0.25">
      <c r="B128" s="695" t="s">
        <v>584</v>
      </c>
      <c r="C128" s="695"/>
      <c r="D128" s="695"/>
      <c r="E128" s="695"/>
      <c r="F128" s="695"/>
      <c r="G128" s="679" t="str">
        <f>K4</f>
        <v>0%</v>
      </c>
      <c r="H128" s="680"/>
      <c r="I128" s="680"/>
      <c r="J128" s="680"/>
      <c r="K128" s="681"/>
    </row>
    <row r="129" spans="2:24" ht="20.25" x14ac:dyDescent="0.25">
      <c r="B129" s="695" t="s">
        <v>163</v>
      </c>
      <c r="C129" s="695"/>
      <c r="D129" s="695"/>
      <c r="E129" s="695"/>
      <c r="F129" s="695"/>
      <c r="G129" s="679" t="str">
        <f>K61</f>
        <v>0%</v>
      </c>
      <c r="H129" s="680"/>
      <c r="I129" s="680"/>
      <c r="J129" s="680"/>
      <c r="K129" s="681"/>
    </row>
    <row r="130" spans="2:24" ht="20.25" x14ac:dyDescent="0.25">
      <c r="B130" s="695" t="s">
        <v>817</v>
      </c>
      <c r="C130" s="695"/>
      <c r="D130" s="695"/>
      <c r="E130" s="695"/>
      <c r="F130" s="695"/>
      <c r="G130" s="679" t="str">
        <f>K87</f>
        <v>0%</v>
      </c>
      <c r="H130" s="680"/>
      <c r="I130" s="680"/>
      <c r="J130" s="680"/>
      <c r="K130" s="681"/>
    </row>
    <row r="131" spans="2:24" ht="21.75" customHeight="1" x14ac:dyDescent="0.25">
      <c r="B131" s="696" t="s">
        <v>896</v>
      </c>
      <c r="C131" s="696"/>
      <c r="D131" s="696"/>
      <c r="E131" s="696"/>
      <c r="F131" s="696"/>
      <c r="G131" s="682" t="str">
        <f>K113</f>
        <v>0%</v>
      </c>
      <c r="H131" s="683"/>
      <c r="I131" s="683"/>
      <c r="J131" s="683"/>
      <c r="K131" s="684"/>
    </row>
    <row r="132" spans="2:24" ht="24" customHeight="1" x14ac:dyDescent="0.25">
      <c r="B132" s="697" t="s">
        <v>812</v>
      </c>
      <c r="C132" s="697"/>
      <c r="D132" s="697"/>
      <c r="E132" s="697"/>
      <c r="F132" s="697"/>
      <c r="G132" s="894">
        <f>G128+G129+G130+G131</f>
        <v>0</v>
      </c>
      <c r="H132" s="894"/>
      <c r="I132" s="894"/>
      <c r="J132" s="894"/>
      <c r="K132" s="894"/>
    </row>
    <row r="133" spans="2:24" x14ac:dyDescent="0.25">
      <c r="B133" s="7"/>
      <c r="C133" s="7"/>
      <c r="D133" s="7"/>
      <c r="E133" s="3"/>
      <c r="F133" s="2"/>
      <c r="G133" s="2"/>
      <c r="H133" s="2"/>
      <c r="I133" s="2"/>
      <c r="J133" s="2"/>
    </row>
    <row r="134" spans="2:24" x14ac:dyDescent="0.25">
      <c r="B134" s="7"/>
      <c r="C134" s="7"/>
      <c r="D134" s="7"/>
      <c r="E134" s="3"/>
      <c r="F134" s="2"/>
      <c r="G134" s="2"/>
      <c r="H134" s="2"/>
      <c r="I134" s="2"/>
      <c r="J134" s="2"/>
    </row>
    <row r="135" spans="2:24" x14ac:dyDescent="0.25">
      <c r="B135" s="2"/>
      <c r="C135" s="2"/>
      <c r="D135" s="2"/>
      <c r="E135" s="3"/>
      <c r="F135" s="2"/>
      <c r="G135" s="2"/>
      <c r="H135" s="2"/>
      <c r="I135" s="278">
        <f>G132</f>
        <v>0</v>
      </c>
      <c r="J135" s="2"/>
      <c r="X135" s="219"/>
    </row>
    <row r="136" spans="2:24" x14ac:dyDescent="0.25">
      <c r="B136" s="2"/>
      <c r="C136" s="2"/>
      <c r="D136" s="2"/>
      <c r="E136" s="3"/>
      <c r="F136" s="2"/>
      <c r="G136" s="2"/>
      <c r="H136" s="2"/>
      <c r="I136" s="2"/>
      <c r="J136" s="2"/>
    </row>
    <row r="137" spans="2:24" x14ac:dyDescent="0.25">
      <c r="B137" s="2"/>
      <c r="C137" s="2"/>
      <c r="D137" s="2"/>
      <c r="E137" s="3"/>
      <c r="F137" s="2"/>
      <c r="G137" s="2"/>
      <c r="H137" s="2"/>
      <c r="I137" s="2"/>
      <c r="J137" s="2"/>
    </row>
    <row r="138" spans="2:24" x14ac:dyDescent="0.25">
      <c r="B138" s="2"/>
      <c r="C138" s="2"/>
      <c r="D138" s="2"/>
      <c r="E138" s="3"/>
      <c r="F138" s="2"/>
      <c r="G138" s="2"/>
      <c r="H138" s="2"/>
      <c r="I138" s="2"/>
      <c r="J138" s="2"/>
    </row>
    <row r="139" spans="2:24" x14ac:dyDescent="0.25">
      <c r="B139" s="2"/>
      <c r="C139" s="2"/>
      <c r="D139" s="2"/>
      <c r="E139" s="3"/>
      <c r="F139" s="2"/>
      <c r="G139" s="2"/>
      <c r="H139" s="2"/>
      <c r="I139" s="2"/>
      <c r="J139" s="2"/>
    </row>
    <row r="140" spans="2:24" x14ac:dyDescent="0.25">
      <c r="B140" s="2"/>
      <c r="C140" s="2"/>
      <c r="D140" s="2"/>
      <c r="E140" s="3"/>
      <c r="F140" s="2"/>
      <c r="G140" s="2"/>
      <c r="H140" s="2"/>
      <c r="I140" s="2"/>
      <c r="J140" s="2"/>
    </row>
    <row r="141" spans="2:24" x14ac:dyDescent="0.25">
      <c r="B141" s="2"/>
      <c r="C141" s="2"/>
      <c r="D141" s="2"/>
      <c r="E141" s="3"/>
      <c r="F141" s="2"/>
      <c r="G141" s="2"/>
      <c r="H141" s="2"/>
      <c r="I141" s="2"/>
      <c r="J141" s="2"/>
    </row>
    <row r="142" spans="2:24" x14ac:dyDescent="0.25">
      <c r="B142" s="2"/>
      <c r="C142" s="2"/>
      <c r="D142" s="2"/>
      <c r="E142" s="3"/>
      <c r="F142" s="2"/>
      <c r="G142" s="2"/>
      <c r="H142" s="2"/>
      <c r="I142" s="2"/>
      <c r="J142" s="2"/>
    </row>
    <row r="143" spans="2:24" x14ac:dyDescent="0.25">
      <c r="B143" s="2"/>
      <c r="C143" s="2"/>
      <c r="D143" s="2"/>
      <c r="E143" s="3"/>
      <c r="F143" s="2"/>
      <c r="G143" s="2"/>
      <c r="H143" s="2"/>
      <c r="I143" s="2"/>
      <c r="J143" s="2"/>
    </row>
    <row r="144" spans="2:24" x14ac:dyDescent="0.25">
      <c r="B144" s="2"/>
      <c r="C144" s="2"/>
      <c r="D144" s="2"/>
      <c r="E144" s="3"/>
      <c r="F144" s="2"/>
      <c r="G144" s="2"/>
      <c r="H144" s="2"/>
      <c r="I144" s="2"/>
      <c r="J144" s="2"/>
    </row>
    <row r="145" spans="2:10" x14ac:dyDescent="0.25">
      <c r="B145" s="2"/>
      <c r="C145" s="2"/>
      <c r="D145" s="2"/>
      <c r="E145" s="3"/>
      <c r="F145" s="2"/>
      <c r="G145" s="2"/>
      <c r="H145" s="2"/>
      <c r="I145" s="2"/>
      <c r="J145" s="2"/>
    </row>
    <row r="146" spans="2:10" x14ac:dyDescent="0.25">
      <c r="B146" s="2"/>
      <c r="C146" s="2"/>
      <c r="D146" s="2"/>
      <c r="E146" s="3"/>
      <c r="F146" s="2"/>
      <c r="G146" s="2"/>
      <c r="H146" s="2"/>
      <c r="I146" s="2"/>
      <c r="J146" s="2"/>
    </row>
    <row r="147" spans="2:10" x14ac:dyDescent="0.25">
      <c r="B147" s="2"/>
      <c r="C147" s="2"/>
      <c r="D147" s="2"/>
      <c r="E147" s="3"/>
      <c r="F147" s="2"/>
      <c r="G147" s="2"/>
      <c r="H147" s="2"/>
      <c r="I147" s="2"/>
      <c r="J147" s="2"/>
    </row>
    <row r="148" spans="2:10" x14ac:dyDescent="0.25">
      <c r="B148" s="2"/>
      <c r="C148" s="2"/>
      <c r="D148" s="2"/>
      <c r="E148" s="3"/>
      <c r="F148" s="2"/>
      <c r="G148" s="2"/>
      <c r="H148" s="2"/>
      <c r="I148" s="2"/>
      <c r="J148" s="2"/>
    </row>
    <row r="149" spans="2:10" x14ac:dyDescent="0.25">
      <c r="B149" s="2"/>
      <c r="C149" s="2"/>
      <c r="D149" s="2"/>
      <c r="E149" s="3"/>
      <c r="F149" s="2"/>
      <c r="G149" s="2"/>
      <c r="H149" s="2"/>
      <c r="I149" s="2"/>
      <c r="J149" s="2"/>
    </row>
    <row r="150" spans="2:10" x14ac:dyDescent="0.25">
      <c r="B150" s="2"/>
      <c r="C150" s="2"/>
      <c r="D150" s="2"/>
      <c r="E150" s="3"/>
      <c r="F150" s="2"/>
      <c r="G150" s="2"/>
      <c r="H150" s="2"/>
      <c r="I150" s="2"/>
      <c r="J150" s="2"/>
    </row>
    <row r="151" spans="2:10" x14ac:dyDescent="0.25">
      <c r="B151" s="2"/>
      <c r="C151" s="2"/>
      <c r="D151" s="2"/>
      <c r="E151" s="3"/>
      <c r="F151" s="2"/>
      <c r="G151" s="2"/>
      <c r="H151" s="2"/>
      <c r="I151" s="2"/>
      <c r="J151" s="2"/>
    </row>
    <row r="152" spans="2:10" x14ac:dyDescent="0.25">
      <c r="B152" s="2"/>
      <c r="C152" s="2"/>
      <c r="D152" s="2"/>
      <c r="E152" s="3"/>
      <c r="F152" s="2"/>
      <c r="G152" s="2"/>
      <c r="H152" s="2"/>
      <c r="I152" s="2"/>
      <c r="J152" s="2"/>
    </row>
    <row r="153" spans="2:10" x14ac:dyDescent="0.25">
      <c r="B153" s="2"/>
      <c r="C153" s="2"/>
      <c r="D153" s="2"/>
      <c r="E153" s="3"/>
      <c r="F153" s="2"/>
      <c r="G153" s="2"/>
      <c r="H153" s="2"/>
      <c r="I153" s="2"/>
      <c r="J153" s="2"/>
    </row>
    <row r="154" spans="2:10" x14ac:dyDescent="0.25">
      <c r="B154" s="2"/>
      <c r="C154" s="2"/>
      <c r="D154" s="2"/>
      <c r="E154" s="3"/>
      <c r="F154" s="2"/>
      <c r="G154" s="2"/>
      <c r="H154" s="2"/>
      <c r="I154" s="2"/>
      <c r="J154" s="2"/>
    </row>
    <row r="155" spans="2:10" x14ac:dyDescent="0.25">
      <c r="B155" s="2"/>
      <c r="C155" s="2"/>
      <c r="D155" s="2"/>
      <c r="E155" s="3"/>
      <c r="F155" s="2"/>
      <c r="G155" s="2"/>
      <c r="H155" s="2"/>
      <c r="I155" s="2"/>
      <c r="J155" s="2"/>
    </row>
    <row r="156" spans="2:10" x14ac:dyDescent="0.25">
      <c r="B156" s="2"/>
      <c r="C156" s="2"/>
      <c r="D156" s="2"/>
      <c r="E156" s="3"/>
      <c r="F156" s="2"/>
      <c r="G156" s="2"/>
      <c r="H156" s="2"/>
      <c r="I156" s="2"/>
      <c r="J156" s="2"/>
    </row>
    <row r="157" spans="2:10" x14ac:dyDescent="0.25">
      <c r="B157" s="2"/>
      <c r="C157" s="2"/>
      <c r="D157" s="2"/>
      <c r="E157" s="3"/>
      <c r="F157" s="2"/>
      <c r="G157" s="2"/>
      <c r="H157" s="2"/>
      <c r="I157" s="2"/>
      <c r="J157" s="2"/>
    </row>
    <row r="158" spans="2:10" x14ac:dyDescent="0.25">
      <c r="B158" s="2"/>
      <c r="C158" s="2"/>
      <c r="D158" s="2"/>
      <c r="E158" s="3"/>
      <c r="F158" s="2"/>
      <c r="G158" s="2"/>
      <c r="H158" s="2"/>
      <c r="I158" s="2"/>
      <c r="J158" s="2"/>
    </row>
    <row r="159" spans="2:10" x14ac:dyDescent="0.25">
      <c r="B159" s="2"/>
      <c r="C159" s="2"/>
      <c r="D159" s="2"/>
      <c r="E159" s="3"/>
      <c r="F159" s="2"/>
      <c r="G159" s="2"/>
      <c r="H159" s="2"/>
      <c r="I159" s="2"/>
      <c r="J159" s="2"/>
    </row>
    <row r="160" spans="2:10" x14ac:dyDescent="0.25">
      <c r="B160" s="2"/>
      <c r="C160" s="2"/>
      <c r="D160" s="2"/>
      <c r="E160" s="3"/>
      <c r="F160" s="2"/>
      <c r="G160" s="2"/>
      <c r="H160" s="2"/>
      <c r="I160" s="2"/>
      <c r="J160" s="2"/>
    </row>
    <row r="161" spans="2:10" x14ac:dyDescent="0.25">
      <c r="B161" s="2"/>
      <c r="C161" s="2"/>
      <c r="D161" s="2"/>
      <c r="E161" s="3"/>
      <c r="F161" s="2"/>
      <c r="G161" s="2"/>
      <c r="H161" s="2"/>
      <c r="I161" s="2"/>
      <c r="J161" s="2"/>
    </row>
    <row r="162" spans="2:10" x14ac:dyDescent="0.25">
      <c r="B162" s="2"/>
      <c r="C162" s="2"/>
      <c r="D162" s="2"/>
      <c r="E162" s="3"/>
      <c r="F162" s="2"/>
      <c r="G162" s="2"/>
      <c r="H162" s="2"/>
      <c r="I162" s="2"/>
      <c r="J162" s="2"/>
    </row>
    <row r="163" spans="2:10" x14ac:dyDescent="0.25">
      <c r="B163" s="2"/>
      <c r="C163" s="2"/>
      <c r="D163" s="2"/>
      <c r="E163" s="3"/>
      <c r="F163" s="2"/>
      <c r="G163" s="2"/>
      <c r="H163" s="2"/>
      <c r="I163" s="2"/>
      <c r="J163" s="2"/>
    </row>
    <row r="164" spans="2:10" x14ac:dyDescent="0.25">
      <c r="B164" s="2"/>
      <c r="C164" s="2"/>
      <c r="D164" s="2"/>
      <c r="E164" s="3"/>
      <c r="F164" s="2"/>
      <c r="G164" s="2"/>
      <c r="H164" s="2"/>
      <c r="I164" s="2"/>
      <c r="J164" s="2"/>
    </row>
    <row r="165" spans="2:10" x14ac:dyDescent="0.25">
      <c r="B165" s="2"/>
      <c r="C165" s="2"/>
      <c r="D165" s="2"/>
      <c r="E165" s="3"/>
      <c r="F165" s="2"/>
      <c r="G165" s="2"/>
      <c r="H165" s="2"/>
      <c r="I165" s="2"/>
      <c r="J165" s="2"/>
    </row>
    <row r="166" spans="2:10" x14ac:dyDescent="0.25">
      <c r="B166" s="2"/>
      <c r="C166" s="2"/>
      <c r="D166" s="2"/>
      <c r="E166" s="3"/>
      <c r="F166" s="2"/>
      <c r="G166" s="2"/>
      <c r="H166" s="2"/>
      <c r="I166" s="2"/>
      <c r="J166" s="2"/>
    </row>
    <row r="167" spans="2:10" x14ac:dyDescent="0.25">
      <c r="B167" s="2"/>
      <c r="C167" s="2"/>
      <c r="D167" s="2"/>
      <c r="E167" s="3"/>
      <c r="F167" s="2"/>
      <c r="G167" s="2"/>
      <c r="H167" s="2"/>
      <c r="I167" s="2"/>
      <c r="J167" s="2"/>
    </row>
    <row r="168" spans="2:10" x14ac:dyDescent="0.25">
      <c r="B168" s="2"/>
      <c r="C168" s="2"/>
      <c r="D168" s="2"/>
      <c r="E168" s="3"/>
      <c r="F168" s="2"/>
      <c r="G168" s="2"/>
      <c r="H168" s="2"/>
      <c r="I168" s="2"/>
      <c r="J168" s="2"/>
    </row>
    <row r="169" spans="2:10" x14ac:dyDescent="0.25">
      <c r="B169" s="2"/>
      <c r="C169" s="2"/>
      <c r="D169" s="2"/>
      <c r="E169" s="3"/>
      <c r="F169" s="2"/>
      <c r="G169" s="2"/>
      <c r="H169" s="2"/>
      <c r="I169" s="2"/>
      <c r="J169" s="2"/>
    </row>
    <row r="170" spans="2:10" x14ac:dyDescent="0.25">
      <c r="B170" s="2"/>
      <c r="C170" s="2"/>
      <c r="D170" s="2"/>
      <c r="E170" s="3"/>
      <c r="F170" s="2"/>
      <c r="G170" s="2"/>
      <c r="H170" s="2"/>
      <c r="I170" s="2"/>
      <c r="J170" s="2"/>
    </row>
  </sheetData>
  <mergeCells count="238">
    <mergeCell ref="I15:J15"/>
    <mergeCell ref="I16:J16"/>
    <mergeCell ref="I17:J17"/>
    <mergeCell ref="I18:J18"/>
    <mergeCell ref="I19:J19"/>
    <mergeCell ref="I20:J20"/>
    <mergeCell ref="I14:J14"/>
    <mergeCell ref="C16:D16"/>
    <mergeCell ref="C18:D18"/>
    <mergeCell ref="C19:D19"/>
    <mergeCell ref="C14:D14"/>
    <mergeCell ref="C15:D15"/>
    <mergeCell ref="B28:K28"/>
    <mergeCell ref="B29:K29"/>
    <mergeCell ref="C24:D24"/>
    <mergeCell ref="C25:D25"/>
    <mergeCell ref="C17:D17"/>
    <mergeCell ref="C23:D23"/>
    <mergeCell ref="C22:D22"/>
    <mergeCell ref="B21:K21"/>
    <mergeCell ref="I22:J22"/>
    <mergeCell ref="I23:J23"/>
    <mergeCell ref="I24:J24"/>
    <mergeCell ref="I25:J25"/>
    <mergeCell ref="C20:D20"/>
    <mergeCell ref="I76:J76"/>
    <mergeCell ref="C69:D69"/>
    <mergeCell ref="C26:D26"/>
    <mergeCell ref="C31:D31"/>
    <mergeCell ref="C30:D30"/>
    <mergeCell ref="C27:D27"/>
    <mergeCell ref="I37:J37"/>
    <mergeCell ref="I44:J44"/>
    <mergeCell ref="I45:J45"/>
    <mergeCell ref="I26:J26"/>
    <mergeCell ref="I27:J27"/>
    <mergeCell ref="C32:D32"/>
    <mergeCell ref="C34:D34"/>
    <mergeCell ref="I36:J36"/>
    <mergeCell ref="C35:D35"/>
    <mergeCell ref="C42:D42"/>
    <mergeCell ref="I39:J39"/>
    <mergeCell ref="I41:J41"/>
    <mergeCell ref="C36:D36"/>
    <mergeCell ref="C39:D39"/>
    <mergeCell ref="I43:J43"/>
    <mergeCell ref="C33:D33"/>
    <mergeCell ref="B40:K40"/>
    <mergeCell ref="B38:K38"/>
    <mergeCell ref="C78:D78"/>
    <mergeCell ref="C79:D79"/>
    <mergeCell ref="C83:D83"/>
    <mergeCell ref="C66:D66"/>
    <mergeCell ref="C71:D71"/>
    <mergeCell ref="C82:D82"/>
    <mergeCell ref="C76:D76"/>
    <mergeCell ref="C80:D80"/>
    <mergeCell ref="C72:D72"/>
    <mergeCell ref="C68:D68"/>
    <mergeCell ref="C75:D75"/>
    <mergeCell ref="C120:D120"/>
    <mergeCell ref="C115:D115"/>
    <mergeCell ref="C116:D116"/>
    <mergeCell ref="I115:J115"/>
    <mergeCell ref="I116:J116"/>
    <mergeCell ref="I118:J118"/>
    <mergeCell ref="I119:J119"/>
    <mergeCell ref="I120:J120"/>
    <mergeCell ref="C119:D119"/>
    <mergeCell ref="C118:D118"/>
    <mergeCell ref="C49:D49"/>
    <mergeCell ref="C65:D65"/>
    <mergeCell ref="C52:D52"/>
    <mergeCell ref="C51:D51"/>
    <mergeCell ref="C54:D54"/>
    <mergeCell ref="I49:J49"/>
    <mergeCell ref="I65:J65"/>
    <mergeCell ref="C47:D47"/>
    <mergeCell ref="B50:K50"/>
    <mergeCell ref="I64:J64"/>
    <mergeCell ref="C64:D64"/>
    <mergeCell ref="I54:J54"/>
    <mergeCell ref="I55:J55"/>
    <mergeCell ref="H61:H62"/>
    <mergeCell ref="I61:J62"/>
    <mergeCell ref="C57:D57"/>
    <mergeCell ref="C58:D58"/>
    <mergeCell ref="C59:D59"/>
    <mergeCell ref="I51:J51"/>
    <mergeCell ref="I52:J52"/>
    <mergeCell ref="I53:J53"/>
    <mergeCell ref="C53:D53"/>
    <mergeCell ref="I72:J72"/>
    <mergeCell ref="I71:J71"/>
    <mergeCell ref="I75:J75"/>
    <mergeCell ref="I68:J68"/>
    <mergeCell ref="I69:J69"/>
    <mergeCell ref="I70:J70"/>
    <mergeCell ref="I74:J74"/>
    <mergeCell ref="C55:D55"/>
    <mergeCell ref="B56:K56"/>
    <mergeCell ref="B73:K73"/>
    <mergeCell ref="B63:K63"/>
    <mergeCell ref="I57:J57"/>
    <mergeCell ref="I58:J58"/>
    <mergeCell ref="I59:J59"/>
    <mergeCell ref="I60:J60"/>
    <mergeCell ref="C60:D60"/>
    <mergeCell ref="C74:D74"/>
    <mergeCell ref="E61:E62"/>
    <mergeCell ref="F61:F62"/>
    <mergeCell ref="G61:G62"/>
    <mergeCell ref="K61:L62"/>
    <mergeCell ref="I66:J66"/>
    <mergeCell ref="I67:J67"/>
    <mergeCell ref="B2:J2"/>
    <mergeCell ref="I6:J6"/>
    <mergeCell ref="I7:J7"/>
    <mergeCell ref="I8:J8"/>
    <mergeCell ref="I10:J10"/>
    <mergeCell ref="I11:J11"/>
    <mergeCell ref="I12:J12"/>
    <mergeCell ref="I13:J13"/>
    <mergeCell ref="B3:J3"/>
    <mergeCell ref="C6:D6"/>
    <mergeCell ref="C7:D7"/>
    <mergeCell ref="C11:D11"/>
    <mergeCell ref="C8:D8"/>
    <mergeCell ref="C10:D10"/>
    <mergeCell ref="I4:J4"/>
    <mergeCell ref="B4:D4"/>
    <mergeCell ref="C13:D13"/>
    <mergeCell ref="I9:J9"/>
    <mergeCell ref="C9:D9"/>
    <mergeCell ref="C12:D12"/>
    <mergeCell ref="B5:K5"/>
    <mergeCell ref="K4:L4"/>
    <mergeCell ref="I82:J82"/>
    <mergeCell ref="I83:J83"/>
    <mergeCell ref="C96:D96"/>
    <mergeCell ref="C98:D98"/>
    <mergeCell ref="C100:D100"/>
    <mergeCell ref="C105:D105"/>
    <mergeCell ref="I80:J80"/>
    <mergeCell ref="I77:J77"/>
    <mergeCell ref="I79:J79"/>
    <mergeCell ref="I78:J78"/>
    <mergeCell ref="C90:D90"/>
    <mergeCell ref="I90:J90"/>
    <mergeCell ref="C91:D91"/>
    <mergeCell ref="C92:D92"/>
    <mergeCell ref="C93:D93"/>
    <mergeCell ref="C101:D101"/>
    <mergeCell ref="I91:J91"/>
    <mergeCell ref="I98:J98"/>
    <mergeCell ref="I100:J100"/>
    <mergeCell ref="I101:J101"/>
    <mergeCell ref="I92:J92"/>
    <mergeCell ref="I93:J93"/>
    <mergeCell ref="I94:J94"/>
    <mergeCell ref="I95:J95"/>
    <mergeCell ref="B113:D113"/>
    <mergeCell ref="I113:J113"/>
    <mergeCell ref="C111:D111"/>
    <mergeCell ref="I112:J112"/>
    <mergeCell ref="C112:D112"/>
    <mergeCell ref="I107:J107"/>
    <mergeCell ref="I108:J108"/>
    <mergeCell ref="I109:J109"/>
    <mergeCell ref="C94:D94"/>
    <mergeCell ref="C95:D95"/>
    <mergeCell ref="C107:D107"/>
    <mergeCell ref="I111:J111"/>
    <mergeCell ref="C99:D99"/>
    <mergeCell ref="C103:D103"/>
    <mergeCell ref="C104:D104"/>
    <mergeCell ref="I110:J110"/>
    <mergeCell ref="I104:J104"/>
    <mergeCell ref="I103:J103"/>
    <mergeCell ref="I105:J105"/>
    <mergeCell ref="I99:J99"/>
    <mergeCell ref="I102:J102"/>
    <mergeCell ref="I84:J84"/>
    <mergeCell ref="I85:J85"/>
    <mergeCell ref="I86:J86"/>
    <mergeCell ref="C110:D110"/>
    <mergeCell ref="I96:J96"/>
    <mergeCell ref="C108:D108"/>
    <mergeCell ref="C102:D102"/>
    <mergeCell ref="C85:D85"/>
    <mergeCell ref="I89:J89"/>
    <mergeCell ref="C109:D109"/>
    <mergeCell ref="C89:D89"/>
    <mergeCell ref="C86:D86"/>
    <mergeCell ref="C84:D84"/>
    <mergeCell ref="B87:D87"/>
    <mergeCell ref="I87:J87"/>
    <mergeCell ref="C46:D46"/>
    <mergeCell ref="C48:D48"/>
    <mergeCell ref="C41:D41"/>
    <mergeCell ref="I30:J30"/>
    <mergeCell ref="I31:J31"/>
    <mergeCell ref="I32:J32"/>
    <mergeCell ref="I33:J33"/>
    <mergeCell ref="I34:J34"/>
    <mergeCell ref="I35:J35"/>
    <mergeCell ref="C43:D43"/>
    <mergeCell ref="C37:D37"/>
    <mergeCell ref="I42:J42"/>
    <mergeCell ref="I46:J46"/>
    <mergeCell ref="I47:J47"/>
    <mergeCell ref="I48:J48"/>
    <mergeCell ref="C44:D44"/>
    <mergeCell ref="C45:D45"/>
    <mergeCell ref="G128:K128"/>
    <mergeCell ref="G129:K129"/>
    <mergeCell ref="G130:K130"/>
    <mergeCell ref="G131:K131"/>
    <mergeCell ref="G132:K132"/>
    <mergeCell ref="C77:D77"/>
    <mergeCell ref="C67:D67"/>
    <mergeCell ref="B61:D62"/>
    <mergeCell ref="C70:D70"/>
    <mergeCell ref="K87:L87"/>
    <mergeCell ref="K113:L113"/>
    <mergeCell ref="B127:K127"/>
    <mergeCell ref="B128:F128"/>
    <mergeCell ref="B129:F129"/>
    <mergeCell ref="B130:F130"/>
    <mergeCell ref="B131:F131"/>
    <mergeCell ref="B132:F132"/>
    <mergeCell ref="B81:K81"/>
    <mergeCell ref="B106:K106"/>
    <mergeCell ref="B97:K97"/>
    <mergeCell ref="B88:K88"/>
    <mergeCell ref="B117:K117"/>
    <mergeCell ref="B114:K114"/>
    <mergeCell ref="B121:K125"/>
  </mergeCells>
  <printOptions horizontalCentered="1"/>
  <pageMargins left="0.19685039370078741" right="0.19685039370078741"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H92"/>
  <sheetViews>
    <sheetView zoomScale="86" zoomScaleNormal="86" workbookViewId="0">
      <selection activeCell="C16" sqref="C16"/>
    </sheetView>
  </sheetViews>
  <sheetFormatPr baseColWidth="10" defaultRowHeight="15" x14ac:dyDescent="0.25"/>
  <cols>
    <col min="1" max="1" width="3.7109375" customWidth="1"/>
    <col min="2" max="2" width="8.7109375" style="2" customWidth="1"/>
    <col min="3" max="3" width="62.140625" style="2" customWidth="1"/>
    <col min="4" max="4" width="23.5703125" style="2" customWidth="1"/>
    <col min="5" max="5" width="7.85546875" style="2" customWidth="1"/>
    <col min="6" max="6" width="6.85546875" style="2" customWidth="1"/>
    <col min="7" max="7" width="9.42578125" style="2" customWidth="1"/>
  </cols>
  <sheetData>
    <row r="1" spans="2:8" ht="10.5" customHeight="1" thickBot="1" x14ac:dyDescent="0.35"/>
    <row r="2" spans="2:8" ht="26.25" customHeight="1" x14ac:dyDescent="0.25">
      <c r="B2" s="788" t="s">
        <v>38</v>
      </c>
      <c r="C2" s="789"/>
      <c r="D2" s="789"/>
      <c r="E2" s="789"/>
      <c r="F2" s="789"/>
      <c r="G2" s="790"/>
    </row>
    <row r="3" spans="2:8" ht="40.5" customHeight="1" thickBot="1" x14ac:dyDescent="0.35">
      <c r="B3" s="785" t="s">
        <v>136</v>
      </c>
      <c r="C3" s="786"/>
      <c r="D3" s="786"/>
      <c r="E3" s="786"/>
      <c r="F3" s="786"/>
      <c r="G3" s="787"/>
    </row>
    <row r="4" spans="2:8" ht="43.5" customHeight="1" x14ac:dyDescent="0.25">
      <c r="B4" s="77">
        <v>1</v>
      </c>
      <c r="C4" s="78" t="s">
        <v>83</v>
      </c>
      <c r="D4" s="79" t="s">
        <v>731</v>
      </c>
      <c r="E4" s="92" t="s">
        <v>353</v>
      </c>
      <c r="F4" s="80" t="s">
        <v>407</v>
      </c>
      <c r="G4" s="81" t="s">
        <v>352</v>
      </c>
      <c r="H4" s="217" t="str">
        <f>SUM(H5:H9)&amp;"%"</f>
        <v>0%</v>
      </c>
    </row>
    <row r="5" spans="2:8" ht="39" customHeight="1" x14ac:dyDescent="0.25">
      <c r="B5" s="20" t="s">
        <v>4</v>
      </c>
      <c r="C5" s="41" t="s">
        <v>126</v>
      </c>
      <c r="D5" s="41" t="s">
        <v>719</v>
      </c>
      <c r="E5" s="257"/>
      <c r="F5" s="258"/>
      <c r="G5" s="267"/>
      <c r="H5" s="98">
        <f>IF(F5="X",5,0)</f>
        <v>0</v>
      </c>
    </row>
    <row r="6" spans="2:8" ht="37.5" customHeight="1" x14ac:dyDescent="0.25">
      <c r="B6" s="20" t="s">
        <v>74</v>
      </c>
      <c r="C6" s="41" t="s">
        <v>127</v>
      </c>
      <c r="D6" s="41" t="s">
        <v>719</v>
      </c>
      <c r="E6" s="257"/>
      <c r="F6" s="258"/>
      <c r="G6" s="267"/>
      <c r="H6" s="98">
        <f>IF(F6="X",5,0)</f>
        <v>0</v>
      </c>
    </row>
    <row r="7" spans="2:8" ht="34.5" customHeight="1" x14ac:dyDescent="0.25">
      <c r="B7" s="20" t="s">
        <v>12</v>
      </c>
      <c r="C7" s="41" t="s">
        <v>128</v>
      </c>
      <c r="D7" s="41" t="s">
        <v>719</v>
      </c>
      <c r="E7" s="257"/>
      <c r="F7" s="258"/>
      <c r="G7" s="267"/>
      <c r="H7" s="98">
        <f>IF(F7="X",5,0)</f>
        <v>0</v>
      </c>
    </row>
    <row r="8" spans="2:8" ht="30.75" customHeight="1" x14ac:dyDescent="0.25">
      <c r="B8" s="20" t="s">
        <v>13</v>
      </c>
      <c r="C8" s="41" t="s">
        <v>129</v>
      </c>
      <c r="D8" s="41" t="s">
        <v>719</v>
      </c>
      <c r="E8" s="257"/>
      <c r="F8" s="258"/>
      <c r="G8" s="267"/>
      <c r="H8" s="98">
        <f>IF(F8="X",5,0)</f>
        <v>0</v>
      </c>
    </row>
    <row r="9" spans="2:8" ht="69.75" customHeight="1" thickBot="1" x14ac:dyDescent="0.3">
      <c r="B9" s="20" t="s">
        <v>75</v>
      </c>
      <c r="C9" s="22" t="s">
        <v>101</v>
      </c>
      <c r="D9" s="41" t="s">
        <v>719</v>
      </c>
      <c r="E9" s="257"/>
      <c r="F9" s="258"/>
      <c r="G9" s="267"/>
      <c r="H9" s="98">
        <f>IF(F9="X",5,0)</f>
        <v>0</v>
      </c>
    </row>
    <row r="10" spans="2:8" ht="33" customHeight="1" thickBot="1" x14ac:dyDescent="0.3">
      <c r="B10" s="82">
        <v>2</v>
      </c>
      <c r="C10" s="791" t="s">
        <v>16</v>
      </c>
      <c r="D10" s="791"/>
      <c r="E10" s="92" t="s">
        <v>353</v>
      </c>
      <c r="F10" s="80" t="s">
        <v>407</v>
      </c>
      <c r="G10" s="81" t="s">
        <v>352</v>
      </c>
      <c r="H10" s="218" t="str">
        <f>SUM(H11:H14)&amp;"%"</f>
        <v>0%</v>
      </c>
    </row>
    <row r="11" spans="2:8" ht="45" customHeight="1" x14ac:dyDescent="0.25">
      <c r="B11" s="63" t="s">
        <v>5</v>
      </c>
      <c r="C11" s="41" t="s">
        <v>200</v>
      </c>
      <c r="D11" s="23" t="s">
        <v>630</v>
      </c>
      <c r="E11" s="268"/>
      <c r="F11" s="260"/>
      <c r="G11" s="269"/>
      <c r="H11" s="98">
        <f>IF(F11="X",5,0)</f>
        <v>0</v>
      </c>
    </row>
    <row r="12" spans="2:8" ht="46.5" customHeight="1" x14ac:dyDescent="0.25">
      <c r="B12" s="63" t="s">
        <v>6</v>
      </c>
      <c r="C12" s="41" t="s">
        <v>464</v>
      </c>
      <c r="D12" s="23" t="s">
        <v>630</v>
      </c>
      <c r="E12" s="268"/>
      <c r="F12" s="260"/>
      <c r="G12" s="269"/>
      <c r="H12" s="98">
        <f>IF(F12="X",5,0)</f>
        <v>0</v>
      </c>
    </row>
    <row r="13" spans="2:8" ht="45" customHeight="1" x14ac:dyDescent="0.25">
      <c r="B13" s="63" t="s">
        <v>7</v>
      </c>
      <c r="C13" s="41" t="s">
        <v>130</v>
      </c>
      <c r="D13" s="23" t="s">
        <v>630</v>
      </c>
      <c r="E13" s="268"/>
      <c r="F13" s="260"/>
      <c r="G13" s="269"/>
      <c r="H13" s="98">
        <f>IF(F13="X",5,0)</f>
        <v>0</v>
      </c>
    </row>
    <row r="14" spans="2:8" ht="43.5" customHeight="1" thickBot="1" x14ac:dyDescent="0.3">
      <c r="B14" s="75" t="s">
        <v>8</v>
      </c>
      <c r="C14" s="76" t="s">
        <v>878</v>
      </c>
      <c r="D14" s="45" t="s">
        <v>630</v>
      </c>
      <c r="E14" s="270"/>
      <c r="F14" s="271"/>
      <c r="G14" s="272"/>
      <c r="H14" s="98">
        <f>IF(F14="X",5,0)</f>
        <v>0</v>
      </c>
    </row>
    <row r="15" spans="2:8" ht="38.25" customHeight="1" thickBot="1" x14ac:dyDescent="0.3">
      <c r="B15" s="82">
        <v>3</v>
      </c>
      <c r="C15" s="791" t="s">
        <v>15</v>
      </c>
      <c r="D15" s="791"/>
      <c r="E15" s="92" t="s">
        <v>353</v>
      </c>
      <c r="F15" s="80" t="s">
        <v>407</v>
      </c>
      <c r="G15" s="81" t="s">
        <v>352</v>
      </c>
      <c r="H15" s="218" t="str">
        <f>SUM(H16:H26)&amp;"%"</f>
        <v>0%</v>
      </c>
    </row>
    <row r="16" spans="2:8" ht="46.5" customHeight="1" x14ac:dyDescent="0.25">
      <c r="B16" s="63" t="s">
        <v>43</v>
      </c>
      <c r="C16" s="39" t="s">
        <v>131</v>
      </c>
      <c r="D16" s="23" t="s">
        <v>630</v>
      </c>
      <c r="E16" s="273"/>
      <c r="F16" s="273"/>
      <c r="G16" s="269"/>
      <c r="H16" s="100">
        <f>IF(F16="X",3,0)</f>
        <v>0</v>
      </c>
    </row>
    <row r="17" spans="2:8" ht="48.75" customHeight="1" x14ac:dyDescent="0.25">
      <c r="B17" s="63" t="s">
        <v>44</v>
      </c>
      <c r="C17" s="41" t="s">
        <v>132</v>
      </c>
      <c r="D17" s="23" t="s">
        <v>630</v>
      </c>
      <c r="E17" s="232"/>
      <c r="F17" s="232"/>
      <c r="G17" s="269"/>
      <c r="H17" s="100">
        <f>IF(F17="X",3,0)</f>
        <v>0</v>
      </c>
    </row>
    <row r="18" spans="2:8" ht="48.75" customHeight="1" x14ac:dyDescent="0.25">
      <c r="B18" s="63" t="s">
        <v>45</v>
      </c>
      <c r="C18" s="41" t="s">
        <v>133</v>
      </c>
      <c r="D18" s="23" t="s">
        <v>630</v>
      </c>
      <c r="E18" s="232"/>
      <c r="F18" s="232"/>
      <c r="G18" s="269"/>
      <c r="H18" s="100">
        <f>IF(F18="X",3,0)</f>
        <v>0</v>
      </c>
    </row>
    <row r="19" spans="2:8" ht="36.75" customHeight="1" x14ac:dyDescent="0.25">
      <c r="B19" s="63" t="s">
        <v>46</v>
      </c>
      <c r="C19" s="41" t="s">
        <v>134</v>
      </c>
      <c r="D19" s="23" t="s">
        <v>630</v>
      </c>
      <c r="E19" s="232"/>
      <c r="F19" s="232"/>
      <c r="G19" s="269"/>
      <c r="H19" s="100">
        <f>IF(F19="X",3,0)</f>
        <v>0</v>
      </c>
    </row>
    <row r="20" spans="2:8" ht="45.75" customHeight="1" x14ac:dyDescent="0.25">
      <c r="B20" s="63" t="s">
        <v>86</v>
      </c>
      <c r="C20" s="41" t="s">
        <v>302</v>
      </c>
      <c r="D20" s="23" t="s">
        <v>630</v>
      </c>
      <c r="E20" s="232"/>
      <c r="F20" s="232"/>
      <c r="G20" s="269"/>
      <c r="H20" s="100">
        <f>IF(F20="X",2,0)</f>
        <v>0</v>
      </c>
    </row>
    <row r="21" spans="2:8" ht="57.75" customHeight="1" x14ac:dyDescent="0.25">
      <c r="B21" s="63" t="s">
        <v>87</v>
      </c>
      <c r="C21" s="23" t="s">
        <v>303</v>
      </c>
      <c r="D21" s="23" t="s">
        <v>630</v>
      </c>
      <c r="E21" s="232"/>
      <c r="F21" s="232"/>
      <c r="G21" s="269"/>
      <c r="H21" s="100">
        <f>IF(F21="X",3,0)</f>
        <v>0</v>
      </c>
    </row>
    <row r="22" spans="2:8" ht="45.75" customHeight="1" x14ac:dyDescent="0.25">
      <c r="B22" s="63" t="s">
        <v>88</v>
      </c>
      <c r="C22" s="23" t="s">
        <v>783</v>
      </c>
      <c r="D22" s="23" t="s">
        <v>787</v>
      </c>
      <c r="E22" s="232"/>
      <c r="F22" s="232"/>
      <c r="G22" s="269"/>
      <c r="H22" s="100">
        <f>IF(F22="X",3,0)</f>
        <v>0</v>
      </c>
    </row>
    <row r="23" spans="2:8" ht="45.75" customHeight="1" x14ac:dyDescent="0.25">
      <c r="B23" s="63" t="s">
        <v>89</v>
      </c>
      <c r="C23" s="23" t="s">
        <v>784</v>
      </c>
      <c r="D23" s="23" t="s">
        <v>787</v>
      </c>
      <c r="E23" s="232"/>
      <c r="F23" s="232"/>
      <c r="G23" s="269"/>
      <c r="H23" s="100">
        <f>IF(F23="X",3,0)</f>
        <v>0</v>
      </c>
    </row>
    <row r="24" spans="2:8" ht="40.5" customHeight="1" x14ac:dyDescent="0.25">
      <c r="B24" s="63" t="s">
        <v>90</v>
      </c>
      <c r="C24" s="23" t="s">
        <v>785</v>
      </c>
      <c r="D24" s="23" t="s">
        <v>788</v>
      </c>
      <c r="E24" s="232"/>
      <c r="F24" s="232"/>
      <c r="G24" s="269"/>
      <c r="H24" s="100">
        <f>IF(F24="X",3,0)</f>
        <v>0</v>
      </c>
    </row>
    <row r="25" spans="2:8" ht="35.25" customHeight="1" x14ac:dyDescent="0.25">
      <c r="B25" s="63" t="s">
        <v>91</v>
      </c>
      <c r="C25" s="23" t="s">
        <v>786</v>
      </c>
      <c r="D25" s="23" t="s">
        <v>787</v>
      </c>
      <c r="E25" s="232"/>
      <c r="F25" s="232"/>
      <c r="G25" s="269"/>
      <c r="H25" s="100">
        <f>IF(F25="X",2,0)</f>
        <v>0</v>
      </c>
    </row>
    <row r="26" spans="2:8" ht="45" customHeight="1" thickBot="1" x14ac:dyDescent="0.3">
      <c r="B26" s="75" t="s">
        <v>148</v>
      </c>
      <c r="C26" s="45" t="s">
        <v>792</v>
      </c>
      <c r="D26" s="45" t="s">
        <v>793</v>
      </c>
      <c r="E26" s="274"/>
      <c r="F26" s="274"/>
      <c r="G26" s="272"/>
      <c r="H26" s="100">
        <f>IF(F26="X",2,0)</f>
        <v>0</v>
      </c>
    </row>
    <row r="27" spans="2:8" ht="36.75" customHeight="1" thickBot="1" x14ac:dyDescent="0.3">
      <c r="B27" s="83">
        <v>4</v>
      </c>
      <c r="C27" s="792" t="s">
        <v>84</v>
      </c>
      <c r="D27" s="792"/>
      <c r="E27" s="93" t="s">
        <v>353</v>
      </c>
      <c r="F27" s="84" t="s">
        <v>407</v>
      </c>
      <c r="G27" s="85" t="s">
        <v>352</v>
      </c>
      <c r="H27" s="218" t="str">
        <f>SUM(H28:H34)&amp;"%"</f>
        <v>0%</v>
      </c>
    </row>
    <row r="28" spans="2:8" ht="54" customHeight="1" thickBot="1" x14ac:dyDescent="0.3">
      <c r="B28" s="74" t="s">
        <v>47</v>
      </c>
      <c r="C28" s="44" t="s">
        <v>348</v>
      </c>
      <c r="D28" s="44" t="s">
        <v>630</v>
      </c>
      <c r="E28" s="254"/>
      <c r="F28" s="254"/>
      <c r="G28" s="275"/>
      <c r="H28" s="101">
        <f>IF(F28="X",3,0)</f>
        <v>0</v>
      </c>
    </row>
    <row r="29" spans="2:8" ht="59.25" customHeight="1" thickBot="1" x14ac:dyDescent="0.3">
      <c r="B29" s="63" t="s">
        <v>48</v>
      </c>
      <c r="C29" s="88" t="s">
        <v>135</v>
      </c>
      <c r="D29" s="88" t="s">
        <v>638</v>
      </c>
      <c r="E29" s="232"/>
      <c r="F29" s="232"/>
      <c r="G29" s="267"/>
      <c r="H29" s="101">
        <f>IF(F29="X",3,0)</f>
        <v>0</v>
      </c>
    </row>
    <row r="30" spans="2:8" ht="46.5" customHeight="1" thickBot="1" x14ac:dyDescent="0.3">
      <c r="B30" s="63" t="s">
        <v>49</v>
      </c>
      <c r="C30" s="88" t="s">
        <v>465</v>
      </c>
      <c r="D30" s="88" t="s">
        <v>630</v>
      </c>
      <c r="E30" s="232"/>
      <c r="F30" s="232"/>
      <c r="G30" s="267"/>
      <c r="H30" s="101">
        <f>IF(F30="X",4,0)</f>
        <v>0</v>
      </c>
    </row>
    <row r="31" spans="2:8" ht="32.25" customHeight="1" thickBot="1" x14ac:dyDescent="0.3">
      <c r="B31" s="63" t="s">
        <v>64</v>
      </c>
      <c r="C31" s="87" t="s">
        <v>102</v>
      </c>
      <c r="D31" s="88" t="s">
        <v>720</v>
      </c>
      <c r="E31" s="232"/>
      <c r="F31" s="232"/>
      <c r="G31" s="267"/>
      <c r="H31" s="101">
        <f>IF(F31="X",3,0)</f>
        <v>0</v>
      </c>
    </row>
    <row r="32" spans="2:8" ht="54" customHeight="1" thickBot="1" x14ac:dyDescent="0.3">
      <c r="B32" s="63" t="s">
        <v>57</v>
      </c>
      <c r="C32" s="88" t="s">
        <v>791</v>
      </c>
      <c r="D32" s="88" t="s">
        <v>789</v>
      </c>
      <c r="E32" s="232"/>
      <c r="F32" s="232"/>
      <c r="G32" s="267"/>
      <c r="H32" s="101">
        <f>IF(F32="X",4,0)</f>
        <v>0</v>
      </c>
    </row>
    <row r="33" spans="2:8" ht="54" customHeight="1" thickBot="1" x14ac:dyDescent="0.3">
      <c r="B33" s="63" t="s">
        <v>514</v>
      </c>
      <c r="C33" s="87" t="s">
        <v>790</v>
      </c>
      <c r="D33" s="88" t="s">
        <v>789</v>
      </c>
      <c r="E33" s="232"/>
      <c r="F33" s="232"/>
      <c r="G33" s="267"/>
      <c r="H33" s="101">
        <f>IF(F33="X",4,0)</f>
        <v>0</v>
      </c>
    </row>
    <row r="34" spans="2:8" ht="59.25" customHeight="1" thickBot="1" x14ac:dyDescent="0.3">
      <c r="B34" s="75" t="s">
        <v>515</v>
      </c>
      <c r="C34" s="89" t="s">
        <v>305</v>
      </c>
      <c r="D34" s="89" t="s">
        <v>638</v>
      </c>
      <c r="E34" s="274"/>
      <c r="F34" s="274"/>
      <c r="G34" s="276"/>
      <c r="H34" s="101">
        <f>IF(F34="X",4,0)</f>
        <v>0</v>
      </c>
    </row>
    <row r="35" spans="2:8" x14ac:dyDescent="0.25">
      <c r="B35" s="779" t="s">
        <v>352</v>
      </c>
      <c r="C35" s="780"/>
      <c r="D35" s="780"/>
      <c r="E35" s="780"/>
      <c r="F35" s="780"/>
      <c r="G35" s="780"/>
      <c r="H35" s="781"/>
    </row>
    <row r="36" spans="2:8" ht="15.75" thickBot="1" x14ac:dyDescent="0.3">
      <c r="B36" s="782"/>
      <c r="C36" s="783"/>
      <c r="D36" s="783"/>
      <c r="E36" s="783"/>
      <c r="F36" s="783"/>
      <c r="G36" s="783"/>
      <c r="H36" s="784"/>
    </row>
    <row r="37" spans="2:8" ht="15.75" thickBot="1" x14ac:dyDescent="0.3">
      <c r="B37" s="7"/>
      <c r="C37" s="7"/>
      <c r="D37" s="7"/>
      <c r="E37" s="7"/>
      <c r="F37" s="7"/>
      <c r="G37" s="7"/>
    </row>
    <row r="38" spans="2:8" ht="20.25" x14ac:dyDescent="0.25">
      <c r="B38" s="776" t="s">
        <v>824</v>
      </c>
      <c r="C38" s="777"/>
      <c r="D38" s="777"/>
      <c r="E38" s="777"/>
      <c r="F38" s="777"/>
      <c r="G38" s="777"/>
      <c r="H38" s="778"/>
    </row>
    <row r="39" spans="2:8" ht="20.25" x14ac:dyDescent="0.3">
      <c r="B39" s="768" t="s">
        <v>818</v>
      </c>
      <c r="C39" s="769"/>
      <c r="D39" s="769"/>
      <c r="E39" s="773" t="str">
        <f>H4</f>
        <v>0%</v>
      </c>
      <c r="F39" s="774"/>
      <c r="G39" s="774"/>
      <c r="H39" s="775"/>
    </row>
    <row r="40" spans="2:8" ht="20.25" x14ac:dyDescent="0.3">
      <c r="B40" s="768" t="s">
        <v>819</v>
      </c>
      <c r="C40" s="769"/>
      <c r="D40" s="769"/>
      <c r="E40" s="773" t="str">
        <f>H10</f>
        <v>0%</v>
      </c>
      <c r="F40" s="774"/>
      <c r="G40" s="774"/>
      <c r="H40" s="775"/>
    </row>
    <row r="41" spans="2:8" ht="20.25" x14ac:dyDescent="0.3">
      <c r="B41" s="768" t="s">
        <v>820</v>
      </c>
      <c r="C41" s="769"/>
      <c r="D41" s="769"/>
      <c r="E41" s="773" t="str">
        <f>H15</f>
        <v>0%</v>
      </c>
      <c r="F41" s="774"/>
      <c r="G41" s="774"/>
      <c r="H41" s="775"/>
    </row>
    <row r="42" spans="2:8" ht="20.25" x14ac:dyDescent="0.3">
      <c r="B42" s="770" t="s">
        <v>821</v>
      </c>
      <c r="C42" s="769"/>
      <c r="D42" s="769"/>
      <c r="E42" s="773" t="str">
        <f>H27</f>
        <v>0%</v>
      </c>
      <c r="F42" s="774"/>
      <c r="G42" s="774"/>
      <c r="H42" s="775"/>
    </row>
    <row r="43" spans="2:8" ht="18.75" thickBot="1" x14ac:dyDescent="0.3">
      <c r="B43" s="771" t="s">
        <v>812</v>
      </c>
      <c r="C43" s="772"/>
      <c r="D43" s="772"/>
      <c r="E43" s="685">
        <f>E42+E41+E40+E39</f>
        <v>0</v>
      </c>
      <c r="F43" s="685"/>
      <c r="G43" s="685"/>
      <c r="H43" s="685"/>
    </row>
    <row r="44" spans="2:8" x14ac:dyDescent="0.25">
      <c r="B44" s="7"/>
      <c r="C44" s="7"/>
      <c r="D44" s="7"/>
      <c r="E44" s="7"/>
      <c r="F44" s="7"/>
      <c r="G44" s="7"/>
    </row>
    <row r="45" spans="2:8" x14ac:dyDescent="0.25">
      <c r="B45" s="7"/>
      <c r="C45" s="7"/>
      <c r="D45" s="7"/>
      <c r="E45" s="7"/>
      <c r="F45" s="7"/>
      <c r="G45" s="7"/>
    </row>
    <row r="46" spans="2:8" x14ac:dyDescent="0.25">
      <c r="B46" s="7"/>
      <c r="C46" s="7"/>
      <c r="D46" s="7"/>
      <c r="E46" s="7"/>
      <c r="F46" s="7"/>
      <c r="G46" s="277">
        <f>E43</f>
        <v>0</v>
      </c>
    </row>
    <row r="47" spans="2:8" x14ac:dyDescent="0.25">
      <c r="B47" s="7"/>
      <c r="C47" s="7"/>
      <c r="D47" s="7"/>
      <c r="E47" s="7"/>
      <c r="F47" s="7"/>
      <c r="G47" s="7"/>
    </row>
    <row r="48" spans="2:8" x14ac:dyDescent="0.25">
      <c r="B48" s="7"/>
      <c r="C48" s="7"/>
      <c r="D48" s="7"/>
      <c r="E48" s="7"/>
      <c r="F48" s="7"/>
      <c r="G48" s="7"/>
    </row>
    <row r="49" spans="2:7" x14ac:dyDescent="0.25">
      <c r="B49" s="7"/>
      <c r="C49" s="7"/>
      <c r="D49" s="7"/>
      <c r="E49" s="7"/>
      <c r="F49" s="7"/>
      <c r="G49" s="7"/>
    </row>
    <row r="50" spans="2:7" x14ac:dyDescent="0.25">
      <c r="B50" s="7"/>
      <c r="C50" s="7"/>
      <c r="D50" s="7"/>
      <c r="E50" s="7"/>
      <c r="F50" s="7"/>
      <c r="G50" s="7"/>
    </row>
    <row r="51" spans="2:7" x14ac:dyDescent="0.25">
      <c r="B51" s="7"/>
      <c r="C51" s="7"/>
      <c r="D51" s="7"/>
      <c r="E51" s="7"/>
      <c r="F51" s="7"/>
      <c r="G51" s="7"/>
    </row>
    <row r="52" spans="2:7" x14ac:dyDescent="0.25">
      <c r="B52" s="7"/>
      <c r="C52" s="7"/>
      <c r="D52" s="7"/>
      <c r="E52" s="7"/>
      <c r="F52" s="7"/>
      <c r="G52" s="7"/>
    </row>
    <row r="53" spans="2:7" x14ac:dyDescent="0.25">
      <c r="B53" s="7"/>
      <c r="C53" s="7"/>
      <c r="D53" s="7"/>
      <c r="E53" s="7"/>
      <c r="F53" s="7"/>
      <c r="G53" s="7"/>
    </row>
    <row r="54" spans="2:7" x14ac:dyDescent="0.25">
      <c r="B54" s="7"/>
      <c r="C54" s="7"/>
      <c r="D54" s="7"/>
      <c r="E54" s="7"/>
      <c r="F54" s="7"/>
      <c r="G54" s="7"/>
    </row>
    <row r="55" spans="2:7" x14ac:dyDescent="0.25">
      <c r="B55" s="7"/>
      <c r="C55" s="7"/>
      <c r="D55" s="7"/>
      <c r="E55" s="7"/>
      <c r="F55" s="7"/>
      <c r="G55" s="7"/>
    </row>
    <row r="56" spans="2:7" x14ac:dyDescent="0.25">
      <c r="B56" s="7"/>
      <c r="C56" s="7"/>
      <c r="D56" s="7"/>
      <c r="E56" s="7"/>
      <c r="F56" s="7"/>
      <c r="G56" s="7"/>
    </row>
    <row r="57" spans="2:7" x14ac:dyDescent="0.25">
      <c r="B57" s="7"/>
      <c r="C57" s="7"/>
      <c r="D57" s="7"/>
      <c r="E57" s="7"/>
      <c r="F57" s="7"/>
      <c r="G57" s="7"/>
    </row>
    <row r="58" spans="2:7" x14ac:dyDescent="0.25">
      <c r="B58" s="7"/>
      <c r="C58" s="7"/>
      <c r="D58" s="7"/>
      <c r="E58" s="7"/>
      <c r="F58" s="7"/>
      <c r="G58" s="7"/>
    </row>
    <row r="59" spans="2:7" x14ac:dyDescent="0.25">
      <c r="B59" s="7"/>
      <c r="C59" s="7"/>
      <c r="D59" s="7"/>
      <c r="E59" s="7"/>
      <c r="F59" s="7"/>
      <c r="G59" s="7"/>
    </row>
    <row r="60" spans="2:7" x14ac:dyDescent="0.25">
      <c r="B60" s="7"/>
      <c r="C60" s="7"/>
      <c r="D60" s="7"/>
      <c r="E60" s="7"/>
      <c r="F60" s="7"/>
      <c r="G60" s="7"/>
    </row>
    <row r="61" spans="2:7" x14ac:dyDescent="0.25">
      <c r="B61" s="7"/>
      <c r="C61" s="7"/>
      <c r="D61" s="7"/>
      <c r="E61" s="7"/>
      <c r="F61" s="7"/>
      <c r="G61" s="7"/>
    </row>
    <row r="62" spans="2:7" x14ac:dyDescent="0.25">
      <c r="B62" s="7"/>
      <c r="C62" s="7"/>
      <c r="D62" s="7"/>
      <c r="E62" s="7"/>
      <c r="F62" s="7"/>
      <c r="G62" s="7"/>
    </row>
    <row r="63" spans="2:7" x14ac:dyDescent="0.25">
      <c r="B63" s="7"/>
      <c r="C63" s="7"/>
      <c r="D63" s="7"/>
      <c r="E63" s="7"/>
      <c r="F63" s="7"/>
      <c r="G63" s="7"/>
    </row>
    <row r="64" spans="2:7" x14ac:dyDescent="0.25">
      <c r="B64" s="7"/>
      <c r="C64" s="7"/>
      <c r="D64" s="7"/>
      <c r="E64" s="7"/>
      <c r="F64" s="7"/>
      <c r="G64" s="7"/>
    </row>
    <row r="65" spans="2:7" x14ac:dyDescent="0.25">
      <c r="B65" s="7"/>
      <c r="C65" s="7"/>
      <c r="D65" s="7"/>
      <c r="E65" s="7"/>
      <c r="F65" s="7"/>
      <c r="G65" s="7"/>
    </row>
    <row r="66" spans="2:7" x14ac:dyDescent="0.25">
      <c r="B66" s="7"/>
      <c r="C66" s="7"/>
      <c r="D66" s="7"/>
      <c r="E66" s="7"/>
      <c r="F66" s="7"/>
      <c r="G66" s="7"/>
    </row>
    <row r="67" spans="2:7" x14ac:dyDescent="0.25">
      <c r="B67" s="7"/>
      <c r="C67" s="7"/>
      <c r="D67" s="7"/>
      <c r="E67" s="7"/>
      <c r="F67" s="7"/>
      <c r="G67" s="7"/>
    </row>
    <row r="68" spans="2:7" x14ac:dyDescent="0.25">
      <c r="B68" s="7"/>
      <c r="C68" s="7"/>
      <c r="D68" s="7"/>
      <c r="E68" s="7"/>
      <c r="F68" s="7"/>
      <c r="G68" s="7"/>
    </row>
    <row r="69" spans="2:7" x14ac:dyDescent="0.25">
      <c r="B69" s="7"/>
      <c r="C69" s="7"/>
      <c r="D69" s="7"/>
      <c r="E69" s="7"/>
      <c r="F69" s="7"/>
      <c r="G69" s="7"/>
    </row>
    <row r="70" spans="2:7" x14ac:dyDescent="0.25">
      <c r="B70" s="7"/>
      <c r="C70" s="7"/>
      <c r="D70" s="7"/>
      <c r="E70" s="7"/>
      <c r="F70" s="7"/>
      <c r="G70" s="7"/>
    </row>
    <row r="71" spans="2:7" x14ac:dyDescent="0.25">
      <c r="B71" s="7"/>
      <c r="C71" s="7"/>
      <c r="D71" s="7"/>
      <c r="E71" s="7"/>
      <c r="F71" s="7"/>
      <c r="G71" s="7"/>
    </row>
    <row r="72" spans="2:7" x14ac:dyDescent="0.25">
      <c r="B72" s="7"/>
      <c r="C72" s="7"/>
      <c r="D72" s="7"/>
      <c r="E72" s="7"/>
      <c r="F72" s="7"/>
      <c r="G72" s="7"/>
    </row>
    <row r="73" spans="2:7" x14ac:dyDescent="0.25">
      <c r="B73" s="7"/>
      <c r="C73" s="7"/>
      <c r="D73" s="7"/>
      <c r="E73" s="7"/>
      <c r="F73" s="7"/>
      <c r="G73" s="7"/>
    </row>
    <row r="74" spans="2:7" x14ac:dyDescent="0.25">
      <c r="B74" s="7"/>
      <c r="C74" s="7"/>
      <c r="D74" s="7"/>
      <c r="E74" s="7"/>
      <c r="F74" s="7"/>
      <c r="G74" s="7"/>
    </row>
    <row r="75" spans="2:7" x14ac:dyDescent="0.25">
      <c r="B75" s="7"/>
      <c r="C75" s="7"/>
      <c r="D75" s="7"/>
      <c r="E75" s="7"/>
      <c r="F75" s="7"/>
      <c r="G75" s="7"/>
    </row>
    <row r="76" spans="2:7" x14ac:dyDescent="0.25">
      <c r="B76" s="7"/>
      <c r="C76" s="7"/>
      <c r="D76" s="7"/>
      <c r="E76" s="7"/>
      <c r="F76" s="7"/>
      <c r="G76" s="7"/>
    </row>
    <row r="77" spans="2:7" x14ac:dyDescent="0.25">
      <c r="B77" s="7"/>
      <c r="C77" s="7"/>
      <c r="D77" s="7"/>
      <c r="E77" s="7"/>
      <c r="F77" s="7"/>
      <c r="G77" s="7"/>
    </row>
    <row r="78" spans="2:7" x14ac:dyDescent="0.25">
      <c r="B78" s="7"/>
      <c r="C78" s="7"/>
      <c r="D78" s="7"/>
      <c r="E78" s="7"/>
      <c r="F78" s="7"/>
      <c r="G78" s="7"/>
    </row>
    <row r="79" spans="2:7" x14ac:dyDescent="0.25">
      <c r="B79" s="7"/>
      <c r="C79" s="7"/>
      <c r="D79" s="7"/>
      <c r="E79" s="7"/>
      <c r="F79" s="7"/>
      <c r="G79" s="7"/>
    </row>
    <row r="80" spans="2:7" x14ac:dyDescent="0.25">
      <c r="B80" s="7"/>
      <c r="C80" s="7"/>
      <c r="D80" s="7"/>
      <c r="E80" s="7"/>
      <c r="F80" s="7"/>
      <c r="G80" s="7"/>
    </row>
    <row r="81" spans="2:7" x14ac:dyDescent="0.25">
      <c r="B81" s="7"/>
      <c r="C81" s="7"/>
      <c r="D81" s="7"/>
      <c r="E81" s="7"/>
      <c r="F81" s="7"/>
      <c r="G81" s="7"/>
    </row>
    <row r="82" spans="2:7" x14ac:dyDescent="0.25">
      <c r="B82" s="1"/>
      <c r="C82" s="1"/>
      <c r="D82" s="1"/>
      <c r="E82" s="1"/>
      <c r="F82" s="1"/>
      <c r="G82" s="1"/>
    </row>
    <row r="83" spans="2:7" x14ac:dyDescent="0.25">
      <c r="B83" s="1"/>
      <c r="C83" s="1"/>
      <c r="D83" s="1"/>
      <c r="E83" s="1"/>
      <c r="F83" s="1"/>
      <c r="G83" s="1"/>
    </row>
    <row r="84" spans="2:7" x14ac:dyDescent="0.25">
      <c r="B84" s="1"/>
      <c r="C84" s="1"/>
      <c r="D84" s="1"/>
      <c r="E84" s="1"/>
      <c r="F84" s="1"/>
      <c r="G84" s="1"/>
    </row>
    <row r="85" spans="2:7" x14ac:dyDescent="0.25">
      <c r="B85" s="1"/>
      <c r="C85" s="1"/>
      <c r="D85" s="1"/>
      <c r="E85" s="1"/>
      <c r="F85" s="1"/>
      <c r="G85" s="1"/>
    </row>
    <row r="86" spans="2:7" x14ac:dyDescent="0.25">
      <c r="B86" s="1"/>
      <c r="C86" s="1"/>
      <c r="D86" s="1"/>
      <c r="E86" s="1"/>
      <c r="F86" s="1"/>
      <c r="G86" s="1"/>
    </row>
    <row r="87" spans="2:7" x14ac:dyDescent="0.25">
      <c r="B87" s="1"/>
      <c r="C87" s="1"/>
      <c r="D87" s="1"/>
      <c r="E87" s="1"/>
      <c r="F87" s="1"/>
      <c r="G87" s="1"/>
    </row>
    <row r="88" spans="2:7" x14ac:dyDescent="0.25">
      <c r="B88" s="1"/>
      <c r="C88" s="1"/>
      <c r="D88" s="1"/>
      <c r="E88" s="1"/>
      <c r="F88" s="1"/>
      <c r="G88" s="1"/>
    </row>
    <row r="89" spans="2:7" x14ac:dyDescent="0.25">
      <c r="B89" s="1"/>
      <c r="C89" s="1"/>
      <c r="D89" s="1"/>
      <c r="E89" s="1"/>
      <c r="F89" s="1"/>
      <c r="G89" s="1"/>
    </row>
    <row r="90" spans="2:7" x14ac:dyDescent="0.25">
      <c r="B90" s="1"/>
      <c r="C90" s="1"/>
      <c r="D90" s="1"/>
      <c r="E90" s="1"/>
      <c r="F90" s="1"/>
      <c r="G90" s="1"/>
    </row>
    <row r="91" spans="2:7" x14ac:dyDescent="0.25">
      <c r="B91" s="1"/>
      <c r="C91" s="1"/>
      <c r="D91" s="1"/>
      <c r="E91" s="1"/>
      <c r="F91" s="1"/>
      <c r="G91" s="1"/>
    </row>
    <row r="92" spans="2:7" x14ac:dyDescent="0.25">
      <c r="B92" s="1"/>
      <c r="C92" s="1"/>
      <c r="D92" s="1"/>
      <c r="E92" s="1"/>
      <c r="F92" s="1"/>
      <c r="G92" s="1"/>
    </row>
  </sheetData>
  <mergeCells count="17">
    <mergeCell ref="B35:H36"/>
    <mergeCell ref="B3:G3"/>
    <mergeCell ref="B2:G2"/>
    <mergeCell ref="C15:D15"/>
    <mergeCell ref="C27:D27"/>
    <mergeCell ref="C10:D10"/>
    <mergeCell ref="B39:D39"/>
    <mergeCell ref="B40:D40"/>
    <mergeCell ref="B38:H38"/>
    <mergeCell ref="E39:H39"/>
    <mergeCell ref="E40:H40"/>
    <mergeCell ref="B41:D41"/>
    <mergeCell ref="B42:D42"/>
    <mergeCell ref="B43:D43"/>
    <mergeCell ref="E41:H41"/>
    <mergeCell ref="E42:H42"/>
    <mergeCell ref="E43:H43"/>
  </mergeCells>
  <printOptions horizontalCentered="1" verticalCentered="1"/>
  <pageMargins left="0.23622047244094491" right="0.23622047244094491"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P102"/>
  <sheetViews>
    <sheetView zoomScale="77" zoomScaleNormal="77" workbookViewId="0">
      <selection activeCell="H45" sqref="H45:I45"/>
    </sheetView>
  </sheetViews>
  <sheetFormatPr baseColWidth="10" defaultRowHeight="15" x14ac:dyDescent="0.25"/>
  <cols>
    <col min="1" max="1" width="5.140625" customWidth="1"/>
    <col min="2" max="2" width="12.85546875" style="196" customWidth="1"/>
    <col min="3" max="3" width="17.5703125" style="196" customWidth="1"/>
    <col min="4" max="4" width="9.5703125" style="196" customWidth="1"/>
    <col min="5" max="5" width="11.7109375" style="196" customWidth="1"/>
    <col min="6" max="6" width="45.28515625" style="196" customWidth="1"/>
    <col min="7" max="7" width="33.42578125" style="196" customWidth="1"/>
    <col min="8" max="8" width="22" style="196" customWidth="1"/>
    <col min="9" max="9" width="63.5703125" style="196" customWidth="1"/>
    <col min="10" max="10" width="6.28515625" style="185" customWidth="1"/>
    <col min="11" max="11" width="28.7109375" style="185" customWidth="1"/>
    <col min="12" max="12" width="20.7109375" customWidth="1"/>
    <col min="13" max="13" width="17.28515625" hidden="1" customWidth="1"/>
    <col min="14" max="14" width="6.5703125" customWidth="1"/>
    <col min="15" max="15" width="40.28515625" customWidth="1"/>
    <col min="21" max="21" width="5.140625" customWidth="1"/>
    <col min="22" max="22" width="11.42578125" hidden="1" customWidth="1"/>
    <col min="41" max="41" width="1" customWidth="1"/>
    <col min="42" max="42" width="11.42578125" hidden="1" customWidth="1"/>
  </cols>
  <sheetData>
    <row r="1" spans="2:38" s="15" customFormat="1" ht="28.5" customHeight="1" x14ac:dyDescent="0.25">
      <c r="B1" s="797"/>
      <c r="C1" s="798"/>
      <c r="D1" s="798"/>
      <c r="E1" s="798"/>
      <c r="F1" s="798"/>
      <c r="G1" s="798"/>
      <c r="H1" s="798"/>
      <c r="I1" s="799"/>
      <c r="J1" s="1"/>
      <c r="K1" s="1"/>
    </row>
    <row r="2" spans="2:38" s="159" customFormat="1" ht="38.25" customHeight="1" x14ac:dyDescent="0.25">
      <c r="B2" s="836" t="s">
        <v>38</v>
      </c>
      <c r="C2" s="836"/>
      <c r="D2" s="836"/>
      <c r="E2" s="836"/>
      <c r="F2" s="836"/>
      <c r="G2" s="836"/>
      <c r="H2" s="836"/>
      <c r="I2" s="836"/>
      <c r="J2" s="163"/>
      <c r="K2" s="163"/>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row>
    <row r="3" spans="2:38" s="159" customFormat="1" ht="42.75" customHeight="1" x14ac:dyDescent="0.25">
      <c r="B3" s="837" t="s">
        <v>299</v>
      </c>
      <c r="C3" s="837"/>
      <c r="D3" s="837"/>
      <c r="E3" s="837"/>
      <c r="F3" s="837"/>
      <c r="G3" s="837"/>
      <c r="H3" s="837"/>
      <c r="I3" s="837"/>
      <c r="J3" s="163"/>
      <c r="K3" s="163"/>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row>
    <row r="4" spans="2:38" s="159" customFormat="1" ht="47.25" customHeight="1" x14ac:dyDescent="0.25">
      <c r="B4" s="836" t="s">
        <v>544</v>
      </c>
      <c r="C4" s="836"/>
      <c r="D4" s="836"/>
      <c r="E4" s="836"/>
      <c r="F4" s="836"/>
      <c r="G4" s="164" t="s">
        <v>879</v>
      </c>
      <c r="H4" s="165" t="s">
        <v>880</v>
      </c>
      <c r="I4" s="165" t="s">
        <v>585</v>
      </c>
      <c r="J4" s="163"/>
      <c r="K4" s="163"/>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row>
    <row r="5" spans="2:38" s="159" customFormat="1" ht="67.5" customHeight="1" x14ac:dyDescent="0.25">
      <c r="B5" s="838" t="s">
        <v>223</v>
      </c>
      <c r="C5" s="839" t="s">
        <v>216</v>
      </c>
      <c r="D5" s="840" t="s">
        <v>138</v>
      </c>
      <c r="E5" s="840"/>
      <c r="F5" s="840"/>
      <c r="G5" s="166"/>
      <c r="H5" s="186"/>
      <c r="I5" s="187" t="s">
        <v>560</v>
      </c>
      <c r="J5" s="163"/>
      <c r="K5" s="163"/>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row>
    <row r="6" spans="2:38" s="159" customFormat="1" ht="50.25" customHeight="1" x14ac:dyDescent="0.25">
      <c r="B6" s="838"/>
      <c r="C6" s="839"/>
      <c r="D6" s="840" t="s">
        <v>321</v>
      </c>
      <c r="E6" s="840"/>
      <c r="F6" s="840"/>
      <c r="G6" s="166"/>
      <c r="H6" s="186"/>
      <c r="I6" s="187" t="s">
        <v>561</v>
      </c>
      <c r="J6" s="163"/>
      <c r="K6" s="163"/>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row>
    <row r="7" spans="2:38" s="159" customFormat="1" ht="45" customHeight="1" x14ac:dyDescent="0.25">
      <c r="B7" s="838"/>
      <c r="C7" s="839"/>
      <c r="D7" s="840" t="s">
        <v>217</v>
      </c>
      <c r="E7" s="840"/>
      <c r="F7" s="840"/>
      <c r="G7" s="166"/>
      <c r="H7" s="186"/>
      <c r="I7" s="188" t="s">
        <v>881</v>
      </c>
      <c r="J7" s="163"/>
      <c r="K7" s="163"/>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row>
    <row r="8" spans="2:38" s="159" customFormat="1" ht="22.5" customHeight="1" x14ac:dyDescent="0.25">
      <c r="B8" s="838"/>
      <c r="C8" s="841" t="s">
        <v>218</v>
      </c>
      <c r="D8" s="811" t="s">
        <v>322</v>
      </c>
      <c r="E8" s="811" t="s">
        <v>614</v>
      </c>
      <c r="F8" s="842" t="s">
        <v>546</v>
      </c>
      <c r="G8" s="843"/>
      <c r="H8" s="844"/>
      <c r="I8" s="845" t="s">
        <v>558</v>
      </c>
      <c r="J8" s="163"/>
      <c r="K8" s="163"/>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row>
    <row r="9" spans="2:38" s="159" customFormat="1" ht="21" customHeight="1" x14ac:dyDescent="0.25">
      <c r="B9" s="838"/>
      <c r="C9" s="841"/>
      <c r="D9" s="811"/>
      <c r="E9" s="811"/>
      <c r="F9" s="842"/>
      <c r="G9" s="843"/>
      <c r="H9" s="844"/>
      <c r="I9" s="845"/>
      <c r="J9" s="163"/>
      <c r="K9" s="163"/>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row>
    <row r="10" spans="2:38" s="159" customFormat="1" ht="23.25" customHeight="1" x14ac:dyDescent="0.25">
      <c r="B10" s="838"/>
      <c r="C10" s="841"/>
      <c r="D10" s="811"/>
      <c r="E10" s="811"/>
      <c r="F10" s="167" t="s">
        <v>545</v>
      </c>
      <c r="G10" s="157"/>
      <c r="H10" s="844"/>
      <c r="I10" s="845"/>
      <c r="J10" s="163"/>
      <c r="K10" s="163"/>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row>
    <row r="11" spans="2:38" s="159" customFormat="1" ht="22.5" customHeight="1" x14ac:dyDescent="0.25">
      <c r="B11" s="838"/>
      <c r="C11" s="841"/>
      <c r="D11" s="811"/>
      <c r="E11" s="811"/>
      <c r="F11" s="167" t="s">
        <v>547</v>
      </c>
      <c r="G11" s="157"/>
      <c r="H11" s="844"/>
      <c r="I11" s="845"/>
      <c r="J11" s="163"/>
      <c r="K11" s="163"/>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row>
    <row r="12" spans="2:38" s="159" customFormat="1" ht="29.25" customHeight="1" x14ac:dyDescent="0.25">
      <c r="B12" s="838"/>
      <c r="C12" s="841"/>
      <c r="D12" s="811"/>
      <c r="E12" s="811"/>
      <c r="F12" s="167" t="s">
        <v>548</v>
      </c>
      <c r="G12" s="157"/>
      <c r="H12" s="844"/>
      <c r="I12" s="845"/>
      <c r="J12" s="163"/>
      <c r="K12" s="163"/>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row>
    <row r="13" spans="2:38" s="159" customFormat="1" ht="31.5" customHeight="1" x14ac:dyDescent="0.25">
      <c r="B13" s="838"/>
      <c r="C13" s="841"/>
      <c r="D13" s="811"/>
      <c r="E13" s="811"/>
      <c r="F13" s="167" t="s">
        <v>549</v>
      </c>
      <c r="G13" s="157"/>
      <c r="H13" s="844"/>
      <c r="I13" s="845"/>
      <c r="J13" s="163"/>
      <c r="K13" s="163"/>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row>
    <row r="14" spans="2:38" s="159" customFormat="1" ht="31.5" customHeight="1" x14ac:dyDescent="0.25">
      <c r="B14" s="838"/>
      <c r="C14" s="841"/>
      <c r="D14" s="841" t="s">
        <v>314</v>
      </c>
      <c r="E14" s="846" t="s">
        <v>550</v>
      </c>
      <c r="F14" s="168" t="s">
        <v>554</v>
      </c>
      <c r="G14" s="169"/>
      <c r="H14" s="847"/>
      <c r="I14" s="848" t="s">
        <v>612</v>
      </c>
      <c r="J14" s="163"/>
      <c r="K14" s="163"/>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row>
    <row r="15" spans="2:38" s="159" customFormat="1" ht="29.25" customHeight="1" x14ac:dyDescent="0.25">
      <c r="B15" s="838"/>
      <c r="C15" s="841"/>
      <c r="D15" s="841"/>
      <c r="E15" s="846"/>
      <c r="F15" s="168" t="s">
        <v>555</v>
      </c>
      <c r="G15" s="169"/>
      <c r="H15" s="847"/>
      <c r="I15" s="848"/>
      <c r="J15" s="163"/>
      <c r="K15" s="163"/>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row>
    <row r="16" spans="2:38" s="159" customFormat="1" ht="34.5" customHeight="1" x14ac:dyDescent="0.25">
      <c r="B16" s="838"/>
      <c r="C16" s="841"/>
      <c r="D16" s="841"/>
      <c r="E16" s="846"/>
      <c r="F16" s="168" t="s">
        <v>551</v>
      </c>
      <c r="G16" s="169"/>
      <c r="H16" s="847"/>
      <c r="I16" s="848"/>
      <c r="J16" s="163"/>
      <c r="K16" s="163"/>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row>
    <row r="17" spans="2:38" s="159" customFormat="1" ht="26.25" customHeight="1" x14ac:dyDescent="0.25">
      <c r="B17" s="838"/>
      <c r="C17" s="841"/>
      <c r="D17" s="841"/>
      <c r="E17" s="846"/>
      <c r="F17" s="168" t="s">
        <v>552</v>
      </c>
      <c r="G17" s="169"/>
      <c r="H17" s="847"/>
      <c r="I17" s="848"/>
      <c r="J17" s="163"/>
      <c r="K17" s="163"/>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row>
    <row r="18" spans="2:38" s="159" customFormat="1" ht="30.75" customHeight="1" x14ac:dyDescent="0.25">
      <c r="B18" s="838"/>
      <c r="C18" s="841"/>
      <c r="D18" s="841"/>
      <c r="E18" s="846"/>
      <c r="F18" s="168" t="s">
        <v>553</v>
      </c>
      <c r="G18" s="169"/>
      <c r="H18" s="847"/>
      <c r="I18" s="848"/>
      <c r="J18" s="163"/>
      <c r="K18" s="163"/>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row>
    <row r="19" spans="2:38" s="159" customFormat="1" ht="32.25" customHeight="1" x14ac:dyDescent="0.25">
      <c r="B19" s="838"/>
      <c r="C19" s="841"/>
      <c r="D19" s="842" t="s">
        <v>323</v>
      </c>
      <c r="E19" s="842"/>
      <c r="F19" s="842"/>
      <c r="G19" s="167"/>
      <c r="H19" s="171"/>
      <c r="I19" s="189" t="s">
        <v>557</v>
      </c>
      <c r="J19" s="163"/>
      <c r="K19" s="163"/>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row>
    <row r="20" spans="2:38" s="159" customFormat="1" ht="25.5" customHeight="1" x14ac:dyDescent="0.25">
      <c r="B20" s="838"/>
      <c r="C20" s="841"/>
      <c r="D20" s="849" t="s">
        <v>312</v>
      </c>
      <c r="E20" s="849"/>
      <c r="F20" s="849"/>
      <c r="G20" s="168"/>
      <c r="H20" s="170"/>
      <c r="I20" s="190" t="s">
        <v>613</v>
      </c>
      <c r="J20" s="163"/>
      <c r="K20" s="163"/>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row>
    <row r="21" spans="2:38" s="159" customFormat="1" ht="27" customHeight="1" x14ac:dyDescent="0.25">
      <c r="B21" s="838"/>
      <c r="C21" s="841"/>
      <c r="D21" s="842" t="s">
        <v>304</v>
      </c>
      <c r="E21" s="842"/>
      <c r="F21" s="842"/>
      <c r="G21" s="167"/>
      <c r="H21" s="171"/>
      <c r="I21" s="191" t="s">
        <v>873</v>
      </c>
      <c r="J21" s="163"/>
      <c r="K21" s="163"/>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row>
    <row r="22" spans="2:38" s="159" customFormat="1" ht="18" customHeight="1" x14ac:dyDescent="0.25">
      <c r="B22" s="838"/>
      <c r="C22" s="841"/>
      <c r="D22" s="849" t="s">
        <v>313</v>
      </c>
      <c r="E22" s="849"/>
      <c r="F22" s="849"/>
      <c r="G22" s="168"/>
      <c r="H22" s="170"/>
      <c r="I22" s="192" t="s">
        <v>874</v>
      </c>
      <c r="J22" s="163"/>
      <c r="K22" s="163"/>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row>
    <row r="23" spans="2:38" s="159" customFormat="1" ht="31.5" customHeight="1" x14ac:dyDescent="0.25">
      <c r="B23" s="838"/>
      <c r="C23" s="841"/>
      <c r="D23" s="842" t="s">
        <v>139</v>
      </c>
      <c r="E23" s="842"/>
      <c r="F23" s="842"/>
      <c r="G23" s="167"/>
      <c r="H23" s="171"/>
      <c r="I23" s="189" t="s">
        <v>872</v>
      </c>
      <c r="J23" s="163"/>
      <c r="K23" s="163"/>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row>
    <row r="24" spans="2:38" s="159" customFormat="1" ht="58.5" customHeight="1" x14ac:dyDescent="0.25">
      <c r="B24" s="838"/>
      <c r="C24" s="841"/>
      <c r="D24" s="849" t="s">
        <v>311</v>
      </c>
      <c r="E24" s="849"/>
      <c r="F24" s="849"/>
      <c r="G24" s="168"/>
      <c r="H24" s="170"/>
      <c r="I24" s="190" t="s">
        <v>559</v>
      </c>
      <c r="J24" s="163"/>
      <c r="K24" s="163"/>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row>
    <row r="25" spans="2:38" s="160" customFormat="1" ht="42.75" customHeight="1" x14ac:dyDescent="0.25">
      <c r="B25" s="838"/>
      <c r="C25" s="838" t="s">
        <v>219</v>
      </c>
      <c r="D25" s="850" t="s">
        <v>556</v>
      </c>
      <c r="E25" s="850"/>
      <c r="F25" s="850" t="s">
        <v>641</v>
      </c>
      <c r="G25" s="851"/>
      <c r="H25" s="855"/>
      <c r="I25" s="856" t="s">
        <v>882</v>
      </c>
      <c r="J25" s="163"/>
      <c r="K25" s="163"/>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row>
    <row r="26" spans="2:38" s="159" customFormat="1" ht="14.25" hidden="1" customHeight="1" x14ac:dyDescent="0.25">
      <c r="B26" s="838"/>
      <c r="C26" s="838"/>
      <c r="D26" s="850"/>
      <c r="E26" s="850"/>
      <c r="F26" s="850"/>
      <c r="G26" s="851"/>
      <c r="H26" s="855"/>
      <c r="I26" s="856"/>
      <c r="J26" s="163"/>
      <c r="K26" s="163"/>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row>
    <row r="27" spans="2:38" s="159" customFormat="1" ht="27.75" customHeight="1" x14ac:dyDescent="0.25">
      <c r="B27" s="838"/>
      <c r="C27" s="838"/>
      <c r="D27" s="850"/>
      <c r="E27" s="850"/>
      <c r="F27" s="172" t="s">
        <v>639</v>
      </c>
      <c r="G27" s="172"/>
      <c r="H27" s="855"/>
      <c r="I27" s="856"/>
      <c r="J27" s="163"/>
      <c r="K27" s="163"/>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row>
    <row r="28" spans="2:38" s="159" customFormat="1" ht="44.25" customHeight="1" x14ac:dyDescent="0.25">
      <c r="B28" s="838"/>
      <c r="C28" s="838"/>
      <c r="D28" s="850"/>
      <c r="E28" s="850"/>
      <c r="F28" s="172" t="s">
        <v>640</v>
      </c>
      <c r="G28" s="172"/>
      <c r="H28" s="855"/>
      <c r="I28" s="856"/>
      <c r="J28" s="163"/>
      <c r="K28" s="163"/>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row>
    <row r="29" spans="2:38" s="159" customFormat="1" ht="37.5" customHeight="1" x14ac:dyDescent="0.25">
      <c r="B29" s="838"/>
      <c r="C29" s="838"/>
      <c r="D29" s="850"/>
      <c r="E29" s="850"/>
      <c r="F29" s="172" t="s">
        <v>556</v>
      </c>
      <c r="G29" s="172"/>
      <c r="H29" s="855"/>
      <c r="I29" s="856"/>
      <c r="J29" s="163"/>
      <c r="K29" s="163"/>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row>
    <row r="30" spans="2:38" s="159" customFormat="1" ht="27.75" customHeight="1" x14ac:dyDescent="0.25">
      <c r="B30" s="838"/>
      <c r="C30" s="838"/>
      <c r="D30" s="822" t="s">
        <v>140</v>
      </c>
      <c r="E30" s="822"/>
      <c r="F30" s="822"/>
      <c r="G30" s="173"/>
      <c r="H30" s="193"/>
      <c r="I30" s="821"/>
      <c r="J30" s="163"/>
      <c r="K30" s="163"/>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row>
    <row r="31" spans="2:38" s="159" customFormat="1" ht="24.75" customHeight="1" x14ac:dyDescent="0.25">
      <c r="B31" s="838"/>
      <c r="C31" s="838"/>
      <c r="D31" s="822" t="s">
        <v>220</v>
      </c>
      <c r="E31" s="822"/>
      <c r="F31" s="822"/>
      <c r="G31" s="173"/>
      <c r="H31" s="193"/>
      <c r="I31" s="821"/>
      <c r="J31" s="163"/>
      <c r="K31" s="163"/>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row>
    <row r="32" spans="2:38" s="159" customFormat="1" ht="27.75" customHeight="1" x14ac:dyDescent="0.25">
      <c r="B32" s="838"/>
      <c r="C32" s="838"/>
      <c r="D32" s="822" t="s">
        <v>221</v>
      </c>
      <c r="E32" s="822"/>
      <c r="F32" s="822"/>
      <c r="G32" s="173"/>
      <c r="H32" s="193"/>
      <c r="I32" s="821"/>
      <c r="J32" s="163"/>
      <c r="K32" s="163"/>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row>
    <row r="33" spans="2:38" s="159" customFormat="1" ht="28.5" customHeight="1" x14ac:dyDescent="0.25">
      <c r="B33" s="838"/>
      <c r="C33" s="838"/>
      <c r="D33" s="822" t="s">
        <v>315</v>
      </c>
      <c r="E33" s="822"/>
      <c r="F33" s="822"/>
      <c r="G33" s="173"/>
      <c r="H33" s="193"/>
      <c r="I33" s="821"/>
      <c r="J33" s="163"/>
      <c r="K33" s="163"/>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row>
    <row r="34" spans="2:38" s="159" customFormat="1" ht="27" customHeight="1" x14ac:dyDescent="0.25">
      <c r="B34" s="838"/>
      <c r="C34" s="838"/>
      <c r="D34" s="822" t="s">
        <v>316</v>
      </c>
      <c r="E34" s="822"/>
      <c r="F34" s="822"/>
      <c r="G34" s="173"/>
      <c r="H34" s="193"/>
      <c r="I34" s="821"/>
      <c r="J34" s="163"/>
      <c r="K34" s="163"/>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row>
    <row r="35" spans="2:38" s="159" customFormat="1" ht="31.5" customHeight="1" x14ac:dyDescent="0.25">
      <c r="B35" s="838"/>
      <c r="C35" s="838"/>
      <c r="D35" s="822" t="s">
        <v>222</v>
      </c>
      <c r="E35" s="822"/>
      <c r="F35" s="822"/>
      <c r="G35" s="173"/>
      <c r="H35" s="193"/>
      <c r="I35" s="821"/>
      <c r="J35" s="163"/>
      <c r="K35" s="163"/>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row>
    <row r="36" spans="2:38" s="159" customFormat="1" ht="32.25" customHeight="1" x14ac:dyDescent="0.25">
      <c r="B36" s="838"/>
      <c r="C36" s="838"/>
      <c r="D36" s="822" t="s">
        <v>141</v>
      </c>
      <c r="E36" s="822"/>
      <c r="F36" s="822"/>
      <c r="G36" s="173"/>
      <c r="H36" s="193"/>
      <c r="I36" s="821"/>
      <c r="J36" s="163"/>
      <c r="K36" s="163"/>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row>
    <row r="37" spans="2:38" s="159" customFormat="1" ht="29.25" customHeight="1" x14ac:dyDescent="0.25">
      <c r="B37" s="838"/>
      <c r="C37" s="838"/>
      <c r="D37" s="822" t="s">
        <v>317</v>
      </c>
      <c r="E37" s="822"/>
      <c r="F37" s="822"/>
      <c r="G37" s="173"/>
      <c r="H37" s="193"/>
      <c r="I37" s="821"/>
      <c r="J37" s="163"/>
      <c r="K37" s="163"/>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row>
    <row r="38" spans="2:38" s="159" customFormat="1" ht="35.25" customHeight="1" x14ac:dyDescent="0.25">
      <c r="B38" s="838"/>
      <c r="C38" s="838"/>
      <c r="D38" s="822" t="s">
        <v>142</v>
      </c>
      <c r="E38" s="822"/>
      <c r="F38" s="822"/>
      <c r="G38" s="173"/>
      <c r="H38" s="193"/>
      <c r="I38" s="821"/>
      <c r="J38" s="163"/>
      <c r="K38" s="163"/>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row>
    <row r="39" spans="2:38" s="159" customFormat="1" ht="34.5" customHeight="1" x14ac:dyDescent="0.25">
      <c r="B39" s="838"/>
      <c r="C39" s="838"/>
      <c r="D39" s="822" t="s">
        <v>318</v>
      </c>
      <c r="E39" s="822"/>
      <c r="F39" s="822"/>
      <c r="G39" s="173"/>
      <c r="H39" s="193"/>
      <c r="I39" s="821"/>
      <c r="J39" s="163"/>
      <c r="K39" s="163"/>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row>
    <row r="40" spans="2:38" s="159" customFormat="1" ht="35.25" customHeight="1" x14ac:dyDescent="0.25">
      <c r="B40" s="838"/>
      <c r="C40" s="838"/>
      <c r="D40" s="822" t="s">
        <v>319</v>
      </c>
      <c r="E40" s="822"/>
      <c r="F40" s="822"/>
      <c r="G40" s="173"/>
      <c r="H40" s="193"/>
      <c r="I40" s="821"/>
      <c r="J40" s="163"/>
      <c r="K40" s="163"/>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row>
    <row r="41" spans="2:38" s="159" customFormat="1" ht="42.75" customHeight="1" x14ac:dyDescent="0.25">
      <c r="B41" s="838"/>
      <c r="C41" s="838"/>
      <c r="D41" s="822" t="s">
        <v>320</v>
      </c>
      <c r="E41" s="822"/>
      <c r="F41" s="822"/>
      <c r="G41" s="173"/>
      <c r="H41" s="193"/>
      <c r="I41" s="821"/>
      <c r="J41" s="163"/>
      <c r="K41" s="163"/>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row>
    <row r="42" spans="2:38" s="159" customFormat="1" ht="39.75" customHeight="1" x14ac:dyDescent="0.25">
      <c r="B42" s="823" t="s">
        <v>587</v>
      </c>
      <c r="C42" s="823"/>
      <c r="D42" s="823"/>
      <c r="E42" s="823"/>
      <c r="F42" s="823"/>
      <c r="G42" s="823"/>
      <c r="H42" s="823"/>
      <c r="I42" s="823"/>
      <c r="J42" s="163"/>
      <c r="K42" s="163"/>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row>
    <row r="43" spans="2:38" s="159" customFormat="1" ht="42" customHeight="1" x14ac:dyDescent="0.25">
      <c r="B43" s="823" t="s">
        <v>588</v>
      </c>
      <c r="C43" s="824" t="s">
        <v>600</v>
      </c>
      <c r="D43" s="824"/>
      <c r="E43" s="824"/>
      <c r="F43" s="824"/>
      <c r="G43" s="825" t="s">
        <v>586</v>
      </c>
      <c r="H43" s="826" t="s">
        <v>883</v>
      </c>
      <c r="I43" s="826"/>
      <c r="J43" s="163"/>
      <c r="K43" s="163"/>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row>
    <row r="44" spans="2:38" s="159" customFormat="1" ht="40.5" customHeight="1" x14ac:dyDescent="0.25">
      <c r="B44" s="823"/>
      <c r="C44" s="824"/>
      <c r="D44" s="824"/>
      <c r="E44" s="824"/>
      <c r="F44" s="824"/>
      <c r="G44" s="825"/>
      <c r="H44" s="826"/>
      <c r="I44" s="826"/>
      <c r="J44" s="163"/>
      <c r="K44" s="163"/>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row>
    <row r="45" spans="2:38" s="159" customFormat="1" ht="39.75" customHeight="1" x14ac:dyDescent="0.25">
      <c r="B45" s="823"/>
      <c r="C45" s="827" t="s">
        <v>589</v>
      </c>
      <c r="D45" s="827"/>
      <c r="E45" s="827"/>
      <c r="F45" s="827"/>
      <c r="G45" s="174"/>
      <c r="H45" s="828"/>
      <c r="I45" s="828"/>
      <c r="J45" s="163"/>
      <c r="K45" s="163"/>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row>
    <row r="46" spans="2:38" s="159" customFormat="1" ht="78" customHeight="1" x14ac:dyDescent="0.25">
      <c r="B46" s="823"/>
      <c r="C46" s="829" t="s">
        <v>884</v>
      </c>
      <c r="D46" s="829"/>
      <c r="E46" s="829"/>
      <c r="F46" s="829"/>
      <c r="G46" s="174"/>
      <c r="H46" s="828"/>
      <c r="I46" s="828"/>
      <c r="J46" s="163"/>
      <c r="K46" s="163"/>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row>
    <row r="47" spans="2:38" s="159" customFormat="1" ht="30.75" customHeight="1" x14ac:dyDescent="0.25">
      <c r="B47" s="823"/>
      <c r="C47" s="827" t="s">
        <v>590</v>
      </c>
      <c r="D47" s="827"/>
      <c r="E47" s="827"/>
      <c r="F47" s="827"/>
      <c r="G47" s="174"/>
      <c r="H47" s="828"/>
      <c r="I47" s="828"/>
      <c r="J47" s="163"/>
      <c r="K47" s="163"/>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row>
    <row r="48" spans="2:38" s="159" customFormat="1" ht="37.5" customHeight="1" x14ac:dyDescent="0.25">
      <c r="B48" s="823"/>
      <c r="C48" s="827" t="s">
        <v>591</v>
      </c>
      <c r="D48" s="827"/>
      <c r="E48" s="827"/>
      <c r="F48" s="827"/>
      <c r="G48" s="174"/>
      <c r="H48" s="828"/>
      <c r="I48" s="828"/>
      <c r="J48" s="163"/>
      <c r="K48" s="163"/>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row>
    <row r="49" spans="2:38" s="162" customFormat="1" ht="36" customHeight="1" x14ac:dyDescent="0.25">
      <c r="B49" s="823"/>
      <c r="C49" s="830" t="s">
        <v>602</v>
      </c>
      <c r="D49" s="830"/>
      <c r="E49" s="830"/>
      <c r="F49" s="830"/>
      <c r="G49" s="831" t="s">
        <v>586</v>
      </c>
      <c r="H49" s="832" t="s">
        <v>883</v>
      </c>
      <c r="I49" s="832"/>
      <c r="J49" s="175"/>
      <c r="K49" s="175"/>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row>
    <row r="50" spans="2:38" s="162" customFormat="1" ht="18" customHeight="1" x14ac:dyDescent="0.25">
      <c r="B50" s="823"/>
      <c r="C50" s="830"/>
      <c r="D50" s="830"/>
      <c r="E50" s="830"/>
      <c r="F50" s="830"/>
      <c r="G50" s="831"/>
      <c r="H50" s="832"/>
      <c r="I50" s="832"/>
      <c r="J50" s="175"/>
      <c r="K50" s="175"/>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row>
    <row r="51" spans="2:38" s="162" customFormat="1" ht="14.25" customHeight="1" x14ac:dyDescent="0.25">
      <c r="B51" s="823"/>
      <c r="C51" s="830"/>
      <c r="D51" s="830"/>
      <c r="E51" s="830"/>
      <c r="F51" s="830"/>
      <c r="G51" s="831"/>
      <c r="H51" s="832"/>
      <c r="I51" s="832"/>
      <c r="J51" s="175"/>
      <c r="K51" s="175"/>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row>
    <row r="52" spans="2:38" s="162" customFormat="1" ht="30.75" customHeight="1" x14ac:dyDescent="0.25">
      <c r="B52" s="823"/>
      <c r="C52" s="833" t="s">
        <v>592</v>
      </c>
      <c r="D52" s="833"/>
      <c r="E52" s="833"/>
      <c r="F52" s="833"/>
      <c r="G52" s="176"/>
      <c r="H52" s="834"/>
      <c r="I52" s="834"/>
      <c r="J52" s="175"/>
      <c r="K52" s="175"/>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row>
    <row r="53" spans="2:38" s="162" customFormat="1" ht="29.25" customHeight="1" x14ac:dyDescent="0.25">
      <c r="B53" s="823"/>
      <c r="C53" s="833" t="s">
        <v>593</v>
      </c>
      <c r="D53" s="833"/>
      <c r="E53" s="833"/>
      <c r="F53" s="833"/>
      <c r="G53" s="176"/>
      <c r="H53" s="800"/>
      <c r="I53" s="800"/>
      <c r="J53" s="175"/>
      <c r="K53" s="175"/>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row>
    <row r="54" spans="2:38" s="162" customFormat="1" ht="30.75" customHeight="1" x14ac:dyDescent="0.25">
      <c r="B54" s="823"/>
      <c r="C54" s="833" t="s">
        <v>594</v>
      </c>
      <c r="D54" s="833"/>
      <c r="E54" s="833"/>
      <c r="F54" s="833"/>
      <c r="G54" s="176"/>
      <c r="H54" s="800"/>
      <c r="I54" s="800"/>
      <c r="J54" s="175"/>
      <c r="K54" s="175"/>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row>
    <row r="55" spans="2:38" s="162" customFormat="1" ht="32.25" customHeight="1" x14ac:dyDescent="0.25">
      <c r="B55" s="823"/>
      <c r="C55" s="835" t="s">
        <v>601</v>
      </c>
      <c r="D55" s="835"/>
      <c r="E55" s="835"/>
      <c r="F55" s="835"/>
      <c r="G55" s="818" t="s">
        <v>586</v>
      </c>
      <c r="H55" s="819" t="s">
        <v>883</v>
      </c>
      <c r="I55" s="819"/>
      <c r="J55" s="175"/>
      <c r="K55" s="175"/>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row>
    <row r="56" spans="2:38" s="162" customFormat="1" ht="25.5" customHeight="1" x14ac:dyDescent="0.25">
      <c r="B56" s="823"/>
      <c r="C56" s="835"/>
      <c r="D56" s="835"/>
      <c r="E56" s="835"/>
      <c r="F56" s="835"/>
      <c r="G56" s="818"/>
      <c r="H56" s="819"/>
      <c r="I56" s="819"/>
      <c r="J56" s="175"/>
      <c r="K56" s="175"/>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row>
    <row r="57" spans="2:38" s="162" customFormat="1" ht="35.25" customHeight="1" x14ac:dyDescent="0.25">
      <c r="B57" s="823"/>
      <c r="C57" s="820" t="s">
        <v>595</v>
      </c>
      <c r="D57" s="820"/>
      <c r="E57" s="820"/>
      <c r="F57" s="820"/>
      <c r="G57" s="176"/>
      <c r="H57" s="806"/>
      <c r="I57" s="806"/>
      <c r="J57" s="175"/>
      <c r="K57" s="175"/>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c r="AL57" s="161"/>
    </row>
    <row r="58" spans="2:38" s="162" customFormat="1" ht="32.25" customHeight="1" x14ac:dyDescent="0.25">
      <c r="B58" s="823"/>
      <c r="C58" s="820" t="s">
        <v>596</v>
      </c>
      <c r="D58" s="820"/>
      <c r="E58" s="820"/>
      <c r="F58" s="820"/>
      <c r="G58" s="176"/>
      <c r="H58" s="806"/>
      <c r="I58" s="806"/>
      <c r="J58" s="175"/>
      <c r="K58" s="175"/>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row>
    <row r="59" spans="2:38" s="162" customFormat="1" ht="24.75" customHeight="1" x14ac:dyDescent="0.25">
      <c r="B59" s="823"/>
      <c r="C59" s="820" t="s">
        <v>597</v>
      </c>
      <c r="D59" s="820"/>
      <c r="E59" s="820"/>
      <c r="F59" s="820"/>
      <c r="G59" s="176"/>
      <c r="H59" s="806"/>
      <c r="I59" s="806"/>
      <c r="J59" s="175"/>
      <c r="K59" s="175"/>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1"/>
      <c r="AL59" s="161"/>
    </row>
    <row r="60" spans="2:38" s="162" customFormat="1" ht="22.5" customHeight="1" x14ac:dyDescent="0.25">
      <c r="B60" s="823"/>
      <c r="C60" s="820" t="s">
        <v>598</v>
      </c>
      <c r="D60" s="820"/>
      <c r="E60" s="820"/>
      <c r="F60" s="820"/>
      <c r="G60" s="176"/>
      <c r="H60" s="806"/>
      <c r="I60" s="806"/>
      <c r="J60" s="175"/>
      <c r="K60" s="175"/>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row>
    <row r="61" spans="2:38" s="162" customFormat="1" ht="31.5" customHeight="1" x14ac:dyDescent="0.25">
      <c r="B61" s="823"/>
      <c r="C61" s="820" t="s">
        <v>599</v>
      </c>
      <c r="D61" s="820"/>
      <c r="E61" s="820"/>
      <c r="F61" s="820"/>
      <c r="G61" s="176"/>
      <c r="H61" s="806"/>
      <c r="I61" s="806"/>
      <c r="J61" s="175"/>
      <c r="K61" s="175"/>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row>
    <row r="62" spans="2:38" s="162" customFormat="1" ht="30" customHeight="1" x14ac:dyDescent="0.25">
      <c r="B62" s="823"/>
      <c r="C62" s="811" t="s">
        <v>340</v>
      </c>
      <c r="D62" s="854" t="s">
        <v>336</v>
      </c>
      <c r="E62" s="854"/>
      <c r="F62" s="854"/>
      <c r="G62" s="812" t="s">
        <v>586</v>
      </c>
      <c r="H62" s="813" t="s">
        <v>883</v>
      </c>
      <c r="I62" s="813"/>
      <c r="J62" s="175"/>
      <c r="K62" s="175"/>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1"/>
    </row>
    <row r="63" spans="2:38" s="162" customFormat="1" ht="23.25" customHeight="1" x14ac:dyDescent="0.25">
      <c r="B63" s="823"/>
      <c r="C63" s="811"/>
      <c r="D63" s="854"/>
      <c r="E63" s="854"/>
      <c r="F63" s="854"/>
      <c r="G63" s="812"/>
      <c r="H63" s="813"/>
      <c r="I63" s="813"/>
      <c r="J63" s="175"/>
      <c r="K63" s="175"/>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row>
    <row r="64" spans="2:38" s="162" customFormat="1" ht="23.25" customHeight="1" x14ac:dyDescent="0.25">
      <c r="B64" s="823"/>
      <c r="C64" s="811"/>
      <c r="D64" s="854"/>
      <c r="E64" s="854"/>
      <c r="F64" s="854"/>
      <c r="G64" s="176"/>
      <c r="H64" s="806"/>
      <c r="I64" s="806"/>
      <c r="J64" s="175"/>
      <c r="K64" s="175"/>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row>
    <row r="65" spans="2:38" s="162" customFormat="1" ht="38.25" customHeight="1" x14ac:dyDescent="0.25">
      <c r="B65" s="823"/>
      <c r="C65" s="811"/>
      <c r="D65" s="854" t="s">
        <v>885</v>
      </c>
      <c r="E65" s="854"/>
      <c r="F65" s="854"/>
      <c r="G65" s="177"/>
      <c r="H65" s="806"/>
      <c r="I65" s="806"/>
      <c r="J65" s="175"/>
      <c r="K65" s="175"/>
      <c r="L65" s="161"/>
      <c r="M65" s="161"/>
      <c r="N65" s="161"/>
      <c r="O65" s="161"/>
      <c r="P65" s="161"/>
      <c r="Q65" s="161"/>
      <c r="R65" s="161"/>
      <c r="S65" s="161"/>
      <c r="T65" s="161"/>
      <c r="U65" s="161"/>
      <c r="V65" s="161"/>
      <c r="W65" s="161"/>
      <c r="X65" s="161"/>
      <c r="Y65" s="161"/>
      <c r="Z65" s="161"/>
      <c r="AA65" s="161"/>
      <c r="AB65" s="161"/>
      <c r="AC65" s="161"/>
      <c r="AD65" s="161"/>
      <c r="AE65" s="161"/>
      <c r="AF65" s="161"/>
      <c r="AG65" s="161"/>
      <c r="AH65" s="161"/>
      <c r="AI65" s="161"/>
      <c r="AJ65" s="161"/>
      <c r="AK65" s="161"/>
      <c r="AL65" s="161"/>
    </row>
    <row r="66" spans="2:38" s="162" customFormat="1" ht="27.75" customHeight="1" x14ac:dyDescent="0.25">
      <c r="B66" s="823"/>
      <c r="C66" s="808" t="s">
        <v>886</v>
      </c>
      <c r="D66" s="814" t="s">
        <v>887</v>
      </c>
      <c r="E66" s="814"/>
      <c r="F66" s="814"/>
      <c r="G66" s="807" t="s">
        <v>586</v>
      </c>
      <c r="H66" s="815" t="s">
        <v>883</v>
      </c>
      <c r="I66" s="815"/>
      <c r="J66" s="175"/>
      <c r="K66" s="175"/>
      <c r="L66" s="161"/>
      <c r="M66" s="161"/>
      <c r="N66" s="161"/>
      <c r="O66" s="161"/>
      <c r="P66" s="161"/>
      <c r="Q66" s="161"/>
      <c r="R66" s="161"/>
      <c r="S66" s="161"/>
      <c r="T66" s="161"/>
      <c r="U66" s="161"/>
      <c r="V66" s="161"/>
      <c r="W66" s="161"/>
      <c r="X66" s="161"/>
      <c r="Y66" s="161"/>
      <c r="Z66" s="161"/>
      <c r="AA66" s="161"/>
      <c r="AB66" s="161"/>
      <c r="AC66" s="161"/>
      <c r="AD66" s="161"/>
      <c r="AE66" s="161"/>
      <c r="AF66" s="161"/>
      <c r="AG66" s="161"/>
      <c r="AH66" s="161"/>
      <c r="AI66" s="161"/>
      <c r="AJ66" s="161"/>
      <c r="AK66" s="161"/>
      <c r="AL66" s="161"/>
    </row>
    <row r="67" spans="2:38" s="162" customFormat="1" ht="12.75" customHeight="1" x14ac:dyDescent="0.25">
      <c r="B67" s="823"/>
      <c r="C67" s="808"/>
      <c r="D67" s="814"/>
      <c r="E67" s="814"/>
      <c r="F67" s="814"/>
      <c r="G67" s="807"/>
      <c r="H67" s="815"/>
      <c r="I67" s="815"/>
      <c r="J67" s="175"/>
      <c r="K67" s="175"/>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row>
    <row r="68" spans="2:38" s="162" customFormat="1" ht="14.25" customHeight="1" x14ac:dyDescent="0.25">
      <c r="B68" s="823"/>
      <c r="C68" s="808"/>
      <c r="D68" s="814"/>
      <c r="E68" s="814"/>
      <c r="F68" s="814"/>
      <c r="G68" s="807"/>
      <c r="H68" s="815"/>
      <c r="I68" s="815"/>
      <c r="J68" s="175"/>
      <c r="K68" s="175"/>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c r="AK68" s="161"/>
      <c r="AL68" s="161"/>
    </row>
    <row r="69" spans="2:38" s="162" customFormat="1" ht="36.75" customHeight="1" x14ac:dyDescent="0.25">
      <c r="B69" s="823"/>
      <c r="C69" s="808"/>
      <c r="D69" s="809" t="s">
        <v>324</v>
      </c>
      <c r="E69" s="809"/>
      <c r="F69" s="809"/>
      <c r="G69" s="174"/>
      <c r="H69" s="816"/>
      <c r="I69" s="816"/>
      <c r="J69" s="175"/>
      <c r="K69" s="175"/>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row>
    <row r="70" spans="2:38" s="162" customFormat="1" ht="68.25" customHeight="1" x14ac:dyDescent="0.25">
      <c r="B70" s="823"/>
      <c r="C70" s="808"/>
      <c r="D70" s="809" t="s">
        <v>325</v>
      </c>
      <c r="E70" s="809"/>
      <c r="F70" s="178" t="s">
        <v>611</v>
      </c>
      <c r="G70" s="179"/>
      <c r="H70" s="800"/>
      <c r="I70" s="800"/>
      <c r="J70" s="175"/>
      <c r="K70" s="175"/>
      <c r="L70" s="161"/>
      <c r="M70" s="161"/>
      <c r="N70" s="161"/>
      <c r="O70" s="161"/>
      <c r="P70" s="161"/>
      <c r="Q70" s="161"/>
      <c r="R70" s="161"/>
      <c r="S70" s="161"/>
      <c r="T70" s="161"/>
      <c r="U70" s="161"/>
      <c r="V70" s="161"/>
      <c r="W70" s="161"/>
      <c r="X70" s="161"/>
      <c r="Y70" s="161"/>
      <c r="Z70" s="161"/>
      <c r="AA70" s="161"/>
      <c r="AB70" s="161"/>
      <c r="AC70" s="161"/>
      <c r="AD70" s="161"/>
      <c r="AE70" s="161"/>
      <c r="AF70" s="161"/>
      <c r="AG70" s="161"/>
      <c r="AH70" s="161"/>
      <c r="AI70" s="161"/>
      <c r="AJ70" s="161"/>
      <c r="AK70" s="161"/>
      <c r="AL70" s="161"/>
    </row>
    <row r="71" spans="2:38" s="162" customFormat="1" ht="72" customHeight="1" x14ac:dyDescent="0.25">
      <c r="B71" s="823"/>
      <c r="C71" s="808"/>
      <c r="D71" s="809"/>
      <c r="E71" s="809"/>
      <c r="F71" s="180" t="s">
        <v>610</v>
      </c>
      <c r="G71" s="179"/>
      <c r="H71" s="800"/>
      <c r="I71" s="800"/>
      <c r="J71" s="175"/>
      <c r="K71" s="175"/>
      <c r="L71" s="161"/>
      <c r="M71" s="161"/>
      <c r="N71" s="161"/>
      <c r="O71" s="161"/>
      <c r="P71" s="161"/>
      <c r="Q71" s="161"/>
      <c r="R71" s="161"/>
      <c r="S71" s="161"/>
      <c r="T71" s="161"/>
      <c r="U71" s="161"/>
      <c r="V71" s="161"/>
      <c r="W71" s="161"/>
      <c r="X71" s="161"/>
      <c r="Y71" s="161"/>
      <c r="Z71" s="161"/>
      <c r="AA71" s="161"/>
      <c r="AB71" s="161"/>
      <c r="AC71" s="161"/>
      <c r="AD71" s="161"/>
      <c r="AE71" s="161"/>
      <c r="AF71" s="161"/>
      <c r="AG71" s="161"/>
      <c r="AH71" s="161"/>
      <c r="AI71" s="161"/>
      <c r="AJ71" s="161"/>
      <c r="AK71" s="161"/>
      <c r="AL71" s="161"/>
    </row>
    <row r="72" spans="2:38" s="162" customFormat="1" ht="116.25" customHeight="1" x14ac:dyDescent="0.25">
      <c r="B72" s="823"/>
      <c r="C72" s="808"/>
      <c r="D72" s="809" t="s">
        <v>338</v>
      </c>
      <c r="E72" s="809"/>
      <c r="F72" s="181" t="s">
        <v>609</v>
      </c>
      <c r="G72" s="179"/>
      <c r="H72" s="800"/>
      <c r="I72" s="800"/>
      <c r="J72" s="175"/>
      <c r="K72" s="175"/>
      <c r="L72" s="161"/>
      <c r="M72" s="161"/>
      <c r="N72" s="161"/>
      <c r="O72" s="161"/>
      <c r="P72" s="161"/>
      <c r="Q72" s="161"/>
      <c r="R72" s="161"/>
      <c r="S72" s="161"/>
      <c r="T72" s="161"/>
      <c r="U72" s="161"/>
      <c r="V72" s="161"/>
      <c r="W72" s="161"/>
      <c r="X72" s="161"/>
      <c r="Y72" s="161"/>
      <c r="Z72" s="161"/>
      <c r="AA72" s="161"/>
      <c r="AB72" s="161"/>
      <c r="AC72" s="161"/>
      <c r="AD72" s="161"/>
      <c r="AE72" s="161"/>
      <c r="AF72" s="161"/>
      <c r="AG72" s="161"/>
      <c r="AH72" s="161"/>
      <c r="AI72" s="161"/>
      <c r="AJ72" s="161"/>
      <c r="AK72" s="161"/>
      <c r="AL72" s="161"/>
    </row>
    <row r="73" spans="2:38" s="162" customFormat="1" ht="43.5" customHeight="1" x14ac:dyDescent="0.25">
      <c r="B73" s="823"/>
      <c r="C73" s="808"/>
      <c r="D73" s="809" t="s">
        <v>337</v>
      </c>
      <c r="E73" s="809"/>
      <c r="F73" s="809"/>
      <c r="G73" s="182"/>
      <c r="H73" s="800"/>
      <c r="I73" s="800"/>
      <c r="J73" s="175"/>
      <c r="K73" s="175"/>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161"/>
    </row>
    <row r="74" spans="2:38" s="162" customFormat="1" ht="48.75" customHeight="1" x14ac:dyDescent="0.25">
      <c r="B74" s="823"/>
      <c r="C74" s="808"/>
      <c r="D74" s="817" t="s">
        <v>327</v>
      </c>
      <c r="E74" s="817"/>
      <c r="F74" s="817"/>
      <c r="G74" s="182"/>
      <c r="H74" s="800"/>
      <c r="I74" s="800"/>
      <c r="J74" s="175"/>
      <c r="K74" s="175"/>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2:38" s="162" customFormat="1" ht="42" customHeight="1" x14ac:dyDescent="0.25">
      <c r="B75" s="823"/>
      <c r="C75" s="808"/>
      <c r="D75" s="817" t="s">
        <v>326</v>
      </c>
      <c r="E75" s="817"/>
      <c r="F75" s="817"/>
      <c r="G75" s="182"/>
      <c r="H75" s="800"/>
      <c r="I75" s="800"/>
      <c r="J75" s="175"/>
      <c r="K75" s="175"/>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1"/>
    </row>
    <row r="76" spans="2:38" s="162" customFormat="1" ht="34.5" customHeight="1" x14ac:dyDescent="0.25">
      <c r="B76" s="823"/>
      <c r="C76" s="808"/>
      <c r="D76" s="817" t="s">
        <v>328</v>
      </c>
      <c r="E76" s="817"/>
      <c r="F76" s="817"/>
      <c r="G76" s="182"/>
      <c r="H76" s="800"/>
      <c r="I76" s="800"/>
      <c r="J76" s="175"/>
      <c r="K76" s="175"/>
      <c r="L76" s="161"/>
      <c r="M76" s="161"/>
      <c r="N76" s="161"/>
      <c r="O76" s="161"/>
      <c r="P76" s="161"/>
      <c r="Q76" s="161"/>
      <c r="R76" s="161"/>
      <c r="S76" s="161"/>
      <c r="T76" s="161"/>
      <c r="U76" s="161"/>
      <c r="V76" s="161"/>
      <c r="W76" s="161"/>
      <c r="X76" s="161"/>
      <c r="Y76" s="161"/>
      <c r="Z76" s="161"/>
      <c r="AA76" s="161"/>
      <c r="AB76" s="161"/>
      <c r="AC76" s="161"/>
      <c r="AD76" s="161"/>
      <c r="AE76" s="161"/>
      <c r="AF76" s="161"/>
      <c r="AG76" s="161"/>
      <c r="AH76" s="161"/>
      <c r="AI76" s="161"/>
      <c r="AJ76" s="161"/>
      <c r="AK76" s="161"/>
      <c r="AL76" s="161"/>
    </row>
    <row r="77" spans="2:38" s="162" customFormat="1" ht="43.5" customHeight="1" x14ac:dyDescent="0.25">
      <c r="B77" s="823"/>
      <c r="C77" s="808"/>
      <c r="D77" s="817" t="s">
        <v>330</v>
      </c>
      <c r="E77" s="817"/>
      <c r="F77" s="817"/>
      <c r="G77" s="182"/>
      <c r="H77" s="800"/>
      <c r="I77" s="800"/>
      <c r="J77" s="175"/>
      <c r="K77" s="175"/>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161"/>
    </row>
    <row r="78" spans="2:38" s="162" customFormat="1" ht="46.5" customHeight="1" x14ac:dyDescent="0.25">
      <c r="B78" s="823"/>
      <c r="C78" s="808"/>
      <c r="D78" s="809" t="s">
        <v>329</v>
      </c>
      <c r="E78" s="809"/>
      <c r="F78" s="809"/>
      <c r="G78" s="182"/>
      <c r="H78" s="800"/>
      <c r="I78" s="800"/>
      <c r="J78" s="175"/>
      <c r="K78" s="175"/>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161"/>
    </row>
    <row r="79" spans="2:38" s="162" customFormat="1" ht="47.25" customHeight="1" x14ac:dyDescent="0.25">
      <c r="B79" s="823"/>
      <c r="C79" s="808"/>
      <c r="D79" s="807" t="s">
        <v>603</v>
      </c>
      <c r="E79" s="807"/>
      <c r="F79" s="807"/>
      <c r="G79" s="807"/>
      <c r="H79" s="807"/>
      <c r="I79" s="807"/>
      <c r="J79" s="175"/>
      <c r="K79" s="175"/>
      <c r="L79" s="161"/>
      <c r="M79" s="161"/>
      <c r="N79" s="161"/>
      <c r="O79" s="161"/>
      <c r="P79" s="161"/>
      <c r="Q79" s="161"/>
      <c r="R79" s="161"/>
      <c r="S79" s="161"/>
      <c r="T79" s="161"/>
      <c r="U79" s="161"/>
      <c r="V79" s="161"/>
      <c r="W79" s="161"/>
      <c r="X79" s="161"/>
      <c r="Y79" s="161"/>
      <c r="Z79" s="161"/>
      <c r="AA79" s="161"/>
      <c r="AB79" s="161"/>
      <c r="AC79" s="161"/>
      <c r="AD79" s="161"/>
      <c r="AE79" s="161"/>
      <c r="AF79" s="161"/>
      <c r="AG79" s="161"/>
      <c r="AH79" s="161"/>
      <c r="AI79" s="161"/>
      <c r="AJ79" s="161"/>
      <c r="AK79" s="161"/>
      <c r="AL79" s="161"/>
    </row>
    <row r="80" spans="2:38" s="162" customFormat="1" ht="36" customHeight="1" x14ac:dyDescent="0.25">
      <c r="B80" s="823"/>
      <c r="C80" s="808"/>
      <c r="D80" s="809" t="s">
        <v>331</v>
      </c>
      <c r="E80" s="809"/>
      <c r="F80" s="809"/>
      <c r="G80" s="182"/>
      <c r="H80" s="800"/>
      <c r="I80" s="800"/>
      <c r="J80" s="175"/>
      <c r="K80" s="175"/>
      <c r="L80" s="161"/>
      <c r="M80" s="161"/>
      <c r="N80" s="161"/>
      <c r="O80" s="161"/>
      <c r="P80" s="161"/>
      <c r="Q80" s="161"/>
      <c r="R80" s="161"/>
      <c r="S80" s="161"/>
      <c r="T80" s="161"/>
      <c r="U80" s="161"/>
      <c r="V80" s="161"/>
      <c r="W80" s="161"/>
      <c r="X80" s="161"/>
      <c r="Y80" s="161"/>
      <c r="Z80" s="161"/>
      <c r="AA80" s="161"/>
      <c r="AB80" s="161"/>
      <c r="AC80" s="161"/>
      <c r="AD80" s="161"/>
      <c r="AE80" s="161"/>
      <c r="AF80" s="161"/>
      <c r="AG80" s="161"/>
      <c r="AH80" s="161"/>
      <c r="AI80" s="161"/>
      <c r="AJ80" s="161"/>
      <c r="AK80" s="161"/>
      <c r="AL80" s="161"/>
    </row>
    <row r="81" spans="2:38" s="162" customFormat="1" ht="30" customHeight="1" x14ac:dyDescent="0.25">
      <c r="B81" s="823"/>
      <c r="C81" s="808"/>
      <c r="D81" s="809" t="s">
        <v>542</v>
      </c>
      <c r="E81" s="809"/>
      <c r="F81" s="809"/>
      <c r="G81" s="182"/>
      <c r="H81" s="800"/>
      <c r="I81" s="800"/>
      <c r="J81" s="175"/>
      <c r="K81" s="175"/>
      <c r="L81" s="161"/>
      <c r="M81" s="161"/>
      <c r="N81" s="161"/>
      <c r="O81" s="161"/>
      <c r="P81" s="161"/>
      <c r="Q81" s="161"/>
      <c r="R81" s="161"/>
      <c r="S81" s="161"/>
      <c r="T81" s="161"/>
      <c r="U81" s="161"/>
      <c r="V81" s="161"/>
      <c r="W81" s="161"/>
      <c r="X81" s="161"/>
      <c r="Y81" s="161"/>
      <c r="Z81" s="161"/>
      <c r="AA81" s="161"/>
      <c r="AB81" s="161"/>
      <c r="AC81" s="161"/>
      <c r="AD81" s="161"/>
      <c r="AE81" s="161"/>
      <c r="AF81" s="161"/>
      <c r="AG81" s="161"/>
      <c r="AH81" s="161"/>
      <c r="AI81" s="161"/>
      <c r="AJ81" s="161"/>
      <c r="AK81" s="161"/>
      <c r="AL81" s="161"/>
    </row>
    <row r="82" spans="2:38" s="162" customFormat="1" ht="34.5" customHeight="1" x14ac:dyDescent="0.25">
      <c r="B82" s="823"/>
      <c r="C82" s="808"/>
      <c r="D82" s="808" t="s">
        <v>604</v>
      </c>
      <c r="E82" s="808"/>
      <c r="F82" s="808"/>
      <c r="G82" s="808"/>
      <c r="H82" s="808"/>
      <c r="I82" s="808"/>
      <c r="J82" s="175"/>
      <c r="K82" s="175"/>
      <c r="L82" s="161"/>
      <c r="M82" s="161"/>
      <c r="N82" s="161"/>
      <c r="O82" s="161"/>
      <c r="P82" s="161"/>
      <c r="Q82" s="161"/>
      <c r="R82" s="161"/>
      <c r="S82" s="161"/>
      <c r="T82" s="161"/>
      <c r="U82" s="161"/>
      <c r="V82" s="161"/>
      <c r="W82" s="161"/>
      <c r="X82" s="161"/>
      <c r="Y82" s="161"/>
      <c r="Z82" s="161"/>
      <c r="AA82" s="161"/>
      <c r="AB82" s="161"/>
      <c r="AC82" s="161"/>
      <c r="AD82" s="161"/>
      <c r="AE82" s="161"/>
      <c r="AF82" s="161"/>
      <c r="AG82" s="161"/>
      <c r="AH82" s="161"/>
      <c r="AI82" s="161"/>
      <c r="AJ82" s="161"/>
      <c r="AK82" s="161"/>
      <c r="AL82" s="161"/>
    </row>
    <row r="83" spans="2:38" s="162" customFormat="1" ht="46.5" customHeight="1" x14ac:dyDescent="0.25">
      <c r="B83" s="823"/>
      <c r="C83" s="808"/>
      <c r="D83" s="809" t="s">
        <v>332</v>
      </c>
      <c r="E83" s="809"/>
      <c r="F83" s="809"/>
      <c r="G83" s="194"/>
      <c r="H83" s="800"/>
      <c r="I83" s="800"/>
      <c r="J83" s="175"/>
      <c r="K83" s="175"/>
      <c r="L83" s="161"/>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161"/>
      <c r="AJ83" s="161"/>
      <c r="AK83" s="161"/>
      <c r="AL83" s="161"/>
    </row>
    <row r="84" spans="2:38" s="162" customFormat="1" ht="84" customHeight="1" x14ac:dyDescent="0.25">
      <c r="B84" s="823"/>
      <c r="C84" s="808"/>
      <c r="D84" s="809" t="s">
        <v>333</v>
      </c>
      <c r="E84" s="809"/>
      <c r="F84" s="195" t="s">
        <v>608</v>
      </c>
      <c r="G84" s="194"/>
      <c r="H84" s="810"/>
      <c r="I84" s="810"/>
      <c r="J84" s="175"/>
      <c r="K84" s="175"/>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1"/>
      <c r="AJ84" s="161"/>
      <c r="AK84" s="161"/>
      <c r="AL84" s="161"/>
    </row>
    <row r="85" spans="2:38" s="162" customFormat="1" ht="44.25" customHeight="1" x14ac:dyDescent="0.25">
      <c r="B85" s="823"/>
      <c r="C85" s="808"/>
      <c r="D85" s="809" t="s">
        <v>334</v>
      </c>
      <c r="E85" s="809"/>
      <c r="F85" s="809"/>
      <c r="G85" s="182"/>
      <c r="H85" s="800"/>
      <c r="I85" s="800"/>
      <c r="J85" s="175"/>
      <c r="K85" s="175"/>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61"/>
    </row>
    <row r="86" spans="2:38" s="162" customFormat="1" ht="33.75" customHeight="1" x14ac:dyDescent="0.25">
      <c r="B86" s="823"/>
      <c r="C86" s="808"/>
      <c r="D86" s="809" t="s">
        <v>335</v>
      </c>
      <c r="E86" s="809"/>
      <c r="F86" s="809"/>
      <c r="G86" s="182"/>
      <c r="H86" s="800"/>
      <c r="I86" s="800"/>
      <c r="J86" s="175"/>
      <c r="K86" s="175"/>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61"/>
    </row>
    <row r="87" spans="2:38" s="162" customFormat="1" ht="32.25" customHeight="1" x14ac:dyDescent="0.25">
      <c r="B87" s="823"/>
      <c r="C87" s="801" t="s">
        <v>411</v>
      </c>
      <c r="D87" s="802" t="s">
        <v>605</v>
      </c>
      <c r="E87" s="802"/>
      <c r="F87" s="802"/>
      <c r="G87" s="803" t="s">
        <v>586</v>
      </c>
      <c r="H87" s="804" t="s">
        <v>883</v>
      </c>
      <c r="I87" s="804"/>
      <c r="J87" s="175"/>
      <c r="K87" s="175"/>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row>
    <row r="88" spans="2:38" s="162" customFormat="1" ht="28.5" customHeight="1" x14ac:dyDescent="0.25">
      <c r="B88" s="823"/>
      <c r="C88" s="801"/>
      <c r="D88" s="802"/>
      <c r="E88" s="802"/>
      <c r="F88" s="802"/>
      <c r="G88" s="803"/>
      <c r="H88" s="804"/>
      <c r="I88" s="804"/>
      <c r="J88" s="175"/>
      <c r="K88" s="175"/>
      <c r="L88" s="161"/>
      <c r="M88" s="161"/>
      <c r="N88" s="161"/>
      <c r="O88" s="161"/>
      <c r="P88" s="161"/>
      <c r="Q88" s="161"/>
      <c r="R88" s="161"/>
      <c r="S88" s="161"/>
      <c r="T88" s="161"/>
      <c r="U88" s="161"/>
      <c r="V88" s="161"/>
      <c r="W88" s="161"/>
      <c r="X88" s="161"/>
      <c r="Y88" s="161"/>
      <c r="Z88" s="161"/>
      <c r="AA88" s="161"/>
      <c r="AB88" s="161"/>
      <c r="AC88" s="161"/>
      <c r="AD88" s="161"/>
      <c r="AE88" s="161"/>
      <c r="AF88" s="161"/>
      <c r="AG88" s="161"/>
      <c r="AH88" s="161"/>
      <c r="AI88" s="161"/>
      <c r="AJ88" s="161"/>
      <c r="AK88" s="161"/>
      <c r="AL88" s="161"/>
    </row>
    <row r="89" spans="2:38" s="162" customFormat="1" ht="18" customHeight="1" x14ac:dyDescent="0.25">
      <c r="B89" s="823"/>
      <c r="C89" s="801"/>
      <c r="D89" s="802"/>
      <c r="E89" s="802"/>
      <c r="F89" s="802"/>
      <c r="G89" s="803"/>
      <c r="H89" s="804"/>
      <c r="I89" s="804"/>
      <c r="J89" s="175"/>
      <c r="K89" s="175"/>
      <c r="L89" s="161"/>
      <c r="M89" s="161"/>
      <c r="N89" s="161"/>
      <c r="O89" s="161"/>
      <c r="P89" s="161"/>
      <c r="Q89" s="161"/>
      <c r="R89" s="161"/>
      <c r="S89" s="161"/>
      <c r="T89" s="161"/>
      <c r="U89" s="161"/>
      <c r="V89" s="161"/>
      <c r="W89" s="161"/>
      <c r="X89" s="161"/>
      <c r="Y89" s="161"/>
      <c r="Z89" s="161"/>
      <c r="AA89" s="161"/>
      <c r="AB89" s="161"/>
      <c r="AC89" s="161"/>
      <c r="AD89" s="161"/>
      <c r="AE89" s="161"/>
      <c r="AF89" s="161"/>
      <c r="AG89" s="161"/>
      <c r="AH89" s="161"/>
      <c r="AI89" s="161"/>
      <c r="AJ89" s="161"/>
      <c r="AK89" s="161"/>
      <c r="AL89" s="161"/>
    </row>
    <row r="90" spans="2:38" s="162" customFormat="1" ht="29.25" customHeight="1" x14ac:dyDescent="0.25">
      <c r="B90" s="823"/>
      <c r="C90" s="801"/>
      <c r="D90" s="805" t="s">
        <v>409</v>
      </c>
      <c r="E90" s="805"/>
      <c r="F90" s="805"/>
      <c r="G90" s="179"/>
      <c r="H90" s="806"/>
      <c r="I90" s="806"/>
      <c r="J90" s="175"/>
      <c r="K90" s="175"/>
      <c r="L90" s="161"/>
      <c r="M90" s="161"/>
      <c r="N90" s="161"/>
      <c r="O90" s="161"/>
      <c r="P90" s="161"/>
      <c r="Q90" s="161"/>
      <c r="R90" s="161"/>
      <c r="S90" s="161"/>
      <c r="T90" s="161"/>
      <c r="U90" s="161"/>
      <c r="V90" s="161"/>
      <c r="W90" s="161"/>
      <c r="X90" s="161"/>
      <c r="Y90" s="161"/>
      <c r="Z90" s="161"/>
      <c r="AA90" s="161"/>
      <c r="AB90" s="161"/>
      <c r="AC90" s="161"/>
      <c r="AD90" s="161"/>
      <c r="AE90" s="161"/>
      <c r="AF90" s="161"/>
      <c r="AG90" s="161"/>
      <c r="AH90" s="161"/>
      <c r="AI90" s="161"/>
      <c r="AJ90" s="161"/>
      <c r="AK90" s="161"/>
      <c r="AL90" s="161"/>
    </row>
    <row r="91" spans="2:38" s="162" customFormat="1" ht="27.75" customHeight="1" x14ac:dyDescent="0.25">
      <c r="B91" s="823"/>
      <c r="C91" s="801"/>
      <c r="D91" s="805" t="s">
        <v>410</v>
      </c>
      <c r="E91" s="805"/>
      <c r="F91" s="805"/>
      <c r="G91" s="183"/>
      <c r="H91" s="806"/>
      <c r="I91" s="806"/>
      <c r="J91" s="175"/>
      <c r="K91" s="175"/>
      <c r="L91" s="161"/>
      <c r="M91" s="161"/>
      <c r="N91" s="161"/>
      <c r="O91" s="161"/>
      <c r="P91" s="161"/>
      <c r="Q91" s="161"/>
      <c r="R91" s="161"/>
      <c r="S91" s="161"/>
      <c r="T91" s="161"/>
      <c r="U91" s="161"/>
      <c r="V91" s="161"/>
      <c r="W91" s="161"/>
      <c r="X91" s="161"/>
      <c r="Y91" s="161"/>
      <c r="Z91" s="161"/>
      <c r="AA91" s="161"/>
      <c r="AB91" s="161"/>
      <c r="AC91" s="161"/>
      <c r="AD91" s="161"/>
      <c r="AE91" s="161"/>
      <c r="AF91" s="161"/>
      <c r="AG91" s="161"/>
      <c r="AH91" s="161"/>
      <c r="AI91" s="161"/>
      <c r="AJ91" s="161"/>
      <c r="AK91" s="161"/>
      <c r="AL91" s="161"/>
    </row>
    <row r="92" spans="2:38" s="162" customFormat="1" ht="25.5" customHeight="1" x14ac:dyDescent="0.25">
      <c r="B92" s="823"/>
      <c r="C92" s="801"/>
      <c r="D92" s="805" t="s">
        <v>512</v>
      </c>
      <c r="E92" s="805"/>
      <c r="F92" s="805"/>
      <c r="G92" s="183"/>
      <c r="H92" s="806"/>
      <c r="I92" s="806"/>
      <c r="J92" s="175"/>
      <c r="K92" s="175"/>
      <c r="L92" s="161"/>
      <c r="M92" s="161"/>
      <c r="N92" s="161"/>
      <c r="O92" s="161"/>
      <c r="P92" s="161"/>
      <c r="Q92" s="161"/>
      <c r="R92" s="161"/>
      <c r="S92" s="161"/>
      <c r="T92" s="161"/>
      <c r="U92" s="161"/>
      <c r="V92" s="161"/>
      <c r="W92" s="161"/>
      <c r="X92" s="161"/>
      <c r="Y92" s="161"/>
      <c r="Z92" s="161"/>
      <c r="AA92" s="161"/>
      <c r="AB92" s="161"/>
      <c r="AC92" s="161"/>
      <c r="AD92" s="161"/>
      <c r="AE92" s="161"/>
      <c r="AF92" s="161"/>
      <c r="AG92" s="161"/>
      <c r="AH92" s="161"/>
      <c r="AI92" s="161"/>
      <c r="AJ92" s="161"/>
      <c r="AK92" s="161"/>
      <c r="AL92" s="161"/>
    </row>
    <row r="93" spans="2:38" s="162" customFormat="1" ht="25.5" customHeight="1" x14ac:dyDescent="0.25">
      <c r="B93" s="823"/>
      <c r="C93" s="801"/>
      <c r="D93" s="852" t="s">
        <v>339</v>
      </c>
      <c r="E93" s="852"/>
      <c r="F93" s="852"/>
      <c r="G93" s="183"/>
      <c r="H93" s="806"/>
      <c r="I93" s="806"/>
      <c r="J93" s="175"/>
      <c r="K93" s="175"/>
      <c r="L93" s="161"/>
      <c r="M93" s="161"/>
      <c r="N93" s="161"/>
      <c r="O93" s="161"/>
      <c r="P93" s="161"/>
      <c r="Q93" s="161"/>
      <c r="R93" s="161"/>
      <c r="S93" s="161"/>
      <c r="T93" s="161"/>
      <c r="U93" s="161"/>
      <c r="V93" s="161"/>
      <c r="W93" s="161"/>
      <c r="X93" s="161"/>
      <c r="Y93" s="161"/>
      <c r="Z93" s="161"/>
      <c r="AA93" s="161"/>
      <c r="AB93" s="161"/>
      <c r="AC93" s="161"/>
      <c r="AD93" s="161"/>
      <c r="AE93" s="161"/>
      <c r="AF93" s="161"/>
      <c r="AG93" s="161"/>
      <c r="AH93" s="161"/>
      <c r="AI93" s="161"/>
      <c r="AJ93" s="161"/>
      <c r="AK93" s="161"/>
      <c r="AL93" s="161"/>
    </row>
    <row r="94" spans="2:38" s="162" customFormat="1" ht="29.25" customHeight="1" x14ac:dyDescent="0.25">
      <c r="B94" s="823"/>
      <c r="C94" s="801"/>
      <c r="D94" s="805" t="s">
        <v>412</v>
      </c>
      <c r="E94" s="805"/>
      <c r="F94" s="805"/>
      <c r="G94" s="183"/>
      <c r="H94" s="806"/>
      <c r="I94" s="806"/>
      <c r="J94" s="175"/>
      <c r="K94" s="175"/>
      <c r="L94" s="161"/>
      <c r="M94" s="161"/>
      <c r="N94" s="161"/>
      <c r="O94" s="161"/>
      <c r="P94" s="161"/>
      <c r="Q94" s="161"/>
      <c r="R94" s="161"/>
      <c r="S94" s="161"/>
      <c r="T94" s="161"/>
      <c r="U94" s="161"/>
      <c r="V94" s="161"/>
      <c r="W94" s="161"/>
      <c r="X94" s="161"/>
      <c r="Y94" s="161"/>
      <c r="Z94" s="161"/>
      <c r="AA94" s="161"/>
      <c r="AB94" s="161"/>
      <c r="AC94" s="161"/>
      <c r="AD94" s="161"/>
      <c r="AE94" s="161"/>
      <c r="AF94" s="161"/>
      <c r="AG94" s="161"/>
      <c r="AH94" s="161"/>
      <c r="AI94" s="161"/>
      <c r="AJ94" s="161"/>
      <c r="AK94" s="161"/>
      <c r="AL94" s="161"/>
    </row>
    <row r="95" spans="2:38" s="162" customFormat="1" ht="42.75" customHeight="1" x14ac:dyDescent="0.25">
      <c r="B95" s="823"/>
      <c r="C95" s="801"/>
      <c r="D95" s="853" t="s">
        <v>607</v>
      </c>
      <c r="E95" s="853"/>
      <c r="F95" s="853"/>
      <c r="G95" s="184"/>
      <c r="H95" s="806"/>
      <c r="I95" s="806"/>
      <c r="J95" s="175"/>
      <c r="K95" s="175"/>
      <c r="L95" s="161"/>
      <c r="M95" s="161"/>
      <c r="N95" s="161"/>
      <c r="O95" s="161"/>
      <c r="P95" s="161"/>
      <c r="Q95" s="161"/>
      <c r="R95" s="161"/>
      <c r="S95" s="161"/>
      <c r="T95" s="161"/>
      <c r="U95" s="161"/>
      <c r="V95" s="161"/>
      <c r="W95" s="161"/>
      <c r="X95" s="161"/>
      <c r="Y95" s="161"/>
      <c r="Z95" s="161"/>
      <c r="AA95" s="161"/>
      <c r="AB95" s="161"/>
      <c r="AC95" s="161"/>
      <c r="AD95" s="161"/>
      <c r="AE95" s="161"/>
      <c r="AF95" s="161"/>
      <c r="AG95" s="161"/>
      <c r="AH95" s="161"/>
      <c r="AI95" s="161"/>
      <c r="AJ95" s="161"/>
      <c r="AK95" s="161"/>
      <c r="AL95" s="161"/>
    </row>
    <row r="96" spans="2:38" s="162" customFormat="1" ht="38.25" customHeight="1" x14ac:dyDescent="0.25">
      <c r="B96" s="823"/>
      <c r="C96" s="801"/>
      <c r="D96" s="853" t="s">
        <v>606</v>
      </c>
      <c r="E96" s="853"/>
      <c r="F96" s="853"/>
      <c r="G96" s="184"/>
      <c r="H96" s="806"/>
      <c r="I96" s="806"/>
      <c r="J96" s="175"/>
      <c r="K96" s="175"/>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1"/>
      <c r="AK96" s="161"/>
      <c r="AL96" s="161"/>
    </row>
    <row r="97" spans="2:38" s="162" customFormat="1" x14ac:dyDescent="0.25">
      <c r="B97" s="794"/>
      <c r="C97" s="795"/>
      <c r="D97" s="795"/>
      <c r="E97" s="795"/>
      <c r="F97" s="795"/>
      <c r="G97" s="795"/>
      <c r="H97" s="795"/>
      <c r="I97" s="796"/>
      <c r="J97" s="175"/>
      <c r="K97" s="175"/>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row>
    <row r="98" spans="2:38" s="162" customFormat="1" x14ac:dyDescent="0.25">
      <c r="B98" s="793" t="s">
        <v>352</v>
      </c>
      <c r="C98" s="793"/>
      <c r="D98" s="793"/>
      <c r="E98" s="793"/>
      <c r="F98" s="793"/>
      <c r="G98" s="793"/>
      <c r="H98" s="793"/>
      <c r="I98" s="793"/>
      <c r="J98" s="175"/>
      <c r="K98" s="175"/>
      <c r="L98" s="161"/>
      <c r="M98" s="161"/>
      <c r="N98" s="161"/>
      <c r="O98" s="161"/>
      <c r="P98" s="161"/>
      <c r="Q98" s="161"/>
      <c r="R98" s="161"/>
      <c r="S98" s="161"/>
      <c r="T98" s="161"/>
      <c r="U98" s="161"/>
      <c r="V98" s="161"/>
      <c r="W98" s="161"/>
      <c r="X98" s="161"/>
      <c r="Y98" s="161"/>
      <c r="Z98" s="161"/>
      <c r="AA98" s="161"/>
      <c r="AB98" s="161"/>
      <c r="AC98" s="161"/>
      <c r="AD98" s="161"/>
      <c r="AE98" s="161"/>
      <c r="AF98" s="161"/>
      <c r="AG98" s="161"/>
      <c r="AH98" s="161"/>
      <c r="AI98" s="161"/>
      <c r="AJ98" s="161"/>
      <c r="AK98" s="161"/>
      <c r="AL98" s="161"/>
    </row>
    <row r="99" spans="2:38" s="162" customFormat="1" x14ac:dyDescent="0.25">
      <c r="B99" s="793"/>
      <c r="C99" s="793"/>
      <c r="D99" s="793"/>
      <c r="E99" s="793"/>
      <c r="F99" s="793"/>
      <c r="G99" s="793"/>
      <c r="H99" s="793"/>
      <c r="I99" s="793"/>
      <c r="J99" s="175"/>
      <c r="K99" s="175"/>
      <c r="L99" s="161"/>
      <c r="M99" s="161"/>
      <c r="N99" s="161"/>
      <c r="O99" s="161"/>
      <c r="P99" s="161"/>
      <c r="Q99" s="161"/>
      <c r="R99" s="161"/>
      <c r="S99" s="161"/>
      <c r="T99" s="161"/>
      <c r="U99" s="161"/>
      <c r="V99" s="161"/>
      <c r="W99" s="161"/>
      <c r="X99" s="161"/>
      <c r="Y99" s="161"/>
      <c r="Z99" s="161"/>
      <c r="AA99" s="161"/>
      <c r="AB99" s="161"/>
      <c r="AC99" s="161"/>
      <c r="AD99" s="161"/>
      <c r="AE99" s="161"/>
      <c r="AF99" s="161"/>
      <c r="AG99" s="161"/>
      <c r="AH99" s="161"/>
      <c r="AI99" s="161"/>
      <c r="AJ99" s="161"/>
      <c r="AK99" s="161"/>
      <c r="AL99" s="161"/>
    </row>
    <row r="100" spans="2:38" s="162" customFormat="1" x14ac:dyDescent="0.25">
      <c r="B100" s="793"/>
      <c r="C100" s="793"/>
      <c r="D100" s="793"/>
      <c r="E100" s="793"/>
      <c r="F100" s="793"/>
      <c r="G100" s="793"/>
      <c r="H100" s="793"/>
      <c r="I100" s="793"/>
      <c r="J100" s="175"/>
      <c r="K100" s="175"/>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1"/>
    </row>
    <row r="101" spans="2:38" s="162" customFormat="1" x14ac:dyDescent="0.25">
      <c r="B101" s="793"/>
      <c r="C101" s="793"/>
      <c r="D101" s="793"/>
      <c r="E101" s="793"/>
      <c r="F101" s="793"/>
      <c r="G101" s="793"/>
      <c r="H101" s="793"/>
      <c r="I101" s="793"/>
      <c r="J101" s="175"/>
      <c r="K101" s="175"/>
      <c r="L101" s="161"/>
      <c r="M101" s="161"/>
      <c r="N101" s="161"/>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1"/>
      <c r="AJ101" s="161"/>
      <c r="AK101" s="161"/>
      <c r="AL101" s="161"/>
    </row>
    <row r="102" spans="2:38" s="162" customFormat="1" ht="161.25" customHeight="1" x14ac:dyDescent="0.25">
      <c r="B102" s="793"/>
      <c r="C102" s="793"/>
      <c r="D102" s="793"/>
      <c r="E102" s="793"/>
      <c r="F102" s="793"/>
      <c r="G102" s="793"/>
      <c r="H102" s="793"/>
      <c r="I102" s="793"/>
      <c r="J102" s="175"/>
      <c r="K102" s="175"/>
      <c r="L102" s="161"/>
      <c r="M102" s="161"/>
      <c r="N102" s="161"/>
      <c r="O102" s="161"/>
      <c r="P102" s="161"/>
      <c r="Q102" s="161"/>
      <c r="R102" s="161"/>
      <c r="S102" s="161"/>
      <c r="T102" s="161"/>
      <c r="U102" s="161"/>
      <c r="V102" s="161"/>
      <c r="W102" s="161"/>
      <c r="X102" s="161"/>
      <c r="Y102" s="161"/>
      <c r="Z102" s="161"/>
      <c r="AA102" s="161"/>
      <c r="AB102" s="161"/>
      <c r="AC102" s="161"/>
      <c r="AD102" s="161"/>
      <c r="AE102" s="161"/>
      <c r="AF102" s="161"/>
      <c r="AG102" s="161"/>
      <c r="AH102" s="161"/>
      <c r="AI102" s="161"/>
      <c r="AJ102" s="161"/>
      <c r="AK102" s="161"/>
      <c r="AL102" s="161"/>
    </row>
  </sheetData>
  <mergeCells count="144">
    <mergeCell ref="D96:F96"/>
    <mergeCell ref="H96:I96"/>
    <mergeCell ref="D76:F76"/>
    <mergeCell ref="D7:F7"/>
    <mergeCell ref="D77:F77"/>
    <mergeCell ref="D78:F78"/>
    <mergeCell ref="C60:F60"/>
    <mergeCell ref="C61:F61"/>
    <mergeCell ref="C57:F57"/>
    <mergeCell ref="C48:F48"/>
    <mergeCell ref="D65:F65"/>
    <mergeCell ref="D35:F35"/>
    <mergeCell ref="D36:F36"/>
    <mergeCell ref="D37:F37"/>
    <mergeCell ref="D38:F38"/>
    <mergeCell ref="D39:F39"/>
    <mergeCell ref="H25:H29"/>
    <mergeCell ref="I25:I29"/>
    <mergeCell ref="D30:F30"/>
    <mergeCell ref="H78:I78"/>
    <mergeCell ref="H93:I93"/>
    <mergeCell ref="H94:I94"/>
    <mergeCell ref="H95:I95"/>
    <mergeCell ref="D80:F80"/>
    <mergeCell ref="D83:F83"/>
    <mergeCell ref="D86:F86"/>
    <mergeCell ref="D93:F93"/>
    <mergeCell ref="D94:F94"/>
    <mergeCell ref="D95:F95"/>
    <mergeCell ref="D21:F21"/>
    <mergeCell ref="D22:F22"/>
    <mergeCell ref="D23:F23"/>
    <mergeCell ref="D24:F24"/>
    <mergeCell ref="D32:F32"/>
    <mergeCell ref="D33:F33"/>
    <mergeCell ref="D34:F34"/>
    <mergeCell ref="D40:F40"/>
    <mergeCell ref="D41:F41"/>
    <mergeCell ref="D62:F64"/>
    <mergeCell ref="B2:I2"/>
    <mergeCell ref="B3:I3"/>
    <mergeCell ref="B4:F4"/>
    <mergeCell ref="B5:B41"/>
    <mergeCell ref="C5:C7"/>
    <mergeCell ref="D5:F5"/>
    <mergeCell ref="D6:F6"/>
    <mergeCell ref="C8:C24"/>
    <mergeCell ref="D8:D13"/>
    <mergeCell ref="E8:E13"/>
    <mergeCell ref="F8:F9"/>
    <mergeCell ref="G8:G9"/>
    <mergeCell ref="H8:H13"/>
    <mergeCell ref="I8:I13"/>
    <mergeCell ref="D14:D18"/>
    <mergeCell ref="E14:E18"/>
    <mergeCell ref="H14:H18"/>
    <mergeCell ref="I14:I18"/>
    <mergeCell ref="D19:F19"/>
    <mergeCell ref="D20:F20"/>
    <mergeCell ref="C25:C41"/>
    <mergeCell ref="D25:E29"/>
    <mergeCell ref="F25:F26"/>
    <mergeCell ref="G25:G26"/>
    <mergeCell ref="I30:I41"/>
    <mergeCell ref="D31:F31"/>
    <mergeCell ref="B42:I42"/>
    <mergeCell ref="B43:B96"/>
    <mergeCell ref="C43:F44"/>
    <mergeCell ref="G43:G44"/>
    <mergeCell ref="H43:I44"/>
    <mergeCell ref="C45:F45"/>
    <mergeCell ref="H45:I45"/>
    <mergeCell ref="C46:F46"/>
    <mergeCell ref="H46:I46"/>
    <mergeCell ref="C47:F47"/>
    <mergeCell ref="H47:I47"/>
    <mergeCell ref="H48:I48"/>
    <mergeCell ref="C49:F51"/>
    <mergeCell ref="G49:G51"/>
    <mergeCell ref="H49:I51"/>
    <mergeCell ref="C52:F52"/>
    <mergeCell ref="H52:I52"/>
    <mergeCell ref="C53:F53"/>
    <mergeCell ref="H53:I53"/>
    <mergeCell ref="C54:F54"/>
    <mergeCell ref="H54:I54"/>
    <mergeCell ref="C55:F56"/>
    <mergeCell ref="G55:G56"/>
    <mergeCell ref="H55:I56"/>
    <mergeCell ref="H57:I57"/>
    <mergeCell ref="C58:F58"/>
    <mergeCell ref="H58:I58"/>
    <mergeCell ref="C59:F59"/>
    <mergeCell ref="H59:I59"/>
    <mergeCell ref="H60:I60"/>
    <mergeCell ref="H61:I61"/>
    <mergeCell ref="G62:G63"/>
    <mergeCell ref="H62:I63"/>
    <mergeCell ref="H64:I64"/>
    <mergeCell ref="H65:I65"/>
    <mergeCell ref="C66:C86"/>
    <mergeCell ref="D66:F68"/>
    <mergeCell ref="G66:G68"/>
    <mergeCell ref="H66:I68"/>
    <mergeCell ref="D69:F69"/>
    <mergeCell ref="H69:I69"/>
    <mergeCell ref="D70:E71"/>
    <mergeCell ref="H70:I70"/>
    <mergeCell ref="H71:I71"/>
    <mergeCell ref="D72:E72"/>
    <mergeCell ref="H72:I72"/>
    <mergeCell ref="D73:F73"/>
    <mergeCell ref="H73:I73"/>
    <mergeCell ref="D74:F74"/>
    <mergeCell ref="H74:I74"/>
    <mergeCell ref="D75:F75"/>
    <mergeCell ref="H75:I75"/>
    <mergeCell ref="H76:I76"/>
    <mergeCell ref="H77:I77"/>
    <mergeCell ref="D81:F81"/>
    <mergeCell ref="B98:I102"/>
    <mergeCell ref="B97:I97"/>
    <mergeCell ref="B1:I1"/>
    <mergeCell ref="H86:I86"/>
    <mergeCell ref="C87:C96"/>
    <mergeCell ref="D87:F89"/>
    <mergeCell ref="G87:G89"/>
    <mergeCell ref="H87:I89"/>
    <mergeCell ref="D90:F90"/>
    <mergeCell ref="H90:I90"/>
    <mergeCell ref="D91:F91"/>
    <mergeCell ref="H91:I91"/>
    <mergeCell ref="D92:F92"/>
    <mergeCell ref="H92:I92"/>
    <mergeCell ref="D79:I79"/>
    <mergeCell ref="H80:I80"/>
    <mergeCell ref="H81:I81"/>
    <mergeCell ref="D82:I82"/>
    <mergeCell ref="H83:I83"/>
    <mergeCell ref="D84:E84"/>
    <mergeCell ref="H84:I84"/>
    <mergeCell ref="D85:F85"/>
    <mergeCell ref="H85:I85"/>
    <mergeCell ref="C62:C65"/>
  </mergeCells>
  <pageMargins left="0.23622047244094491" right="0.23622047244094491" top="0.35433070866141736" bottom="0.35433070866141736" header="0.31496062992125984" footer="0.31496062992125984"/>
  <pageSetup scale="5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9"/>
  <sheetViews>
    <sheetView showGridLines="0" topLeftCell="A7" zoomScale="80" zoomScaleNormal="80" workbookViewId="0">
      <selection activeCell="E35" sqref="E35"/>
    </sheetView>
  </sheetViews>
  <sheetFormatPr baseColWidth="10" defaultRowHeight="15" x14ac:dyDescent="0.25"/>
  <cols>
    <col min="2" max="2" width="17.7109375" customWidth="1"/>
    <col min="3" max="3" width="29.5703125" style="1" customWidth="1"/>
    <col min="4" max="4" width="31.140625" style="1" customWidth="1"/>
    <col min="5" max="5" width="70.5703125" style="1" customWidth="1"/>
  </cols>
  <sheetData>
    <row r="1" spans="1:5" ht="21.75" customHeight="1" x14ac:dyDescent="0.3">
      <c r="C1" s="8"/>
      <c r="D1" s="9"/>
      <c r="E1" s="9"/>
    </row>
    <row r="2" spans="1:5" ht="48.75" customHeight="1" x14ac:dyDescent="0.25">
      <c r="B2" s="857" t="s">
        <v>619</v>
      </c>
      <c r="C2" s="857"/>
      <c r="D2" s="857"/>
      <c r="E2" s="857"/>
    </row>
    <row r="3" spans="1:5" ht="14.45" x14ac:dyDescent="0.3">
      <c r="C3" s="11"/>
      <c r="D3" s="11"/>
      <c r="E3" s="11"/>
    </row>
    <row r="4" spans="1:5" ht="27.75" customHeight="1" thickBot="1" x14ac:dyDescent="0.35">
      <c r="A4" s="863" t="s">
        <v>888</v>
      </c>
      <c r="B4" s="863"/>
      <c r="C4" s="863"/>
      <c r="D4" s="863"/>
      <c r="E4" s="863"/>
    </row>
    <row r="5" spans="1:5" x14ac:dyDescent="0.25">
      <c r="B5" s="864" t="s">
        <v>620</v>
      </c>
      <c r="C5" s="866" t="s">
        <v>351</v>
      </c>
      <c r="D5" s="867"/>
      <c r="E5" s="858" t="s">
        <v>145</v>
      </c>
    </row>
    <row r="6" spans="1:5" ht="35.25" customHeight="1" x14ac:dyDescent="0.25">
      <c r="B6" s="865"/>
      <c r="C6" s="868"/>
      <c r="D6" s="869"/>
      <c r="E6" s="859"/>
    </row>
    <row r="7" spans="1:5" ht="15" customHeight="1" x14ac:dyDescent="0.25">
      <c r="B7" s="860" t="s">
        <v>621</v>
      </c>
      <c r="C7" s="870" t="s">
        <v>622</v>
      </c>
      <c r="D7" s="871"/>
      <c r="E7" s="416" t="s">
        <v>889</v>
      </c>
    </row>
    <row r="8" spans="1:5" ht="54" customHeight="1" x14ac:dyDescent="0.25">
      <c r="B8" s="860"/>
      <c r="C8" s="872"/>
      <c r="D8" s="873"/>
      <c r="E8" s="416"/>
    </row>
    <row r="9" spans="1:5" ht="73.5" customHeight="1" x14ac:dyDescent="0.25">
      <c r="B9" s="86" t="s">
        <v>623</v>
      </c>
      <c r="C9" s="874" t="s">
        <v>624</v>
      </c>
      <c r="D9" s="875"/>
      <c r="E9" s="38" t="s">
        <v>890</v>
      </c>
    </row>
    <row r="10" spans="1:5" x14ac:dyDescent="0.25">
      <c r="B10" s="860" t="s">
        <v>625</v>
      </c>
      <c r="C10" s="876" t="s">
        <v>626</v>
      </c>
      <c r="D10" s="877"/>
      <c r="E10" s="437" t="s">
        <v>891</v>
      </c>
    </row>
    <row r="11" spans="1:5" ht="39" customHeight="1" thickBot="1" x14ac:dyDescent="0.3">
      <c r="B11" s="861"/>
      <c r="C11" s="878"/>
      <c r="D11" s="879"/>
      <c r="E11" s="862"/>
    </row>
    <row r="37" spans="2:3" thickBot="1" x14ac:dyDescent="0.35"/>
    <row r="38" spans="2:3" ht="36.75" customHeight="1" thickBot="1" x14ac:dyDescent="0.35">
      <c r="B38" s="220" t="s">
        <v>897</v>
      </c>
      <c r="C38" s="221" t="s">
        <v>351</v>
      </c>
    </row>
    <row r="39" spans="2:3" ht="37.5" customHeight="1" thickBot="1" x14ac:dyDescent="0.35">
      <c r="B39" s="223">
        <f>(('COND. SEG. ESTRUCTURAL '!K160*100)*0.45)+(('COND.SEG.FÌSICO-FUNCIONAL'!I135*100)*0.3)+(('COND, SEG. FUNCIONAL ORGANIZATI'!G46*100)*0.25)</f>
        <v>0</v>
      </c>
      <c r="C39" s="221" t="str">
        <f>IF(AND(B39&lt;=25,B39&lt;=0),"SEGURIDAD ALTA",IF(AND(B39&gt;=26,B39&lt;=55),"SEGURIDAD MEDIA",IF(AND(B39&gt;=56,B39&lt;=100),"SEGURIDAD BAJA")))</f>
        <v>SEGURIDAD ALTA</v>
      </c>
    </row>
  </sheetData>
  <mergeCells count="12">
    <mergeCell ref="B2:E2"/>
    <mergeCell ref="E5:E6"/>
    <mergeCell ref="B7:B8"/>
    <mergeCell ref="B10:B11"/>
    <mergeCell ref="E10:E11"/>
    <mergeCell ref="A4:E4"/>
    <mergeCell ref="B5:B6"/>
    <mergeCell ref="E7:E8"/>
    <mergeCell ref="C5:D6"/>
    <mergeCell ref="C7:D8"/>
    <mergeCell ref="C9:D9"/>
    <mergeCell ref="C10:D11"/>
  </mergeCells>
  <conditionalFormatting sqref="C39">
    <cfRule type="cellIs" dxfId="2" priority="3" operator="equal">
      <formula>"SEGURIDAD BAJA"</formula>
    </cfRule>
    <cfRule type="cellIs" dxfId="1" priority="2" operator="equal">
      <formula>"SEGURIDAD MEDIA"</formula>
    </cfRule>
    <cfRule type="cellIs" dxfId="0" priority="1" operator="equal">
      <formula>"SEGURIDAD ALTA"</formula>
    </cfRule>
  </conditionalFormatting>
  <pageMargins left="0.7" right="0.7" top="0.75" bottom="0.75" header="0.3" footer="0.3"/>
  <pageSetup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C45"/>
  <sheetViews>
    <sheetView zoomScaleNormal="100" workbookViewId="0">
      <selection activeCell="B45" sqref="B45:C45"/>
    </sheetView>
  </sheetViews>
  <sheetFormatPr baseColWidth="10" defaultRowHeight="15" x14ac:dyDescent="0.25"/>
  <cols>
    <col min="1" max="1" width="5.28515625" customWidth="1"/>
    <col min="2" max="2" width="19.7109375" customWidth="1"/>
    <col min="3" max="3" width="78.5703125" customWidth="1"/>
  </cols>
  <sheetData>
    <row r="1" spans="2:3" thickBot="1" x14ac:dyDescent="0.35"/>
    <row r="2" spans="2:3" ht="49.5" customHeight="1" thickBot="1" x14ac:dyDescent="0.3">
      <c r="B2" s="884" t="s">
        <v>210</v>
      </c>
      <c r="C2" s="885"/>
    </row>
    <row r="3" spans="2:3" ht="15" customHeight="1" x14ac:dyDescent="0.25">
      <c r="B3" s="891" t="s">
        <v>298</v>
      </c>
      <c r="C3" s="889" t="s">
        <v>93</v>
      </c>
    </row>
    <row r="4" spans="2:3" x14ac:dyDescent="0.25">
      <c r="B4" s="892"/>
      <c r="C4" s="890"/>
    </row>
    <row r="5" spans="2:3" x14ac:dyDescent="0.25">
      <c r="B5" s="892"/>
      <c r="C5" s="890"/>
    </row>
    <row r="6" spans="2:3" x14ac:dyDescent="0.25">
      <c r="B6" s="892"/>
      <c r="C6" s="890"/>
    </row>
    <row r="7" spans="2:3" x14ac:dyDescent="0.25">
      <c r="B7" s="892"/>
      <c r="C7" s="890"/>
    </row>
    <row r="8" spans="2:3" x14ac:dyDescent="0.25">
      <c r="B8" s="892"/>
      <c r="C8" s="890"/>
    </row>
    <row r="9" spans="2:3" x14ac:dyDescent="0.25">
      <c r="B9" s="892"/>
      <c r="C9" s="890"/>
    </row>
    <row r="10" spans="2:3" x14ac:dyDescent="0.25">
      <c r="B10" s="892"/>
      <c r="C10" s="890"/>
    </row>
    <row r="11" spans="2:3" ht="15.75" thickBot="1" x14ac:dyDescent="0.3">
      <c r="B11" s="892"/>
      <c r="C11" s="890"/>
    </row>
    <row r="12" spans="2:3" ht="15.75" thickBot="1" x14ac:dyDescent="0.3">
      <c r="B12" s="893"/>
      <c r="C12" s="10" t="s">
        <v>203</v>
      </c>
    </row>
    <row r="13" spans="2:3" x14ac:dyDescent="0.25">
      <c r="B13" s="891" t="s">
        <v>296</v>
      </c>
      <c r="C13" s="889" t="s">
        <v>93</v>
      </c>
    </row>
    <row r="14" spans="2:3" x14ac:dyDescent="0.25">
      <c r="B14" s="892"/>
      <c r="C14" s="890"/>
    </row>
    <row r="15" spans="2:3" x14ac:dyDescent="0.25">
      <c r="B15" s="892"/>
      <c r="C15" s="890"/>
    </row>
    <row r="16" spans="2:3" x14ac:dyDescent="0.25">
      <c r="B16" s="892"/>
      <c r="C16" s="890"/>
    </row>
    <row r="17" spans="2:3" x14ac:dyDescent="0.25">
      <c r="B17" s="892"/>
      <c r="C17" s="890"/>
    </row>
    <row r="18" spans="2:3" x14ac:dyDescent="0.25">
      <c r="B18" s="892"/>
      <c r="C18" s="890"/>
    </row>
    <row r="19" spans="2:3" x14ac:dyDescent="0.25">
      <c r="B19" s="892"/>
      <c r="C19" s="890"/>
    </row>
    <row r="20" spans="2:3" x14ac:dyDescent="0.25">
      <c r="B20" s="892"/>
      <c r="C20" s="890"/>
    </row>
    <row r="21" spans="2:3" ht="15.75" thickBot="1" x14ac:dyDescent="0.3">
      <c r="B21" s="892"/>
      <c r="C21" s="890"/>
    </row>
    <row r="22" spans="2:3" ht="15.75" thickBot="1" x14ac:dyDescent="0.3">
      <c r="B22" s="893"/>
      <c r="C22" s="10" t="s">
        <v>203</v>
      </c>
    </row>
    <row r="23" spans="2:3" x14ac:dyDescent="0.25">
      <c r="B23" s="891" t="s">
        <v>295</v>
      </c>
      <c r="C23" s="889" t="s">
        <v>93</v>
      </c>
    </row>
    <row r="24" spans="2:3" x14ac:dyDescent="0.25">
      <c r="B24" s="892"/>
      <c r="C24" s="890"/>
    </row>
    <row r="25" spans="2:3" x14ac:dyDescent="0.25">
      <c r="B25" s="892"/>
      <c r="C25" s="890"/>
    </row>
    <row r="26" spans="2:3" x14ac:dyDescent="0.25">
      <c r="B26" s="892"/>
      <c r="C26" s="890"/>
    </row>
    <row r="27" spans="2:3" x14ac:dyDescent="0.25">
      <c r="B27" s="892"/>
      <c r="C27" s="890"/>
    </row>
    <row r="28" spans="2:3" x14ac:dyDescent="0.25">
      <c r="B28" s="892"/>
      <c r="C28" s="890"/>
    </row>
    <row r="29" spans="2:3" x14ac:dyDescent="0.25">
      <c r="B29" s="892"/>
      <c r="C29" s="890"/>
    </row>
    <row r="30" spans="2:3" x14ac:dyDescent="0.25">
      <c r="B30" s="892"/>
      <c r="C30" s="890"/>
    </row>
    <row r="31" spans="2:3" ht="15.75" thickBot="1" x14ac:dyDescent="0.3">
      <c r="B31" s="892"/>
      <c r="C31" s="890"/>
    </row>
    <row r="32" spans="2:3" ht="15.75" thickBot="1" x14ac:dyDescent="0.3">
      <c r="B32" s="893"/>
      <c r="C32" s="10" t="s">
        <v>203</v>
      </c>
    </row>
    <row r="33" spans="2:3" x14ac:dyDescent="0.25">
      <c r="B33" s="886" t="s">
        <v>297</v>
      </c>
      <c r="C33" s="889" t="s">
        <v>93</v>
      </c>
    </row>
    <row r="34" spans="2:3" x14ac:dyDescent="0.25">
      <c r="B34" s="887"/>
      <c r="C34" s="890"/>
    </row>
    <row r="35" spans="2:3" x14ac:dyDescent="0.25">
      <c r="B35" s="887"/>
      <c r="C35" s="890"/>
    </row>
    <row r="36" spans="2:3" x14ac:dyDescent="0.25">
      <c r="B36" s="887"/>
      <c r="C36" s="890"/>
    </row>
    <row r="37" spans="2:3" x14ac:dyDescent="0.25">
      <c r="B37" s="887"/>
      <c r="C37" s="890"/>
    </row>
    <row r="38" spans="2:3" x14ac:dyDescent="0.25">
      <c r="B38" s="887"/>
      <c r="C38" s="890"/>
    </row>
    <row r="39" spans="2:3" x14ac:dyDescent="0.25">
      <c r="B39" s="887"/>
      <c r="C39" s="890"/>
    </row>
    <row r="40" spans="2:3" x14ac:dyDescent="0.25">
      <c r="B40" s="887"/>
      <c r="C40" s="890"/>
    </row>
    <row r="41" spans="2:3" x14ac:dyDescent="0.25">
      <c r="B41" s="887"/>
      <c r="C41" s="890"/>
    </row>
    <row r="42" spans="2:3" ht="15.75" thickBot="1" x14ac:dyDescent="0.3">
      <c r="B42" s="887"/>
      <c r="C42" s="890"/>
    </row>
    <row r="43" spans="2:3" ht="15.75" thickBot="1" x14ac:dyDescent="0.3">
      <c r="B43" s="888"/>
      <c r="C43" s="10" t="s">
        <v>203</v>
      </c>
    </row>
    <row r="44" spans="2:3" ht="38.25" customHeight="1" x14ac:dyDescent="0.25">
      <c r="B44" s="880" t="s">
        <v>300</v>
      </c>
      <c r="C44" s="881"/>
    </row>
    <row r="45" spans="2:3" ht="138" customHeight="1" thickBot="1" x14ac:dyDescent="0.3">
      <c r="B45" s="882" t="s">
        <v>806</v>
      </c>
      <c r="C45" s="883"/>
    </row>
  </sheetData>
  <mergeCells count="11">
    <mergeCell ref="B44:C44"/>
    <mergeCell ref="B45:C45"/>
    <mergeCell ref="B2:C2"/>
    <mergeCell ref="B33:B43"/>
    <mergeCell ref="C33:C42"/>
    <mergeCell ref="B3:B12"/>
    <mergeCell ref="B13:B22"/>
    <mergeCell ref="C3:C11"/>
    <mergeCell ref="C13:C21"/>
    <mergeCell ref="B23:B32"/>
    <mergeCell ref="C23:C31"/>
  </mergeCells>
  <pageMargins left="0.7" right="0.7" top="0.75" bottom="0.75" header="0.3" footer="0.3"/>
  <pageSetup paperSize="9" scale="85"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INFORMACIÓN GENERAL DEL LOCAL E</vt:lpstr>
      <vt:lpstr>COND. SEG. ESTRUCTURAL </vt:lpstr>
      <vt:lpstr>COND.SEG.FÌSICO-FUNCIONAL</vt:lpstr>
      <vt:lpstr>COND, SEG. FUNCIONAL ORGANIZATI</vt:lpstr>
      <vt:lpstr>COND. SEG. ENTORNO INMEDIATO</vt:lpstr>
      <vt:lpstr>CÀLCULO DEL ÌNDICE DE SEGURIDAD</vt:lpstr>
      <vt:lpstr>PANEL FOTOGRÀFICO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ODENAGED 15</dc:creator>
  <cp:lastModifiedBy>Giovanni Cristofer Ayala Arroyo</cp:lastModifiedBy>
  <cp:lastPrinted>2020-12-01T00:04:05Z</cp:lastPrinted>
  <dcterms:created xsi:type="dcterms:W3CDTF">2019-09-05T19:05:16Z</dcterms:created>
  <dcterms:modified xsi:type="dcterms:W3CDTF">2021-12-07T21:02:43Z</dcterms:modified>
</cp:coreProperties>
</file>