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renzo.cruz\Desktop\difundir\MATERIALES CAMPAÑA Yo se Cuidar mi Cuerpo\PAT\"/>
    </mc:Choice>
  </mc:AlternateContent>
  <bookViews>
    <workbookView xWindow="0" yWindow="0" windowWidth="28800" windowHeight="11985" tabRatio="843"/>
  </bookViews>
  <sheets>
    <sheet name="Datos de la IE" sheetId="69" r:id="rId1"/>
    <sheet name="Primaria" sheetId="72" state="hidden" r:id="rId2"/>
    <sheet name="Inicial" sheetId="19" state="hidden" r:id="rId3"/>
    <sheet name="Secundaria" sheetId="73" state="hidden" r:id="rId4"/>
    <sheet name="Inicial_y_Primaria" sheetId="74" state="hidden" r:id="rId5"/>
    <sheet name="Inicial_y_Secundaria" sheetId="75" state="hidden" r:id="rId6"/>
    <sheet name="Primaria_y_Secundaria" sheetId="76" state="hidden" r:id="rId7"/>
    <sheet name="Inicial_Primaria_y_Secundaria" sheetId="78" r:id="rId8"/>
    <sheet name="C5_Monit Normas" sheetId="62" state="hidden" r:id="rId9"/>
    <sheet name="C3_Monit Efectivas Sec" sheetId="60" state="hidden" r:id="rId10"/>
    <sheet name="C3_Monit Efectivas Prim" sheetId="59" state="hidden" r:id="rId11"/>
    <sheet name="C3_Monit Efectivas Ini" sheetId="58" state="hidden" r:id="rId12"/>
    <sheet name="C3_Monit Lectivas" sheetId="57" state="hidden" r:id="rId13"/>
    <sheet name="C2_Monit 1" sheetId="56" state="hidden" r:id="rId14"/>
    <sheet name="C1_Monit Sec2" sheetId="55" state="hidden" r:id="rId15"/>
    <sheet name="C1_Monit Sec" sheetId="54" state="hidden" r:id="rId16"/>
    <sheet name="C1_Monit Prim2" sheetId="53" state="hidden" r:id="rId17"/>
    <sheet name="C1_Monit Prim" sheetId="52" state="hidden" r:id="rId18"/>
    <sheet name="C1_Monit PrimEIB" sheetId="51" state="hidden" r:id="rId19"/>
    <sheet name="C1_Monit Ini2" sheetId="50" state="hidden" r:id="rId20"/>
    <sheet name="C1_Monit Ini" sheetId="49" state="hidden" r:id="rId21"/>
    <sheet name="C1_Monit IniEIB" sheetId="48" state="hidden" r:id="rId22"/>
    <sheet name="1 Monitoreo de Metas" sheetId="47" state="hidden" r:id="rId23"/>
    <sheet name="Hoja5" sheetId="45" state="hidden" r:id="rId24"/>
    <sheet name="C1_Inicial 2" sheetId="44" state="hidden" r:id="rId25"/>
    <sheet name="C1_Inicial_EIB" sheetId="42" state="hidden" r:id="rId26"/>
    <sheet name="Monitoreo de metas" sheetId="41" state="hidden" r:id="rId27"/>
    <sheet name="1 Matriz Diagnóstica" sheetId="24" state="hidden" r:id="rId28"/>
    <sheet name="2 Matriz Planificación" sheetId="25" state="hidden" r:id="rId29"/>
    <sheet name="C1_ECE" sheetId="2" state="hidden" r:id="rId30"/>
    <sheet name="C1_Form InEIB" sheetId="38" state="hidden" r:id="rId31"/>
    <sheet name="C1_Form Ini" sheetId="1" state="hidden" r:id="rId32"/>
    <sheet name="C1_Form Ini2" sheetId="29" state="hidden" r:id="rId33"/>
    <sheet name="C1_Form PrimEIB" sheetId="34" state="hidden" r:id="rId34"/>
    <sheet name="C1_FormPrim" sheetId="35" state="hidden" r:id="rId35"/>
    <sheet name="C1_FormPrim2" sheetId="30" state="hidden" r:id="rId36"/>
    <sheet name="C1_FormSec" sheetId="21" state="hidden" r:id="rId37"/>
    <sheet name="C1_FormSec2" sheetId="31" state="hidden" r:id="rId38"/>
    <sheet name="C2_Form1" sheetId="3" state="hidden" r:id="rId39"/>
    <sheet name="C3_Form Ini" sheetId="32" state="hidden" r:id="rId40"/>
    <sheet name="C3_FormPrim" sheetId="39" state="hidden" r:id="rId41"/>
    <sheet name="C3_FormSec" sheetId="40" state="hidden" r:id="rId42"/>
    <sheet name="C5_Convivencia Escolar" sheetId="6" state="hidden" r:id="rId43"/>
    <sheet name="Matriz Implementación" sheetId="79" state="hidden" r:id="rId44"/>
    <sheet name="C4_Form Acompañamiento" sheetId="33" state="hidden" r:id="rId45"/>
  </sheets>
  <definedNames>
    <definedName name="Act._Aprendizaje">'Matriz Implementación'!$M$12:$M$51</definedName>
    <definedName name="Act._PPFF">'Matriz Implementación'!$N$12:$N$51</definedName>
    <definedName name="_xlnm.Print_Area" localSheetId="38">'C2_Form1'!$B$1:$I$15</definedName>
    <definedName name="compro1">'Matriz Implementación'!$H$12:$H$51</definedName>
    <definedName name="compro2">'Matriz Implementación'!$I$12:$I$51</definedName>
    <definedName name="compro3">'Matriz Implementación'!$J$12:$J$51</definedName>
    <definedName name="compro4">'Matriz Implementación'!$K$12:$K$51</definedName>
    <definedName name="compro5">'Matriz Implementación'!$L$12:$L$51</definedName>
    <definedName name="EStActividad">'Matriz Implementación'!$R$12:$R$51</definedName>
    <definedName name="MesInicial">'C3_Form Ini'!$B$21:$C$42</definedName>
    <definedName name="Metas_de_acompañamiento_y_monitoreo">Inicial!$E$28</definedName>
    <definedName name="_xlnm.Print_Titles" localSheetId="28">'2 Matriz Planificación'!#REF!</definedName>
    <definedName name="_xlnm.Print_Titles" localSheetId="29">'C1_ECE'!$1:$3</definedName>
    <definedName name="_xlnm.Print_Titles" localSheetId="43">'Matriz Implementación'!#REF!</definedName>
  </definedNames>
  <calcPr calcId="162913"/>
</workbook>
</file>

<file path=xl/calcChain.xml><?xml version="1.0" encoding="utf-8"?>
<calcChain xmlns="http://schemas.openxmlformats.org/spreadsheetml/2006/main">
  <c r="F12" i="33" l="1"/>
  <c r="F13" i="33"/>
  <c r="F14" i="33"/>
  <c r="J40" i="56"/>
  <c r="J38" i="56"/>
  <c r="J36" i="56"/>
  <c r="J34" i="56"/>
  <c r="J32" i="56"/>
  <c r="J33" i="56" s="1"/>
  <c r="J27" i="56"/>
  <c r="J25" i="56"/>
  <c r="J23" i="56"/>
  <c r="J21" i="56"/>
  <c r="J19" i="56"/>
  <c r="J20" i="56" s="1"/>
  <c r="J17" i="56"/>
  <c r="J12" i="56"/>
  <c r="J10" i="56"/>
  <c r="J8" i="56"/>
  <c r="N8" i="79"/>
  <c r="M8" i="79"/>
  <c r="L8" i="79"/>
  <c r="K8" i="79"/>
  <c r="J8" i="79"/>
  <c r="I8" i="79"/>
  <c r="H8" i="79"/>
  <c r="BC57" i="79" l="1"/>
  <c r="BC61" i="79" l="1"/>
  <c r="BC60" i="79"/>
  <c r="BC59" i="79"/>
  <c r="H44" i="3"/>
  <c r="H45" i="3" s="1"/>
  <c r="H42" i="3"/>
  <c r="H43" i="3" s="1"/>
  <c r="H40" i="3"/>
  <c r="H41" i="3" s="1"/>
  <c r="H38" i="3"/>
  <c r="H39" i="3" s="1"/>
  <c r="H36" i="3"/>
  <c r="H31" i="3"/>
  <c r="H32" i="3" s="1"/>
  <c r="H29" i="3"/>
  <c r="H30" i="3" s="1"/>
  <c r="H27" i="3"/>
  <c r="H28" i="3" s="1"/>
  <c r="H25" i="3"/>
  <c r="H26" i="3" s="1"/>
  <c r="H23" i="3"/>
  <c r="H24" i="3" s="1"/>
  <c r="H21" i="3"/>
  <c r="H22" i="3" s="1"/>
  <c r="H16" i="3"/>
  <c r="H14" i="3"/>
  <c r="H15" i="3" s="1"/>
  <c r="H12" i="3"/>
  <c r="H13" i="3" s="1"/>
  <c r="H46" i="3" l="1"/>
  <c r="H37" i="3"/>
  <c r="H33" i="3"/>
  <c r="F23" i="47"/>
  <c r="F22" i="47"/>
  <c r="F21" i="47"/>
  <c r="F20" i="47"/>
  <c r="F19" i="47"/>
  <c r="F18" i="47"/>
  <c r="F17" i="47"/>
  <c r="F16" i="47"/>
  <c r="F15" i="47"/>
  <c r="F14" i="47"/>
  <c r="F13" i="47"/>
  <c r="F12" i="47"/>
  <c r="L69" i="2"/>
  <c r="L68" i="2"/>
  <c r="L67" i="2"/>
  <c r="E69" i="2"/>
  <c r="E68" i="2"/>
  <c r="E67" i="2"/>
  <c r="F58" i="2"/>
  <c r="E58" i="2"/>
  <c r="D58" i="2"/>
  <c r="M58" i="2"/>
  <c r="L58" i="2"/>
  <c r="K58" i="2"/>
  <c r="L70" i="2" l="1"/>
  <c r="E70" i="2"/>
  <c r="G14" i="1"/>
  <c r="L24" i="2"/>
  <c r="L23" i="2"/>
  <c r="L25" i="2" l="1"/>
  <c r="H25" i="21"/>
  <c r="F9" i="49" l="1"/>
  <c r="AH19" i="60" l="1"/>
  <c r="AI19" i="60"/>
  <c r="AJ19" i="60"/>
  <c r="AK19" i="60"/>
  <c r="AL19" i="60"/>
  <c r="AM19" i="60"/>
  <c r="AN19" i="60"/>
  <c r="AO19" i="60"/>
  <c r="AP19" i="60"/>
  <c r="AQ19" i="60"/>
  <c r="AR19" i="60"/>
  <c r="AS19" i="60"/>
  <c r="AT19" i="60"/>
  <c r="AU19" i="60"/>
  <c r="AV19" i="60"/>
  <c r="AW19" i="60"/>
  <c r="AX19" i="60"/>
  <c r="AY19" i="60"/>
  <c r="AZ19" i="60"/>
  <c r="BA19" i="60"/>
  <c r="BC19" i="60"/>
  <c r="BD19" i="60"/>
  <c r="BE24" i="60"/>
  <c r="BE25" i="60"/>
  <c r="BE26" i="60"/>
  <c r="BE27" i="60"/>
  <c r="BE28" i="60"/>
  <c r="BE29" i="60"/>
  <c r="BE30" i="60"/>
  <c r="BE31" i="60"/>
  <c r="BE32" i="60"/>
  <c r="BE33" i="60"/>
  <c r="BE34" i="60"/>
  <c r="BE35" i="60"/>
  <c r="BE36" i="60"/>
  <c r="BE37" i="60"/>
  <c r="BE38" i="60"/>
  <c r="BE39" i="60"/>
  <c r="BE40" i="60"/>
  <c r="BE41" i="60"/>
  <c r="BE42" i="60"/>
  <c r="BE43" i="60"/>
  <c r="BE44" i="60"/>
  <c r="BE45" i="60"/>
  <c r="BE46" i="60"/>
  <c r="BE47" i="60"/>
  <c r="BE48" i="60"/>
  <c r="BE49" i="60"/>
  <c r="BE50" i="60"/>
  <c r="BE51" i="60"/>
  <c r="BE52" i="60"/>
  <c r="BE53" i="60"/>
  <c r="BE54" i="60"/>
  <c r="BE55" i="60"/>
  <c r="BE56" i="60"/>
  <c r="BE57" i="60"/>
  <c r="BE58" i="60"/>
  <c r="BE59" i="60"/>
  <c r="BE60" i="60"/>
  <c r="BE61" i="60"/>
  <c r="BE62" i="60"/>
  <c r="BE63" i="60"/>
  <c r="BE64" i="60"/>
  <c r="BE65" i="60"/>
  <c r="BE66" i="60"/>
  <c r="BE67" i="60"/>
  <c r="BE68" i="60"/>
  <c r="BE69" i="60"/>
  <c r="BE70" i="60"/>
  <c r="BE71" i="60"/>
  <c r="BE72" i="60"/>
  <c r="BE73" i="60"/>
  <c r="BE74" i="60"/>
  <c r="BE75" i="60"/>
  <c r="BE76" i="60"/>
  <c r="BE77" i="60"/>
  <c r="BE78" i="60"/>
  <c r="BE79" i="60"/>
  <c r="BE80" i="60"/>
  <c r="BE81" i="60"/>
  <c r="BE82" i="60"/>
  <c r="BE83" i="60"/>
  <c r="BE84" i="60"/>
  <c r="BE85" i="60"/>
  <c r="BE86" i="60"/>
  <c r="BE87" i="60"/>
  <c r="BE88" i="60"/>
  <c r="BE89" i="60"/>
  <c r="BE90" i="60"/>
  <c r="BE91" i="60"/>
  <c r="BE92" i="60"/>
  <c r="BE93" i="60"/>
  <c r="BE94" i="60"/>
  <c r="BE95" i="60"/>
  <c r="BE96" i="60"/>
  <c r="BE97" i="60"/>
  <c r="BE98" i="60"/>
  <c r="BE99" i="60"/>
  <c r="BE100" i="60"/>
  <c r="BE101" i="60"/>
  <c r="BE102" i="60"/>
  <c r="BE103" i="60"/>
  <c r="BE104" i="60"/>
  <c r="BE105" i="60"/>
  <c r="BE106" i="60"/>
  <c r="BE107" i="60"/>
  <c r="BE108" i="60"/>
  <c r="BE109" i="60"/>
  <c r="BE110" i="60"/>
  <c r="BE111" i="60"/>
  <c r="BE112" i="60"/>
  <c r="BE113" i="60"/>
  <c r="BE114" i="60"/>
  <c r="BE115" i="60"/>
  <c r="BE116" i="60"/>
  <c r="BE117" i="60"/>
  <c r="BE118" i="60"/>
  <c r="BE119" i="60"/>
  <c r="BE120" i="60"/>
  <c r="BE121" i="60"/>
  <c r="BE122" i="60"/>
  <c r="BE123" i="60"/>
  <c r="BE124" i="60"/>
  <c r="BE125" i="60"/>
  <c r="BE126" i="60"/>
  <c r="BE127" i="60"/>
  <c r="BE128" i="60"/>
  <c r="BE129" i="60"/>
  <c r="BE130" i="60"/>
  <c r="BE131" i="60"/>
  <c r="BE132" i="60"/>
  <c r="BE133" i="60"/>
  <c r="BE134" i="60"/>
  <c r="BE135" i="60"/>
  <c r="BE136" i="60"/>
  <c r="BE137" i="60"/>
  <c r="BE138" i="60"/>
  <c r="BE139" i="60"/>
  <c r="BE140" i="60"/>
  <c r="BE141" i="60"/>
  <c r="BE142" i="60"/>
  <c r="BE143" i="60"/>
  <c r="BE144" i="60"/>
  <c r="BE145" i="60"/>
  <c r="BE146" i="60"/>
  <c r="BE147" i="60"/>
  <c r="BE148" i="60"/>
  <c r="BE149" i="60"/>
  <c r="BE150" i="60"/>
  <c r="BE151" i="60"/>
  <c r="BE152" i="60"/>
  <c r="BE153" i="60"/>
  <c r="BE154" i="60"/>
  <c r="BE155" i="60"/>
  <c r="BE156" i="60"/>
  <c r="BE157" i="60"/>
  <c r="BE158" i="60"/>
  <c r="BE159" i="60"/>
  <c r="BE160" i="60"/>
  <c r="BE161" i="60"/>
  <c r="BE162" i="60"/>
  <c r="BE163" i="60"/>
  <c r="BE164" i="60"/>
  <c r="BE165" i="60"/>
  <c r="BE166" i="60"/>
  <c r="BE167" i="60"/>
  <c r="BE168" i="60"/>
  <c r="BE169" i="60"/>
  <c r="BE170" i="60"/>
  <c r="BE171" i="60"/>
  <c r="BE172" i="60"/>
  <c r="BE173" i="60"/>
  <c r="AH18" i="60" l="1"/>
  <c r="K25" i="57"/>
  <c r="K19" i="57"/>
  <c r="K13" i="57"/>
  <c r="H9" i="47" l="1"/>
  <c r="G56" i="3" l="1"/>
  <c r="I24" i="47"/>
  <c r="I21" i="47"/>
  <c r="I15" i="47"/>
  <c r="I12" i="47"/>
  <c r="I7" i="47"/>
  <c r="J25" i="47" l="1"/>
  <c r="L25" i="47"/>
  <c r="J11" i="47" l="1"/>
  <c r="L11" i="47"/>
  <c r="AY60" i="79"/>
  <c r="AY61" i="79"/>
  <c r="AY59" i="79"/>
  <c r="AU60" i="79"/>
  <c r="AU61" i="79"/>
  <c r="AU59" i="79"/>
  <c r="AQ60" i="79"/>
  <c r="AQ61" i="79"/>
  <c r="AQ59" i="79"/>
  <c r="AM60" i="79"/>
  <c r="AM61" i="79"/>
  <c r="AM59" i="79"/>
  <c r="AI60" i="79"/>
  <c r="AI61" i="79"/>
  <c r="AI59" i="79"/>
  <c r="AE60" i="79"/>
  <c r="AE61" i="79"/>
  <c r="AE59" i="79"/>
  <c r="AA60" i="79"/>
  <c r="AA61" i="79"/>
  <c r="AA59" i="79"/>
  <c r="W60" i="79"/>
  <c r="BF60" i="79" s="1"/>
  <c r="W61" i="79"/>
  <c r="W59" i="79"/>
  <c r="S55" i="79"/>
  <c r="BF61" i="79" l="1"/>
  <c r="BE59" i="79"/>
  <c r="BF59" i="79"/>
  <c r="BE61" i="79"/>
  <c r="BE60" i="79"/>
  <c r="H15" i="47" l="1"/>
  <c r="H25" i="47"/>
  <c r="G20" i="47"/>
  <c r="G19" i="47"/>
  <c r="G18" i="47"/>
  <c r="G17" i="47"/>
  <c r="G16" i="47"/>
  <c r="G15" i="47"/>
  <c r="H11" i="47"/>
  <c r="H24" i="47"/>
  <c r="H14" i="47"/>
  <c r="H13" i="47"/>
  <c r="H10" i="47"/>
  <c r="G10" i="47"/>
  <c r="G9" i="47"/>
  <c r="H8" i="47"/>
  <c r="G8" i="47"/>
  <c r="H7" i="47"/>
  <c r="G7" i="47"/>
  <c r="H24" i="24" l="1"/>
  <c r="H13" i="24" l="1"/>
  <c r="H14" i="24"/>
  <c r="G10" i="24"/>
  <c r="G9" i="24"/>
  <c r="G8" i="24"/>
  <c r="G7" i="24"/>
  <c r="H10" i="24"/>
  <c r="H9" i="24"/>
  <c r="H8" i="24"/>
  <c r="H7" i="24"/>
  <c r="G8" i="60" l="1"/>
  <c r="F8" i="60"/>
  <c r="F7" i="59"/>
  <c r="E7" i="59"/>
  <c r="F5" i="58"/>
  <c r="E5" i="58"/>
  <c r="AN18" i="60" l="1"/>
  <c r="N19" i="57"/>
  <c r="N13" i="57"/>
  <c r="N25" i="57"/>
  <c r="P9" i="29" l="1"/>
  <c r="M36" i="57" l="1"/>
  <c r="M35" i="57"/>
  <c r="M34" i="57"/>
  <c r="M33" i="57"/>
  <c r="K36" i="57"/>
  <c r="K35" i="57"/>
  <c r="K34" i="57"/>
  <c r="K33" i="57"/>
  <c r="I36" i="57"/>
  <c r="I35" i="57"/>
  <c r="I34" i="57"/>
  <c r="I33" i="57"/>
  <c r="C27" i="33"/>
  <c r="D23" i="33" s="1"/>
  <c r="E23" i="33" l="1"/>
  <c r="F23" i="33" s="1"/>
  <c r="W57" i="79"/>
  <c r="AI40" i="40"/>
  <c r="AJ40" i="40" s="1"/>
  <c r="AK40" i="40" s="1"/>
  <c r="AL40" i="40" s="1"/>
  <c r="AM40" i="40" s="1"/>
  <c r="AN40" i="40" s="1"/>
  <c r="AO40" i="40" s="1"/>
  <c r="G23" i="33" l="1"/>
  <c r="H23" i="33" s="1"/>
  <c r="I23" i="33" s="1"/>
  <c r="J23" i="33" s="1"/>
  <c r="K23" i="33" s="1"/>
  <c r="AE57" i="79"/>
  <c r="AA57" i="79"/>
  <c r="KE172" i="59"/>
  <c r="JG172" i="59"/>
  <c r="KE171" i="59"/>
  <c r="JG171" i="59"/>
  <c r="KE170" i="59"/>
  <c r="JG170" i="59"/>
  <c r="KE169" i="59"/>
  <c r="JG169" i="59"/>
  <c r="KE168" i="59"/>
  <c r="JG168" i="59"/>
  <c r="KE167" i="59"/>
  <c r="JG167" i="59"/>
  <c r="KE166" i="59"/>
  <c r="JG166" i="59"/>
  <c r="KE165" i="59"/>
  <c r="JG165" i="59"/>
  <c r="KE164" i="59"/>
  <c r="JG164" i="59"/>
  <c r="KE163" i="59"/>
  <c r="JG163" i="59"/>
  <c r="KE162" i="59"/>
  <c r="JG162" i="59"/>
  <c r="KE161" i="59"/>
  <c r="JG161" i="59"/>
  <c r="KE160" i="59"/>
  <c r="JG160" i="59"/>
  <c r="KE159" i="59"/>
  <c r="JG159" i="59"/>
  <c r="KE158" i="59"/>
  <c r="JG158" i="59"/>
  <c r="KE157" i="59"/>
  <c r="JG157" i="59"/>
  <c r="KE156" i="59"/>
  <c r="JG156" i="59"/>
  <c r="KE155" i="59"/>
  <c r="JG155" i="59"/>
  <c r="KE154" i="59"/>
  <c r="JG154" i="59"/>
  <c r="KE153" i="59"/>
  <c r="JG153" i="59"/>
  <c r="KE152" i="59"/>
  <c r="JG152" i="59"/>
  <c r="KE151" i="59"/>
  <c r="JG151" i="59"/>
  <c r="KE150" i="59"/>
  <c r="JG150" i="59"/>
  <c r="KE149" i="59"/>
  <c r="JG149" i="59"/>
  <c r="KE148" i="59"/>
  <c r="JG148" i="59"/>
  <c r="KE147" i="59"/>
  <c r="JG147" i="59"/>
  <c r="KE146" i="59"/>
  <c r="JG146" i="59"/>
  <c r="KE145" i="59"/>
  <c r="JG145" i="59"/>
  <c r="KE144" i="59"/>
  <c r="JG144" i="59"/>
  <c r="KE143" i="59"/>
  <c r="JG143" i="59"/>
  <c r="KE142" i="59"/>
  <c r="JG142" i="59"/>
  <c r="KE141" i="59"/>
  <c r="JG141" i="59"/>
  <c r="KE140" i="59"/>
  <c r="JG140" i="59"/>
  <c r="KE139" i="59"/>
  <c r="JG139" i="59"/>
  <c r="KE138" i="59"/>
  <c r="JG138" i="59"/>
  <c r="KE137" i="59"/>
  <c r="JG137" i="59"/>
  <c r="KE136" i="59"/>
  <c r="JG136" i="59"/>
  <c r="KE135" i="59"/>
  <c r="JG135" i="59"/>
  <c r="KE134" i="59"/>
  <c r="JG134" i="59"/>
  <c r="KE133" i="59"/>
  <c r="JG133" i="59"/>
  <c r="KE132" i="59"/>
  <c r="JG132" i="59"/>
  <c r="KE131" i="59"/>
  <c r="JG131" i="59"/>
  <c r="KE130" i="59"/>
  <c r="JG130" i="59"/>
  <c r="KE129" i="59"/>
  <c r="JG129" i="59"/>
  <c r="KE128" i="59"/>
  <c r="JG128" i="59"/>
  <c r="KE127" i="59"/>
  <c r="JG127" i="59"/>
  <c r="KE126" i="59"/>
  <c r="JG126" i="59"/>
  <c r="KE125" i="59"/>
  <c r="JG125" i="59"/>
  <c r="KE124" i="59"/>
  <c r="JG124" i="59"/>
  <c r="KE123" i="59"/>
  <c r="JG123" i="59"/>
  <c r="KE122" i="59"/>
  <c r="JG122" i="59"/>
  <c r="KE121" i="59"/>
  <c r="JG121" i="59"/>
  <c r="KE120" i="59"/>
  <c r="JG120" i="59"/>
  <c r="KE119" i="59"/>
  <c r="JG119" i="59"/>
  <c r="KE118" i="59"/>
  <c r="JG118" i="59"/>
  <c r="KE117" i="59"/>
  <c r="JG117" i="59"/>
  <c r="KE116" i="59"/>
  <c r="JG116" i="59"/>
  <c r="KE115" i="59"/>
  <c r="JG115" i="59"/>
  <c r="KE114" i="59"/>
  <c r="JG114" i="59"/>
  <c r="KE113" i="59"/>
  <c r="JG113" i="59"/>
  <c r="KE112" i="59"/>
  <c r="JG112" i="59"/>
  <c r="KE111" i="59"/>
  <c r="JG111" i="59"/>
  <c r="KE110" i="59"/>
  <c r="JG110" i="59"/>
  <c r="KE109" i="59"/>
  <c r="JG109" i="59"/>
  <c r="KE108" i="59"/>
  <c r="JG108" i="59"/>
  <c r="KE107" i="59"/>
  <c r="JG107" i="59"/>
  <c r="KE106" i="59"/>
  <c r="JG106" i="59"/>
  <c r="KE105" i="59"/>
  <c r="JG105" i="59"/>
  <c r="KE104" i="59"/>
  <c r="JG104" i="59"/>
  <c r="KE103" i="59"/>
  <c r="JG103" i="59"/>
  <c r="KE102" i="59"/>
  <c r="JG102" i="59"/>
  <c r="KE101" i="59"/>
  <c r="JG101" i="59"/>
  <c r="KE100" i="59"/>
  <c r="JG100" i="59"/>
  <c r="KE99" i="59"/>
  <c r="JG99" i="59"/>
  <c r="KE98" i="59"/>
  <c r="JG98" i="59"/>
  <c r="KE97" i="59"/>
  <c r="JG97" i="59"/>
  <c r="KE96" i="59"/>
  <c r="JG96" i="59"/>
  <c r="KE95" i="59"/>
  <c r="JG95" i="59"/>
  <c r="KE94" i="59"/>
  <c r="JG94" i="59"/>
  <c r="KE93" i="59"/>
  <c r="JG93" i="59"/>
  <c r="KE92" i="59"/>
  <c r="JG92" i="59"/>
  <c r="KE91" i="59"/>
  <c r="JG91" i="59"/>
  <c r="KE90" i="59"/>
  <c r="JG90" i="59"/>
  <c r="KE89" i="59"/>
  <c r="JG89" i="59"/>
  <c r="KE88" i="59"/>
  <c r="JG88" i="59"/>
  <c r="KE87" i="59"/>
  <c r="JG87" i="59"/>
  <c r="KE86" i="59"/>
  <c r="JG86" i="59"/>
  <c r="KE85" i="59"/>
  <c r="JG85" i="59"/>
  <c r="KE84" i="59"/>
  <c r="JG84" i="59"/>
  <c r="KE83" i="59"/>
  <c r="JG83" i="59"/>
  <c r="KE82" i="59"/>
  <c r="JG82" i="59"/>
  <c r="KE81" i="59"/>
  <c r="JG81" i="59"/>
  <c r="KE80" i="59"/>
  <c r="JG80" i="59"/>
  <c r="KE79" i="59"/>
  <c r="JG79" i="59"/>
  <c r="KE78" i="59"/>
  <c r="JG78" i="59"/>
  <c r="KE77" i="59"/>
  <c r="JG77" i="59"/>
  <c r="KE76" i="59"/>
  <c r="JG76" i="59"/>
  <c r="KE75" i="59"/>
  <c r="JG75" i="59"/>
  <c r="KE74" i="59"/>
  <c r="JG74" i="59"/>
  <c r="KE73" i="59"/>
  <c r="JG73" i="59"/>
  <c r="KE72" i="59"/>
  <c r="JG72" i="59"/>
  <c r="KE71" i="59"/>
  <c r="JG71" i="59"/>
  <c r="KE70" i="59"/>
  <c r="JG70" i="59"/>
  <c r="KE69" i="59"/>
  <c r="JG69" i="59"/>
  <c r="KE68" i="59"/>
  <c r="JG68" i="59"/>
  <c r="KE67" i="59"/>
  <c r="JG67" i="59"/>
  <c r="KE66" i="59"/>
  <c r="JG66" i="59"/>
  <c r="KE65" i="59"/>
  <c r="JG65" i="59"/>
  <c r="KE64" i="59"/>
  <c r="JG64" i="59"/>
  <c r="KE63" i="59"/>
  <c r="JG63" i="59"/>
  <c r="KE62" i="59"/>
  <c r="JG62" i="59"/>
  <c r="KE61" i="59"/>
  <c r="JG61" i="59"/>
  <c r="KE60" i="59"/>
  <c r="JG60" i="59"/>
  <c r="KE59" i="59"/>
  <c r="JG59" i="59"/>
  <c r="KE58" i="59"/>
  <c r="JG58" i="59"/>
  <c r="KE57" i="59"/>
  <c r="JG57" i="59"/>
  <c r="KE56" i="59"/>
  <c r="JG56" i="59"/>
  <c r="KE55" i="59"/>
  <c r="JG55" i="59"/>
  <c r="KE54" i="59"/>
  <c r="JG54" i="59"/>
  <c r="KE53" i="59"/>
  <c r="JG53" i="59"/>
  <c r="KE52" i="59"/>
  <c r="JG52" i="59"/>
  <c r="KE51" i="59"/>
  <c r="JG51" i="59"/>
  <c r="KE50" i="59"/>
  <c r="JG50" i="59"/>
  <c r="KE49" i="59"/>
  <c r="JG49" i="59"/>
  <c r="KE48" i="59"/>
  <c r="JG48" i="59"/>
  <c r="KE47" i="59"/>
  <c r="JG47" i="59"/>
  <c r="KE46" i="59"/>
  <c r="JG46" i="59"/>
  <c r="KE45" i="59"/>
  <c r="JG45" i="59"/>
  <c r="KE44" i="59"/>
  <c r="JG44" i="59"/>
  <c r="KE43" i="59"/>
  <c r="JG43" i="59"/>
  <c r="KE42" i="59"/>
  <c r="JG42" i="59"/>
  <c r="KE41" i="59"/>
  <c r="JG41" i="59"/>
  <c r="KE40" i="59"/>
  <c r="JG40" i="59"/>
  <c r="KE39" i="59"/>
  <c r="JG39" i="59"/>
  <c r="KE38" i="59"/>
  <c r="JG38" i="59"/>
  <c r="KE37" i="59"/>
  <c r="JG37" i="59"/>
  <c r="KE36" i="59"/>
  <c r="JG36" i="59"/>
  <c r="KE35" i="59"/>
  <c r="JG35" i="59"/>
  <c r="KE34" i="59"/>
  <c r="JG34" i="59"/>
  <c r="KE33" i="59"/>
  <c r="JG33" i="59"/>
  <c r="KE32" i="59"/>
  <c r="JG32" i="59"/>
  <c r="KE31" i="59"/>
  <c r="JG31" i="59"/>
  <c r="KE30" i="59"/>
  <c r="JG30" i="59"/>
  <c r="KE29" i="59"/>
  <c r="JG29" i="59"/>
  <c r="KE28" i="59"/>
  <c r="KE27" i="59"/>
  <c r="KE26" i="59"/>
  <c r="KE25" i="59"/>
  <c r="KE24" i="59"/>
  <c r="KE23" i="59"/>
  <c r="KE170" i="58"/>
  <c r="JG170" i="58"/>
  <c r="KE169" i="58"/>
  <c r="JG169" i="58"/>
  <c r="KE168" i="58"/>
  <c r="JG168" i="58"/>
  <c r="KE167" i="58"/>
  <c r="JG167" i="58"/>
  <c r="KE166" i="58"/>
  <c r="JG166" i="58"/>
  <c r="KE165" i="58"/>
  <c r="JG165" i="58"/>
  <c r="KE164" i="58"/>
  <c r="JG164" i="58"/>
  <c r="KE163" i="58"/>
  <c r="JG163" i="58"/>
  <c r="KE162" i="58"/>
  <c r="JG162" i="58"/>
  <c r="KE161" i="58"/>
  <c r="JG161" i="58"/>
  <c r="KE160" i="58"/>
  <c r="JG160" i="58"/>
  <c r="KE159" i="58"/>
  <c r="JG159" i="58"/>
  <c r="KE158" i="58"/>
  <c r="JG158" i="58"/>
  <c r="KE157" i="58"/>
  <c r="JG157" i="58"/>
  <c r="KE156" i="58"/>
  <c r="JG156" i="58"/>
  <c r="KE155" i="58"/>
  <c r="JG155" i="58"/>
  <c r="KE154" i="58"/>
  <c r="JG154" i="58"/>
  <c r="KE153" i="58"/>
  <c r="JG153" i="58"/>
  <c r="KE152" i="58"/>
  <c r="JG152" i="58"/>
  <c r="KE151" i="58"/>
  <c r="JG151" i="58"/>
  <c r="KE150" i="58"/>
  <c r="JG150" i="58"/>
  <c r="KE149" i="58"/>
  <c r="JG149" i="58"/>
  <c r="KE148" i="58"/>
  <c r="JG148" i="58"/>
  <c r="KE147" i="58"/>
  <c r="JG147" i="58"/>
  <c r="KE146" i="58"/>
  <c r="JG146" i="58"/>
  <c r="KE145" i="58"/>
  <c r="JG145" i="58"/>
  <c r="KE144" i="58"/>
  <c r="JG144" i="58"/>
  <c r="KE143" i="58"/>
  <c r="JG143" i="58"/>
  <c r="KE142" i="58"/>
  <c r="JG142" i="58"/>
  <c r="KE141" i="58"/>
  <c r="JG141" i="58"/>
  <c r="KE140" i="58"/>
  <c r="JG140" i="58"/>
  <c r="KE139" i="58"/>
  <c r="JG139" i="58"/>
  <c r="KE138" i="58"/>
  <c r="JG138" i="58"/>
  <c r="KE137" i="58"/>
  <c r="JG137" i="58"/>
  <c r="KE136" i="58"/>
  <c r="JG136" i="58"/>
  <c r="KE135" i="58"/>
  <c r="JG135" i="58"/>
  <c r="KE134" i="58"/>
  <c r="JG134" i="58"/>
  <c r="KE133" i="58"/>
  <c r="JG133" i="58"/>
  <c r="KE132" i="58"/>
  <c r="JG132" i="58"/>
  <c r="KE131" i="58"/>
  <c r="JG131" i="58"/>
  <c r="KE130" i="58"/>
  <c r="JG130" i="58"/>
  <c r="KE129" i="58"/>
  <c r="JG129" i="58"/>
  <c r="KE128" i="58"/>
  <c r="JG128" i="58"/>
  <c r="KE127" i="58"/>
  <c r="JG127" i="58"/>
  <c r="KE126" i="58"/>
  <c r="JG126" i="58"/>
  <c r="KE125" i="58"/>
  <c r="JG125" i="58"/>
  <c r="KE124" i="58"/>
  <c r="JG124" i="58"/>
  <c r="KE123" i="58"/>
  <c r="JG123" i="58"/>
  <c r="KE122" i="58"/>
  <c r="JG122" i="58"/>
  <c r="KE121" i="58"/>
  <c r="JG121" i="58"/>
  <c r="KE120" i="58"/>
  <c r="JG120" i="58"/>
  <c r="KE119" i="58"/>
  <c r="JG119" i="58"/>
  <c r="KE118" i="58"/>
  <c r="JG118" i="58"/>
  <c r="KE117" i="58"/>
  <c r="JG117" i="58"/>
  <c r="KE116" i="58"/>
  <c r="JG116" i="58"/>
  <c r="KE115" i="58"/>
  <c r="JG115" i="58"/>
  <c r="KE114" i="58"/>
  <c r="JG114" i="58"/>
  <c r="KE113" i="58"/>
  <c r="JG113" i="58"/>
  <c r="KE112" i="58"/>
  <c r="JG112" i="58"/>
  <c r="KE111" i="58"/>
  <c r="JG111" i="58"/>
  <c r="KE110" i="58"/>
  <c r="JG110" i="58"/>
  <c r="KE109" i="58"/>
  <c r="JG109" i="58"/>
  <c r="KE108" i="58"/>
  <c r="JG108" i="58"/>
  <c r="KE107" i="58"/>
  <c r="JG107" i="58"/>
  <c r="KE106" i="58"/>
  <c r="JG106" i="58"/>
  <c r="KE105" i="58"/>
  <c r="JG105" i="58"/>
  <c r="KE104" i="58"/>
  <c r="JG104" i="58"/>
  <c r="KE103" i="58"/>
  <c r="JG103" i="58"/>
  <c r="KE102" i="58"/>
  <c r="JG102" i="58"/>
  <c r="KE101" i="58"/>
  <c r="JG101" i="58"/>
  <c r="KE100" i="58"/>
  <c r="JG100" i="58"/>
  <c r="KE99" i="58"/>
  <c r="JG99" i="58"/>
  <c r="KE98" i="58"/>
  <c r="JG98" i="58"/>
  <c r="KE97" i="58"/>
  <c r="JG97" i="58"/>
  <c r="KE96" i="58"/>
  <c r="JG96" i="58"/>
  <c r="KE95" i="58"/>
  <c r="JG95" i="58"/>
  <c r="KE94" i="58"/>
  <c r="JG94" i="58"/>
  <c r="KE93" i="58"/>
  <c r="JG93" i="58"/>
  <c r="KE92" i="58"/>
  <c r="JG92" i="58"/>
  <c r="KE91" i="58"/>
  <c r="JG91" i="58"/>
  <c r="KE90" i="58"/>
  <c r="JG90" i="58"/>
  <c r="KE89" i="58"/>
  <c r="JG89" i="58"/>
  <c r="KE88" i="58"/>
  <c r="JG88" i="58"/>
  <c r="KE87" i="58"/>
  <c r="JG87" i="58"/>
  <c r="KE86" i="58"/>
  <c r="JG86" i="58"/>
  <c r="KE85" i="58"/>
  <c r="JG85" i="58"/>
  <c r="KE84" i="58"/>
  <c r="JG84" i="58"/>
  <c r="KE83" i="58"/>
  <c r="JG83" i="58"/>
  <c r="KE82" i="58"/>
  <c r="JG82" i="58"/>
  <c r="KE81" i="58"/>
  <c r="JG81" i="58"/>
  <c r="KE80" i="58"/>
  <c r="JG80" i="58"/>
  <c r="KE79" i="58"/>
  <c r="JG79" i="58"/>
  <c r="KE78" i="58"/>
  <c r="JG78" i="58"/>
  <c r="KE77" i="58"/>
  <c r="JG77" i="58"/>
  <c r="KE76" i="58"/>
  <c r="JG76" i="58"/>
  <c r="KE75" i="58"/>
  <c r="JG75" i="58"/>
  <c r="KE74" i="58"/>
  <c r="JG74" i="58"/>
  <c r="KE73" i="58"/>
  <c r="JG73" i="58"/>
  <c r="KE72" i="58"/>
  <c r="JG72" i="58"/>
  <c r="KE71" i="58"/>
  <c r="JG71" i="58"/>
  <c r="KE70" i="58"/>
  <c r="JG70" i="58"/>
  <c r="KE69" i="58"/>
  <c r="JG69" i="58"/>
  <c r="KE68" i="58"/>
  <c r="JG68" i="58"/>
  <c r="KE67" i="58"/>
  <c r="JG67" i="58"/>
  <c r="KE66" i="58"/>
  <c r="JG66" i="58"/>
  <c r="KE65" i="58"/>
  <c r="JG65" i="58"/>
  <c r="KE64" i="58"/>
  <c r="JG64" i="58"/>
  <c r="KE63" i="58"/>
  <c r="JG63" i="58"/>
  <c r="KE62" i="58"/>
  <c r="JG62" i="58"/>
  <c r="KE61" i="58"/>
  <c r="JG61" i="58"/>
  <c r="KE60" i="58"/>
  <c r="JG60" i="58"/>
  <c r="KE59" i="58"/>
  <c r="JG59" i="58"/>
  <c r="KE58" i="58"/>
  <c r="JG58" i="58"/>
  <c r="KE57" i="58"/>
  <c r="JG57" i="58"/>
  <c r="KE56" i="58"/>
  <c r="JG56" i="58"/>
  <c r="KE55" i="58"/>
  <c r="JG55" i="58"/>
  <c r="KE54" i="58"/>
  <c r="JG54" i="58"/>
  <c r="KE53" i="58"/>
  <c r="JG53" i="58"/>
  <c r="KE52" i="58"/>
  <c r="JG52" i="58"/>
  <c r="KE51" i="58"/>
  <c r="JG51" i="58"/>
  <c r="KE50" i="58"/>
  <c r="JG50" i="58"/>
  <c r="KE49" i="58"/>
  <c r="JG49" i="58"/>
  <c r="KE48" i="58"/>
  <c r="JG48" i="58"/>
  <c r="KE47" i="58"/>
  <c r="JG47" i="58"/>
  <c r="KE46" i="58"/>
  <c r="JG46" i="58"/>
  <c r="KE45" i="58"/>
  <c r="JG45" i="58"/>
  <c r="KE44" i="58"/>
  <c r="JG44" i="58"/>
  <c r="KE43" i="58"/>
  <c r="JG43" i="58"/>
  <c r="KE42" i="58"/>
  <c r="JG42" i="58"/>
  <c r="KE41" i="58"/>
  <c r="JG41" i="58"/>
  <c r="KE40" i="58"/>
  <c r="JG40" i="58"/>
  <c r="KE39" i="58"/>
  <c r="JG39" i="58"/>
  <c r="KE38" i="58"/>
  <c r="JG38" i="58"/>
  <c r="KE37" i="58"/>
  <c r="JG37" i="58"/>
  <c r="KE36" i="58"/>
  <c r="JG36" i="58"/>
  <c r="KE35" i="58"/>
  <c r="JG35" i="58"/>
  <c r="KE34" i="58"/>
  <c r="JG34" i="58"/>
  <c r="KE33" i="58"/>
  <c r="JG33" i="58"/>
  <c r="KE32" i="58"/>
  <c r="JG32" i="58"/>
  <c r="KE31" i="58"/>
  <c r="JG31" i="58"/>
  <c r="KE30" i="58"/>
  <c r="JG30" i="58"/>
  <c r="KE29" i="58"/>
  <c r="JG29" i="58"/>
  <c r="KE28" i="58"/>
  <c r="JG28" i="58"/>
  <c r="KE27" i="58"/>
  <c r="JG27" i="58"/>
  <c r="KE26" i="58"/>
  <c r="JG26" i="58"/>
  <c r="KE25" i="58"/>
  <c r="JG25" i="58"/>
  <c r="KE24" i="58"/>
  <c r="JG24" i="58"/>
  <c r="KE23" i="58"/>
  <c r="KE22" i="58"/>
  <c r="KE21" i="58"/>
  <c r="KE173" i="60"/>
  <c r="KE172" i="60"/>
  <c r="KE171" i="60"/>
  <c r="KE170" i="60"/>
  <c r="KE169" i="60"/>
  <c r="KE168" i="60"/>
  <c r="KE167" i="60"/>
  <c r="KE166" i="60"/>
  <c r="KE165" i="60"/>
  <c r="KE164" i="60"/>
  <c r="KE163" i="60"/>
  <c r="KE162" i="60"/>
  <c r="KE161" i="60"/>
  <c r="KE160" i="60"/>
  <c r="KE159" i="60"/>
  <c r="KE158" i="60"/>
  <c r="KE157" i="60"/>
  <c r="KE156" i="60"/>
  <c r="KE155" i="60"/>
  <c r="KE154" i="60"/>
  <c r="KE153" i="60"/>
  <c r="KE152" i="60"/>
  <c r="KE151" i="60"/>
  <c r="KE150" i="60"/>
  <c r="KE149" i="60"/>
  <c r="KE148" i="60"/>
  <c r="KE147" i="60"/>
  <c r="KE146" i="60"/>
  <c r="KE145" i="60"/>
  <c r="KE144" i="60"/>
  <c r="KE143" i="60"/>
  <c r="KE142" i="60"/>
  <c r="KE141" i="60"/>
  <c r="KE140" i="60"/>
  <c r="KE139" i="60"/>
  <c r="KE138" i="60"/>
  <c r="KE137" i="60"/>
  <c r="KE136" i="60"/>
  <c r="KE135" i="60"/>
  <c r="KE134" i="60"/>
  <c r="KE133" i="60"/>
  <c r="KE132" i="60"/>
  <c r="KE131" i="60"/>
  <c r="KE130" i="60"/>
  <c r="KE129" i="60"/>
  <c r="KE128" i="60"/>
  <c r="KE127" i="60"/>
  <c r="KE126" i="60"/>
  <c r="KE125" i="60"/>
  <c r="KE124" i="60"/>
  <c r="KE123" i="60"/>
  <c r="KE122" i="60"/>
  <c r="KE121" i="60"/>
  <c r="KE120" i="60"/>
  <c r="KE119" i="60"/>
  <c r="KE118" i="60"/>
  <c r="KE117" i="60"/>
  <c r="KE116" i="60"/>
  <c r="KE115" i="60"/>
  <c r="KE114" i="60"/>
  <c r="KE113" i="60"/>
  <c r="KE112" i="60"/>
  <c r="KE111" i="60"/>
  <c r="KE110" i="60"/>
  <c r="KE109" i="60"/>
  <c r="KE108" i="60"/>
  <c r="KE107" i="60"/>
  <c r="KE106" i="60"/>
  <c r="KE105" i="60"/>
  <c r="KE104" i="60"/>
  <c r="KE103" i="60"/>
  <c r="KE102" i="60"/>
  <c r="KE101" i="60"/>
  <c r="KE100" i="60"/>
  <c r="KE99" i="60"/>
  <c r="KE98" i="60"/>
  <c r="KE97" i="60"/>
  <c r="KE96" i="60"/>
  <c r="KE95" i="60"/>
  <c r="KE94" i="60"/>
  <c r="KE93" i="60"/>
  <c r="KE92" i="60"/>
  <c r="KE91" i="60"/>
  <c r="KE90" i="60"/>
  <c r="KE89" i="60"/>
  <c r="KE88" i="60"/>
  <c r="KE87" i="60"/>
  <c r="KE86" i="60"/>
  <c r="KE85" i="60"/>
  <c r="KE84" i="60"/>
  <c r="KE83" i="60"/>
  <c r="KE82" i="60"/>
  <c r="KE81" i="60"/>
  <c r="KE80" i="60"/>
  <c r="KE79" i="60"/>
  <c r="KE78" i="60"/>
  <c r="KE77" i="60"/>
  <c r="KE76" i="60"/>
  <c r="KE75" i="60"/>
  <c r="KE74" i="60"/>
  <c r="KE73" i="60"/>
  <c r="KE72" i="60"/>
  <c r="KE71" i="60"/>
  <c r="KE70" i="60"/>
  <c r="KE69" i="60"/>
  <c r="KE68" i="60"/>
  <c r="KE67" i="60"/>
  <c r="KE66" i="60"/>
  <c r="KE65" i="60"/>
  <c r="KE64" i="60"/>
  <c r="KE63" i="60"/>
  <c r="KE62" i="60"/>
  <c r="KE61" i="60"/>
  <c r="KE60" i="60"/>
  <c r="KE59" i="60"/>
  <c r="KE58" i="60"/>
  <c r="KE57" i="60"/>
  <c r="KE56" i="60"/>
  <c r="KE55" i="60"/>
  <c r="KE54" i="60"/>
  <c r="KE53" i="60"/>
  <c r="KE52" i="60"/>
  <c r="KE51" i="60"/>
  <c r="KE50" i="60"/>
  <c r="KE49" i="60"/>
  <c r="KE48" i="60"/>
  <c r="KE47" i="60"/>
  <c r="KE46" i="60"/>
  <c r="KE45" i="60"/>
  <c r="KE44" i="60"/>
  <c r="KE43" i="60"/>
  <c r="KE42" i="60"/>
  <c r="KE41" i="60"/>
  <c r="KE40" i="60"/>
  <c r="KE39" i="60"/>
  <c r="KE38" i="60"/>
  <c r="KE37" i="60"/>
  <c r="KE36" i="60"/>
  <c r="KE35" i="60"/>
  <c r="KE34" i="60"/>
  <c r="KE33" i="60"/>
  <c r="KE32" i="60"/>
  <c r="KE31" i="60"/>
  <c r="KE30" i="60"/>
  <c r="KE29" i="60"/>
  <c r="KE28" i="60"/>
  <c r="KE27" i="60"/>
  <c r="KE26" i="60"/>
  <c r="KE25" i="60"/>
  <c r="KE24" i="60"/>
  <c r="KD19" i="60"/>
  <c r="KC19" i="60"/>
  <c r="KA19" i="60"/>
  <c r="JZ19" i="60"/>
  <c r="JY19" i="60"/>
  <c r="JX19" i="60"/>
  <c r="JW19" i="60"/>
  <c r="JV19" i="60"/>
  <c r="JU19" i="60"/>
  <c r="JT19" i="60"/>
  <c r="JS19" i="60"/>
  <c r="JR19" i="60"/>
  <c r="JQ19" i="60"/>
  <c r="JP19" i="60"/>
  <c r="JO19" i="60"/>
  <c r="JN19" i="60"/>
  <c r="JM19" i="60"/>
  <c r="JL19" i="60"/>
  <c r="JK19" i="60"/>
  <c r="JJ19" i="60"/>
  <c r="JI19" i="60"/>
  <c r="JH19" i="60"/>
  <c r="JN18" i="60"/>
  <c r="JH17" i="59" l="1"/>
  <c r="AI57" i="79"/>
  <c r="JH15" i="58"/>
  <c r="JH18" i="60"/>
  <c r="S91" i="57"/>
  <c r="W91" i="57" s="1"/>
  <c r="S75" i="57"/>
  <c r="W75" i="57" s="1"/>
  <c r="S59" i="57"/>
  <c r="W59" i="57" s="1"/>
  <c r="S90" i="57"/>
  <c r="W90" i="57" s="1"/>
  <c r="S89" i="57"/>
  <c r="W89" i="57" s="1"/>
  <c r="S88" i="57"/>
  <c r="W88" i="57" s="1"/>
  <c r="S87" i="57"/>
  <c r="W87" i="57" s="1"/>
  <c r="S86" i="57"/>
  <c r="W86" i="57" s="1"/>
  <c r="S85" i="57"/>
  <c r="W85" i="57" s="1"/>
  <c r="S84" i="57"/>
  <c r="W84" i="57" s="1"/>
  <c r="S83" i="57"/>
  <c r="W83" i="57" s="1"/>
  <c r="S82" i="57"/>
  <c r="W82" i="57" s="1"/>
  <c r="S81" i="57"/>
  <c r="S74" i="57"/>
  <c r="W74" i="57" s="1"/>
  <c r="S73" i="57"/>
  <c r="W73" i="57" s="1"/>
  <c r="S72" i="57"/>
  <c r="W72" i="57" s="1"/>
  <c r="S71" i="57"/>
  <c r="W71" i="57" s="1"/>
  <c r="S70" i="57"/>
  <c r="W70" i="57" s="1"/>
  <c r="S69" i="57"/>
  <c r="W69" i="57" s="1"/>
  <c r="S68" i="57"/>
  <c r="W68" i="57" s="1"/>
  <c r="S67" i="57"/>
  <c r="W67" i="57" s="1"/>
  <c r="S66" i="57"/>
  <c r="W66" i="57" s="1"/>
  <c r="S65" i="57"/>
  <c r="AP42" i="40"/>
  <c r="AP40" i="40"/>
  <c r="IJ12" i="60" s="1"/>
  <c r="AP38" i="40"/>
  <c r="HJ12" i="60" s="1"/>
  <c r="AP36" i="40"/>
  <c r="GJ12" i="60" s="1"/>
  <c r="AP34" i="40"/>
  <c r="FJ12" i="60" s="1"/>
  <c r="AP32" i="40"/>
  <c r="EJ12" i="60" s="1"/>
  <c r="AP30" i="40"/>
  <c r="DJ12" i="60" s="1"/>
  <c r="AP28" i="40"/>
  <c r="CJ12" i="60" s="1"/>
  <c r="AP26" i="40"/>
  <c r="BJ12" i="60" s="1"/>
  <c r="AP24" i="40"/>
  <c r="AJ12" i="60" s="1"/>
  <c r="AP22" i="40"/>
  <c r="A22" i="40"/>
  <c r="B22" i="40" s="1"/>
  <c r="E22" i="40" s="1"/>
  <c r="F22" i="40" s="1"/>
  <c r="G22" i="40" s="1"/>
  <c r="H22" i="40" s="1"/>
  <c r="I22" i="40" s="1"/>
  <c r="J22" i="40" s="1"/>
  <c r="K22" i="40" s="1"/>
  <c r="L22" i="40" s="1"/>
  <c r="M22" i="40" s="1"/>
  <c r="N22" i="40" s="1"/>
  <c r="O22" i="40" s="1"/>
  <c r="P22" i="40" s="1"/>
  <c r="Q22" i="40" s="1"/>
  <c r="R22" i="40" s="1"/>
  <c r="S22" i="40" s="1"/>
  <c r="T22" i="40" s="1"/>
  <c r="U22" i="40" s="1"/>
  <c r="V22" i="40" s="1"/>
  <c r="W22" i="40" s="1"/>
  <c r="X22" i="40" s="1"/>
  <c r="Y22" i="40" s="1"/>
  <c r="Z22" i="40" s="1"/>
  <c r="AA22" i="40" s="1"/>
  <c r="AB22" i="40" s="1"/>
  <c r="AC22" i="40" s="1"/>
  <c r="AD22" i="40" s="1"/>
  <c r="AE22" i="40" s="1"/>
  <c r="AF22" i="40" s="1"/>
  <c r="AG22" i="40" s="1"/>
  <c r="AH22" i="40" s="1"/>
  <c r="AI22" i="40" s="1"/>
  <c r="AJ22" i="40" s="1"/>
  <c r="AK22" i="40" s="1"/>
  <c r="AL22" i="40" s="1"/>
  <c r="AM22" i="40" s="1"/>
  <c r="AN22" i="40" s="1"/>
  <c r="AO22" i="40" s="1"/>
  <c r="AP41" i="39"/>
  <c r="AP39" i="39"/>
  <c r="IJ11" i="59" s="1"/>
  <c r="AP37" i="39"/>
  <c r="AP35" i="39"/>
  <c r="AP33" i="39"/>
  <c r="H71" i="57" s="1"/>
  <c r="AP31" i="39"/>
  <c r="EJ11" i="59" s="1"/>
  <c r="AP29" i="39"/>
  <c r="AP27" i="39"/>
  <c r="AP25" i="39"/>
  <c r="AP23" i="39"/>
  <c r="H66" i="57" s="1"/>
  <c r="AP21" i="39"/>
  <c r="A21" i="39"/>
  <c r="A23" i="39" s="1"/>
  <c r="AP39" i="32"/>
  <c r="AP41" i="32"/>
  <c r="JJ9" i="58" s="1"/>
  <c r="AP43" i="39" l="1"/>
  <c r="BH23" i="60"/>
  <c r="AH23" i="60"/>
  <c r="AI23" i="60" s="1"/>
  <c r="AJ23" i="60" s="1"/>
  <c r="AK23" i="60" s="1"/>
  <c r="AL23" i="60" s="1"/>
  <c r="AM23" i="60" s="1"/>
  <c r="AN23" i="60" s="1"/>
  <c r="AO23" i="60" s="1"/>
  <c r="AP23" i="60" s="1"/>
  <c r="AQ23" i="60" s="1"/>
  <c r="AR23" i="60" s="1"/>
  <c r="AS23" i="60" s="1"/>
  <c r="AT23" i="60" s="1"/>
  <c r="AU23" i="60" s="1"/>
  <c r="AV23" i="60" s="1"/>
  <c r="AW23" i="60" s="1"/>
  <c r="AX23" i="60" s="1"/>
  <c r="AY23" i="60" s="1"/>
  <c r="AZ23" i="60" s="1"/>
  <c r="BA23" i="60" s="1"/>
  <c r="BB23" i="60" s="1"/>
  <c r="BC23" i="60" s="1"/>
  <c r="BD23" i="60" s="1"/>
  <c r="JJ12" i="60"/>
  <c r="AP44" i="40"/>
  <c r="K24" i="57"/>
  <c r="K18" i="57"/>
  <c r="AM57" i="79"/>
  <c r="N18" i="57"/>
  <c r="W81" i="57"/>
  <c r="N24" i="57"/>
  <c r="W65" i="57"/>
  <c r="H75" i="57"/>
  <c r="JJ11" i="59"/>
  <c r="IH23" i="60"/>
  <c r="JH23" i="60"/>
  <c r="GH23" i="60"/>
  <c r="HH23" i="60"/>
  <c r="EH23" i="60"/>
  <c r="FH23" i="60"/>
  <c r="CH23" i="60"/>
  <c r="DH23" i="60"/>
  <c r="J11" i="59"/>
  <c r="H72" i="57"/>
  <c r="GJ11" i="59"/>
  <c r="AJ11" i="59"/>
  <c r="DJ11" i="59"/>
  <c r="AQ37" i="39"/>
  <c r="AR37" i="39" s="1"/>
  <c r="HJ11" i="59"/>
  <c r="AQ28" i="40"/>
  <c r="H88" i="57"/>
  <c r="H70" i="57"/>
  <c r="H81" i="57"/>
  <c r="H58" i="57"/>
  <c r="IJ9" i="58"/>
  <c r="AQ42" i="40"/>
  <c r="AQ41" i="32"/>
  <c r="AQ23" i="39"/>
  <c r="H85" i="57"/>
  <c r="H59" i="57"/>
  <c r="H83" i="57"/>
  <c r="H68" i="57"/>
  <c r="CJ11" i="59"/>
  <c r="BJ11" i="59"/>
  <c r="FJ11" i="59"/>
  <c r="AQ41" i="39"/>
  <c r="H82" i="57"/>
  <c r="H86" i="57"/>
  <c r="H65" i="57"/>
  <c r="H73" i="57"/>
  <c r="H87" i="57"/>
  <c r="C81" i="57"/>
  <c r="A24" i="40"/>
  <c r="A26" i="40" s="1"/>
  <c r="B21" i="39"/>
  <c r="AQ29" i="39"/>
  <c r="H84" i="57"/>
  <c r="AQ21" i="39"/>
  <c r="AQ25" i="39"/>
  <c r="AQ38" i="40"/>
  <c r="H67" i="57"/>
  <c r="H89" i="57"/>
  <c r="H69" i="57"/>
  <c r="H91" i="57"/>
  <c r="AQ39" i="32"/>
  <c r="AQ26" i="40"/>
  <c r="H90" i="57"/>
  <c r="AQ22" i="40"/>
  <c r="AQ36" i="40"/>
  <c r="AQ24" i="40"/>
  <c r="AQ32" i="40"/>
  <c r="AQ34" i="40"/>
  <c r="AQ30" i="40"/>
  <c r="AQ40" i="40"/>
  <c r="IL12" i="60" s="1"/>
  <c r="B23" i="39"/>
  <c r="A25" i="39"/>
  <c r="AQ27" i="39"/>
  <c r="AQ35" i="39"/>
  <c r="AR35" i="39" s="1"/>
  <c r="AQ39" i="39"/>
  <c r="AR39" i="39" s="1"/>
  <c r="AQ31" i="39"/>
  <c r="AQ33" i="39"/>
  <c r="I71" i="62"/>
  <c r="H71" i="62"/>
  <c r="G71" i="62"/>
  <c r="F71" i="62"/>
  <c r="E71" i="62"/>
  <c r="J70" i="62"/>
  <c r="J69" i="62"/>
  <c r="I66" i="62"/>
  <c r="H66" i="62"/>
  <c r="G66" i="62"/>
  <c r="F66" i="62"/>
  <c r="E66" i="62"/>
  <c r="J65" i="62"/>
  <c r="J64" i="62"/>
  <c r="I61" i="62"/>
  <c r="H61" i="62"/>
  <c r="G61" i="62"/>
  <c r="F61" i="62"/>
  <c r="E61" i="62"/>
  <c r="J60" i="62"/>
  <c r="J59" i="62"/>
  <c r="I56" i="62"/>
  <c r="H56" i="62"/>
  <c r="G56" i="62"/>
  <c r="F56" i="62"/>
  <c r="E56" i="62"/>
  <c r="J55" i="62"/>
  <c r="J54" i="62"/>
  <c r="I51" i="62"/>
  <c r="H51" i="62"/>
  <c r="G51" i="62"/>
  <c r="F51" i="62"/>
  <c r="E51" i="62"/>
  <c r="J50" i="62"/>
  <c r="J49" i="62"/>
  <c r="I46" i="62"/>
  <c r="H46" i="62"/>
  <c r="G46" i="62"/>
  <c r="F46" i="62"/>
  <c r="E46" i="62"/>
  <c r="J45" i="62"/>
  <c r="J44" i="62"/>
  <c r="I41" i="62"/>
  <c r="H41" i="62"/>
  <c r="G41" i="62"/>
  <c r="F41" i="62"/>
  <c r="E41" i="62"/>
  <c r="J40" i="62"/>
  <c r="J39" i="62"/>
  <c r="I36" i="62"/>
  <c r="H36" i="62"/>
  <c r="G36" i="62"/>
  <c r="F36" i="62"/>
  <c r="E36" i="62"/>
  <c r="J35" i="62"/>
  <c r="J34" i="62"/>
  <c r="I31" i="62"/>
  <c r="H31" i="62"/>
  <c r="G31" i="62"/>
  <c r="F31" i="62"/>
  <c r="E31" i="62"/>
  <c r="J30" i="62"/>
  <c r="J29" i="62"/>
  <c r="I26" i="62"/>
  <c r="H26" i="62"/>
  <c r="G26" i="62"/>
  <c r="F26" i="62"/>
  <c r="E26" i="62"/>
  <c r="J25" i="62"/>
  <c r="J24" i="62"/>
  <c r="I15" i="62"/>
  <c r="H15" i="62"/>
  <c r="G15" i="62"/>
  <c r="F15" i="62"/>
  <c r="E15" i="62"/>
  <c r="I14" i="62"/>
  <c r="H14" i="62"/>
  <c r="G14" i="62"/>
  <c r="F14" i="62"/>
  <c r="E14" i="62"/>
  <c r="JE173" i="60"/>
  <c r="IE173" i="60"/>
  <c r="HE173" i="60"/>
  <c r="GE173" i="60"/>
  <c r="FE173" i="60"/>
  <c r="EE173" i="60"/>
  <c r="DE173" i="60"/>
  <c r="CE173" i="60"/>
  <c r="AE173" i="60"/>
  <c r="JE172" i="60"/>
  <c r="IE172" i="60"/>
  <c r="HE172" i="60"/>
  <c r="GE172" i="60"/>
  <c r="FE172" i="60"/>
  <c r="EE172" i="60"/>
  <c r="DE172" i="60"/>
  <c r="CE172" i="60"/>
  <c r="AE172" i="60"/>
  <c r="JE171" i="60"/>
  <c r="IE171" i="60"/>
  <c r="HE171" i="60"/>
  <c r="GE171" i="60"/>
  <c r="FE171" i="60"/>
  <c r="EE171" i="60"/>
  <c r="DE171" i="60"/>
  <c r="CE171" i="60"/>
  <c r="AE171" i="60"/>
  <c r="JE170" i="60"/>
  <c r="IE170" i="60"/>
  <c r="HE170" i="60"/>
  <c r="GE170" i="60"/>
  <c r="FE170" i="60"/>
  <c r="EE170" i="60"/>
  <c r="DE170" i="60"/>
  <c r="CE170" i="60"/>
  <c r="AE170" i="60"/>
  <c r="JE169" i="60"/>
  <c r="IE169" i="60"/>
  <c r="HE169" i="60"/>
  <c r="GE169" i="60"/>
  <c r="FE169" i="60"/>
  <c r="EE169" i="60"/>
  <c r="DE169" i="60"/>
  <c r="CE169" i="60"/>
  <c r="AE169" i="60"/>
  <c r="JE168" i="60"/>
  <c r="IE168" i="60"/>
  <c r="HE168" i="60"/>
  <c r="GE168" i="60"/>
  <c r="FE168" i="60"/>
  <c r="EE168" i="60"/>
  <c r="DE168" i="60"/>
  <c r="CE168" i="60"/>
  <c r="AE168" i="60"/>
  <c r="JE167" i="60"/>
  <c r="IE167" i="60"/>
  <c r="HE167" i="60"/>
  <c r="GE167" i="60"/>
  <c r="FE167" i="60"/>
  <c r="EE167" i="60"/>
  <c r="DE167" i="60"/>
  <c r="CE167" i="60"/>
  <c r="AE167" i="60"/>
  <c r="JE166" i="60"/>
  <c r="IE166" i="60"/>
  <c r="HE166" i="60"/>
  <c r="GE166" i="60"/>
  <c r="FE166" i="60"/>
  <c r="EE166" i="60"/>
  <c r="DE166" i="60"/>
  <c r="CE166" i="60"/>
  <c r="AE166" i="60"/>
  <c r="JE165" i="60"/>
  <c r="IE165" i="60"/>
  <c r="HE165" i="60"/>
  <c r="GE165" i="60"/>
  <c r="FE165" i="60"/>
  <c r="EE165" i="60"/>
  <c r="DE165" i="60"/>
  <c r="CE165" i="60"/>
  <c r="AE165" i="60"/>
  <c r="JE164" i="60"/>
  <c r="IE164" i="60"/>
  <c r="HE164" i="60"/>
  <c r="GE164" i="60"/>
  <c r="FE164" i="60"/>
  <c r="EE164" i="60"/>
  <c r="DE164" i="60"/>
  <c r="CE164" i="60"/>
  <c r="AE164" i="60"/>
  <c r="JE163" i="60"/>
  <c r="IE163" i="60"/>
  <c r="HE163" i="60"/>
  <c r="GE163" i="60"/>
  <c r="FE163" i="60"/>
  <c r="EE163" i="60"/>
  <c r="DE163" i="60"/>
  <c r="CE163" i="60"/>
  <c r="AE163" i="60"/>
  <c r="JE162" i="60"/>
  <c r="IE162" i="60"/>
  <c r="HE162" i="60"/>
  <c r="GE162" i="60"/>
  <c r="FE162" i="60"/>
  <c r="EE162" i="60"/>
  <c r="DE162" i="60"/>
  <c r="CE162" i="60"/>
  <c r="AE162" i="60"/>
  <c r="JE161" i="60"/>
  <c r="IE161" i="60"/>
  <c r="HE161" i="60"/>
  <c r="GE161" i="60"/>
  <c r="FE161" i="60"/>
  <c r="EE161" i="60"/>
  <c r="DE161" i="60"/>
  <c r="CE161" i="60"/>
  <c r="AE161" i="60"/>
  <c r="JE160" i="60"/>
  <c r="IE160" i="60"/>
  <c r="HE160" i="60"/>
  <c r="GE160" i="60"/>
  <c r="FE160" i="60"/>
  <c r="EE160" i="60"/>
  <c r="DE160" i="60"/>
  <c r="CE160" i="60"/>
  <c r="AE160" i="60"/>
  <c r="JE159" i="60"/>
  <c r="IE159" i="60"/>
  <c r="HE159" i="60"/>
  <c r="GE159" i="60"/>
  <c r="FE159" i="60"/>
  <c r="EE159" i="60"/>
  <c r="DE159" i="60"/>
  <c r="CE159" i="60"/>
  <c r="AE159" i="60"/>
  <c r="JE158" i="60"/>
  <c r="IE158" i="60"/>
  <c r="HE158" i="60"/>
  <c r="GE158" i="60"/>
  <c r="FE158" i="60"/>
  <c r="EE158" i="60"/>
  <c r="DE158" i="60"/>
  <c r="CE158" i="60"/>
  <c r="AE158" i="60"/>
  <c r="JE157" i="60"/>
  <c r="IE157" i="60"/>
  <c r="HE157" i="60"/>
  <c r="GE157" i="60"/>
  <c r="FE157" i="60"/>
  <c r="EE157" i="60"/>
  <c r="DE157" i="60"/>
  <c r="CE157" i="60"/>
  <c r="AE157" i="60"/>
  <c r="JE156" i="60"/>
  <c r="IE156" i="60"/>
  <c r="HE156" i="60"/>
  <c r="GE156" i="60"/>
  <c r="FE156" i="60"/>
  <c r="EE156" i="60"/>
  <c r="DE156" i="60"/>
  <c r="CE156" i="60"/>
  <c r="AE156" i="60"/>
  <c r="JE155" i="60"/>
  <c r="IE155" i="60"/>
  <c r="HE155" i="60"/>
  <c r="GE155" i="60"/>
  <c r="FE155" i="60"/>
  <c r="EE155" i="60"/>
  <c r="DE155" i="60"/>
  <c r="CE155" i="60"/>
  <c r="AE155" i="60"/>
  <c r="JE154" i="60"/>
  <c r="IE154" i="60"/>
  <c r="HE154" i="60"/>
  <c r="GE154" i="60"/>
  <c r="FE154" i="60"/>
  <c r="EE154" i="60"/>
  <c r="DE154" i="60"/>
  <c r="CE154" i="60"/>
  <c r="AE154" i="60"/>
  <c r="JE153" i="60"/>
  <c r="IE153" i="60"/>
  <c r="HE153" i="60"/>
  <c r="GE153" i="60"/>
  <c r="FE153" i="60"/>
  <c r="EE153" i="60"/>
  <c r="DE153" i="60"/>
  <c r="CE153" i="60"/>
  <c r="AE153" i="60"/>
  <c r="JE152" i="60"/>
  <c r="IE152" i="60"/>
  <c r="HE152" i="60"/>
  <c r="GE152" i="60"/>
  <c r="FE152" i="60"/>
  <c r="EE152" i="60"/>
  <c r="DE152" i="60"/>
  <c r="CE152" i="60"/>
  <c r="AE152" i="60"/>
  <c r="JE151" i="60"/>
  <c r="IE151" i="60"/>
  <c r="HE151" i="60"/>
  <c r="GE151" i="60"/>
  <c r="FE151" i="60"/>
  <c r="EE151" i="60"/>
  <c r="DE151" i="60"/>
  <c r="CE151" i="60"/>
  <c r="AE151" i="60"/>
  <c r="JE150" i="60"/>
  <c r="IE150" i="60"/>
  <c r="HE150" i="60"/>
  <c r="GE150" i="60"/>
  <c r="FE150" i="60"/>
  <c r="EE150" i="60"/>
  <c r="DE150" i="60"/>
  <c r="CE150" i="60"/>
  <c r="AE150" i="60"/>
  <c r="JE149" i="60"/>
  <c r="IE149" i="60"/>
  <c r="HE149" i="60"/>
  <c r="GE149" i="60"/>
  <c r="FE149" i="60"/>
  <c r="EE149" i="60"/>
  <c r="DE149" i="60"/>
  <c r="CE149" i="60"/>
  <c r="AE149" i="60"/>
  <c r="JE148" i="60"/>
  <c r="IE148" i="60"/>
  <c r="HE148" i="60"/>
  <c r="GE148" i="60"/>
  <c r="FE148" i="60"/>
  <c r="EE148" i="60"/>
  <c r="DE148" i="60"/>
  <c r="CE148" i="60"/>
  <c r="AE148" i="60"/>
  <c r="JE147" i="60"/>
  <c r="IE147" i="60"/>
  <c r="HE147" i="60"/>
  <c r="GE147" i="60"/>
  <c r="FE147" i="60"/>
  <c r="EE147" i="60"/>
  <c r="DE147" i="60"/>
  <c r="CE147" i="60"/>
  <c r="AE147" i="60"/>
  <c r="JE146" i="60"/>
  <c r="IE146" i="60"/>
  <c r="HE146" i="60"/>
  <c r="GE146" i="60"/>
  <c r="FE146" i="60"/>
  <c r="EE146" i="60"/>
  <c r="DE146" i="60"/>
  <c r="CE146" i="60"/>
  <c r="AE146" i="60"/>
  <c r="JE145" i="60"/>
  <c r="IE145" i="60"/>
  <c r="HE145" i="60"/>
  <c r="GE145" i="60"/>
  <c r="FE145" i="60"/>
  <c r="EE145" i="60"/>
  <c r="DE145" i="60"/>
  <c r="CE145" i="60"/>
  <c r="AE145" i="60"/>
  <c r="JE144" i="60"/>
  <c r="IE144" i="60"/>
  <c r="HE144" i="60"/>
  <c r="GE144" i="60"/>
  <c r="FE144" i="60"/>
  <c r="EE144" i="60"/>
  <c r="DE144" i="60"/>
  <c r="CE144" i="60"/>
  <c r="AE144" i="60"/>
  <c r="JE143" i="60"/>
  <c r="IE143" i="60"/>
  <c r="HE143" i="60"/>
  <c r="GE143" i="60"/>
  <c r="FE143" i="60"/>
  <c r="EE143" i="60"/>
  <c r="DE143" i="60"/>
  <c r="CE143" i="60"/>
  <c r="AE143" i="60"/>
  <c r="JE142" i="60"/>
  <c r="IE142" i="60"/>
  <c r="HE142" i="60"/>
  <c r="GE142" i="60"/>
  <c r="FE142" i="60"/>
  <c r="EE142" i="60"/>
  <c r="DE142" i="60"/>
  <c r="CE142" i="60"/>
  <c r="AE142" i="60"/>
  <c r="JE141" i="60"/>
  <c r="IE141" i="60"/>
  <c r="HE141" i="60"/>
  <c r="GE141" i="60"/>
  <c r="FE141" i="60"/>
  <c r="EE141" i="60"/>
  <c r="DE141" i="60"/>
  <c r="CE141" i="60"/>
  <c r="AE141" i="60"/>
  <c r="JE140" i="60"/>
  <c r="IE140" i="60"/>
  <c r="HE140" i="60"/>
  <c r="GE140" i="60"/>
  <c r="FE140" i="60"/>
  <c r="EE140" i="60"/>
  <c r="DE140" i="60"/>
  <c r="CE140" i="60"/>
  <c r="AE140" i="60"/>
  <c r="JE139" i="60"/>
  <c r="IE139" i="60"/>
  <c r="HE139" i="60"/>
  <c r="GE139" i="60"/>
  <c r="FE139" i="60"/>
  <c r="EE139" i="60"/>
  <c r="DE139" i="60"/>
  <c r="CE139" i="60"/>
  <c r="AE139" i="60"/>
  <c r="JE138" i="60"/>
  <c r="IE138" i="60"/>
  <c r="HE138" i="60"/>
  <c r="GE138" i="60"/>
  <c r="FE138" i="60"/>
  <c r="EE138" i="60"/>
  <c r="DE138" i="60"/>
  <c r="CE138" i="60"/>
  <c r="AE138" i="60"/>
  <c r="JE137" i="60"/>
  <c r="IE137" i="60"/>
  <c r="HE137" i="60"/>
  <c r="GE137" i="60"/>
  <c r="FE137" i="60"/>
  <c r="EE137" i="60"/>
  <c r="DE137" i="60"/>
  <c r="CE137" i="60"/>
  <c r="AE137" i="60"/>
  <c r="JE136" i="60"/>
  <c r="IE136" i="60"/>
  <c r="HE136" i="60"/>
  <c r="GE136" i="60"/>
  <c r="FE136" i="60"/>
  <c r="EE136" i="60"/>
  <c r="DE136" i="60"/>
  <c r="CE136" i="60"/>
  <c r="AE136" i="60"/>
  <c r="JE135" i="60"/>
  <c r="IE135" i="60"/>
  <c r="HE135" i="60"/>
  <c r="GE135" i="60"/>
  <c r="FE135" i="60"/>
  <c r="EE135" i="60"/>
  <c r="DE135" i="60"/>
  <c r="CE135" i="60"/>
  <c r="AE135" i="60"/>
  <c r="JE134" i="60"/>
  <c r="IE134" i="60"/>
  <c r="HE134" i="60"/>
  <c r="GE134" i="60"/>
  <c r="FE134" i="60"/>
  <c r="EE134" i="60"/>
  <c r="DE134" i="60"/>
  <c r="CE134" i="60"/>
  <c r="AE134" i="60"/>
  <c r="JE133" i="60"/>
  <c r="IE133" i="60"/>
  <c r="HE133" i="60"/>
  <c r="GE133" i="60"/>
  <c r="FE133" i="60"/>
  <c r="EE133" i="60"/>
  <c r="DE133" i="60"/>
  <c r="CE133" i="60"/>
  <c r="AE133" i="60"/>
  <c r="JE132" i="60"/>
  <c r="IE132" i="60"/>
  <c r="HE132" i="60"/>
  <c r="GE132" i="60"/>
  <c r="FE132" i="60"/>
  <c r="EE132" i="60"/>
  <c r="DE132" i="60"/>
  <c r="CE132" i="60"/>
  <c r="AE132" i="60"/>
  <c r="JE131" i="60"/>
  <c r="IE131" i="60"/>
  <c r="HE131" i="60"/>
  <c r="GE131" i="60"/>
  <c r="FE131" i="60"/>
  <c r="EE131" i="60"/>
  <c r="DE131" i="60"/>
  <c r="CE131" i="60"/>
  <c r="AE131" i="60"/>
  <c r="JE130" i="60"/>
  <c r="IE130" i="60"/>
  <c r="HE130" i="60"/>
  <c r="GE130" i="60"/>
  <c r="FE130" i="60"/>
  <c r="EE130" i="60"/>
  <c r="DE130" i="60"/>
  <c r="CE130" i="60"/>
  <c r="AE130" i="60"/>
  <c r="JE129" i="60"/>
  <c r="IE129" i="60"/>
  <c r="HE129" i="60"/>
  <c r="GE129" i="60"/>
  <c r="FE129" i="60"/>
  <c r="EE129" i="60"/>
  <c r="DE129" i="60"/>
  <c r="CE129" i="60"/>
  <c r="AE129" i="60"/>
  <c r="JE128" i="60"/>
  <c r="IE128" i="60"/>
  <c r="HE128" i="60"/>
  <c r="GE128" i="60"/>
  <c r="FE128" i="60"/>
  <c r="EE128" i="60"/>
  <c r="DE128" i="60"/>
  <c r="CE128" i="60"/>
  <c r="AE128" i="60"/>
  <c r="JE127" i="60"/>
  <c r="IE127" i="60"/>
  <c r="HE127" i="60"/>
  <c r="GE127" i="60"/>
  <c r="FE127" i="60"/>
  <c r="EE127" i="60"/>
  <c r="DE127" i="60"/>
  <c r="CE127" i="60"/>
  <c r="AE127" i="60"/>
  <c r="JE126" i="60"/>
  <c r="IE126" i="60"/>
  <c r="HE126" i="60"/>
  <c r="GE126" i="60"/>
  <c r="FE126" i="60"/>
  <c r="EE126" i="60"/>
  <c r="DE126" i="60"/>
  <c r="CE126" i="60"/>
  <c r="AE126" i="60"/>
  <c r="JE125" i="60"/>
  <c r="IE125" i="60"/>
  <c r="HE125" i="60"/>
  <c r="GE125" i="60"/>
  <c r="FE125" i="60"/>
  <c r="EE125" i="60"/>
  <c r="DE125" i="60"/>
  <c r="CE125" i="60"/>
  <c r="AE125" i="60"/>
  <c r="JE124" i="60"/>
  <c r="IE124" i="60"/>
  <c r="HE124" i="60"/>
  <c r="GE124" i="60"/>
  <c r="FE124" i="60"/>
  <c r="EE124" i="60"/>
  <c r="DE124" i="60"/>
  <c r="CE124" i="60"/>
  <c r="AE124" i="60"/>
  <c r="JE123" i="60"/>
  <c r="IE123" i="60"/>
  <c r="HE123" i="60"/>
  <c r="GE123" i="60"/>
  <c r="FE123" i="60"/>
  <c r="EE123" i="60"/>
  <c r="DE123" i="60"/>
  <c r="CE123" i="60"/>
  <c r="AE123" i="60"/>
  <c r="JE122" i="60"/>
  <c r="IE122" i="60"/>
  <c r="HE122" i="60"/>
  <c r="GE122" i="60"/>
  <c r="FE122" i="60"/>
  <c r="EE122" i="60"/>
  <c r="DE122" i="60"/>
  <c r="CE122" i="60"/>
  <c r="AE122" i="60"/>
  <c r="JE121" i="60"/>
  <c r="IE121" i="60"/>
  <c r="HE121" i="60"/>
  <c r="GE121" i="60"/>
  <c r="FE121" i="60"/>
  <c r="EE121" i="60"/>
  <c r="DE121" i="60"/>
  <c r="CE121" i="60"/>
  <c r="AE121" i="60"/>
  <c r="JE120" i="60"/>
  <c r="IE120" i="60"/>
  <c r="HE120" i="60"/>
  <c r="GE120" i="60"/>
  <c r="FE120" i="60"/>
  <c r="EE120" i="60"/>
  <c r="DE120" i="60"/>
  <c r="CE120" i="60"/>
  <c r="AE120" i="60"/>
  <c r="JE119" i="60"/>
  <c r="IE119" i="60"/>
  <c r="HE119" i="60"/>
  <c r="GE119" i="60"/>
  <c r="FE119" i="60"/>
  <c r="EE119" i="60"/>
  <c r="DE119" i="60"/>
  <c r="CE119" i="60"/>
  <c r="AE119" i="60"/>
  <c r="JE118" i="60"/>
  <c r="IE118" i="60"/>
  <c r="HE118" i="60"/>
  <c r="GE118" i="60"/>
  <c r="FE118" i="60"/>
  <c r="EE118" i="60"/>
  <c r="DE118" i="60"/>
  <c r="CE118" i="60"/>
  <c r="AE118" i="60"/>
  <c r="JE117" i="60"/>
  <c r="IE117" i="60"/>
  <c r="HE117" i="60"/>
  <c r="GE117" i="60"/>
  <c r="FE117" i="60"/>
  <c r="EE117" i="60"/>
  <c r="DE117" i="60"/>
  <c r="CE117" i="60"/>
  <c r="AE117" i="60"/>
  <c r="JE116" i="60"/>
  <c r="IE116" i="60"/>
  <c r="HE116" i="60"/>
  <c r="GE116" i="60"/>
  <c r="FE116" i="60"/>
  <c r="EE116" i="60"/>
  <c r="DE116" i="60"/>
  <c r="CE116" i="60"/>
  <c r="AE116" i="60"/>
  <c r="JE115" i="60"/>
  <c r="IE115" i="60"/>
  <c r="HE115" i="60"/>
  <c r="GE115" i="60"/>
  <c r="FE115" i="60"/>
  <c r="EE115" i="60"/>
  <c r="DE115" i="60"/>
  <c r="CE115" i="60"/>
  <c r="AE115" i="60"/>
  <c r="JE114" i="60"/>
  <c r="IE114" i="60"/>
  <c r="HE114" i="60"/>
  <c r="GE114" i="60"/>
  <c r="FE114" i="60"/>
  <c r="EE114" i="60"/>
  <c r="DE114" i="60"/>
  <c r="CE114" i="60"/>
  <c r="AE114" i="60"/>
  <c r="JE113" i="60"/>
  <c r="IE113" i="60"/>
  <c r="HE113" i="60"/>
  <c r="GE113" i="60"/>
  <c r="FE113" i="60"/>
  <c r="EE113" i="60"/>
  <c r="DE113" i="60"/>
  <c r="CE113" i="60"/>
  <c r="AE113" i="60"/>
  <c r="JE112" i="60"/>
  <c r="IE112" i="60"/>
  <c r="HE112" i="60"/>
  <c r="GE112" i="60"/>
  <c r="FE112" i="60"/>
  <c r="EE112" i="60"/>
  <c r="DE112" i="60"/>
  <c r="CE112" i="60"/>
  <c r="AE112" i="60"/>
  <c r="JE111" i="60"/>
  <c r="IE111" i="60"/>
  <c r="HE111" i="60"/>
  <c r="GE111" i="60"/>
  <c r="FE111" i="60"/>
  <c r="EE111" i="60"/>
  <c r="DE111" i="60"/>
  <c r="CE111" i="60"/>
  <c r="AE111" i="60"/>
  <c r="JE110" i="60"/>
  <c r="IE110" i="60"/>
  <c r="HE110" i="60"/>
  <c r="GE110" i="60"/>
  <c r="FE110" i="60"/>
  <c r="EE110" i="60"/>
  <c r="DE110" i="60"/>
  <c r="CE110" i="60"/>
  <c r="AE110" i="60"/>
  <c r="JE109" i="60"/>
  <c r="IE109" i="60"/>
  <c r="HE109" i="60"/>
  <c r="GE109" i="60"/>
  <c r="FE109" i="60"/>
  <c r="EE109" i="60"/>
  <c r="DE109" i="60"/>
  <c r="CE109" i="60"/>
  <c r="AE109" i="60"/>
  <c r="JE108" i="60"/>
  <c r="IE108" i="60"/>
  <c r="HE108" i="60"/>
  <c r="GE108" i="60"/>
  <c r="FE108" i="60"/>
  <c r="EE108" i="60"/>
  <c r="DE108" i="60"/>
  <c r="CE108" i="60"/>
  <c r="AE108" i="60"/>
  <c r="JE107" i="60"/>
  <c r="IE107" i="60"/>
  <c r="HE107" i="60"/>
  <c r="GE107" i="60"/>
  <c r="FE107" i="60"/>
  <c r="EE107" i="60"/>
  <c r="DE107" i="60"/>
  <c r="CE107" i="60"/>
  <c r="AE107" i="60"/>
  <c r="JE106" i="60"/>
  <c r="IE106" i="60"/>
  <c r="HE106" i="60"/>
  <c r="GE106" i="60"/>
  <c r="FE106" i="60"/>
  <c r="EE106" i="60"/>
  <c r="DE106" i="60"/>
  <c r="CE106" i="60"/>
  <c r="AE106" i="60"/>
  <c r="JE105" i="60"/>
  <c r="IE105" i="60"/>
  <c r="HE105" i="60"/>
  <c r="GE105" i="60"/>
  <c r="FE105" i="60"/>
  <c r="EE105" i="60"/>
  <c r="DE105" i="60"/>
  <c r="CE105" i="60"/>
  <c r="AE105" i="60"/>
  <c r="JE104" i="60"/>
  <c r="IE104" i="60"/>
  <c r="HE104" i="60"/>
  <c r="GE104" i="60"/>
  <c r="FE104" i="60"/>
  <c r="EE104" i="60"/>
  <c r="DE104" i="60"/>
  <c r="CE104" i="60"/>
  <c r="AE104" i="60"/>
  <c r="JE103" i="60"/>
  <c r="IE103" i="60"/>
  <c r="HE103" i="60"/>
  <c r="GE103" i="60"/>
  <c r="FE103" i="60"/>
  <c r="EE103" i="60"/>
  <c r="DE103" i="60"/>
  <c r="CE103" i="60"/>
  <c r="AE103" i="60"/>
  <c r="JE102" i="60"/>
  <c r="IE102" i="60"/>
  <c r="HE102" i="60"/>
  <c r="GE102" i="60"/>
  <c r="FE102" i="60"/>
  <c r="EE102" i="60"/>
  <c r="DE102" i="60"/>
  <c r="CE102" i="60"/>
  <c r="AE102" i="60"/>
  <c r="JE101" i="60"/>
  <c r="IE101" i="60"/>
  <c r="HE101" i="60"/>
  <c r="GE101" i="60"/>
  <c r="FE101" i="60"/>
  <c r="EE101" i="60"/>
  <c r="DE101" i="60"/>
  <c r="CE101" i="60"/>
  <c r="AE101" i="60"/>
  <c r="JE100" i="60"/>
  <c r="IE100" i="60"/>
  <c r="HE100" i="60"/>
  <c r="GE100" i="60"/>
  <c r="FE100" i="60"/>
  <c r="EE100" i="60"/>
  <c r="DE100" i="60"/>
  <c r="CE100" i="60"/>
  <c r="AE100" i="60"/>
  <c r="JE99" i="60"/>
  <c r="IE99" i="60"/>
  <c r="HE99" i="60"/>
  <c r="GE99" i="60"/>
  <c r="FE99" i="60"/>
  <c r="EE99" i="60"/>
  <c r="DE99" i="60"/>
  <c r="CE99" i="60"/>
  <c r="AE99" i="60"/>
  <c r="JE98" i="60"/>
  <c r="IE98" i="60"/>
  <c r="HE98" i="60"/>
  <c r="GE98" i="60"/>
  <c r="FE98" i="60"/>
  <c r="EE98" i="60"/>
  <c r="DE98" i="60"/>
  <c r="CE98" i="60"/>
  <c r="AE98" i="60"/>
  <c r="JE97" i="60"/>
  <c r="IE97" i="60"/>
  <c r="HE97" i="60"/>
  <c r="GE97" i="60"/>
  <c r="FE97" i="60"/>
  <c r="EE97" i="60"/>
  <c r="DE97" i="60"/>
  <c r="CE97" i="60"/>
  <c r="AE97" i="60"/>
  <c r="JE96" i="60"/>
  <c r="IE96" i="60"/>
  <c r="HE96" i="60"/>
  <c r="GE96" i="60"/>
  <c r="FE96" i="60"/>
  <c r="EE96" i="60"/>
  <c r="DE96" i="60"/>
  <c r="CE96" i="60"/>
  <c r="AE96" i="60"/>
  <c r="JE95" i="60"/>
  <c r="IE95" i="60"/>
  <c r="HE95" i="60"/>
  <c r="GE95" i="60"/>
  <c r="FE95" i="60"/>
  <c r="EE95" i="60"/>
  <c r="DE95" i="60"/>
  <c r="CE95" i="60"/>
  <c r="AE95" i="60"/>
  <c r="JE94" i="60"/>
  <c r="IE94" i="60"/>
  <c r="HE94" i="60"/>
  <c r="GE94" i="60"/>
  <c r="FE94" i="60"/>
  <c r="EE94" i="60"/>
  <c r="DE94" i="60"/>
  <c r="CE94" i="60"/>
  <c r="AE94" i="60"/>
  <c r="JE93" i="60"/>
  <c r="IE93" i="60"/>
  <c r="HE93" i="60"/>
  <c r="GE93" i="60"/>
  <c r="FE93" i="60"/>
  <c r="EE93" i="60"/>
  <c r="DE93" i="60"/>
  <c r="CE93" i="60"/>
  <c r="AE93" i="60"/>
  <c r="JE92" i="60"/>
  <c r="IE92" i="60"/>
  <c r="HE92" i="60"/>
  <c r="GE92" i="60"/>
  <c r="FE92" i="60"/>
  <c r="EE92" i="60"/>
  <c r="DE92" i="60"/>
  <c r="CE92" i="60"/>
  <c r="AE92" i="60"/>
  <c r="JE91" i="60"/>
  <c r="IE91" i="60"/>
  <c r="HE91" i="60"/>
  <c r="GE91" i="60"/>
  <c r="FE91" i="60"/>
  <c r="EE91" i="60"/>
  <c r="DE91" i="60"/>
  <c r="CE91" i="60"/>
  <c r="AE91" i="60"/>
  <c r="JE90" i="60"/>
  <c r="IE90" i="60"/>
  <c r="HE90" i="60"/>
  <c r="GE90" i="60"/>
  <c r="FE90" i="60"/>
  <c r="EE90" i="60"/>
  <c r="DE90" i="60"/>
  <c r="CE90" i="60"/>
  <c r="AE90" i="60"/>
  <c r="JE89" i="60"/>
  <c r="IE89" i="60"/>
  <c r="HE89" i="60"/>
  <c r="GE89" i="60"/>
  <c r="FE89" i="60"/>
  <c r="EE89" i="60"/>
  <c r="DE89" i="60"/>
  <c r="CE89" i="60"/>
  <c r="AE89" i="60"/>
  <c r="JE88" i="60"/>
  <c r="IE88" i="60"/>
  <c r="HE88" i="60"/>
  <c r="GE88" i="60"/>
  <c r="FE88" i="60"/>
  <c r="EE88" i="60"/>
  <c r="DE88" i="60"/>
  <c r="CE88" i="60"/>
  <c r="AE88" i="60"/>
  <c r="JE87" i="60"/>
  <c r="IE87" i="60"/>
  <c r="HE87" i="60"/>
  <c r="GE87" i="60"/>
  <c r="FE87" i="60"/>
  <c r="EE87" i="60"/>
  <c r="DE87" i="60"/>
  <c r="CE87" i="60"/>
  <c r="AE87" i="60"/>
  <c r="JE86" i="60"/>
  <c r="IE86" i="60"/>
  <c r="HE86" i="60"/>
  <c r="GE86" i="60"/>
  <c r="FE86" i="60"/>
  <c r="EE86" i="60"/>
  <c r="DE86" i="60"/>
  <c r="CE86" i="60"/>
  <c r="AE86" i="60"/>
  <c r="JE85" i="60"/>
  <c r="IE85" i="60"/>
  <c r="HE85" i="60"/>
  <c r="GE85" i="60"/>
  <c r="FE85" i="60"/>
  <c r="EE85" i="60"/>
  <c r="DE85" i="60"/>
  <c r="CE85" i="60"/>
  <c r="AE85" i="60"/>
  <c r="JE84" i="60"/>
  <c r="IE84" i="60"/>
  <c r="HE84" i="60"/>
  <c r="GE84" i="60"/>
  <c r="FE84" i="60"/>
  <c r="EE84" i="60"/>
  <c r="DE84" i="60"/>
  <c r="CE84" i="60"/>
  <c r="AE84" i="60"/>
  <c r="JE83" i="60"/>
  <c r="IE83" i="60"/>
  <c r="HE83" i="60"/>
  <c r="GE83" i="60"/>
  <c r="FE83" i="60"/>
  <c r="EE83" i="60"/>
  <c r="DE83" i="60"/>
  <c r="CE83" i="60"/>
  <c r="AE83" i="60"/>
  <c r="JE82" i="60"/>
  <c r="IE82" i="60"/>
  <c r="HE82" i="60"/>
  <c r="GE82" i="60"/>
  <c r="FE82" i="60"/>
  <c r="EE82" i="60"/>
  <c r="DE82" i="60"/>
  <c r="CE82" i="60"/>
  <c r="AE82" i="60"/>
  <c r="JE81" i="60"/>
  <c r="IE81" i="60"/>
  <c r="HE81" i="60"/>
  <c r="GE81" i="60"/>
  <c r="FE81" i="60"/>
  <c r="EE81" i="60"/>
  <c r="DE81" i="60"/>
  <c r="CE81" i="60"/>
  <c r="AE81" i="60"/>
  <c r="JE80" i="60"/>
  <c r="IE80" i="60"/>
  <c r="HE80" i="60"/>
  <c r="GE80" i="60"/>
  <c r="FE80" i="60"/>
  <c r="EE80" i="60"/>
  <c r="DE80" i="60"/>
  <c r="CE80" i="60"/>
  <c r="AE80" i="60"/>
  <c r="JE79" i="60"/>
  <c r="IE79" i="60"/>
  <c r="HE79" i="60"/>
  <c r="GE79" i="60"/>
  <c r="FE79" i="60"/>
  <c r="EE79" i="60"/>
  <c r="DE79" i="60"/>
  <c r="CE79" i="60"/>
  <c r="AE79" i="60"/>
  <c r="JE78" i="60"/>
  <c r="IE78" i="60"/>
  <c r="HE78" i="60"/>
  <c r="GE78" i="60"/>
  <c r="FE78" i="60"/>
  <c r="EE78" i="60"/>
  <c r="DE78" i="60"/>
  <c r="CE78" i="60"/>
  <c r="AE78" i="60"/>
  <c r="JE77" i="60"/>
  <c r="IE77" i="60"/>
  <c r="HE77" i="60"/>
  <c r="GE77" i="60"/>
  <c r="FE77" i="60"/>
  <c r="EE77" i="60"/>
  <c r="DE77" i="60"/>
  <c r="CE77" i="60"/>
  <c r="AE77" i="60"/>
  <c r="JE76" i="60"/>
  <c r="IE76" i="60"/>
  <c r="HE76" i="60"/>
  <c r="GE76" i="60"/>
  <c r="FE76" i="60"/>
  <c r="EE76" i="60"/>
  <c r="DE76" i="60"/>
  <c r="CE76" i="60"/>
  <c r="AE76" i="60"/>
  <c r="JE75" i="60"/>
  <c r="IE75" i="60"/>
  <c r="HE75" i="60"/>
  <c r="GE75" i="60"/>
  <c r="FE75" i="60"/>
  <c r="EE75" i="60"/>
  <c r="DE75" i="60"/>
  <c r="CE75" i="60"/>
  <c r="AE75" i="60"/>
  <c r="JE74" i="60"/>
  <c r="IE74" i="60"/>
  <c r="HE74" i="60"/>
  <c r="GE74" i="60"/>
  <c r="FE74" i="60"/>
  <c r="EE74" i="60"/>
  <c r="DE74" i="60"/>
  <c r="CE74" i="60"/>
  <c r="AE74" i="60"/>
  <c r="JE73" i="60"/>
  <c r="IE73" i="60"/>
  <c r="HE73" i="60"/>
  <c r="GE73" i="60"/>
  <c r="FE73" i="60"/>
  <c r="EE73" i="60"/>
  <c r="DE73" i="60"/>
  <c r="CE73" i="60"/>
  <c r="AE73" i="60"/>
  <c r="JE72" i="60"/>
  <c r="IE72" i="60"/>
  <c r="HE72" i="60"/>
  <c r="GE72" i="60"/>
  <c r="FE72" i="60"/>
  <c r="EE72" i="60"/>
  <c r="DE72" i="60"/>
  <c r="CE72" i="60"/>
  <c r="AE72" i="60"/>
  <c r="JE71" i="60"/>
  <c r="IE71" i="60"/>
  <c r="HE71" i="60"/>
  <c r="GE71" i="60"/>
  <c r="FE71" i="60"/>
  <c r="EE71" i="60"/>
  <c r="DE71" i="60"/>
  <c r="CE71" i="60"/>
  <c r="AE71" i="60"/>
  <c r="JE70" i="60"/>
  <c r="IE70" i="60"/>
  <c r="HE70" i="60"/>
  <c r="GE70" i="60"/>
  <c r="FE70" i="60"/>
  <c r="EE70" i="60"/>
  <c r="DE70" i="60"/>
  <c r="CE70" i="60"/>
  <c r="AE70" i="60"/>
  <c r="JE69" i="60"/>
  <c r="IE69" i="60"/>
  <c r="HE69" i="60"/>
  <c r="GE69" i="60"/>
  <c r="FE69" i="60"/>
  <c r="EE69" i="60"/>
  <c r="DE69" i="60"/>
  <c r="CE69" i="60"/>
  <c r="AE69" i="60"/>
  <c r="JE68" i="60"/>
  <c r="IE68" i="60"/>
  <c r="HE68" i="60"/>
  <c r="GE68" i="60"/>
  <c r="FE68" i="60"/>
  <c r="EE68" i="60"/>
  <c r="DE68" i="60"/>
  <c r="CE68" i="60"/>
  <c r="AE68" i="60"/>
  <c r="JE67" i="60"/>
  <c r="IE67" i="60"/>
  <c r="HE67" i="60"/>
  <c r="GE67" i="60"/>
  <c r="FE67" i="60"/>
  <c r="EE67" i="60"/>
  <c r="DE67" i="60"/>
  <c r="CE67" i="60"/>
  <c r="AE67" i="60"/>
  <c r="JE66" i="60"/>
  <c r="IE66" i="60"/>
  <c r="HE66" i="60"/>
  <c r="GE66" i="60"/>
  <c r="FE66" i="60"/>
  <c r="EE66" i="60"/>
  <c r="DE66" i="60"/>
  <c r="CE66" i="60"/>
  <c r="AE66" i="60"/>
  <c r="JE65" i="60"/>
  <c r="IE65" i="60"/>
  <c r="HE65" i="60"/>
  <c r="GE65" i="60"/>
  <c r="FE65" i="60"/>
  <c r="EE65" i="60"/>
  <c r="DE65" i="60"/>
  <c r="CE65" i="60"/>
  <c r="AE65" i="60"/>
  <c r="JE64" i="60"/>
  <c r="IE64" i="60"/>
  <c r="HE64" i="60"/>
  <c r="GE64" i="60"/>
  <c r="FE64" i="60"/>
  <c r="EE64" i="60"/>
  <c r="DE64" i="60"/>
  <c r="CE64" i="60"/>
  <c r="AE64" i="60"/>
  <c r="JE63" i="60"/>
  <c r="IE63" i="60"/>
  <c r="HE63" i="60"/>
  <c r="GE63" i="60"/>
  <c r="FE63" i="60"/>
  <c r="EE63" i="60"/>
  <c r="DE63" i="60"/>
  <c r="CE63" i="60"/>
  <c r="AE63" i="60"/>
  <c r="JE62" i="60"/>
  <c r="IE62" i="60"/>
  <c r="HE62" i="60"/>
  <c r="GE62" i="60"/>
  <c r="FE62" i="60"/>
  <c r="EE62" i="60"/>
  <c r="DE62" i="60"/>
  <c r="CE62" i="60"/>
  <c r="AE62" i="60"/>
  <c r="JE61" i="60"/>
  <c r="IE61" i="60"/>
  <c r="HE61" i="60"/>
  <c r="GE61" i="60"/>
  <c r="FE61" i="60"/>
  <c r="EE61" i="60"/>
  <c r="DE61" i="60"/>
  <c r="CE61" i="60"/>
  <c r="AE61" i="60"/>
  <c r="JE60" i="60"/>
  <c r="IE60" i="60"/>
  <c r="HE60" i="60"/>
  <c r="GE60" i="60"/>
  <c r="FE60" i="60"/>
  <c r="EE60" i="60"/>
  <c r="DE60" i="60"/>
  <c r="CE60" i="60"/>
  <c r="AE60" i="60"/>
  <c r="JE59" i="60"/>
  <c r="IE59" i="60"/>
  <c r="HE59" i="60"/>
  <c r="GE59" i="60"/>
  <c r="FE59" i="60"/>
  <c r="EE59" i="60"/>
  <c r="DE59" i="60"/>
  <c r="CE59" i="60"/>
  <c r="AE59" i="60"/>
  <c r="JE58" i="60"/>
  <c r="IE58" i="60"/>
  <c r="HE58" i="60"/>
  <c r="GE58" i="60"/>
  <c r="FE58" i="60"/>
  <c r="EE58" i="60"/>
  <c r="DE58" i="60"/>
  <c r="CE58" i="60"/>
  <c r="AE58" i="60"/>
  <c r="JE57" i="60"/>
  <c r="IE57" i="60"/>
  <c r="HE57" i="60"/>
  <c r="GE57" i="60"/>
  <c r="FE57" i="60"/>
  <c r="EE57" i="60"/>
  <c r="DE57" i="60"/>
  <c r="CE57" i="60"/>
  <c r="AE57" i="60"/>
  <c r="JE56" i="60"/>
  <c r="IE56" i="60"/>
  <c r="HE56" i="60"/>
  <c r="GE56" i="60"/>
  <c r="FE56" i="60"/>
  <c r="EE56" i="60"/>
  <c r="DE56" i="60"/>
  <c r="CE56" i="60"/>
  <c r="AE56" i="60"/>
  <c r="JE55" i="60"/>
  <c r="IE55" i="60"/>
  <c r="HE55" i="60"/>
  <c r="GE55" i="60"/>
  <c r="FE55" i="60"/>
  <c r="EE55" i="60"/>
  <c r="DE55" i="60"/>
  <c r="CE55" i="60"/>
  <c r="AE55" i="60"/>
  <c r="JE54" i="60"/>
  <c r="IE54" i="60"/>
  <c r="HE54" i="60"/>
  <c r="GE54" i="60"/>
  <c r="FE54" i="60"/>
  <c r="EE54" i="60"/>
  <c r="DE54" i="60"/>
  <c r="CE54" i="60"/>
  <c r="AE54" i="60"/>
  <c r="JE53" i="60"/>
  <c r="IE53" i="60"/>
  <c r="HE53" i="60"/>
  <c r="GE53" i="60"/>
  <c r="FE53" i="60"/>
  <c r="EE53" i="60"/>
  <c r="DE53" i="60"/>
  <c r="CE53" i="60"/>
  <c r="AE53" i="60"/>
  <c r="JE52" i="60"/>
  <c r="IE52" i="60"/>
  <c r="HE52" i="60"/>
  <c r="GE52" i="60"/>
  <c r="FE52" i="60"/>
  <c r="EE52" i="60"/>
  <c r="DE52" i="60"/>
  <c r="CE52" i="60"/>
  <c r="AE52" i="60"/>
  <c r="JE51" i="60"/>
  <c r="IE51" i="60"/>
  <c r="HE51" i="60"/>
  <c r="GE51" i="60"/>
  <c r="FE51" i="60"/>
  <c r="EE51" i="60"/>
  <c r="DE51" i="60"/>
  <c r="CE51" i="60"/>
  <c r="AE51" i="60"/>
  <c r="JE50" i="60"/>
  <c r="IE50" i="60"/>
  <c r="HE50" i="60"/>
  <c r="GE50" i="60"/>
  <c r="FE50" i="60"/>
  <c r="EE50" i="60"/>
  <c r="DE50" i="60"/>
  <c r="CE50" i="60"/>
  <c r="AE50" i="60"/>
  <c r="JE49" i="60"/>
  <c r="IE49" i="60"/>
  <c r="HE49" i="60"/>
  <c r="GE49" i="60"/>
  <c r="FE49" i="60"/>
  <c r="EE49" i="60"/>
  <c r="DE49" i="60"/>
  <c r="CE49" i="60"/>
  <c r="AE49" i="60"/>
  <c r="JE48" i="60"/>
  <c r="IE48" i="60"/>
  <c r="HE48" i="60"/>
  <c r="GE48" i="60"/>
  <c r="FE48" i="60"/>
  <c r="EE48" i="60"/>
  <c r="DE48" i="60"/>
  <c r="CE48" i="60"/>
  <c r="AE48" i="60"/>
  <c r="JE47" i="60"/>
  <c r="IE47" i="60"/>
  <c r="HE47" i="60"/>
  <c r="GE47" i="60"/>
  <c r="FE47" i="60"/>
  <c r="EE47" i="60"/>
  <c r="DE47" i="60"/>
  <c r="CE47" i="60"/>
  <c r="AE47" i="60"/>
  <c r="JE46" i="60"/>
  <c r="IE46" i="60"/>
  <c r="HE46" i="60"/>
  <c r="GE46" i="60"/>
  <c r="FE46" i="60"/>
  <c r="EE46" i="60"/>
  <c r="DE46" i="60"/>
  <c r="CE46" i="60"/>
  <c r="AE46" i="60"/>
  <c r="JE45" i="60"/>
  <c r="IE45" i="60"/>
  <c r="HE45" i="60"/>
  <c r="GE45" i="60"/>
  <c r="FE45" i="60"/>
  <c r="EE45" i="60"/>
  <c r="DE45" i="60"/>
  <c r="CE45" i="60"/>
  <c r="AE45" i="60"/>
  <c r="JE44" i="60"/>
  <c r="IE44" i="60"/>
  <c r="HE44" i="60"/>
  <c r="GE44" i="60"/>
  <c r="FE44" i="60"/>
  <c r="EE44" i="60"/>
  <c r="DE44" i="60"/>
  <c r="CE44" i="60"/>
  <c r="AE44" i="60"/>
  <c r="JE43" i="60"/>
  <c r="IE43" i="60"/>
  <c r="HE43" i="60"/>
  <c r="GE43" i="60"/>
  <c r="FE43" i="60"/>
  <c r="EE43" i="60"/>
  <c r="DE43" i="60"/>
  <c r="CE43" i="60"/>
  <c r="AE43" i="60"/>
  <c r="JE42" i="60"/>
  <c r="IE42" i="60"/>
  <c r="HE42" i="60"/>
  <c r="GE42" i="60"/>
  <c r="FE42" i="60"/>
  <c r="EE42" i="60"/>
  <c r="DE42" i="60"/>
  <c r="CE42" i="60"/>
  <c r="AE42" i="60"/>
  <c r="JE41" i="60"/>
  <c r="IE41" i="60"/>
  <c r="HE41" i="60"/>
  <c r="GE41" i="60"/>
  <c r="FE41" i="60"/>
  <c r="EE41" i="60"/>
  <c r="DE41" i="60"/>
  <c r="CE41" i="60"/>
  <c r="AE41" i="60"/>
  <c r="JE40" i="60"/>
  <c r="IE40" i="60"/>
  <c r="HE40" i="60"/>
  <c r="GE40" i="60"/>
  <c r="FE40" i="60"/>
  <c r="EE40" i="60"/>
  <c r="DE40" i="60"/>
  <c r="CE40" i="60"/>
  <c r="AE40" i="60"/>
  <c r="JE39" i="60"/>
  <c r="IE39" i="60"/>
  <c r="HE39" i="60"/>
  <c r="GE39" i="60"/>
  <c r="FE39" i="60"/>
  <c r="EE39" i="60"/>
  <c r="DE39" i="60"/>
  <c r="CE39" i="60"/>
  <c r="AE39" i="60"/>
  <c r="JE38" i="60"/>
  <c r="IE38" i="60"/>
  <c r="HE38" i="60"/>
  <c r="GE38" i="60"/>
  <c r="FE38" i="60"/>
  <c r="EE38" i="60"/>
  <c r="DE38" i="60"/>
  <c r="CE38" i="60"/>
  <c r="AE38" i="60"/>
  <c r="JE37" i="60"/>
  <c r="IE37" i="60"/>
  <c r="HE37" i="60"/>
  <c r="GE37" i="60"/>
  <c r="FE37" i="60"/>
  <c r="EE37" i="60"/>
  <c r="DE37" i="60"/>
  <c r="CE37" i="60"/>
  <c r="AE37" i="60"/>
  <c r="JE36" i="60"/>
  <c r="IE36" i="60"/>
  <c r="HE36" i="60"/>
  <c r="GE36" i="60"/>
  <c r="FE36" i="60"/>
  <c r="EE36" i="60"/>
  <c r="DE36" i="60"/>
  <c r="CE36" i="60"/>
  <c r="AE36" i="60"/>
  <c r="JE35" i="60"/>
  <c r="IE35" i="60"/>
  <c r="HE35" i="60"/>
  <c r="GE35" i="60"/>
  <c r="FE35" i="60"/>
  <c r="EE35" i="60"/>
  <c r="DE35" i="60"/>
  <c r="CE35" i="60"/>
  <c r="AE35" i="60"/>
  <c r="JE34" i="60"/>
  <c r="IE34" i="60"/>
  <c r="HE34" i="60"/>
  <c r="GE34" i="60"/>
  <c r="FE34" i="60"/>
  <c r="EE34" i="60"/>
  <c r="DE34" i="60"/>
  <c r="CE34" i="60"/>
  <c r="AE34" i="60"/>
  <c r="JE33" i="60"/>
  <c r="IE33" i="60"/>
  <c r="HE33" i="60"/>
  <c r="GE33" i="60"/>
  <c r="FE33" i="60"/>
  <c r="EE33" i="60"/>
  <c r="DE33" i="60"/>
  <c r="CE33" i="60"/>
  <c r="AE33" i="60"/>
  <c r="JE32" i="60"/>
  <c r="IE32" i="60"/>
  <c r="HE32" i="60"/>
  <c r="GE32" i="60"/>
  <c r="FE32" i="60"/>
  <c r="EE32" i="60"/>
  <c r="DE32" i="60"/>
  <c r="CE32" i="60"/>
  <c r="AE32" i="60"/>
  <c r="JE31" i="60"/>
  <c r="IE31" i="60"/>
  <c r="HE31" i="60"/>
  <c r="GE31" i="60"/>
  <c r="FE31" i="60"/>
  <c r="EE31" i="60"/>
  <c r="DE31" i="60"/>
  <c r="CE31" i="60"/>
  <c r="AE31" i="60"/>
  <c r="JE30" i="60"/>
  <c r="IE30" i="60"/>
  <c r="HE30" i="60"/>
  <c r="GE30" i="60"/>
  <c r="FE30" i="60"/>
  <c r="EE30" i="60"/>
  <c r="DE30" i="60"/>
  <c r="CE30" i="60"/>
  <c r="AE30" i="60"/>
  <c r="JE29" i="60"/>
  <c r="IE29" i="60"/>
  <c r="HE29" i="60"/>
  <c r="GE29" i="60"/>
  <c r="FE29" i="60"/>
  <c r="EE29" i="60"/>
  <c r="DE29" i="60"/>
  <c r="CE29" i="60"/>
  <c r="AE29" i="60"/>
  <c r="JE28" i="60"/>
  <c r="IE28" i="60"/>
  <c r="HE28" i="60"/>
  <c r="GE28" i="60"/>
  <c r="FE28" i="60"/>
  <c r="EE28" i="60"/>
  <c r="DE28" i="60"/>
  <c r="CE28" i="60"/>
  <c r="AE28" i="60"/>
  <c r="JE27" i="60"/>
  <c r="IE27" i="60"/>
  <c r="HE27" i="60"/>
  <c r="GE27" i="60"/>
  <c r="FE27" i="60"/>
  <c r="EE27" i="60"/>
  <c r="DE27" i="60"/>
  <c r="CE27" i="60"/>
  <c r="AE27" i="60"/>
  <c r="JE26" i="60"/>
  <c r="IE26" i="60"/>
  <c r="HE26" i="60"/>
  <c r="GE26" i="60"/>
  <c r="FE26" i="60"/>
  <c r="EE26" i="60"/>
  <c r="DE26" i="60"/>
  <c r="CE26" i="60"/>
  <c r="AE26" i="60"/>
  <c r="JE25" i="60"/>
  <c r="IE25" i="60"/>
  <c r="HE25" i="60"/>
  <c r="GE25" i="60"/>
  <c r="FE25" i="60"/>
  <c r="EE25" i="60"/>
  <c r="DE25" i="60"/>
  <c r="CE25" i="60"/>
  <c r="AE25" i="60"/>
  <c r="JE24" i="60"/>
  <c r="IE24" i="60"/>
  <c r="HE24" i="60"/>
  <c r="GE24" i="60"/>
  <c r="FE24" i="60"/>
  <c r="EE24" i="60"/>
  <c r="DE24" i="60"/>
  <c r="CE24" i="60"/>
  <c r="AE24" i="60"/>
  <c r="AD23" i="60"/>
  <c r="AC23" i="60"/>
  <c r="AB23" i="60"/>
  <c r="AA23" i="60"/>
  <c r="Z23" i="60"/>
  <c r="Y23" i="60"/>
  <c r="X23" i="60"/>
  <c r="W23" i="60"/>
  <c r="V23" i="60"/>
  <c r="U23" i="60"/>
  <c r="T23" i="60"/>
  <c r="S23" i="60"/>
  <c r="R23" i="60"/>
  <c r="Q23" i="60"/>
  <c r="P23" i="60"/>
  <c r="O23" i="60"/>
  <c r="N23" i="60"/>
  <c r="M23" i="60"/>
  <c r="L23" i="60"/>
  <c r="K23" i="60"/>
  <c r="J23" i="60"/>
  <c r="I23" i="60"/>
  <c r="I21" i="60"/>
  <c r="JD19" i="60"/>
  <c r="JC19" i="60"/>
  <c r="JA19" i="60"/>
  <c r="IZ19" i="60"/>
  <c r="IY19" i="60"/>
  <c r="IX19" i="60"/>
  <c r="IW19" i="60"/>
  <c r="IV19" i="60"/>
  <c r="IU19" i="60"/>
  <c r="IT19" i="60"/>
  <c r="IS19" i="60"/>
  <c r="IR19" i="60"/>
  <c r="IQ19" i="60"/>
  <c r="IP19" i="60"/>
  <c r="IO19" i="60"/>
  <c r="IN19" i="60"/>
  <c r="IM19" i="60"/>
  <c r="IL19" i="60"/>
  <c r="IK19" i="60"/>
  <c r="IJ19" i="60"/>
  <c r="II19" i="60"/>
  <c r="IH19" i="60"/>
  <c r="ID19" i="60"/>
  <c r="IC19" i="60"/>
  <c r="IA19" i="60"/>
  <c r="HZ19" i="60"/>
  <c r="HY19" i="60"/>
  <c r="HX19" i="60"/>
  <c r="HW19" i="60"/>
  <c r="HV19" i="60"/>
  <c r="HU19" i="60"/>
  <c r="HT19" i="60"/>
  <c r="HS19" i="60"/>
  <c r="HR19" i="60"/>
  <c r="HQ19" i="60"/>
  <c r="HP19" i="60"/>
  <c r="HO19" i="60"/>
  <c r="HN19" i="60"/>
  <c r="HM19" i="60"/>
  <c r="HL19" i="60"/>
  <c r="HK19" i="60"/>
  <c r="HJ19" i="60"/>
  <c r="HI19" i="60"/>
  <c r="HH19" i="60"/>
  <c r="HD19" i="60"/>
  <c r="HC19" i="60"/>
  <c r="HA19" i="60"/>
  <c r="GZ19" i="60"/>
  <c r="GY19" i="60"/>
  <c r="GX19" i="60"/>
  <c r="GW19" i="60"/>
  <c r="GV19" i="60"/>
  <c r="GU19" i="60"/>
  <c r="GT19" i="60"/>
  <c r="GS19" i="60"/>
  <c r="GR19" i="60"/>
  <c r="GQ19" i="60"/>
  <c r="GP19" i="60"/>
  <c r="GO19" i="60"/>
  <c r="GN19" i="60"/>
  <c r="GM19" i="60"/>
  <c r="GL19" i="60"/>
  <c r="GK19" i="60"/>
  <c r="GJ19" i="60"/>
  <c r="GI19" i="60"/>
  <c r="GH19" i="60"/>
  <c r="GD19" i="60"/>
  <c r="GC19" i="60"/>
  <c r="GB19" i="60"/>
  <c r="FZ19" i="60"/>
  <c r="FY19" i="60"/>
  <c r="FX19" i="60"/>
  <c r="FW19" i="60"/>
  <c r="FV19" i="60"/>
  <c r="FU19" i="60"/>
  <c r="FT19" i="60"/>
  <c r="FS19" i="60"/>
  <c r="FR19" i="60"/>
  <c r="FQ19" i="60"/>
  <c r="FP19" i="60"/>
  <c r="FO19" i="60"/>
  <c r="FN19" i="60"/>
  <c r="FM19" i="60"/>
  <c r="FL19" i="60"/>
  <c r="FK19" i="60"/>
  <c r="FJ19" i="60"/>
  <c r="FI19" i="60"/>
  <c r="FH19" i="60"/>
  <c r="FD19" i="60"/>
  <c r="FC19" i="60"/>
  <c r="FA19" i="60"/>
  <c r="EZ19" i="60"/>
  <c r="EY19" i="60"/>
  <c r="EX19" i="60"/>
  <c r="EW19" i="60"/>
  <c r="EV19" i="60"/>
  <c r="EU19" i="60"/>
  <c r="ET19" i="60"/>
  <c r="ES19" i="60"/>
  <c r="ER19" i="60"/>
  <c r="EQ19" i="60"/>
  <c r="EP19" i="60"/>
  <c r="EO19" i="60"/>
  <c r="EN19" i="60"/>
  <c r="EM19" i="60"/>
  <c r="EL19" i="60"/>
  <c r="EK19" i="60"/>
  <c r="EJ19" i="60"/>
  <c r="EI19" i="60"/>
  <c r="EH19" i="60"/>
  <c r="ED19" i="60"/>
  <c r="EC19" i="60"/>
  <c r="EB19" i="60"/>
  <c r="DZ19" i="60"/>
  <c r="DY19" i="60"/>
  <c r="DX19" i="60"/>
  <c r="DW19" i="60"/>
  <c r="DV19" i="60"/>
  <c r="DU19" i="60"/>
  <c r="DT19" i="60"/>
  <c r="DS19" i="60"/>
  <c r="DR19" i="60"/>
  <c r="DQ19" i="60"/>
  <c r="DP19" i="60"/>
  <c r="DO19" i="60"/>
  <c r="DN19" i="60"/>
  <c r="DM19" i="60"/>
  <c r="DL19" i="60"/>
  <c r="DK19" i="60"/>
  <c r="DJ19" i="60"/>
  <c r="DI19" i="60"/>
  <c r="DH19" i="60"/>
  <c r="DD19" i="60"/>
  <c r="DC19" i="60"/>
  <c r="DA19" i="60"/>
  <c r="CZ19" i="60"/>
  <c r="CY19" i="60"/>
  <c r="CX19" i="60"/>
  <c r="CW19" i="60"/>
  <c r="CV19" i="60"/>
  <c r="CU19" i="60"/>
  <c r="CT19" i="60"/>
  <c r="CS19" i="60"/>
  <c r="CR19" i="60"/>
  <c r="CQ19" i="60"/>
  <c r="CP19" i="60"/>
  <c r="CO19" i="60"/>
  <c r="CN19" i="60"/>
  <c r="CM19" i="60"/>
  <c r="CL19" i="60"/>
  <c r="CK19" i="60"/>
  <c r="CJ19" i="60"/>
  <c r="CI19" i="60"/>
  <c r="CH19" i="60"/>
  <c r="CD19" i="60"/>
  <c r="CC19" i="60"/>
  <c r="CA19" i="60"/>
  <c r="BZ19" i="60"/>
  <c r="BY19" i="60"/>
  <c r="BX19" i="60"/>
  <c r="BW19" i="60"/>
  <c r="BV19" i="60"/>
  <c r="BU19" i="60"/>
  <c r="BT19" i="60"/>
  <c r="BS19" i="60"/>
  <c r="BR19" i="60"/>
  <c r="BQ19" i="60"/>
  <c r="BP19" i="60"/>
  <c r="BO19" i="60"/>
  <c r="BN19" i="60"/>
  <c r="BM19" i="60"/>
  <c r="BL19" i="60"/>
  <c r="BK19" i="60"/>
  <c r="BJ19" i="60"/>
  <c r="BI19" i="60"/>
  <c r="BH19" i="60"/>
  <c r="AD19" i="60"/>
  <c r="AC19" i="60"/>
  <c r="AB19" i="60"/>
  <c r="AA19" i="60"/>
  <c r="Z19" i="60"/>
  <c r="Y19" i="60"/>
  <c r="X19" i="60"/>
  <c r="W19" i="60"/>
  <c r="V19" i="60"/>
  <c r="U19" i="60"/>
  <c r="T19" i="60"/>
  <c r="S19" i="60"/>
  <c r="R19" i="60"/>
  <c r="Q19" i="60"/>
  <c r="P19" i="60"/>
  <c r="O19" i="60"/>
  <c r="N19" i="60"/>
  <c r="M19" i="60"/>
  <c r="L19" i="60"/>
  <c r="K19" i="60"/>
  <c r="J19" i="60"/>
  <c r="I19" i="60"/>
  <c r="IN18" i="60"/>
  <c r="HN18" i="60"/>
  <c r="GN18" i="60"/>
  <c r="FN18" i="60"/>
  <c r="EN18" i="60"/>
  <c r="DN18" i="60"/>
  <c r="CN18" i="60"/>
  <c r="BN18" i="60"/>
  <c r="O18" i="60"/>
  <c r="M12" i="60"/>
  <c r="E10" i="60"/>
  <c r="E8" i="60"/>
  <c r="JE172" i="59"/>
  <c r="IG172" i="59"/>
  <c r="IE172" i="59"/>
  <c r="HG172" i="59"/>
  <c r="HE172" i="59"/>
  <c r="GG172" i="59"/>
  <c r="GE172" i="59"/>
  <c r="FG172" i="59"/>
  <c r="FE172" i="59"/>
  <c r="EG172" i="59"/>
  <c r="EE172" i="59"/>
  <c r="DG172" i="59"/>
  <c r="DE172" i="59"/>
  <c r="CG172" i="59"/>
  <c r="CE172" i="59"/>
  <c r="BG172" i="59"/>
  <c r="BE172" i="59"/>
  <c r="AG172" i="59"/>
  <c r="AE172" i="59"/>
  <c r="G172" i="59"/>
  <c r="JE171" i="59"/>
  <c r="IG171" i="59"/>
  <c r="IE171" i="59"/>
  <c r="HG171" i="59"/>
  <c r="HE171" i="59"/>
  <c r="GG171" i="59"/>
  <c r="GE171" i="59"/>
  <c r="FG171" i="59"/>
  <c r="FE171" i="59"/>
  <c r="EG171" i="59"/>
  <c r="EE171" i="59"/>
  <c r="DG171" i="59"/>
  <c r="DE171" i="59"/>
  <c r="CG171" i="59"/>
  <c r="CE171" i="59"/>
  <c r="BG171" i="59"/>
  <c r="BE171" i="59"/>
  <c r="AG171" i="59"/>
  <c r="AE171" i="59"/>
  <c r="G171" i="59"/>
  <c r="JE170" i="59"/>
  <c r="IG170" i="59"/>
  <c r="IE170" i="59"/>
  <c r="HG170" i="59"/>
  <c r="HE170" i="59"/>
  <c r="GG170" i="59"/>
  <c r="GE170" i="59"/>
  <c r="FG170" i="59"/>
  <c r="FE170" i="59"/>
  <c r="EG170" i="59"/>
  <c r="EE170" i="59"/>
  <c r="DG170" i="59"/>
  <c r="DE170" i="59"/>
  <c r="CG170" i="59"/>
  <c r="CE170" i="59"/>
  <c r="BG170" i="59"/>
  <c r="BE170" i="59"/>
  <c r="AG170" i="59"/>
  <c r="AE170" i="59"/>
  <c r="G170" i="59"/>
  <c r="JE169" i="59"/>
  <c r="IG169" i="59"/>
  <c r="IE169" i="59"/>
  <c r="HG169" i="59"/>
  <c r="HE169" i="59"/>
  <c r="GG169" i="59"/>
  <c r="GE169" i="59"/>
  <c r="FG169" i="59"/>
  <c r="FE169" i="59"/>
  <c r="EG169" i="59"/>
  <c r="EE169" i="59"/>
  <c r="DG169" i="59"/>
  <c r="DE169" i="59"/>
  <c r="CG169" i="59"/>
  <c r="CE169" i="59"/>
  <c r="BG169" i="59"/>
  <c r="BE169" i="59"/>
  <c r="AG169" i="59"/>
  <c r="AE169" i="59"/>
  <c r="G169" i="59"/>
  <c r="JE168" i="59"/>
  <c r="IG168" i="59"/>
  <c r="IE168" i="59"/>
  <c r="HG168" i="59"/>
  <c r="HE168" i="59"/>
  <c r="GG168" i="59"/>
  <c r="GE168" i="59"/>
  <c r="FG168" i="59"/>
  <c r="FE168" i="59"/>
  <c r="EG168" i="59"/>
  <c r="EE168" i="59"/>
  <c r="DG168" i="59"/>
  <c r="DE168" i="59"/>
  <c r="CG168" i="59"/>
  <c r="CE168" i="59"/>
  <c r="BG168" i="59"/>
  <c r="BE168" i="59"/>
  <c r="AG168" i="59"/>
  <c r="AE168" i="59"/>
  <c r="G168" i="59"/>
  <c r="JE167" i="59"/>
  <c r="IG167" i="59"/>
  <c r="IE167" i="59"/>
  <c r="HG167" i="59"/>
  <c r="HE167" i="59"/>
  <c r="GG167" i="59"/>
  <c r="GE167" i="59"/>
  <c r="FG167" i="59"/>
  <c r="FE167" i="59"/>
  <c r="EG167" i="59"/>
  <c r="EE167" i="59"/>
  <c r="DG167" i="59"/>
  <c r="DE167" i="59"/>
  <c r="CG167" i="59"/>
  <c r="CE167" i="59"/>
  <c r="BG167" i="59"/>
  <c r="BE167" i="59"/>
  <c r="AG167" i="59"/>
  <c r="AE167" i="59"/>
  <c r="G167" i="59"/>
  <c r="JE166" i="59"/>
  <c r="IG166" i="59"/>
  <c r="IE166" i="59"/>
  <c r="HG166" i="59"/>
  <c r="HE166" i="59"/>
  <c r="GG166" i="59"/>
  <c r="GE166" i="59"/>
  <c r="FG166" i="59"/>
  <c r="FE166" i="59"/>
  <c r="EG166" i="59"/>
  <c r="EE166" i="59"/>
  <c r="DG166" i="59"/>
  <c r="DE166" i="59"/>
  <c r="CG166" i="59"/>
  <c r="CE166" i="59"/>
  <c r="BG166" i="59"/>
  <c r="BE166" i="59"/>
  <c r="AG166" i="59"/>
  <c r="AE166" i="59"/>
  <c r="G166" i="59"/>
  <c r="JE165" i="59"/>
  <c r="IG165" i="59"/>
  <c r="IE165" i="59"/>
  <c r="HG165" i="59"/>
  <c r="HE165" i="59"/>
  <c r="GG165" i="59"/>
  <c r="GE165" i="59"/>
  <c r="FG165" i="59"/>
  <c r="FE165" i="59"/>
  <c r="EG165" i="59"/>
  <c r="EE165" i="59"/>
  <c r="DG165" i="59"/>
  <c r="DE165" i="59"/>
  <c r="CG165" i="59"/>
  <c r="CE165" i="59"/>
  <c r="BG165" i="59"/>
  <c r="BE165" i="59"/>
  <c r="AG165" i="59"/>
  <c r="AE165" i="59"/>
  <c r="G165" i="59"/>
  <c r="JE164" i="59"/>
  <c r="IG164" i="59"/>
  <c r="IE164" i="59"/>
  <c r="HG164" i="59"/>
  <c r="HE164" i="59"/>
  <c r="GG164" i="59"/>
  <c r="GE164" i="59"/>
  <c r="FG164" i="59"/>
  <c r="FE164" i="59"/>
  <c r="EG164" i="59"/>
  <c r="EE164" i="59"/>
  <c r="DG164" i="59"/>
  <c r="DE164" i="59"/>
  <c r="CG164" i="59"/>
  <c r="CE164" i="59"/>
  <c r="BG164" i="59"/>
  <c r="BE164" i="59"/>
  <c r="AG164" i="59"/>
  <c r="AE164" i="59"/>
  <c r="G164" i="59"/>
  <c r="JE163" i="59"/>
  <c r="IG163" i="59"/>
  <c r="IE163" i="59"/>
  <c r="HG163" i="59"/>
  <c r="HE163" i="59"/>
  <c r="GG163" i="59"/>
  <c r="GE163" i="59"/>
  <c r="FG163" i="59"/>
  <c r="FE163" i="59"/>
  <c r="EG163" i="59"/>
  <c r="EE163" i="59"/>
  <c r="DG163" i="59"/>
  <c r="DE163" i="59"/>
  <c r="CG163" i="59"/>
  <c r="CE163" i="59"/>
  <c r="BG163" i="59"/>
  <c r="BE163" i="59"/>
  <c r="AG163" i="59"/>
  <c r="AE163" i="59"/>
  <c r="G163" i="59"/>
  <c r="JE162" i="59"/>
  <c r="IG162" i="59"/>
  <c r="IE162" i="59"/>
  <c r="HG162" i="59"/>
  <c r="HE162" i="59"/>
  <c r="GG162" i="59"/>
  <c r="GE162" i="59"/>
  <c r="FG162" i="59"/>
  <c r="FE162" i="59"/>
  <c r="EG162" i="59"/>
  <c r="EE162" i="59"/>
  <c r="DG162" i="59"/>
  <c r="DE162" i="59"/>
  <c r="CG162" i="59"/>
  <c r="CE162" i="59"/>
  <c r="BG162" i="59"/>
  <c r="BE162" i="59"/>
  <c r="AG162" i="59"/>
  <c r="AE162" i="59"/>
  <c r="G162" i="59"/>
  <c r="JE161" i="59"/>
  <c r="IG161" i="59"/>
  <c r="IE161" i="59"/>
  <c r="HG161" i="59"/>
  <c r="HE161" i="59"/>
  <c r="GG161" i="59"/>
  <c r="GE161" i="59"/>
  <c r="FG161" i="59"/>
  <c r="FE161" i="59"/>
  <c r="EG161" i="59"/>
  <c r="EE161" i="59"/>
  <c r="DG161" i="59"/>
  <c r="DE161" i="59"/>
  <c r="CG161" i="59"/>
  <c r="CE161" i="59"/>
  <c r="BG161" i="59"/>
  <c r="BE161" i="59"/>
  <c r="AG161" i="59"/>
  <c r="AE161" i="59"/>
  <c r="G161" i="59"/>
  <c r="JE160" i="59"/>
  <c r="IG160" i="59"/>
  <c r="IE160" i="59"/>
  <c r="HG160" i="59"/>
  <c r="HE160" i="59"/>
  <c r="GG160" i="59"/>
  <c r="GE160" i="59"/>
  <c r="FG160" i="59"/>
  <c r="FE160" i="59"/>
  <c r="EG160" i="59"/>
  <c r="EE160" i="59"/>
  <c r="DG160" i="59"/>
  <c r="DE160" i="59"/>
  <c r="CG160" i="59"/>
  <c r="CE160" i="59"/>
  <c r="BG160" i="59"/>
  <c r="BE160" i="59"/>
  <c r="AG160" i="59"/>
  <c r="AE160" i="59"/>
  <c r="G160" i="59"/>
  <c r="JE159" i="59"/>
  <c r="IG159" i="59"/>
  <c r="IE159" i="59"/>
  <c r="HG159" i="59"/>
  <c r="HE159" i="59"/>
  <c r="GG159" i="59"/>
  <c r="GE159" i="59"/>
  <c r="FG159" i="59"/>
  <c r="FE159" i="59"/>
  <c r="EG159" i="59"/>
  <c r="EE159" i="59"/>
  <c r="DG159" i="59"/>
  <c r="DE159" i="59"/>
  <c r="CG159" i="59"/>
  <c r="CE159" i="59"/>
  <c r="BG159" i="59"/>
  <c r="BE159" i="59"/>
  <c r="AG159" i="59"/>
  <c r="AE159" i="59"/>
  <c r="G159" i="59"/>
  <c r="JE158" i="59"/>
  <c r="IG158" i="59"/>
  <c r="IE158" i="59"/>
  <c r="HG158" i="59"/>
  <c r="HE158" i="59"/>
  <c r="GG158" i="59"/>
  <c r="GE158" i="59"/>
  <c r="FG158" i="59"/>
  <c r="FE158" i="59"/>
  <c r="EG158" i="59"/>
  <c r="EE158" i="59"/>
  <c r="DG158" i="59"/>
  <c r="DE158" i="59"/>
  <c r="CG158" i="59"/>
  <c r="CE158" i="59"/>
  <c r="BG158" i="59"/>
  <c r="BE158" i="59"/>
  <c r="AG158" i="59"/>
  <c r="AE158" i="59"/>
  <c r="G158" i="59"/>
  <c r="JE157" i="59"/>
  <c r="IG157" i="59"/>
  <c r="IE157" i="59"/>
  <c r="HG157" i="59"/>
  <c r="HE157" i="59"/>
  <c r="GG157" i="59"/>
  <c r="GE157" i="59"/>
  <c r="FG157" i="59"/>
  <c r="FE157" i="59"/>
  <c r="EG157" i="59"/>
  <c r="EE157" i="59"/>
  <c r="DG157" i="59"/>
  <c r="DE157" i="59"/>
  <c r="CG157" i="59"/>
  <c r="CE157" i="59"/>
  <c r="BG157" i="59"/>
  <c r="BE157" i="59"/>
  <c r="AG157" i="59"/>
  <c r="AE157" i="59"/>
  <c r="G157" i="59"/>
  <c r="JE156" i="59"/>
  <c r="IG156" i="59"/>
  <c r="IE156" i="59"/>
  <c r="HG156" i="59"/>
  <c r="HE156" i="59"/>
  <c r="GG156" i="59"/>
  <c r="GE156" i="59"/>
  <c r="FG156" i="59"/>
  <c r="FE156" i="59"/>
  <c r="EG156" i="59"/>
  <c r="EE156" i="59"/>
  <c r="DG156" i="59"/>
  <c r="DE156" i="59"/>
  <c r="CG156" i="59"/>
  <c r="CE156" i="59"/>
  <c r="BG156" i="59"/>
  <c r="BE156" i="59"/>
  <c r="AG156" i="59"/>
  <c r="AE156" i="59"/>
  <c r="G156" i="59"/>
  <c r="JE155" i="59"/>
  <c r="IG155" i="59"/>
  <c r="IE155" i="59"/>
  <c r="HG155" i="59"/>
  <c r="HE155" i="59"/>
  <c r="GG155" i="59"/>
  <c r="GE155" i="59"/>
  <c r="FG155" i="59"/>
  <c r="FE155" i="59"/>
  <c r="EG155" i="59"/>
  <c r="EE155" i="59"/>
  <c r="DG155" i="59"/>
  <c r="DE155" i="59"/>
  <c r="CG155" i="59"/>
  <c r="CE155" i="59"/>
  <c r="BG155" i="59"/>
  <c r="BE155" i="59"/>
  <c r="AG155" i="59"/>
  <c r="AE155" i="59"/>
  <c r="G155" i="59"/>
  <c r="JE154" i="59"/>
  <c r="IG154" i="59"/>
  <c r="IE154" i="59"/>
  <c r="HG154" i="59"/>
  <c r="HE154" i="59"/>
  <c r="GG154" i="59"/>
  <c r="GE154" i="59"/>
  <c r="FG154" i="59"/>
  <c r="FE154" i="59"/>
  <c r="EG154" i="59"/>
  <c r="EE154" i="59"/>
  <c r="DG154" i="59"/>
  <c r="DE154" i="59"/>
  <c r="CG154" i="59"/>
  <c r="CE154" i="59"/>
  <c r="BG154" i="59"/>
  <c r="BE154" i="59"/>
  <c r="AG154" i="59"/>
  <c r="AE154" i="59"/>
  <c r="G154" i="59"/>
  <c r="JE153" i="59"/>
  <c r="IG153" i="59"/>
  <c r="IE153" i="59"/>
  <c r="HG153" i="59"/>
  <c r="HE153" i="59"/>
  <c r="GG153" i="59"/>
  <c r="GE153" i="59"/>
  <c r="FG153" i="59"/>
  <c r="FE153" i="59"/>
  <c r="EG153" i="59"/>
  <c r="EE153" i="59"/>
  <c r="DG153" i="59"/>
  <c r="DE153" i="59"/>
  <c r="CG153" i="59"/>
  <c r="CE153" i="59"/>
  <c r="BG153" i="59"/>
  <c r="BE153" i="59"/>
  <c r="AG153" i="59"/>
  <c r="AE153" i="59"/>
  <c r="G153" i="59"/>
  <c r="JE152" i="59"/>
  <c r="IG152" i="59"/>
  <c r="IE152" i="59"/>
  <c r="HG152" i="59"/>
  <c r="HE152" i="59"/>
  <c r="GG152" i="59"/>
  <c r="GE152" i="59"/>
  <c r="FG152" i="59"/>
  <c r="FE152" i="59"/>
  <c r="EG152" i="59"/>
  <c r="EE152" i="59"/>
  <c r="DG152" i="59"/>
  <c r="DE152" i="59"/>
  <c r="CG152" i="59"/>
  <c r="CE152" i="59"/>
  <c r="BG152" i="59"/>
  <c r="BE152" i="59"/>
  <c r="AG152" i="59"/>
  <c r="AE152" i="59"/>
  <c r="G152" i="59"/>
  <c r="JE151" i="59"/>
  <c r="IG151" i="59"/>
  <c r="IE151" i="59"/>
  <c r="HG151" i="59"/>
  <c r="HE151" i="59"/>
  <c r="GG151" i="59"/>
  <c r="GE151" i="59"/>
  <c r="FG151" i="59"/>
  <c r="FE151" i="59"/>
  <c r="EG151" i="59"/>
  <c r="EE151" i="59"/>
  <c r="DG151" i="59"/>
  <c r="DE151" i="59"/>
  <c r="CG151" i="59"/>
  <c r="CE151" i="59"/>
  <c r="BG151" i="59"/>
  <c r="BE151" i="59"/>
  <c r="AG151" i="59"/>
  <c r="AE151" i="59"/>
  <c r="G151" i="59"/>
  <c r="JE150" i="59"/>
  <c r="IG150" i="59"/>
  <c r="IE150" i="59"/>
  <c r="HG150" i="59"/>
  <c r="HE150" i="59"/>
  <c r="GG150" i="59"/>
  <c r="GE150" i="59"/>
  <c r="FG150" i="59"/>
  <c r="FE150" i="59"/>
  <c r="EG150" i="59"/>
  <c r="EE150" i="59"/>
  <c r="DG150" i="59"/>
  <c r="DE150" i="59"/>
  <c r="CG150" i="59"/>
  <c r="CE150" i="59"/>
  <c r="BG150" i="59"/>
  <c r="BE150" i="59"/>
  <c r="AG150" i="59"/>
  <c r="AE150" i="59"/>
  <c r="G150" i="59"/>
  <c r="JE149" i="59"/>
  <c r="IG149" i="59"/>
  <c r="IE149" i="59"/>
  <c r="HG149" i="59"/>
  <c r="HE149" i="59"/>
  <c r="GG149" i="59"/>
  <c r="GE149" i="59"/>
  <c r="FG149" i="59"/>
  <c r="FE149" i="59"/>
  <c r="EG149" i="59"/>
  <c r="EE149" i="59"/>
  <c r="DG149" i="59"/>
  <c r="DE149" i="59"/>
  <c r="CG149" i="59"/>
  <c r="CE149" i="59"/>
  <c r="BG149" i="59"/>
  <c r="BE149" i="59"/>
  <c r="AG149" i="59"/>
  <c r="AE149" i="59"/>
  <c r="G149" i="59"/>
  <c r="JE148" i="59"/>
  <c r="IG148" i="59"/>
  <c r="IE148" i="59"/>
  <c r="HG148" i="59"/>
  <c r="HE148" i="59"/>
  <c r="GG148" i="59"/>
  <c r="GE148" i="59"/>
  <c r="FG148" i="59"/>
  <c r="FE148" i="59"/>
  <c r="EG148" i="59"/>
  <c r="EE148" i="59"/>
  <c r="DG148" i="59"/>
  <c r="DE148" i="59"/>
  <c r="CG148" i="59"/>
  <c r="CE148" i="59"/>
  <c r="BG148" i="59"/>
  <c r="BE148" i="59"/>
  <c r="AG148" i="59"/>
  <c r="AE148" i="59"/>
  <c r="G148" i="59"/>
  <c r="JE147" i="59"/>
  <c r="IG147" i="59"/>
  <c r="IE147" i="59"/>
  <c r="HG147" i="59"/>
  <c r="HE147" i="59"/>
  <c r="GG147" i="59"/>
  <c r="GE147" i="59"/>
  <c r="FG147" i="59"/>
  <c r="FE147" i="59"/>
  <c r="EG147" i="59"/>
  <c r="EE147" i="59"/>
  <c r="DG147" i="59"/>
  <c r="DE147" i="59"/>
  <c r="CG147" i="59"/>
  <c r="CE147" i="59"/>
  <c r="BG147" i="59"/>
  <c r="BE147" i="59"/>
  <c r="AG147" i="59"/>
  <c r="AE147" i="59"/>
  <c r="G147" i="59"/>
  <c r="JE146" i="59"/>
  <c r="IG146" i="59"/>
  <c r="IE146" i="59"/>
  <c r="HG146" i="59"/>
  <c r="HE146" i="59"/>
  <c r="GG146" i="59"/>
  <c r="GE146" i="59"/>
  <c r="FG146" i="59"/>
  <c r="FE146" i="59"/>
  <c r="EG146" i="59"/>
  <c r="EE146" i="59"/>
  <c r="DG146" i="59"/>
  <c r="DE146" i="59"/>
  <c r="CG146" i="59"/>
  <c r="CE146" i="59"/>
  <c r="BG146" i="59"/>
  <c r="BE146" i="59"/>
  <c r="AG146" i="59"/>
  <c r="AE146" i="59"/>
  <c r="G146" i="59"/>
  <c r="JE145" i="59"/>
  <c r="IG145" i="59"/>
  <c r="IE145" i="59"/>
  <c r="HG145" i="59"/>
  <c r="HE145" i="59"/>
  <c r="GG145" i="59"/>
  <c r="GE145" i="59"/>
  <c r="FG145" i="59"/>
  <c r="FE145" i="59"/>
  <c r="EG145" i="59"/>
  <c r="EE145" i="59"/>
  <c r="DG145" i="59"/>
  <c r="DE145" i="59"/>
  <c r="CG145" i="59"/>
  <c r="CE145" i="59"/>
  <c r="BG145" i="59"/>
  <c r="BE145" i="59"/>
  <c r="AG145" i="59"/>
  <c r="AE145" i="59"/>
  <c r="G145" i="59"/>
  <c r="JE144" i="59"/>
  <c r="IG144" i="59"/>
  <c r="IE144" i="59"/>
  <c r="HG144" i="59"/>
  <c r="HE144" i="59"/>
  <c r="GG144" i="59"/>
  <c r="GE144" i="59"/>
  <c r="FG144" i="59"/>
  <c r="FE144" i="59"/>
  <c r="EG144" i="59"/>
  <c r="EE144" i="59"/>
  <c r="DG144" i="59"/>
  <c r="DE144" i="59"/>
  <c r="CG144" i="59"/>
  <c r="CE144" i="59"/>
  <c r="BG144" i="59"/>
  <c r="BE144" i="59"/>
  <c r="AG144" i="59"/>
  <c r="AE144" i="59"/>
  <c r="G144" i="59"/>
  <c r="JE143" i="59"/>
  <c r="IG143" i="59"/>
  <c r="IE143" i="59"/>
  <c r="HG143" i="59"/>
  <c r="HE143" i="59"/>
  <c r="GG143" i="59"/>
  <c r="GE143" i="59"/>
  <c r="FG143" i="59"/>
  <c r="FE143" i="59"/>
  <c r="EG143" i="59"/>
  <c r="EE143" i="59"/>
  <c r="DG143" i="59"/>
  <c r="DE143" i="59"/>
  <c r="CG143" i="59"/>
  <c r="CE143" i="59"/>
  <c r="BG143" i="59"/>
  <c r="BE143" i="59"/>
  <c r="AG143" i="59"/>
  <c r="AE143" i="59"/>
  <c r="G143" i="59"/>
  <c r="JE142" i="59"/>
  <c r="IG142" i="59"/>
  <c r="IE142" i="59"/>
  <c r="HG142" i="59"/>
  <c r="HE142" i="59"/>
  <c r="GG142" i="59"/>
  <c r="GE142" i="59"/>
  <c r="FG142" i="59"/>
  <c r="FE142" i="59"/>
  <c r="EG142" i="59"/>
  <c r="EE142" i="59"/>
  <c r="DG142" i="59"/>
  <c r="DE142" i="59"/>
  <c r="CG142" i="59"/>
  <c r="CE142" i="59"/>
  <c r="BG142" i="59"/>
  <c r="BE142" i="59"/>
  <c r="AG142" i="59"/>
  <c r="AE142" i="59"/>
  <c r="G142" i="59"/>
  <c r="JE141" i="59"/>
  <c r="IG141" i="59"/>
  <c r="IE141" i="59"/>
  <c r="HG141" i="59"/>
  <c r="HE141" i="59"/>
  <c r="GG141" i="59"/>
  <c r="GE141" i="59"/>
  <c r="FG141" i="59"/>
  <c r="FE141" i="59"/>
  <c r="EG141" i="59"/>
  <c r="EE141" i="59"/>
  <c r="DG141" i="59"/>
  <c r="DE141" i="59"/>
  <c r="CG141" i="59"/>
  <c r="CE141" i="59"/>
  <c r="BG141" i="59"/>
  <c r="BE141" i="59"/>
  <c r="AG141" i="59"/>
  <c r="AE141" i="59"/>
  <c r="G141" i="59"/>
  <c r="JE140" i="59"/>
  <c r="IG140" i="59"/>
  <c r="IE140" i="59"/>
  <c r="HG140" i="59"/>
  <c r="HE140" i="59"/>
  <c r="GG140" i="59"/>
  <c r="GE140" i="59"/>
  <c r="FG140" i="59"/>
  <c r="FE140" i="59"/>
  <c r="EG140" i="59"/>
  <c r="EE140" i="59"/>
  <c r="DG140" i="59"/>
  <c r="DE140" i="59"/>
  <c r="CG140" i="59"/>
  <c r="CE140" i="59"/>
  <c r="BG140" i="59"/>
  <c r="BE140" i="59"/>
  <c r="AG140" i="59"/>
  <c r="AE140" i="59"/>
  <c r="G140" i="59"/>
  <c r="JE139" i="59"/>
  <c r="IG139" i="59"/>
  <c r="IE139" i="59"/>
  <c r="HG139" i="59"/>
  <c r="HE139" i="59"/>
  <c r="GG139" i="59"/>
  <c r="GE139" i="59"/>
  <c r="FG139" i="59"/>
  <c r="FE139" i="59"/>
  <c r="EG139" i="59"/>
  <c r="EE139" i="59"/>
  <c r="DG139" i="59"/>
  <c r="DE139" i="59"/>
  <c r="CG139" i="59"/>
  <c r="CE139" i="59"/>
  <c r="BG139" i="59"/>
  <c r="BE139" i="59"/>
  <c r="AG139" i="59"/>
  <c r="AE139" i="59"/>
  <c r="G139" i="59"/>
  <c r="JE138" i="59"/>
  <c r="IG138" i="59"/>
  <c r="IE138" i="59"/>
  <c r="HG138" i="59"/>
  <c r="HE138" i="59"/>
  <c r="GG138" i="59"/>
  <c r="GE138" i="59"/>
  <c r="FG138" i="59"/>
  <c r="FE138" i="59"/>
  <c r="EG138" i="59"/>
  <c r="EE138" i="59"/>
  <c r="DG138" i="59"/>
  <c r="DE138" i="59"/>
  <c r="CG138" i="59"/>
  <c r="CE138" i="59"/>
  <c r="BG138" i="59"/>
  <c r="BE138" i="59"/>
  <c r="AG138" i="59"/>
  <c r="AE138" i="59"/>
  <c r="G138" i="59"/>
  <c r="JE137" i="59"/>
  <c r="IG137" i="59"/>
  <c r="IE137" i="59"/>
  <c r="HG137" i="59"/>
  <c r="HE137" i="59"/>
  <c r="GG137" i="59"/>
  <c r="GE137" i="59"/>
  <c r="FG137" i="59"/>
  <c r="FE137" i="59"/>
  <c r="EG137" i="59"/>
  <c r="EE137" i="59"/>
  <c r="DG137" i="59"/>
  <c r="DE137" i="59"/>
  <c r="CG137" i="59"/>
  <c r="CE137" i="59"/>
  <c r="BG137" i="59"/>
  <c r="BE137" i="59"/>
  <c r="AG137" i="59"/>
  <c r="AE137" i="59"/>
  <c r="G137" i="59"/>
  <c r="JE136" i="59"/>
  <c r="IG136" i="59"/>
  <c r="IE136" i="59"/>
  <c r="HG136" i="59"/>
  <c r="HE136" i="59"/>
  <c r="GG136" i="59"/>
  <c r="GE136" i="59"/>
  <c r="FG136" i="59"/>
  <c r="FE136" i="59"/>
  <c r="EG136" i="59"/>
  <c r="EE136" i="59"/>
  <c r="DG136" i="59"/>
  <c r="DE136" i="59"/>
  <c r="CG136" i="59"/>
  <c r="CE136" i="59"/>
  <c r="BG136" i="59"/>
  <c r="BE136" i="59"/>
  <c r="AG136" i="59"/>
  <c r="AE136" i="59"/>
  <c r="G136" i="59"/>
  <c r="JE135" i="59"/>
  <c r="IG135" i="59"/>
  <c r="IE135" i="59"/>
  <c r="HG135" i="59"/>
  <c r="HE135" i="59"/>
  <c r="GG135" i="59"/>
  <c r="GE135" i="59"/>
  <c r="FG135" i="59"/>
  <c r="FE135" i="59"/>
  <c r="EG135" i="59"/>
  <c r="EE135" i="59"/>
  <c r="DG135" i="59"/>
  <c r="DE135" i="59"/>
  <c r="CG135" i="59"/>
  <c r="CE135" i="59"/>
  <c r="BG135" i="59"/>
  <c r="BE135" i="59"/>
  <c r="AG135" i="59"/>
  <c r="AE135" i="59"/>
  <c r="G135" i="59"/>
  <c r="JE134" i="59"/>
  <c r="IG134" i="59"/>
  <c r="IE134" i="59"/>
  <c r="HG134" i="59"/>
  <c r="HE134" i="59"/>
  <c r="GG134" i="59"/>
  <c r="GE134" i="59"/>
  <c r="FG134" i="59"/>
  <c r="FE134" i="59"/>
  <c r="EG134" i="59"/>
  <c r="EE134" i="59"/>
  <c r="DG134" i="59"/>
  <c r="DE134" i="59"/>
  <c r="CG134" i="59"/>
  <c r="CE134" i="59"/>
  <c r="BG134" i="59"/>
  <c r="BE134" i="59"/>
  <c r="AG134" i="59"/>
  <c r="AE134" i="59"/>
  <c r="G134" i="59"/>
  <c r="JE133" i="59"/>
  <c r="IG133" i="59"/>
  <c r="IE133" i="59"/>
  <c r="HG133" i="59"/>
  <c r="HE133" i="59"/>
  <c r="GG133" i="59"/>
  <c r="GE133" i="59"/>
  <c r="FG133" i="59"/>
  <c r="FE133" i="59"/>
  <c r="EG133" i="59"/>
  <c r="EE133" i="59"/>
  <c r="DG133" i="59"/>
  <c r="DE133" i="59"/>
  <c r="CG133" i="59"/>
  <c r="CE133" i="59"/>
  <c r="BG133" i="59"/>
  <c r="BE133" i="59"/>
  <c r="AG133" i="59"/>
  <c r="AE133" i="59"/>
  <c r="G133" i="59"/>
  <c r="JE132" i="59"/>
  <c r="IG132" i="59"/>
  <c r="IE132" i="59"/>
  <c r="HG132" i="59"/>
  <c r="HE132" i="59"/>
  <c r="GG132" i="59"/>
  <c r="GE132" i="59"/>
  <c r="FG132" i="59"/>
  <c r="FE132" i="59"/>
  <c r="EG132" i="59"/>
  <c r="EE132" i="59"/>
  <c r="DG132" i="59"/>
  <c r="DE132" i="59"/>
  <c r="CG132" i="59"/>
  <c r="CE132" i="59"/>
  <c r="BG132" i="59"/>
  <c r="BE132" i="59"/>
  <c r="AG132" i="59"/>
  <c r="AE132" i="59"/>
  <c r="G132" i="59"/>
  <c r="JE131" i="59"/>
  <c r="IG131" i="59"/>
  <c r="IE131" i="59"/>
  <c r="HG131" i="59"/>
  <c r="HE131" i="59"/>
  <c r="GG131" i="59"/>
  <c r="GE131" i="59"/>
  <c r="FG131" i="59"/>
  <c r="FE131" i="59"/>
  <c r="EG131" i="59"/>
  <c r="EE131" i="59"/>
  <c r="DG131" i="59"/>
  <c r="DE131" i="59"/>
  <c r="CG131" i="59"/>
  <c r="CE131" i="59"/>
  <c r="BG131" i="59"/>
  <c r="BE131" i="59"/>
  <c r="AG131" i="59"/>
  <c r="AE131" i="59"/>
  <c r="G131" i="59"/>
  <c r="JE130" i="59"/>
  <c r="IG130" i="59"/>
  <c r="IE130" i="59"/>
  <c r="HG130" i="59"/>
  <c r="HE130" i="59"/>
  <c r="GG130" i="59"/>
  <c r="GE130" i="59"/>
  <c r="FG130" i="59"/>
  <c r="FE130" i="59"/>
  <c r="EG130" i="59"/>
  <c r="EE130" i="59"/>
  <c r="DG130" i="59"/>
  <c r="DE130" i="59"/>
  <c r="CG130" i="59"/>
  <c r="CE130" i="59"/>
  <c r="BG130" i="59"/>
  <c r="BE130" i="59"/>
  <c r="AG130" i="59"/>
  <c r="AE130" i="59"/>
  <c r="G130" i="59"/>
  <c r="JE129" i="59"/>
  <c r="IG129" i="59"/>
  <c r="IE129" i="59"/>
  <c r="HG129" i="59"/>
  <c r="HE129" i="59"/>
  <c r="GG129" i="59"/>
  <c r="GE129" i="59"/>
  <c r="FG129" i="59"/>
  <c r="FE129" i="59"/>
  <c r="EG129" i="59"/>
  <c r="EE129" i="59"/>
  <c r="DG129" i="59"/>
  <c r="DE129" i="59"/>
  <c r="CG129" i="59"/>
  <c r="CE129" i="59"/>
  <c r="BG129" i="59"/>
  <c r="BE129" i="59"/>
  <c r="AG129" i="59"/>
  <c r="AE129" i="59"/>
  <c r="G129" i="59"/>
  <c r="JE128" i="59"/>
  <c r="IG128" i="59"/>
  <c r="IE128" i="59"/>
  <c r="HG128" i="59"/>
  <c r="HE128" i="59"/>
  <c r="GG128" i="59"/>
  <c r="GE128" i="59"/>
  <c r="FG128" i="59"/>
  <c r="FE128" i="59"/>
  <c r="EG128" i="59"/>
  <c r="EE128" i="59"/>
  <c r="DG128" i="59"/>
  <c r="DE128" i="59"/>
  <c r="CG128" i="59"/>
  <c r="CE128" i="59"/>
  <c r="BG128" i="59"/>
  <c r="BE128" i="59"/>
  <c r="AG128" i="59"/>
  <c r="AE128" i="59"/>
  <c r="G128" i="59"/>
  <c r="JE127" i="59"/>
  <c r="IG127" i="59"/>
  <c r="IE127" i="59"/>
  <c r="HG127" i="59"/>
  <c r="HE127" i="59"/>
  <c r="GG127" i="59"/>
  <c r="GE127" i="59"/>
  <c r="FG127" i="59"/>
  <c r="FE127" i="59"/>
  <c r="EG127" i="59"/>
  <c r="EE127" i="59"/>
  <c r="DG127" i="59"/>
  <c r="DE127" i="59"/>
  <c r="CG127" i="59"/>
  <c r="CE127" i="59"/>
  <c r="BG127" i="59"/>
  <c r="BE127" i="59"/>
  <c r="AG127" i="59"/>
  <c r="AE127" i="59"/>
  <c r="G127" i="59"/>
  <c r="JE126" i="59"/>
  <c r="IG126" i="59"/>
  <c r="IE126" i="59"/>
  <c r="HG126" i="59"/>
  <c r="HE126" i="59"/>
  <c r="GG126" i="59"/>
  <c r="GE126" i="59"/>
  <c r="FG126" i="59"/>
  <c r="FE126" i="59"/>
  <c r="EG126" i="59"/>
  <c r="EE126" i="59"/>
  <c r="DG126" i="59"/>
  <c r="DE126" i="59"/>
  <c r="CG126" i="59"/>
  <c r="CE126" i="59"/>
  <c r="BG126" i="59"/>
  <c r="BE126" i="59"/>
  <c r="AG126" i="59"/>
  <c r="AE126" i="59"/>
  <c r="G126" i="59"/>
  <c r="JE125" i="59"/>
  <c r="IG125" i="59"/>
  <c r="IE125" i="59"/>
  <c r="HG125" i="59"/>
  <c r="HE125" i="59"/>
  <c r="GG125" i="59"/>
  <c r="GE125" i="59"/>
  <c r="FG125" i="59"/>
  <c r="FE125" i="59"/>
  <c r="EG125" i="59"/>
  <c r="EE125" i="59"/>
  <c r="DG125" i="59"/>
  <c r="DE125" i="59"/>
  <c r="CG125" i="59"/>
  <c r="CE125" i="59"/>
  <c r="BG125" i="59"/>
  <c r="BE125" i="59"/>
  <c r="AG125" i="59"/>
  <c r="AE125" i="59"/>
  <c r="G125" i="59"/>
  <c r="JE124" i="59"/>
  <c r="IG124" i="59"/>
  <c r="IE124" i="59"/>
  <c r="HG124" i="59"/>
  <c r="HE124" i="59"/>
  <c r="GG124" i="59"/>
  <c r="GE124" i="59"/>
  <c r="FG124" i="59"/>
  <c r="FE124" i="59"/>
  <c r="EG124" i="59"/>
  <c r="EE124" i="59"/>
  <c r="DG124" i="59"/>
  <c r="DE124" i="59"/>
  <c r="CG124" i="59"/>
  <c r="CE124" i="59"/>
  <c r="BG124" i="59"/>
  <c r="BE124" i="59"/>
  <c r="AG124" i="59"/>
  <c r="AE124" i="59"/>
  <c r="G124" i="59"/>
  <c r="JE123" i="59"/>
  <c r="IG123" i="59"/>
  <c r="IE123" i="59"/>
  <c r="HG123" i="59"/>
  <c r="HE123" i="59"/>
  <c r="GG123" i="59"/>
  <c r="GE123" i="59"/>
  <c r="FG123" i="59"/>
  <c r="FE123" i="59"/>
  <c r="EG123" i="59"/>
  <c r="EE123" i="59"/>
  <c r="DG123" i="59"/>
  <c r="DE123" i="59"/>
  <c r="CG123" i="59"/>
  <c r="CE123" i="59"/>
  <c r="BG123" i="59"/>
  <c r="BE123" i="59"/>
  <c r="AG123" i="59"/>
  <c r="AE123" i="59"/>
  <c r="G123" i="59"/>
  <c r="JE122" i="59"/>
  <c r="IG122" i="59"/>
  <c r="IE122" i="59"/>
  <c r="HG122" i="59"/>
  <c r="HE122" i="59"/>
  <c r="GG122" i="59"/>
  <c r="GE122" i="59"/>
  <c r="FG122" i="59"/>
  <c r="FE122" i="59"/>
  <c r="EG122" i="59"/>
  <c r="EE122" i="59"/>
  <c r="DG122" i="59"/>
  <c r="DE122" i="59"/>
  <c r="CG122" i="59"/>
  <c r="CE122" i="59"/>
  <c r="BG122" i="59"/>
  <c r="BE122" i="59"/>
  <c r="AG122" i="59"/>
  <c r="AE122" i="59"/>
  <c r="G122" i="59"/>
  <c r="JE121" i="59"/>
  <c r="IG121" i="59"/>
  <c r="IE121" i="59"/>
  <c r="HG121" i="59"/>
  <c r="HE121" i="59"/>
  <c r="GG121" i="59"/>
  <c r="GE121" i="59"/>
  <c r="FG121" i="59"/>
  <c r="FE121" i="59"/>
  <c r="EG121" i="59"/>
  <c r="EE121" i="59"/>
  <c r="DG121" i="59"/>
  <c r="DE121" i="59"/>
  <c r="CG121" i="59"/>
  <c r="CE121" i="59"/>
  <c r="BG121" i="59"/>
  <c r="BE121" i="59"/>
  <c r="AG121" i="59"/>
  <c r="AE121" i="59"/>
  <c r="G121" i="59"/>
  <c r="JE120" i="59"/>
  <c r="IG120" i="59"/>
  <c r="IE120" i="59"/>
  <c r="HG120" i="59"/>
  <c r="HE120" i="59"/>
  <c r="GG120" i="59"/>
  <c r="GE120" i="59"/>
  <c r="FG120" i="59"/>
  <c r="FE120" i="59"/>
  <c r="EG120" i="59"/>
  <c r="EE120" i="59"/>
  <c r="DG120" i="59"/>
  <c r="DE120" i="59"/>
  <c r="CG120" i="59"/>
  <c r="CE120" i="59"/>
  <c r="BG120" i="59"/>
  <c r="BE120" i="59"/>
  <c r="AG120" i="59"/>
  <c r="AE120" i="59"/>
  <c r="G120" i="59"/>
  <c r="JE119" i="59"/>
  <c r="IG119" i="59"/>
  <c r="IE119" i="59"/>
  <c r="HG119" i="59"/>
  <c r="HE119" i="59"/>
  <c r="GG119" i="59"/>
  <c r="GE119" i="59"/>
  <c r="FG119" i="59"/>
  <c r="FE119" i="59"/>
  <c r="EG119" i="59"/>
  <c r="EE119" i="59"/>
  <c r="DG119" i="59"/>
  <c r="DE119" i="59"/>
  <c r="CG119" i="59"/>
  <c r="CE119" i="59"/>
  <c r="BG119" i="59"/>
  <c r="BE119" i="59"/>
  <c r="AG119" i="59"/>
  <c r="AE119" i="59"/>
  <c r="G119" i="59"/>
  <c r="JE118" i="59"/>
  <c r="IG118" i="59"/>
  <c r="IE118" i="59"/>
  <c r="HG118" i="59"/>
  <c r="HE118" i="59"/>
  <c r="GG118" i="59"/>
  <c r="GE118" i="59"/>
  <c r="FG118" i="59"/>
  <c r="FE118" i="59"/>
  <c r="EG118" i="59"/>
  <c r="EE118" i="59"/>
  <c r="DG118" i="59"/>
  <c r="DE118" i="59"/>
  <c r="CG118" i="59"/>
  <c r="CE118" i="59"/>
  <c r="BG118" i="59"/>
  <c r="BE118" i="59"/>
  <c r="AG118" i="59"/>
  <c r="AE118" i="59"/>
  <c r="G118" i="59"/>
  <c r="JE117" i="59"/>
  <c r="IG117" i="59"/>
  <c r="IE117" i="59"/>
  <c r="HG117" i="59"/>
  <c r="HE117" i="59"/>
  <c r="GG117" i="59"/>
  <c r="GE117" i="59"/>
  <c r="FG117" i="59"/>
  <c r="FE117" i="59"/>
  <c r="EG117" i="59"/>
  <c r="EE117" i="59"/>
  <c r="DG117" i="59"/>
  <c r="DE117" i="59"/>
  <c r="CG117" i="59"/>
  <c r="CE117" i="59"/>
  <c r="BG117" i="59"/>
  <c r="BE117" i="59"/>
  <c r="AG117" i="59"/>
  <c r="AE117" i="59"/>
  <c r="G117" i="59"/>
  <c r="JE116" i="59"/>
  <c r="IG116" i="59"/>
  <c r="IE116" i="59"/>
  <c r="HG116" i="59"/>
  <c r="HE116" i="59"/>
  <c r="GG116" i="59"/>
  <c r="GE116" i="59"/>
  <c r="FG116" i="59"/>
  <c r="FE116" i="59"/>
  <c r="EG116" i="59"/>
  <c r="EE116" i="59"/>
  <c r="DG116" i="59"/>
  <c r="DE116" i="59"/>
  <c r="CG116" i="59"/>
  <c r="CE116" i="59"/>
  <c r="BG116" i="59"/>
  <c r="BE116" i="59"/>
  <c r="AG116" i="59"/>
  <c r="AE116" i="59"/>
  <c r="G116" i="59"/>
  <c r="JE115" i="59"/>
  <c r="IG115" i="59"/>
  <c r="IE115" i="59"/>
  <c r="HG115" i="59"/>
  <c r="HE115" i="59"/>
  <c r="GG115" i="59"/>
  <c r="GE115" i="59"/>
  <c r="FG115" i="59"/>
  <c r="FE115" i="59"/>
  <c r="EG115" i="59"/>
  <c r="EE115" i="59"/>
  <c r="DG115" i="59"/>
  <c r="DE115" i="59"/>
  <c r="CG115" i="59"/>
  <c r="CE115" i="59"/>
  <c r="BG115" i="59"/>
  <c r="BE115" i="59"/>
  <c r="AG115" i="59"/>
  <c r="AE115" i="59"/>
  <c r="G115" i="59"/>
  <c r="JE114" i="59"/>
  <c r="IG114" i="59"/>
  <c r="IE114" i="59"/>
  <c r="HG114" i="59"/>
  <c r="HE114" i="59"/>
  <c r="GG114" i="59"/>
  <c r="GE114" i="59"/>
  <c r="FG114" i="59"/>
  <c r="FE114" i="59"/>
  <c r="EG114" i="59"/>
  <c r="EE114" i="59"/>
  <c r="DG114" i="59"/>
  <c r="DE114" i="59"/>
  <c r="CG114" i="59"/>
  <c r="CE114" i="59"/>
  <c r="BG114" i="59"/>
  <c r="BE114" i="59"/>
  <c r="AG114" i="59"/>
  <c r="AE114" i="59"/>
  <c r="G114" i="59"/>
  <c r="JE113" i="59"/>
  <c r="IG113" i="59"/>
  <c r="IE113" i="59"/>
  <c r="HG113" i="59"/>
  <c r="HE113" i="59"/>
  <c r="GG113" i="59"/>
  <c r="GE113" i="59"/>
  <c r="FG113" i="59"/>
  <c r="FE113" i="59"/>
  <c r="EG113" i="59"/>
  <c r="EE113" i="59"/>
  <c r="DG113" i="59"/>
  <c r="DE113" i="59"/>
  <c r="CG113" i="59"/>
  <c r="CE113" i="59"/>
  <c r="BG113" i="59"/>
  <c r="BE113" i="59"/>
  <c r="AG113" i="59"/>
  <c r="AE113" i="59"/>
  <c r="G113" i="59"/>
  <c r="JE112" i="59"/>
  <c r="IG112" i="59"/>
  <c r="IE112" i="59"/>
  <c r="HG112" i="59"/>
  <c r="HE112" i="59"/>
  <c r="GG112" i="59"/>
  <c r="GE112" i="59"/>
  <c r="FG112" i="59"/>
  <c r="FE112" i="59"/>
  <c r="EG112" i="59"/>
  <c r="EE112" i="59"/>
  <c r="DG112" i="59"/>
  <c r="DE112" i="59"/>
  <c r="CG112" i="59"/>
  <c r="CE112" i="59"/>
  <c r="BG112" i="59"/>
  <c r="BE112" i="59"/>
  <c r="AG112" i="59"/>
  <c r="AE112" i="59"/>
  <c r="G112" i="59"/>
  <c r="JE111" i="59"/>
  <c r="IG111" i="59"/>
  <c r="IE111" i="59"/>
  <c r="HG111" i="59"/>
  <c r="HE111" i="59"/>
  <c r="GG111" i="59"/>
  <c r="GE111" i="59"/>
  <c r="FG111" i="59"/>
  <c r="FE111" i="59"/>
  <c r="EG111" i="59"/>
  <c r="EE111" i="59"/>
  <c r="DG111" i="59"/>
  <c r="DE111" i="59"/>
  <c r="CG111" i="59"/>
  <c r="CE111" i="59"/>
  <c r="BG111" i="59"/>
  <c r="BE111" i="59"/>
  <c r="AG111" i="59"/>
  <c r="AE111" i="59"/>
  <c r="G111" i="59"/>
  <c r="JE110" i="59"/>
  <c r="IG110" i="59"/>
  <c r="IE110" i="59"/>
  <c r="HG110" i="59"/>
  <c r="HE110" i="59"/>
  <c r="GG110" i="59"/>
  <c r="GE110" i="59"/>
  <c r="FG110" i="59"/>
  <c r="FE110" i="59"/>
  <c r="EG110" i="59"/>
  <c r="EE110" i="59"/>
  <c r="DG110" i="59"/>
  <c r="DE110" i="59"/>
  <c r="CG110" i="59"/>
  <c r="CE110" i="59"/>
  <c r="BG110" i="59"/>
  <c r="BE110" i="59"/>
  <c r="AG110" i="59"/>
  <c r="AE110" i="59"/>
  <c r="G110" i="59"/>
  <c r="JE109" i="59"/>
  <c r="IG109" i="59"/>
  <c r="IE109" i="59"/>
  <c r="HG109" i="59"/>
  <c r="HE109" i="59"/>
  <c r="GG109" i="59"/>
  <c r="GE109" i="59"/>
  <c r="FG109" i="59"/>
  <c r="FE109" i="59"/>
  <c r="EG109" i="59"/>
  <c r="EE109" i="59"/>
  <c r="DG109" i="59"/>
  <c r="DE109" i="59"/>
  <c r="CG109" i="59"/>
  <c r="CE109" i="59"/>
  <c r="BG109" i="59"/>
  <c r="BE109" i="59"/>
  <c r="AG109" i="59"/>
  <c r="AE109" i="59"/>
  <c r="G109" i="59"/>
  <c r="JE108" i="59"/>
  <c r="IG108" i="59"/>
  <c r="IE108" i="59"/>
  <c r="HG108" i="59"/>
  <c r="HE108" i="59"/>
  <c r="GG108" i="59"/>
  <c r="GE108" i="59"/>
  <c r="FG108" i="59"/>
  <c r="FE108" i="59"/>
  <c r="EG108" i="59"/>
  <c r="EE108" i="59"/>
  <c r="DG108" i="59"/>
  <c r="DE108" i="59"/>
  <c r="CG108" i="59"/>
  <c r="CE108" i="59"/>
  <c r="BG108" i="59"/>
  <c r="BE108" i="59"/>
  <c r="AG108" i="59"/>
  <c r="AE108" i="59"/>
  <c r="G108" i="59"/>
  <c r="JE107" i="59"/>
  <c r="IG107" i="59"/>
  <c r="IE107" i="59"/>
  <c r="HG107" i="59"/>
  <c r="HE107" i="59"/>
  <c r="GG107" i="59"/>
  <c r="GE107" i="59"/>
  <c r="FG107" i="59"/>
  <c r="FE107" i="59"/>
  <c r="EG107" i="59"/>
  <c r="EE107" i="59"/>
  <c r="DG107" i="59"/>
  <c r="DE107" i="59"/>
  <c r="CG107" i="59"/>
  <c r="CE107" i="59"/>
  <c r="BG107" i="59"/>
  <c r="BE107" i="59"/>
  <c r="AG107" i="59"/>
  <c r="AE107" i="59"/>
  <c r="G107" i="59"/>
  <c r="JE106" i="59"/>
  <c r="IG106" i="59"/>
  <c r="IE106" i="59"/>
  <c r="HG106" i="59"/>
  <c r="HE106" i="59"/>
  <c r="GG106" i="59"/>
  <c r="GE106" i="59"/>
  <c r="FG106" i="59"/>
  <c r="FE106" i="59"/>
  <c r="EG106" i="59"/>
  <c r="EE106" i="59"/>
  <c r="DG106" i="59"/>
  <c r="DE106" i="59"/>
  <c r="CG106" i="59"/>
  <c r="CE106" i="59"/>
  <c r="BG106" i="59"/>
  <c r="BE106" i="59"/>
  <c r="AG106" i="59"/>
  <c r="AE106" i="59"/>
  <c r="G106" i="59"/>
  <c r="JE105" i="59"/>
  <c r="IG105" i="59"/>
  <c r="IE105" i="59"/>
  <c r="HG105" i="59"/>
  <c r="HE105" i="59"/>
  <c r="GG105" i="59"/>
  <c r="GE105" i="59"/>
  <c r="FG105" i="59"/>
  <c r="FE105" i="59"/>
  <c r="EG105" i="59"/>
  <c r="EE105" i="59"/>
  <c r="DG105" i="59"/>
  <c r="DE105" i="59"/>
  <c r="CG105" i="59"/>
  <c r="CE105" i="59"/>
  <c r="BG105" i="59"/>
  <c r="BE105" i="59"/>
  <c r="AG105" i="59"/>
  <c r="AE105" i="59"/>
  <c r="G105" i="59"/>
  <c r="JE104" i="59"/>
  <c r="IG104" i="59"/>
  <c r="IE104" i="59"/>
  <c r="HG104" i="59"/>
  <c r="HE104" i="59"/>
  <c r="GG104" i="59"/>
  <c r="GE104" i="59"/>
  <c r="FG104" i="59"/>
  <c r="FE104" i="59"/>
  <c r="EG104" i="59"/>
  <c r="EE104" i="59"/>
  <c r="DG104" i="59"/>
  <c r="DE104" i="59"/>
  <c r="CG104" i="59"/>
  <c r="CE104" i="59"/>
  <c r="BG104" i="59"/>
  <c r="BE104" i="59"/>
  <c r="AG104" i="59"/>
  <c r="AE104" i="59"/>
  <c r="G104" i="59"/>
  <c r="JE103" i="59"/>
  <c r="IG103" i="59"/>
  <c r="IE103" i="59"/>
  <c r="HG103" i="59"/>
  <c r="HE103" i="59"/>
  <c r="GG103" i="59"/>
  <c r="GE103" i="59"/>
  <c r="FG103" i="59"/>
  <c r="FE103" i="59"/>
  <c r="EG103" i="59"/>
  <c r="EE103" i="59"/>
  <c r="DG103" i="59"/>
  <c r="DE103" i="59"/>
  <c r="CG103" i="59"/>
  <c r="CE103" i="59"/>
  <c r="BG103" i="59"/>
  <c r="BE103" i="59"/>
  <c r="AG103" i="59"/>
  <c r="AE103" i="59"/>
  <c r="G103" i="59"/>
  <c r="JE102" i="59"/>
  <c r="IG102" i="59"/>
  <c r="IE102" i="59"/>
  <c r="HG102" i="59"/>
  <c r="HE102" i="59"/>
  <c r="GG102" i="59"/>
  <c r="GE102" i="59"/>
  <c r="FG102" i="59"/>
  <c r="FE102" i="59"/>
  <c r="EG102" i="59"/>
  <c r="EE102" i="59"/>
  <c r="DG102" i="59"/>
  <c r="DE102" i="59"/>
  <c r="CG102" i="59"/>
  <c r="CE102" i="59"/>
  <c r="BG102" i="59"/>
  <c r="BE102" i="59"/>
  <c r="AG102" i="59"/>
  <c r="AE102" i="59"/>
  <c r="G102" i="59"/>
  <c r="JE101" i="59"/>
  <c r="IG101" i="59"/>
  <c r="IE101" i="59"/>
  <c r="HG101" i="59"/>
  <c r="HE101" i="59"/>
  <c r="GG101" i="59"/>
  <c r="GE101" i="59"/>
  <c r="FG101" i="59"/>
  <c r="FE101" i="59"/>
  <c r="EG101" i="59"/>
  <c r="EE101" i="59"/>
  <c r="DG101" i="59"/>
  <c r="DE101" i="59"/>
  <c r="CG101" i="59"/>
  <c r="CE101" i="59"/>
  <c r="BG101" i="59"/>
  <c r="BE101" i="59"/>
  <c r="AG101" i="59"/>
  <c r="AE101" i="59"/>
  <c r="G101" i="59"/>
  <c r="JE100" i="59"/>
  <c r="IG100" i="59"/>
  <c r="IE100" i="59"/>
  <c r="HG100" i="59"/>
  <c r="HE100" i="59"/>
  <c r="GG100" i="59"/>
  <c r="GE100" i="59"/>
  <c r="FG100" i="59"/>
  <c r="FE100" i="59"/>
  <c r="EG100" i="59"/>
  <c r="EE100" i="59"/>
  <c r="DG100" i="59"/>
  <c r="DE100" i="59"/>
  <c r="CG100" i="59"/>
  <c r="CE100" i="59"/>
  <c r="BG100" i="59"/>
  <c r="BE100" i="59"/>
  <c r="AG100" i="59"/>
  <c r="AE100" i="59"/>
  <c r="G100" i="59"/>
  <c r="JE99" i="59"/>
  <c r="IG99" i="59"/>
  <c r="IE99" i="59"/>
  <c r="HG99" i="59"/>
  <c r="HE99" i="59"/>
  <c r="GG99" i="59"/>
  <c r="GE99" i="59"/>
  <c r="FG99" i="59"/>
  <c r="FE99" i="59"/>
  <c r="EG99" i="59"/>
  <c r="EE99" i="59"/>
  <c r="DG99" i="59"/>
  <c r="DE99" i="59"/>
  <c r="CG99" i="59"/>
  <c r="CE99" i="59"/>
  <c r="BG99" i="59"/>
  <c r="BE99" i="59"/>
  <c r="AG99" i="59"/>
  <c r="AE99" i="59"/>
  <c r="G99" i="59"/>
  <c r="JE98" i="59"/>
  <c r="IG98" i="59"/>
  <c r="IE98" i="59"/>
  <c r="HG98" i="59"/>
  <c r="HE98" i="59"/>
  <c r="GG98" i="59"/>
  <c r="GE98" i="59"/>
  <c r="FG98" i="59"/>
  <c r="FE98" i="59"/>
  <c r="EG98" i="59"/>
  <c r="EE98" i="59"/>
  <c r="DG98" i="59"/>
  <c r="DE98" i="59"/>
  <c r="CG98" i="59"/>
  <c r="CE98" i="59"/>
  <c r="BG98" i="59"/>
  <c r="BE98" i="59"/>
  <c r="AG98" i="59"/>
  <c r="AE98" i="59"/>
  <c r="G98" i="59"/>
  <c r="JE97" i="59"/>
  <c r="IG97" i="59"/>
  <c r="IE97" i="59"/>
  <c r="HG97" i="59"/>
  <c r="HE97" i="59"/>
  <c r="GG97" i="59"/>
  <c r="GE97" i="59"/>
  <c r="FG97" i="59"/>
  <c r="FE97" i="59"/>
  <c r="EG97" i="59"/>
  <c r="EE97" i="59"/>
  <c r="DG97" i="59"/>
  <c r="DE97" i="59"/>
  <c r="CG97" i="59"/>
  <c r="CE97" i="59"/>
  <c r="BG97" i="59"/>
  <c r="BE97" i="59"/>
  <c r="AG97" i="59"/>
  <c r="AE97" i="59"/>
  <c r="G97" i="59"/>
  <c r="JE96" i="59"/>
  <c r="IG96" i="59"/>
  <c r="IE96" i="59"/>
  <c r="HG96" i="59"/>
  <c r="HE96" i="59"/>
  <c r="GG96" i="59"/>
  <c r="GE96" i="59"/>
  <c r="FG96" i="59"/>
  <c r="FE96" i="59"/>
  <c r="EG96" i="59"/>
  <c r="EE96" i="59"/>
  <c r="DG96" i="59"/>
  <c r="DE96" i="59"/>
  <c r="CG96" i="59"/>
  <c r="CE96" i="59"/>
  <c r="BG96" i="59"/>
  <c r="BE96" i="59"/>
  <c r="AG96" i="59"/>
  <c r="AE96" i="59"/>
  <c r="G96" i="59"/>
  <c r="JE95" i="59"/>
  <c r="IG95" i="59"/>
  <c r="IE95" i="59"/>
  <c r="HG95" i="59"/>
  <c r="HE95" i="59"/>
  <c r="GG95" i="59"/>
  <c r="GE95" i="59"/>
  <c r="FG95" i="59"/>
  <c r="FE95" i="59"/>
  <c r="EG95" i="59"/>
  <c r="EE95" i="59"/>
  <c r="DG95" i="59"/>
  <c r="DE95" i="59"/>
  <c r="CG95" i="59"/>
  <c r="CE95" i="59"/>
  <c r="BG95" i="59"/>
  <c r="BE95" i="59"/>
  <c r="AG95" i="59"/>
  <c r="AE95" i="59"/>
  <c r="G95" i="59"/>
  <c r="JE94" i="59"/>
  <c r="IG94" i="59"/>
  <c r="IE94" i="59"/>
  <c r="HG94" i="59"/>
  <c r="HE94" i="59"/>
  <c r="GG94" i="59"/>
  <c r="GE94" i="59"/>
  <c r="FG94" i="59"/>
  <c r="FE94" i="59"/>
  <c r="EG94" i="59"/>
  <c r="EE94" i="59"/>
  <c r="DG94" i="59"/>
  <c r="DE94" i="59"/>
  <c r="CG94" i="59"/>
  <c r="CE94" i="59"/>
  <c r="BG94" i="59"/>
  <c r="BE94" i="59"/>
  <c r="AG94" i="59"/>
  <c r="AE94" i="59"/>
  <c r="G94" i="59"/>
  <c r="JE93" i="59"/>
  <c r="IG93" i="59"/>
  <c r="IE93" i="59"/>
  <c r="HG93" i="59"/>
  <c r="HE93" i="59"/>
  <c r="GG93" i="59"/>
  <c r="GE93" i="59"/>
  <c r="FG93" i="59"/>
  <c r="FE93" i="59"/>
  <c r="EG93" i="59"/>
  <c r="EE93" i="59"/>
  <c r="DG93" i="59"/>
  <c r="DE93" i="59"/>
  <c r="CG93" i="59"/>
  <c r="CE93" i="59"/>
  <c r="BG93" i="59"/>
  <c r="BE93" i="59"/>
  <c r="AG93" i="59"/>
  <c r="AE93" i="59"/>
  <c r="G93" i="59"/>
  <c r="JE92" i="59"/>
  <c r="IG92" i="59"/>
  <c r="IE92" i="59"/>
  <c r="HG92" i="59"/>
  <c r="HE92" i="59"/>
  <c r="GG92" i="59"/>
  <c r="GE92" i="59"/>
  <c r="FG92" i="59"/>
  <c r="FE92" i="59"/>
  <c r="EG92" i="59"/>
  <c r="EE92" i="59"/>
  <c r="DG92" i="59"/>
  <c r="DE92" i="59"/>
  <c r="CG92" i="59"/>
  <c r="CE92" i="59"/>
  <c r="BG92" i="59"/>
  <c r="BE92" i="59"/>
  <c r="AG92" i="59"/>
  <c r="AE92" i="59"/>
  <c r="G92" i="59"/>
  <c r="JE91" i="59"/>
  <c r="IG91" i="59"/>
  <c r="IE91" i="59"/>
  <c r="HG91" i="59"/>
  <c r="HE91" i="59"/>
  <c r="GG91" i="59"/>
  <c r="GE91" i="59"/>
  <c r="FG91" i="59"/>
  <c r="FE91" i="59"/>
  <c r="EG91" i="59"/>
  <c r="EE91" i="59"/>
  <c r="DG91" i="59"/>
  <c r="DE91" i="59"/>
  <c r="CG91" i="59"/>
  <c r="CE91" i="59"/>
  <c r="BG91" i="59"/>
  <c r="BE91" i="59"/>
  <c r="AG91" i="59"/>
  <c r="AE91" i="59"/>
  <c r="G91" i="59"/>
  <c r="JE90" i="59"/>
  <c r="IG90" i="59"/>
  <c r="IE90" i="59"/>
  <c r="HG90" i="59"/>
  <c r="HE90" i="59"/>
  <c r="GG90" i="59"/>
  <c r="GE90" i="59"/>
  <c r="FG90" i="59"/>
  <c r="FE90" i="59"/>
  <c r="EG90" i="59"/>
  <c r="EE90" i="59"/>
  <c r="DG90" i="59"/>
  <c r="DE90" i="59"/>
  <c r="CG90" i="59"/>
  <c r="CE90" i="59"/>
  <c r="BG90" i="59"/>
  <c r="BE90" i="59"/>
  <c r="AG90" i="59"/>
  <c r="AE90" i="59"/>
  <c r="G90" i="59"/>
  <c r="JE89" i="59"/>
  <c r="IG89" i="59"/>
  <c r="IE89" i="59"/>
  <c r="HG89" i="59"/>
  <c r="HE89" i="59"/>
  <c r="GG89" i="59"/>
  <c r="GE89" i="59"/>
  <c r="FG89" i="59"/>
  <c r="FE89" i="59"/>
  <c r="EG89" i="59"/>
  <c r="EE89" i="59"/>
  <c r="DG89" i="59"/>
  <c r="DE89" i="59"/>
  <c r="CG89" i="59"/>
  <c r="CE89" i="59"/>
  <c r="BG89" i="59"/>
  <c r="BE89" i="59"/>
  <c r="AG89" i="59"/>
  <c r="AE89" i="59"/>
  <c r="G89" i="59"/>
  <c r="JE88" i="59"/>
  <c r="IG88" i="59"/>
  <c r="IE88" i="59"/>
  <c r="HG88" i="59"/>
  <c r="HE88" i="59"/>
  <c r="GG88" i="59"/>
  <c r="GE88" i="59"/>
  <c r="FG88" i="59"/>
  <c r="FE88" i="59"/>
  <c r="EG88" i="59"/>
  <c r="EE88" i="59"/>
  <c r="DG88" i="59"/>
  <c r="DE88" i="59"/>
  <c r="CG88" i="59"/>
  <c r="CE88" i="59"/>
  <c r="BG88" i="59"/>
  <c r="BE88" i="59"/>
  <c r="AG88" i="59"/>
  <c r="AE88" i="59"/>
  <c r="G88" i="59"/>
  <c r="JE87" i="59"/>
  <c r="IG87" i="59"/>
  <c r="IE87" i="59"/>
  <c r="HG87" i="59"/>
  <c r="HE87" i="59"/>
  <c r="GG87" i="59"/>
  <c r="GE87" i="59"/>
  <c r="FG87" i="59"/>
  <c r="FE87" i="59"/>
  <c r="EG87" i="59"/>
  <c r="EE87" i="59"/>
  <c r="DG87" i="59"/>
  <c r="DE87" i="59"/>
  <c r="CG87" i="59"/>
  <c r="CE87" i="59"/>
  <c r="BG87" i="59"/>
  <c r="BE87" i="59"/>
  <c r="AG87" i="59"/>
  <c r="AE87" i="59"/>
  <c r="G87" i="59"/>
  <c r="JE86" i="59"/>
  <c r="IG86" i="59"/>
  <c r="IE86" i="59"/>
  <c r="HG86" i="59"/>
  <c r="HE86" i="59"/>
  <c r="GG86" i="59"/>
  <c r="GE86" i="59"/>
  <c r="FG86" i="59"/>
  <c r="FE86" i="59"/>
  <c r="EG86" i="59"/>
  <c r="EE86" i="59"/>
  <c r="DG86" i="59"/>
  <c r="DE86" i="59"/>
  <c r="CG86" i="59"/>
  <c r="CE86" i="59"/>
  <c r="BG86" i="59"/>
  <c r="BE86" i="59"/>
  <c r="AG86" i="59"/>
  <c r="AE86" i="59"/>
  <c r="G86" i="59"/>
  <c r="JE85" i="59"/>
  <c r="IG85" i="59"/>
  <c r="IE85" i="59"/>
  <c r="HG85" i="59"/>
  <c r="HE85" i="59"/>
  <c r="GG85" i="59"/>
  <c r="GE85" i="59"/>
  <c r="FG85" i="59"/>
  <c r="FE85" i="59"/>
  <c r="EG85" i="59"/>
  <c r="EE85" i="59"/>
  <c r="DG85" i="59"/>
  <c r="DE85" i="59"/>
  <c r="CG85" i="59"/>
  <c r="CE85" i="59"/>
  <c r="BG85" i="59"/>
  <c r="BE85" i="59"/>
  <c r="AG85" i="59"/>
  <c r="AE85" i="59"/>
  <c r="G85" i="59"/>
  <c r="JE84" i="59"/>
  <c r="IG84" i="59"/>
  <c r="IE84" i="59"/>
  <c r="HG84" i="59"/>
  <c r="HE84" i="59"/>
  <c r="GG84" i="59"/>
  <c r="GE84" i="59"/>
  <c r="FG84" i="59"/>
  <c r="FE84" i="59"/>
  <c r="EG84" i="59"/>
  <c r="EE84" i="59"/>
  <c r="DG84" i="59"/>
  <c r="DE84" i="59"/>
  <c r="CG84" i="59"/>
  <c r="CE84" i="59"/>
  <c r="BG84" i="59"/>
  <c r="BE84" i="59"/>
  <c r="AG84" i="59"/>
  <c r="AE84" i="59"/>
  <c r="G84" i="59"/>
  <c r="JE83" i="59"/>
  <c r="IG83" i="59"/>
  <c r="IE83" i="59"/>
  <c r="HG83" i="59"/>
  <c r="HE83" i="59"/>
  <c r="GG83" i="59"/>
  <c r="GE83" i="59"/>
  <c r="FG83" i="59"/>
  <c r="FE83" i="59"/>
  <c r="EG83" i="59"/>
  <c r="EE83" i="59"/>
  <c r="DG83" i="59"/>
  <c r="DE83" i="59"/>
  <c r="CG83" i="59"/>
  <c r="CE83" i="59"/>
  <c r="BG83" i="59"/>
  <c r="BE83" i="59"/>
  <c r="AG83" i="59"/>
  <c r="AE83" i="59"/>
  <c r="G83" i="59"/>
  <c r="JE82" i="59"/>
  <c r="IG82" i="59"/>
  <c r="IE82" i="59"/>
  <c r="HG82" i="59"/>
  <c r="HE82" i="59"/>
  <c r="GG82" i="59"/>
  <c r="GE82" i="59"/>
  <c r="FG82" i="59"/>
  <c r="FE82" i="59"/>
  <c r="EG82" i="59"/>
  <c r="EE82" i="59"/>
  <c r="DG82" i="59"/>
  <c r="DE82" i="59"/>
  <c r="CG82" i="59"/>
  <c r="CE82" i="59"/>
  <c r="BG82" i="59"/>
  <c r="BE82" i="59"/>
  <c r="AG82" i="59"/>
  <c r="AE82" i="59"/>
  <c r="G82" i="59"/>
  <c r="JE81" i="59"/>
  <c r="IG81" i="59"/>
  <c r="IE81" i="59"/>
  <c r="HG81" i="59"/>
  <c r="HE81" i="59"/>
  <c r="GG81" i="59"/>
  <c r="GE81" i="59"/>
  <c r="FG81" i="59"/>
  <c r="FE81" i="59"/>
  <c r="EG81" i="59"/>
  <c r="EE81" i="59"/>
  <c r="DG81" i="59"/>
  <c r="DE81" i="59"/>
  <c r="CG81" i="59"/>
  <c r="CE81" i="59"/>
  <c r="BG81" i="59"/>
  <c r="BE81" i="59"/>
  <c r="AG81" i="59"/>
  <c r="AE81" i="59"/>
  <c r="G81" i="59"/>
  <c r="JE80" i="59"/>
  <c r="IG80" i="59"/>
  <c r="IE80" i="59"/>
  <c r="HG80" i="59"/>
  <c r="HE80" i="59"/>
  <c r="GG80" i="59"/>
  <c r="GE80" i="59"/>
  <c r="FG80" i="59"/>
  <c r="FE80" i="59"/>
  <c r="EG80" i="59"/>
  <c r="EE80" i="59"/>
  <c r="DG80" i="59"/>
  <c r="DE80" i="59"/>
  <c r="CG80" i="59"/>
  <c r="CE80" i="59"/>
  <c r="BG80" i="59"/>
  <c r="BE80" i="59"/>
  <c r="AG80" i="59"/>
  <c r="AE80" i="59"/>
  <c r="G80" i="59"/>
  <c r="JE79" i="59"/>
  <c r="IG79" i="59"/>
  <c r="IE79" i="59"/>
  <c r="HG79" i="59"/>
  <c r="HE79" i="59"/>
  <c r="GG79" i="59"/>
  <c r="GE79" i="59"/>
  <c r="FG79" i="59"/>
  <c r="FE79" i="59"/>
  <c r="EG79" i="59"/>
  <c r="EE79" i="59"/>
  <c r="DG79" i="59"/>
  <c r="DE79" i="59"/>
  <c r="CG79" i="59"/>
  <c r="CE79" i="59"/>
  <c r="BG79" i="59"/>
  <c r="BE79" i="59"/>
  <c r="AG79" i="59"/>
  <c r="AE79" i="59"/>
  <c r="G79" i="59"/>
  <c r="JE78" i="59"/>
  <c r="IG78" i="59"/>
  <c r="IE78" i="59"/>
  <c r="HG78" i="59"/>
  <c r="HE78" i="59"/>
  <c r="GG78" i="59"/>
  <c r="GE78" i="59"/>
  <c r="FG78" i="59"/>
  <c r="FE78" i="59"/>
  <c r="EG78" i="59"/>
  <c r="EE78" i="59"/>
  <c r="DG78" i="59"/>
  <c r="DE78" i="59"/>
  <c r="CG78" i="59"/>
  <c r="CE78" i="59"/>
  <c r="BG78" i="59"/>
  <c r="BE78" i="59"/>
  <c r="AG78" i="59"/>
  <c r="AE78" i="59"/>
  <c r="G78" i="59"/>
  <c r="JE77" i="59"/>
  <c r="IG77" i="59"/>
  <c r="IE77" i="59"/>
  <c r="HG77" i="59"/>
  <c r="HE77" i="59"/>
  <c r="GG77" i="59"/>
  <c r="GE77" i="59"/>
  <c r="FG77" i="59"/>
  <c r="FE77" i="59"/>
  <c r="EG77" i="59"/>
  <c r="EE77" i="59"/>
  <c r="DG77" i="59"/>
  <c r="DE77" i="59"/>
  <c r="CG77" i="59"/>
  <c r="CE77" i="59"/>
  <c r="BG77" i="59"/>
  <c r="BE77" i="59"/>
  <c r="AG77" i="59"/>
  <c r="AE77" i="59"/>
  <c r="G77" i="59"/>
  <c r="JE76" i="59"/>
  <c r="IG76" i="59"/>
  <c r="IE76" i="59"/>
  <c r="HG76" i="59"/>
  <c r="HE76" i="59"/>
  <c r="GG76" i="59"/>
  <c r="GE76" i="59"/>
  <c r="FG76" i="59"/>
  <c r="FE76" i="59"/>
  <c r="EG76" i="59"/>
  <c r="EE76" i="59"/>
  <c r="DG76" i="59"/>
  <c r="DE76" i="59"/>
  <c r="CG76" i="59"/>
  <c r="CE76" i="59"/>
  <c r="BG76" i="59"/>
  <c r="BE76" i="59"/>
  <c r="AG76" i="59"/>
  <c r="AE76" i="59"/>
  <c r="G76" i="59"/>
  <c r="JE75" i="59"/>
  <c r="IG75" i="59"/>
  <c r="IE75" i="59"/>
  <c r="HG75" i="59"/>
  <c r="HE75" i="59"/>
  <c r="GG75" i="59"/>
  <c r="GE75" i="59"/>
  <c r="FG75" i="59"/>
  <c r="FE75" i="59"/>
  <c r="EG75" i="59"/>
  <c r="EE75" i="59"/>
  <c r="DG75" i="59"/>
  <c r="DE75" i="59"/>
  <c r="CG75" i="59"/>
  <c r="CE75" i="59"/>
  <c r="BG75" i="59"/>
  <c r="BE75" i="59"/>
  <c r="AG75" i="59"/>
  <c r="AE75" i="59"/>
  <c r="G75" i="59"/>
  <c r="JE74" i="59"/>
  <c r="IG74" i="59"/>
  <c r="IE74" i="59"/>
  <c r="HG74" i="59"/>
  <c r="HE74" i="59"/>
  <c r="GG74" i="59"/>
  <c r="GE74" i="59"/>
  <c r="FG74" i="59"/>
  <c r="FE74" i="59"/>
  <c r="EG74" i="59"/>
  <c r="EE74" i="59"/>
  <c r="DG74" i="59"/>
  <c r="DE74" i="59"/>
  <c r="CG74" i="59"/>
  <c r="CE74" i="59"/>
  <c r="BG74" i="59"/>
  <c r="BE74" i="59"/>
  <c r="AG74" i="59"/>
  <c r="AE74" i="59"/>
  <c r="G74" i="59"/>
  <c r="JE73" i="59"/>
  <c r="IG73" i="59"/>
  <c r="IE73" i="59"/>
  <c r="HG73" i="59"/>
  <c r="HE73" i="59"/>
  <c r="GG73" i="59"/>
  <c r="GE73" i="59"/>
  <c r="FG73" i="59"/>
  <c r="FE73" i="59"/>
  <c r="EG73" i="59"/>
  <c r="EE73" i="59"/>
  <c r="DG73" i="59"/>
  <c r="DE73" i="59"/>
  <c r="CG73" i="59"/>
  <c r="CE73" i="59"/>
  <c r="BG73" i="59"/>
  <c r="BE73" i="59"/>
  <c r="AG73" i="59"/>
  <c r="AE73" i="59"/>
  <c r="G73" i="59"/>
  <c r="JE72" i="59"/>
  <c r="IG72" i="59"/>
  <c r="IE72" i="59"/>
  <c r="HG72" i="59"/>
  <c r="HE72" i="59"/>
  <c r="GG72" i="59"/>
  <c r="GE72" i="59"/>
  <c r="FG72" i="59"/>
  <c r="FE72" i="59"/>
  <c r="EG72" i="59"/>
  <c r="EE72" i="59"/>
  <c r="DG72" i="59"/>
  <c r="DE72" i="59"/>
  <c r="CG72" i="59"/>
  <c r="CE72" i="59"/>
  <c r="BG72" i="59"/>
  <c r="BE72" i="59"/>
  <c r="AG72" i="59"/>
  <c r="AE72" i="59"/>
  <c r="G72" i="59"/>
  <c r="JE71" i="59"/>
  <c r="IG71" i="59"/>
  <c r="IE71" i="59"/>
  <c r="HG71" i="59"/>
  <c r="HE71" i="59"/>
  <c r="GG71" i="59"/>
  <c r="GE71" i="59"/>
  <c r="FG71" i="59"/>
  <c r="FE71" i="59"/>
  <c r="EG71" i="59"/>
  <c r="EE71" i="59"/>
  <c r="DG71" i="59"/>
  <c r="DE71" i="59"/>
  <c r="CG71" i="59"/>
  <c r="CE71" i="59"/>
  <c r="BG71" i="59"/>
  <c r="BE71" i="59"/>
  <c r="AG71" i="59"/>
  <c r="AE71" i="59"/>
  <c r="G71" i="59"/>
  <c r="JE70" i="59"/>
  <c r="IG70" i="59"/>
  <c r="IE70" i="59"/>
  <c r="HG70" i="59"/>
  <c r="HE70" i="59"/>
  <c r="GG70" i="59"/>
  <c r="GE70" i="59"/>
  <c r="FG70" i="59"/>
  <c r="FE70" i="59"/>
  <c r="EG70" i="59"/>
  <c r="EE70" i="59"/>
  <c r="DG70" i="59"/>
  <c r="DE70" i="59"/>
  <c r="CG70" i="59"/>
  <c r="CE70" i="59"/>
  <c r="BG70" i="59"/>
  <c r="BE70" i="59"/>
  <c r="AG70" i="59"/>
  <c r="AE70" i="59"/>
  <c r="G70" i="59"/>
  <c r="JE69" i="59"/>
  <c r="IG69" i="59"/>
  <c r="IE69" i="59"/>
  <c r="HG69" i="59"/>
  <c r="HE69" i="59"/>
  <c r="GG69" i="59"/>
  <c r="GE69" i="59"/>
  <c r="FG69" i="59"/>
  <c r="FE69" i="59"/>
  <c r="EG69" i="59"/>
  <c r="EE69" i="59"/>
  <c r="DG69" i="59"/>
  <c r="DE69" i="59"/>
  <c r="CG69" i="59"/>
  <c r="CE69" i="59"/>
  <c r="BG69" i="59"/>
  <c r="BE69" i="59"/>
  <c r="AG69" i="59"/>
  <c r="AE69" i="59"/>
  <c r="G69" i="59"/>
  <c r="JE68" i="59"/>
  <c r="IG68" i="59"/>
  <c r="IE68" i="59"/>
  <c r="HG68" i="59"/>
  <c r="HE68" i="59"/>
  <c r="GG68" i="59"/>
  <c r="GE68" i="59"/>
  <c r="FG68" i="59"/>
  <c r="FE68" i="59"/>
  <c r="EG68" i="59"/>
  <c r="EE68" i="59"/>
  <c r="DG68" i="59"/>
  <c r="DE68" i="59"/>
  <c r="CG68" i="59"/>
  <c r="CE68" i="59"/>
  <c r="BG68" i="59"/>
  <c r="BE68" i="59"/>
  <c r="AG68" i="59"/>
  <c r="AE68" i="59"/>
  <c r="G68" i="59"/>
  <c r="JE67" i="59"/>
  <c r="IG67" i="59"/>
  <c r="IE67" i="59"/>
  <c r="HG67" i="59"/>
  <c r="HE67" i="59"/>
  <c r="GG67" i="59"/>
  <c r="GE67" i="59"/>
  <c r="FG67" i="59"/>
  <c r="FE67" i="59"/>
  <c r="EG67" i="59"/>
  <c r="EE67" i="59"/>
  <c r="DG67" i="59"/>
  <c r="DE67" i="59"/>
  <c r="CG67" i="59"/>
  <c r="CE67" i="59"/>
  <c r="BG67" i="59"/>
  <c r="BE67" i="59"/>
  <c r="AG67" i="59"/>
  <c r="AE67" i="59"/>
  <c r="G67" i="59"/>
  <c r="JE66" i="59"/>
  <c r="IG66" i="59"/>
  <c r="IE66" i="59"/>
  <c r="HG66" i="59"/>
  <c r="HE66" i="59"/>
  <c r="GG66" i="59"/>
  <c r="GE66" i="59"/>
  <c r="FG66" i="59"/>
  <c r="FE66" i="59"/>
  <c r="EG66" i="59"/>
  <c r="EE66" i="59"/>
  <c r="DG66" i="59"/>
  <c r="DE66" i="59"/>
  <c r="CG66" i="59"/>
  <c r="CE66" i="59"/>
  <c r="BG66" i="59"/>
  <c r="BE66" i="59"/>
  <c r="AG66" i="59"/>
  <c r="AE66" i="59"/>
  <c r="G66" i="59"/>
  <c r="JE65" i="59"/>
  <c r="IG65" i="59"/>
  <c r="IE65" i="59"/>
  <c r="HG65" i="59"/>
  <c r="HE65" i="59"/>
  <c r="GG65" i="59"/>
  <c r="GE65" i="59"/>
  <c r="FG65" i="59"/>
  <c r="FE65" i="59"/>
  <c r="EG65" i="59"/>
  <c r="EE65" i="59"/>
  <c r="DG65" i="59"/>
  <c r="DE65" i="59"/>
  <c r="CG65" i="59"/>
  <c r="CE65" i="59"/>
  <c r="BG65" i="59"/>
  <c r="BE65" i="59"/>
  <c r="AG65" i="59"/>
  <c r="AE65" i="59"/>
  <c r="G65" i="59"/>
  <c r="JE64" i="59"/>
  <c r="IG64" i="59"/>
  <c r="IE64" i="59"/>
  <c r="HG64" i="59"/>
  <c r="HE64" i="59"/>
  <c r="GG64" i="59"/>
  <c r="GE64" i="59"/>
  <c r="FG64" i="59"/>
  <c r="FE64" i="59"/>
  <c r="EG64" i="59"/>
  <c r="EE64" i="59"/>
  <c r="DG64" i="59"/>
  <c r="DE64" i="59"/>
  <c r="CG64" i="59"/>
  <c r="CE64" i="59"/>
  <c r="BG64" i="59"/>
  <c r="BE64" i="59"/>
  <c r="AG64" i="59"/>
  <c r="AE64" i="59"/>
  <c r="G64" i="59"/>
  <c r="JE63" i="59"/>
  <c r="IG63" i="59"/>
  <c r="IE63" i="59"/>
  <c r="HG63" i="59"/>
  <c r="HE63" i="59"/>
  <c r="GG63" i="59"/>
  <c r="GE63" i="59"/>
  <c r="FG63" i="59"/>
  <c r="FE63" i="59"/>
  <c r="EG63" i="59"/>
  <c r="EE63" i="59"/>
  <c r="DG63" i="59"/>
  <c r="DE63" i="59"/>
  <c r="CG63" i="59"/>
  <c r="CE63" i="59"/>
  <c r="BG63" i="59"/>
  <c r="BE63" i="59"/>
  <c r="AG63" i="59"/>
  <c r="AE63" i="59"/>
  <c r="G63" i="59"/>
  <c r="JE62" i="59"/>
  <c r="IG62" i="59"/>
  <c r="IE62" i="59"/>
  <c r="HG62" i="59"/>
  <c r="HE62" i="59"/>
  <c r="GG62" i="59"/>
  <c r="GE62" i="59"/>
  <c r="FG62" i="59"/>
  <c r="FE62" i="59"/>
  <c r="EG62" i="59"/>
  <c r="EE62" i="59"/>
  <c r="DG62" i="59"/>
  <c r="DE62" i="59"/>
  <c r="CG62" i="59"/>
  <c r="CE62" i="59"/>
  <c r="BG62" i="59"/>
  <c r="BE62" i="59"/>
  <c r="AG62" i="59"/>
  <c r="AE62" i="59"/>
  <c r="G62" i="59"/>
  <c r="JE61" i="59"/>
  <c r="IG61" i="59"/>
  <c r="IE61" i="59"/>
  <c r="HG61" i="59"/>
  <c r="HE61" i="59"/>
  <c r="GG61" i="59"/>
  <c r="GE61" i="59"/>
  <c r="FG61" i="59"/>
  <c r="FE61" i="59"/>
  <c r="EG61" i="59"/>
  <c r="EE61" i="59"/>
  <c r="DG61" i="59"/>
  <c r="DE61" i="59"/>
  <c r="CG61" i="59"/>
  <c r="CE61" i="59"/>
  <c r="BG61" i="59"/>
  <c r="BE61" i="59"/>
  <c r="AG61" i="59"/>
  <c r="AE61" i="59"/>
  <c r="G61" i="59"/>
  <c r="JE60" i="59"/>
  <c r="IG60" i="59"/>
  <c r="IE60" i="59"/>
  <c r="HG60" i="59"/>
  <c r="HE60" i="59"/>
  <c r="GG60" i="59"/>
  <c r="GE60" i="59"/>
  <c r="FG60" i="59"/>
  <c r="FE60" i="59"/>
  <c r="EG60" i="59"/>
  <c r="EE60" i="59"/>
  <c r="DG60" i="59"/>
  <c r="DE60" i="59"/>
  <c r="CG60" i="59"/>
  <c r="CE60" i="59"/>
  <c r="BG60" i="59"/>
  <c r="BE60" i="59"/>
  <c r="AG60" i="59"/>
  <c r="AE60" i="59"/>
  <c r="G60" i="59"/>
  <c r="JE59" i="59"/>
  <c r="IG59" i="59"/>
  <c r="IE59" i="59"/>
  <c r="HG59" i="59"/>
  <c r="HE59" i="59"/>
  <c r="GG59" i="59"/>
  <c r="GE59" i="59"/>
  <c r="FG59" i="59"/>
  <c r="FE59" i="59"/>
  <c r="EG59" i="59"/>
  <c r="EE59" i="59"/>
  <c r="DG59" i="59"/>
  <c r="DE59" i="59"/>
  <c r="CG59" i="59"/>
  <c r="CE59" i="59"/>
  <c r="BG59" i="59"/>
  <c r="BE59" i="59"/>
  <c r="AG59" i="59"/>
  <c r="AE59" i="59"/>
  <c r="G59" i="59"/>
  <c r="JE58" i="59"/>
  <c r="IG58" i="59"/>
  <c r="IE58" i="59"/>
  <c r="HG58" i="59"/>
  <c r="HE58" i="59"/>
  <c r="GG58" i="59"/>
  <c r="GE58" i="59"/>
  <c r="FG58" i="59"/>
  <c r="FE58" i="59"/>
  <c r="EG58" i="59"/>
  <c r="EE58" i="59"/>
  <c r="DG58" i="59"/>
  <c r="DE58" i="59"/>
  <c r="CG58" i="59"/>
  <c r="CE58" i="59"/>
  <c r="BG58" i="59"/>
  <c r="BE58" i="59"/>
  <c r="AG58" i="59"/>
  <c r="AE58" i="59"/>
  <c r="G58" i="59"/>
  <c r="JE57" i="59"/>
  <c r="IG57" i="59"/>
  <c r="IE57" i="59"/>
  <c r="HG57" i="59"/>
  <c r="HE57" i="59"/>
  <c r="GG57" i="59"/>
  <c r="GE57" i="59"/>
  <c r="FG57" i="59"/>
  <c r="FE57" i="59"/>
  <c r="EG57" i="59"/>
  <c r="EE57" i="59"/>
  <c r="DG57" i="59"/>
  <c r="DE57" i="59"/>
  <c r="CG57" i="59"/>
  <c r="CE57" i="59"/>
  <c r="BG57" i="59"/>
  <c r="BE57" i="59"/>
  <c r="AG57" i="59"/>
  <c r="AE57" i="59"/>
  <c r="G57" i="59"/>
  <c r="JE56" i="59"/>
  <c r="IG56" i="59"/>
  <c r="IE56" i="59"/>
  <c r="HG56" i="59"/>
  <c r="HE56" i="59"/>
  <c r="GG56" i="59"/>
  <c r="GE56" i="59"/>
  <c r="FG56" i="59"/>
  <c r="FE56" i="59"/>
  <c r="EG56" i="59"/>
  <c r="EE56" i="59"/>
  <c r="DG56" i="59"/>
  <c r="DE56" i="59"/>
  <c r="CG56" i="59"/>
  <c r="CE56" i="59"/>
  <c r="BG56" i="59"/>
  <c r="BE56" i="59"/>
  <c r="AG56" i="59"/>
  <c r="AE56" i="59"/>
  <c r="G56" i="59"/>
  <c r="JE55" i="59"/>
  <c r="IG55" i="59"/>
  <c r="IE55" i="59"/>
  <c r="HG55" i="59"/>
  <c r="HE55" i="59"/>
  <c r="GG55" i="59"/>
  <c r="GE55" i="59"/>
  <c r="FG55" i="59"/>
  <c r="FE55" i="59"/>
  <c r="EG55" i="59"/>
  <c r="EE55" i="59"/>
  <c r="DG55" i="59"/>
  <c r="DE55" i="59"/>
  <c r="CG55" i="59"/>
  <c r="CE55" i="59"/>
  <c r="BG55" i="59"/>
  <c r="BE55" i="59"/>
  <c r="AG55" i="59"/>
  <c r="AE55" i="59"/>
  <c r="G55" i="59"/>
  <c r="JE54" i="59"/>
  <c r="IG54" i="59"/>
  <c r="IE54" i="59"/>
  <c r="HG54" i="59"/>
  <c r="HE54" i="59"/>
  <c r="GG54" i="59"/>
  <c r="GE54" i="59"/>
  <c r="FG54" i="59"/>
  <c r="FE54" i="59"/>
  <c r="EG54" i="59"/>
  <c r="EE54" i="59"/>
  <c r="DG54" i="59"/>
  <c r="DE54" i="59"/>
  <c r="CG54" i="59"/>
  <c r="CE54" i="59"/>
  <c r="BG54" i="59"/>
  <c r="BE54" i="59"/>
  <c r="AG54" i="59"/>
  <c r="AE54" i="59"/>
  <c r="G54" i="59"/>
  <c r="JE53" i="59"/>
  <c r="IG53" i="59"/>
  <c r="IE53" i="59"/>
  <c r="HG53" i="59"/>
  <c r="HE53" i="59"/>
  <c r="GG53" i="59"/>
  <c r="GE53" i="59"/>
  <c r="FG53" i="59"/>
  <c r="FE53" i="59"/>
  <c r="EG53" i="59"/>
  <c r="EE53" i="59"/>
  <c r="DG53" i="59"/>
  <c r="DE53" i="59"/>
  <c r="CG53" i="59"/>
  <c r="CE53" i="59"/>
  <c r="BG53" i="59"/>
  <c r="BE53" i="59"/>
  <c r="AG53" i="59"/>
  <c r="AE53" i="59"/>
  <c r="G53" i="59"/>
  <c r="JE52" i="59"/>
  <c r="IG52" i="59"/>
  <c r="IE52" i="59"/>
  <c r="HG52" i="59"/>
  <c r="HE52" i="59"/>
  <c r="GG52" i="59"/>
  <c r="GE52" i="59"/>
  <c r="FG52" i="59"/>
  <c r="FE52" i="59"/>
  <c r="EG52" i="59"/>
  <c r="EE52" i="59"/>
  <c r="DG52" i="59"/>
  <c r="DE52" i="59"/>
  <c r="CG52" i="59"/>
  <c r="CE52" i="59"/>
  <c r="BG52" i="59"/>
  <c r="BE52" i="59"/>
  <c r="AG52" i="59"/>
  <c r="AE52" i="59"/>
  <c r="G52" i="59"/>
  <c r="JE51" i="59"/>
  <c r="IG51" i="59"/>
  <c r="IE51" i="59"/>
  <c r="HG51" i="59"/>
  <c r="HE51" i="59"/>
  <c r="GG51" i="59"/>
  <c r="GE51" i="59"/>
  <c r="FG51" i="59"/>
  <c r="FE51" i="59"/>
  <c r="EG51" i="59"/>
  <c r="EE51" i="59"/>
  <c r="DG51" i="59"/>
  <c r="DE51" i="59"/>
  <c r="CG51" i="59"/>
  <c r="CE51" i="59"/>
  <c r="BG51" i="59"/>
  <c r="BE51" i="59"/>
  <c r="AG51" i="59"/>
  <c r="AE51" i="59"/>
  <c r="G51" i="59"/>
  <c r="JE50" i="59"/>
  <c r="IG50" i="59"/>
  <c r="IE50" i="59"/>
  <c r="HG50" i="59"/>
  <c r="HE50" i="59"/>
  <c r="GG50" i="59"/>
  <c r="GE50" i="59"/>
  <c r="FG50" i="59"/>
  <c r="FE50" i="59"/>
  <c r="EG50" i="59"/>
  <c r="EE50" i="59"/>
  <c r="DG50" i="59"/>
  <c r="DE50" i="59"/>
  <c r="CG50" i="59"/>
  <c r="CE50" i="59"/>
  <c r="BG50" i="59"/>
  <c r="BE50" i="59"/>
  <c r="AG50" i="59"/>
  <c r="AE50" i="59"/>
  <c r="G50" i="59"/>
  <c r="JE49" i="59"/>
  <c r="IG49" i="59"/>
  <c r="IE49" i="59"/>
  <c r="HG49" i="59"/>
  <c r="HE49" i="59"/>
  <c r="GG49" i="59"/>
  <c r="GE49" i="59"/>
  <c r="FG49" i="59"/>
  <c r="FE49" i="59"/>
  <c r="EG49" i="59"/>
  <c r="EE49" i="59"/>
  <c r="DG49" i="59"/>
  <c r="DE49" i="59"/>
  <c r="CG49" i="59"/>
  <c r="CE49" i="59"/>
  <c r="BG49" i="59"/>
  <c r="BE49" i="59"/>
  <c r="AG49" i="59"/>
  <c r="AE49" i="59"/>
  <c r="G49" i="59"/>
  <c r="JE48" i="59"/>
  <c r="IG48" i="59"/>
  <c r="IE48" i="59"/>
  <c r="HG48" i="59"/>
  <c r="HE48" i="59"/>
  <c r="GG48" i="59"/>
  <c r="GE48" i="59"/>
  <c r="FG48" i="59"/>
  <c r="FE48" i="59"/>
  <c r="EG48" i="59"/>
  <c r="EE48" i="59"/>
  <c r="DG48" i="59"/>
  <c r="DE48" i="59"/>
  <c r="CG48" i="59"/>
  <c r="CE48" i="59"/>
  <c r="BG48" i="59"/>
  <c r="BE48" i="59"/>
  <c r="AG48" i="59"/>
  <c r="AE48" i="59"/>
  <c r="G48" i="59"/>
  <c r="JE47" i="59"/>
  <c r="IG47" i="59"/>
  <c r="IE47" i="59"/>
  <c r="HG47" i="59"/>
  <c r="HE47" i="59"/>
  <c r="GG47" i="59"/>
  <c r="GE47" i="59"/>
  <c r="FG47" i="59"/>
  <c r="FE47" i="59"/>
  <c r="EG47" i="59"/>
  <c r="EE47" i="59"/>
  <c r="DG47" i="59"/>
  <c r="DE47" i="59"/>
  <c r="CG47" i="59"/>
  <c r="CE47" i="59"/>
  <c r="BG47" i="59"/>
  <c r="BE47" i="59"/>
  <c r="AG47" i="59"/>
  <c r="AE47" i="59"/>
  <c r="G47" i="59"/>
  <c r="JE46" i="59"/>
  <c r="IG46" i="59"/>
  <c r="IE46" i="59"/>
  <c r="HG46" i="59"/>
  <c r="HE46" i="59"/>
  <c r="GG46" i="59"/>
  <c r="GE46" i="59"/>
  <c r="FG46" i="59"/>
  <c r="FE46" i="59"/>
  <c r="EG46" i="59"/>
  <c r="EE46" i="59"/>
  <c r="DG46" i="59"/>
  <c r="DE46" i="59"/>
  <c r="CG46" i="59"/>
  <c r="CE46" i="59"/>
  <c r="BG46" i="59"/>
  <c r="BE46" i="59"/>
  <c r="AG46" i="59"/>
  <c r="AE46" i="59"/>
  <c r="G46" i="59"/>
  <c r="JE45" i="59"/>
  <c r="IG45" i="59"/>
  <c r="IE45" i="59"/>
  <c r="HG45" i="59"/>
  <c r="HE45" i="59"/>
  <c r="GG45" i="59"/>
  <c r="GE45" i="59"/>
  <c r="FG45" i="59"/>
  <c r="FE45" i="59"/>
  <c r="EG45" i="59"/>
  <c r="EE45" i="59"/>
  <c r="DG45" i="59"/>
  <c r="DE45" i="59"/>
  <c r="CG45" i="59"/>
  <c r="CE45" i="59"/>
  <c r="BG45" i="59"/>
  <c r="BE45" i="59"/>
  <c r="AG45" i="59"/>
  <c r="AE45" i="59"/>
  <c r="G45" i="59"/>
  <c r="JE44" i="59"/>
  <c r="IG44" i="59"/>
  <c r="IE44" i="59"/>
  <c r="HG44" i="59"/>
  <c r="HE44" i="59"/>
  <c r="GG44" i="59"/>
  <c r="GE44" i="59"/>
  <c r="FG44" i="59"/>
  <c r="FE44" i="59"/>
  <c r="EG44" i="59"/>
  <c r="EE44" i="59"/>
  <c r="DG44" i="59"/>
  <c r="DE44" i="59"/>
  <c r="CG44" i="59"/>
  <c r="CE44" i="59"/>
  <c r="BG44" i="59"/>
  <c r="BE44" i="59"/>
  <c r="AG44" i="59"/>
  <c r="AE44" i="59"/>
  <c r="G44" i="59"/>
  <c r="JE43" i="59"/>
  <c r="IG43" i="59"/>
  <c r="IE43" i="59"/>
  <c r="HG43" i="59"/>
  <c r="HE43" i="59"/>
  <c r="GG43" i="59"/>
  <c r="GE43" i="59"/>
  <c r="FG43" i="59"/>
  <c r="FE43" i="59"/>
  <c r="EG43" i="59"/>
  <c r="EE43" i="59"/>
  <c r="DG43" i="59"/>
  <c r="DE43" i="59"/>
  <c r="CG43" i="59"/>
  <c r="CE43" i="59"/>
  <c r="BG43" i="59"/>
  <c r="BE43" i="59"/>
  <c r="AG43" i="59"/>
  <c r="AE43" i="59"/>
  <c r="G43" i="59"/>
  <c r="JE42" i="59"/>
  <c r="IG42" i="59"/>
  <c r="IE42" i="59"/>
  <c r="HG42" i="59"/>
  <c r="HE42" i="59"/>
  <c r="GG42" i="59"/>
  <c r="GE42" i="59"/>
  <c r="FG42" i="59"/>
  <c r="FE42" i="59"/>
  <c r="EG42" i="59"/>
  <c r="EE42" i="59"/>
  <c r="DG42" i="59"/>
  <c r="DE42" i="59"/>
  <c r="CG42" i="59"/>
  <c r="CE42" i="59"/>
  <c r="BG42" i="59"/>
  <c r="BE42" i="59"/>
  <c r="AG42" i="59"/>
  <c r="AE42" i="59"/>
  <c r="G42" i="59"/>
  <c r="JE41" i="59"/>
  <c r="IG41" i="59"/>
  <c r="IE41" i="59"/>
  <c r="HG41" i="59"/>
  <c r="HE41" i="59"/>
  <c r="GG41" i="59"/>
  <c r="GE41" i="59"/>
  <c r="FG41" i="59"/>
  <c r="FE41" i="59"/>
  <c r="EG41" i="59"/>
  <c r="EE41" i="59"/>
  <c r="DG41" i="59"/>
  <c r="DE41" i="59"/>
  <c r="CG41" i="59"/>
  <c r="CE41" i="59"/>
  <c r="BG41" i="59"/>
  <c r="BE41" i="59"/>
  <c r="AG41" i="59"/>
  <c r="AE41" i="59"/>
  <c r="G41" i="59"/>
  <c r="JE40" i="59"/>
  <c r="IG40" i="59"/>
  <c r="IE40" i="59"/>
  <c r="HG40" i="59"/>
  <c r="HE40" i="59"/>
  <c r="GG40" i="59"/>
  <c r="GE40" i="59"/>
  <c r="FG40" i="59"/>
  <c r="FE40" i="59"/>
  <c r="EG40" i="59"/>
  <c r="EE40" i="59"/>
  <c r="DG40" i="59"/>
  <c r="DE40" i="59"/>
  <c r="CG40" i="59"/>
  <c r="CE40" i="59"/>
  <c r="BG40" i="59"/>
  <c r="BE40" i="59"/>
  <c r="AG40" i="59"/>
  <c r="AE40" i="59"/>
  <c r="G40" i="59"/>
  <c r="JE39" i="59"/>
  <c r="IG39" i="59"/>
  <c r="IE39" i="59"/>
  <c r="HG39" i="59"/>
  <c r="HE39" i="59"/>
  <c r="GG39" i="59"/>
  <c r="GE39" i="59"/>
  <c r="FG39" i="59"/>
  <c r="FE39" i="59"/>
  <c r="EG39" i="59"/>
  <c r="EE39" i="59"/>
  <c r="DG39" i="59"/>
  <c r="DE39" i="59"/>
  <c r="CG39" i="59"/>
  <c r="CE39" i="59"/>
  <c r="BG39" i="59"/>
  <c r="BE39" i="59"/>
  <c r="AG39" i="59"/>
  <c r="AE39" i="59"/>
  <c r="G39" i="59"/>
  <c r="JE38" i="59"/>
  <c r="IG38" i="59"/>
  <c r="IE38" i="59"/>
  <c r="HG38" i="59"/>
  <c r="HE38" i="59"/>
  <c r="GG38" i="59"/>
  <c r="GE38" i="59"/>
  <c r="FG38" i="59"/>
  <c r="FE38" i="59"/>
  <c r="EG38" i="59"/>
  <c r="EE38" i="59"/>
  <c r="DG38" i="59"/>
  <c r="DE38" i="59"/>
  <c r="CG38" i="59"/>
  <c r="CE38" i="59"/>
  <c r="BG38" i="59"/>
  <c r="BE38" i="59"/>
  <c r="AG38" i="59"/>
  <c r="AE38" i="59"/>
  <c r="G38" i="59"/>
  <c r="JE37" i="59"/>
  <c r="IG37" i="59"/>
  <c r="IE37" i="59"/>
  <c r="HG37" i="59"/>
  <c r="HE37" i="59"/>
  <c r="GG37" i="59"/>
  <c r="GE37" i="59"/>
  <c r="FG37" i="59"/>
  <c r="FE37" i="59"/>
  <c r="EG37" i="59"/>
  <c r="EE37" i="59"/>
  <c r="DG37" i="59"/>
  <c r="DE37" i="59"/>
  <c r="CG37" i="59"/>
  <c r="CE37" i="59"/>
  <c r="BG37" i="59"/>
  <c r="BE37" i="59"/>
  <c r="AG37" i="59"/>
  <c r="AE37" i="59"/>
  <c r="G37" i="59"/>
  <c r="JE36" i="59"/>
  <c r="IG36" i="59"/>
  <c r="IE36" i="59"/>
  <c r="HG36" i="59"/>
  <c r="HE36" i="59"/>
  <c r="GG36" i="59"/>
  <c r="GE36" i="59"/>
  <c r="FG36" i="59"/>
  <c r="FE36" i="59"/>
  <c r="EG36" i="59"/>
  <c r="EE36" i="59"/>
  <c r="DG36" i="59"/>
  <c r="DE36" i="59"/>
  <c r="CG36" i="59"/>
  <c r="CE36" i="59"/>
  <c r="BG36" i="59"/>
  <c r="BE36" i="59"/>
  <c r="AG36" i="59"/>
  <c r="AE36" i="59"/>
  <c r="G36" i="59"/>
  <c r="JE35" i="59"/>
  <c r="IG35" i="59"/>
  <c r="IE35" i="59"/>
  <c r="HG35" i="59"/>
  <c r="HE35" i="59"/>
  <c r="GG35" i="59"/>
  <c r="GE35" i="59"/>
  <c r="FG35" i="59"/>
  <c r="FE35" i="59"/>
  <c r="EG35" i="59"/>
  <c r="EE35" i="59"/>
  <c r="DG35" i="59"/>
  <c r="DE35" i="59"/>
  <c r="CG35" i="59"/>
  <c r="CE35" i="59"/>
  <c r="BG35" i="59"/>
  <c r="BE35" i="59"/>
  <c r="AG35" i="59"/>
  <c r="AE35" i="59"/>
  <c r="G35" i="59"/>
  <c r="JE34" i="59"/>
  <c r="IG34" i="59"/>
  <c r="IE34" i="59"/>
  <c r="HG34" i="59"/>
  <c r="HE34" i="59"/>
  <c r="GG34" i="59"/>
  <c r="GE34" i="59"/>
  <c r="FG34" i="59"/>
  <c r="FE34" i="59"/>
  <c r="EG34" i="59"/>
  <c r="EE34" i="59"/>
  <c r="DG34" i="59"/>
  <c r="DE34" i="59"/>
  <c r="CG34" i="59"/>
  <c r="CE34" i="59"/>
  <c r="BG34" i="59"/>
  <c r="BE34" i="59"/>
  <c r="AG34" i="59"/>
  <c r="AE34" i="59"/>
  <c r="G34" i="59"/>
  <c r="JE33" i="59"/>
  <c r="IG33" i="59"/>
  <c r="IE33" i="59"/>
  <c r="HG33" i="59"/>
  <c r="HE33" i="59"/>
  <c r="GG33" i="59"/>
  <c r="GE33" i="59"/>
  <c r="FG33" i="59"/>
  <c r="FE33" i="59"/>
  <c r="EG33" i="59"/>
  <c r="EE33" i="59"/>
  <c r="DG33" i="59"/>
  <c r="DE33" i="59"/>
  <c r="CG33" i="59"/>
  <c r="CE33" i="59"/>
  <c r="BG33" i="59"/>
  <c r="BE33" i="59"/>
  <c r="AG33" i="59"/>
  <c r="AE33" i="59"/>
  <c r="G33" i="59"/>
  <c r="JE32" i="59"/>
  <c r="IG32" i="59"/>
  <c r="IE32" i="59"/>
  <c r="HG32" i="59"/>
  <c r="HE32" i="59"/>
  <c r="GG32" i="59"/>
  <c r="GE32" i="59"/>
  <c r="FG32" i="59"/>
  <c r="FE32" i="59"/>
  <c r="EG32" i="59"/>
  <c r="EE32" i="59"/>
  <c r="DG32" i="59"/>
  <c r="DE32" i="59"/>
  <c r="CG32" i="59"/>
  <c r="CE32" i="59"/>
  <c r="BG32" i="59"/>
  <c r="BE32" i="59"/>
  <c r="AG32" i="59"/>
  <c r="AE32" i="59"/>
  <c r="G32" i="59"/>
  <c r="JE31" i="59"/>
  <c r="IG31" i="59"/>
  <c r="IE31" i="59"/>
  <c r="HG31" i="59"/>
  <c r="HE31" i="59"/>
  <c r="GG31" i="59"/>
  <c r="GE31" i="59"/>
  <c r="FG31" i="59"/>
  <c r="FE31" i="59"/>
  <c r="EG31" i="59"/>
  <c r="EE31" i="59"/>
  <c r="DG31" i="59"/>
  <c r="DE31" i="59"/>
  <c r="CG31" i="59"/>
  <c r="CE31" i="59"/>
  <c r="BG31" i="59"/>
  <c r="BE31" i="59"/>
  <c r="AG31" i="59"/>
  <c r="AE31" i="59"/>
  <c r="G31" i="59"/>
  <c r="JE30" i="59"/>
  <c r="IG30" i="59"/>
  <c r="IE30" i="59"/>
  <c r="HG30" i="59"/>
  <c r="HE30" i="59"/>
  <c r="GG30" i="59"/>
  <c r="GE30" i="59"/>
  <c r="FG30" i="59"/>
  <c r="FE30" i="59"/>
  <c r="EG30" i="59"/>
  <c r="EE30" i="59"/>
  <c r="DG30" i="59"/>
  <c r="DE30" i="59"/>
  <c r="CG30" i="59"/>
  <c r="CE30" i="59"/>
  <c r="BG30" i="59"/>
  <c r="BE30" i="59"/>
  <c r="AG30" i="59"/>
  <c r="AE30" i="59"/>
  <c r="G30" i="59"/>
  <c r="JE29" i="59"/>
  <c r="IG29" i="59"/>
  <c r="IE29" i="59"/>
  <c r="HG29" i="59"/>
  <c r="HE29" i="59"/>
  <c r="GG29" i="59"/>
  <c r="GE29" i="59"/>
  <c r="FG29" i="59"/>
  <c r="FE29" i="59"/>
  <c r="EG29" i="59"/>
  <c r="EE29" i="59"/>
  <c r="DG29" i="59"/>
  <c r="DE29" i="59"/>
  <c r="CG29" i="59"/>
  <c r="CE29" i="59"/>
  <c r="BG29" i="59"/>
  <c r="BE29" i="59"/>
  <c r="AG29" i="59"/>
  <c r="AE29" i="59"/>
  <c r="G29" i="59"/>
  <c r="JE28" i="59"/>
  <c r="IE28" i="59"/>
  <c r="HE28" i="59"/>
  <c r="GE28" i="59"/>
  <c r="FE28" i="59"/>
  <c r="EE28" i="59"/>
  <c r="DE28" i="59"/>
  <c r="CE28" i="59"/>
  <c r="BE28" i="59"/>
  <c r="AE28" i="59"/>
  <c r="JE27" i="59"/>
  <c r="IE27" i="59"/>
  <c r="HE27" i="59"/>
  <c r="GE27" i="59"/>
  <c r="FE27" i="59"/>
  <c r="EE27" i="59"/>
  <c r="DE27" i="59"/>
  <c r="CE27" i="59"/>
  <c r="BE27" i="59"/>
  <c r="AE27" i="59"/>
  <c r="JE26" i="59"/>
  <c r="IE26" i="59"/>
  <c r="HE26" i="59"/>
  <c r="GE26" i="59"/>
  <c r="FE26" i="59"/>
  <c r="EE26" i="59"/>
  <c r="DE26" i="59"/>
  <c r="CE26" i="59"/>
  <c r="BE26" i="59"/>
  <c r="AE26" i="59"/>
  <c r="JE25" i="59"/>
  <c r="IE25" i="59"/>
  <c r="HE25" i="59"/>
  <c r="GE25" i="59"/>
  <c r="FE25" i="59"/>
  <c r="EE25" i="59"/>
  <c r="DE25" i="59"/>
  <c r="CE25" i="59"/>
  <c r="BE25" i="59"/>
  <c r="AE25" i="59"/>
  <c r="JE24" i="59"/>
  <c r="IE24" i="59"/>
  <c r="HE24" i="59"/>
  <c r="GE24" i="59"/>
  <c r="FE24" i="59"/>
  <c r="EE24" i="59"/>
  <c r="DE24" i="59"/>
  <c r="CE24" i="59"/>
  <c r="BE24" i="59"/>
  <c r="AE24" i="59"/>
  <c r="JE23" i="59"/>
  <c r="IE23" i="59"/>
  <c r="HE23" i="59"/>
  <c r="GE23" i="59"/>
  <c r="FE23" i="59"/>
  <c r="EE23" i="59"/>
  <c r="DE23" i="59"/>
  <c r="CE23" i="59"/>
  <c r="BE23" i="59"/>
  <c r="AE23" i="59"/>
  <c r="IL11" i="59"/>
  <c r="IG28" i="59" s="1"/>
  <c r="JE170" i="58"/>
  <c r="IG170" i="58"/>
  <c r="IE170" i="58"/>
  <c r="HG170" i="58"/>
  <c r="HE170" i="58"/>
  <c r="GG170" i="58"/>
  <c r="GE170" i="58"/>
  <c r="FG170" i="58"/>
  <c r="FE170" i="58"/>
  <c r="EG170" i="58"/>
  <c r="EE170" i="58"/>
  <c r="DG170" i="58"/>
  <c r="DE170" i="58"/>
  <c r="CG170" i="58"/>
  <c r="CE170" i="58"/>
  <c r="BG170" i="58"/>
  <c r="BE170" i="58"/>
  <c r="AG170" i="58"/>
  <c r="AE170" i="58"/>
  <c r="G170" i="58"/>
  <c r="JE169" i="58"/>
  <c r="IG169" i="58"/>
  <c r="IE169" i="58"/>
  <c r="HG169" i="58"/>
  <c r="HE169" i="58"/>
  <c r="GG169" i="58"/>
  <c r="GE169" i="58"/>
  <c r="FG169" i="58"/>
  <c r="FE169" i="58"/>
  <c r="EG169" i="58"/>
  <c r="EE169" i="58"/>
  <c r="DG169" i="58"/>
  <c r="DE169" i="58"/>
  <c r="CG169" i="58"/>
  <c r="CE169" i="58"/>
  <c r="BG169" i="58"/>
  <c r="BE169" i="58"/>
  <c r="AG169" i="58"/>
  <c r="AE169" i="58"/>
  <c r="G169" i="58"/>
  <c r="JE168" i="58"/>
  <c r="IG168" i="58"/>
  <c r="IE168" i="58"/>
  <c r="HG168" i="58"/>
  <c r="HE168" i="58"/>
  <c r="GG168" i="58"/>
  <c r="GE168" i="58"/>
  <c r="FG168" i="58"/>
  <c r="FE168" i="58"/>
  <c r="EG168" i="58"/>
  <c r="EE168" i="58"/>
  <c r="DG168" i="58"/>
  <c r="DE168" i="58"/>
  <c r="CG168" i="58"/>
  <c r="CE168" i="58"/>
  <c r="BG168" i="58"/>
  <c r="BE168" i="58"/>
  <c r="AG168" i="58"/>
  <c r="AE168" i="58"/>
  <c r="G168" i="58"/>
  <c r="JE167" i="58"/>
  <c r="IG167" i="58"/>
  <c r="IE167" i="58"/>
  <c r="HG167" i="58"/>
  <c r="HE167" i="58"/>
  <c r="GG167" i="58"/>
  <c r="GE167" i="58"/>
  <c r="FG167" i="58"/>
  <c r="FE167" i="58"/>
  <c r="EG167" i="58"/>
  <c r="EE167" i="58"/>
  <c r="DG167" i="58"/>
  <c r="DE167" i="58"/>
  <c r="CG167" i="58"/>
  <c r="CE167" i="58"/>
  <c r="BG167" i="58"/>
  <c r="BE167" i="58"/>
  <c r="AG167" i="58"/>
  <c r="AE167" i="58"/>
  <c r="G167" i="58"/>
  <c r="JE166" i="58"/>
  <c r="IG166" i="58"/>
  <c r="IE166" i="58"/>
  <c r="HG166" i="58"/>
  <c r="HE166" i="58"/>
  <c r="GG166" i="58"/>
  <c r="GE166" i="58"/>
  <c r="FG166" i="58"/>
  <c r="FE166" i="58"/>
  <c r="EG166" i="58"/>
  <c r="EE166" i="58"/>
  <c r="DG166" i="58"/>
  <c r="DE166" i="58"/>
  <c r="CG166" i="58"/>
  <c r="CE166" i="58"/>
  <c r="BG166" i="58"/>
  <c r="BE166" i="58"/>
  <c r="AG166" i="58"/>
  <c r="AE166" i="58"/>
  <c r="G166" i="58"/>
  <c r="JE165" i="58"/>
  <c r="IG165" i="58"/>
  <c r="IE165" i="58"/>
  <c r="HG165" i="58"/>
  <c r="HE165" i="58"/>
  <c r="GG165" i="58"/>
  <c r="GE165" i="58"/>
  <c r="FG165" i="58"/>
  <c r="FE165" i="58"/>
  <c r="EG165" i="58"/>
  <c r="EE165" i="58"/>
  <c r="DG165" i="58"/>
  <c r="DE165" i="58"/>
  <c r="CG165" i="58"/>
  <c r="CE165" i="58"/>
  <c r="BG165" i="58"/>
  <c r="BE165" i="58"/>
  <c r="AG165" i="58"/>
  <c r="AE165" i="58"/>
  <c r="G165" i="58"/>
  <c r="JE164" i="58"/>
  <c r="IG164" i="58"/>
  <c r="IE164" i="58"/>
  <c r="HG164" i="58"/>
  <c r="HE164" i="58"/>
  <c r="GG164" i="58"/>
  <c r="GE164" i="58"/>
  <c r="FG164" i="58"/>
  <c r="FE164" i="58"/>
  <c r="EG164" i="58"/>
  <c r="EE164" i="58"/>
  <c r="DG164" i="58"/>
  <c r="DE164" i="58"/>
  <c r="CG164" i="58"/>
  <c r="CE164" i="58"/>
  <c r="BG164" i="58"/>
  <c r="BE164" i="58"/>
  <c r="AG164" i="58"/>
  <c r="AE164" i="58"/>
  <c r="G164" i="58"/>
  <c r="JE163" i="58"/>
  <c r="IG163" i="58"/>
  <c r="IE163" i="58"/>
  <c r="HG163" i="58"/>
  <c r="HE163" i="58"/>
  <c r="GG163" i="58"/>
  <c r="GE163" i="58"/>
  <c r="FG163" i="58"/>
  <c r="FE163" i="58"/>
  <c r="EG163" i="58"/>
  <c r="EE163" i="58"/>
  <c r="DG163" i="58"/>
  <c r="DE163" i="58"/>
  <c r="CG163" i="58"/>
  <c r="CE163" i="58"/>
  <c r="BG163" i="58"/>
  <c r="BE163" i="58"/>
  <c r="AG163" i="58"/>
  <c r="AE163" i="58"/>
  <c r="G163" i="58"/>
  <c r="JE162" i="58"/>
  <c r="IG162" i="58"/>
  <c r="IE162" i="58"/>
  <c r="HG162" i="58"/>
  <c r="HE162" i="58"/>
  <c r="GG162" i="58"/>
  <c r="GE162" i="58"/>
  <c r="FG162" i="58"/>
  <c r="FE162" i="58"/>
  <c r="EG162" i="58"/>
  <c r="EE162" i="58"/>
  <c r="DG162" i="58"/>
  <c r="DE162" i="58"/>
  <c r="CG162" i="58"/>
  <c r="CE162" i="58"/>
  <c r="BG162" i="58"/>
  <c r="BE162" i="58"/>
  <c r="AG162" i="58"/>
  <c r="AE162" i="58"/>
  <c r="G162" i="58"/>
  <c r="JE161" i="58"/>
  <c r="IG161" i="58"/>
  <c r="IE161" i="58"/>
  <c r="HG161" i="58"/>
  <c r="HE161" i="58"/>
  <c r="GG161" i="58"/>
  <c r="GE161" i="58"/>
  <c r="FG161" i="58"/>
  <c r="FE161" i="58"/>
  <c r="EG161" i="58"/>
  <c r="EE161" i="58"/>
  <c r="DG161" i="58"/>
  <c r="DE161" i="58"/>
  <c r="CG161" i="58"/>
  <c r="CE161" i="58"/>
  <c r="BG161" i="58"/>
  <c r="BE161" i="58"/>
  <c r="AG161" i="58"/>
  <c r="AE161" i="58"/>
  <c r="G161" i="58"/>
  <c r="JE160" i="58"/>
  <c r="IG160" i="58"/>
  <c r="IE160" i="58"/>
  <c r="HG160" i="58"/>
  <c r="HE160" i="58"/>
  <c r="GG160" i="58"/>
  <c r="GE160" i="58"/>
  <c r="FG160" i="58"/>
  <c r="FE160" i="58"/>
  <c r="EG160" i="58"/>
  <c r="EE160" i="58"/>
  <c r="DG160" i="58"/>
  <c r="DE160" i="58"/>
  <c r="CG160" i="58"/>
  <c r="CE160" i="58"/>
  <c r="BG160" i="58"/>
  <c r="BE160" i="58"/>
  <c r="AG160" i="58"/>
  <c r="AE160" i="58"/>
  <c r="G160" i="58"/>
  <c r="JE159" i="58"/>
  <c r="IG159" i="58"/>
  <c r="IE159" i="58"/>
  <c r="HG159" i="58"/>
  <c r="HE159" i="58"/>
  <c r="GG159" i="58"/>
  <c r="GE159" i="58"/>
  <c r="FG159" i="58"/>
  <c r="FE159" i="58"/>
  <c r="EG159" i="58"/>
  <c r="EE159" i="58"/>
  <c r="DG159" i="58"/>
  <c r="DE159" i="58"/>
  <c r="CG159" i="58"/>
  <c r="CE159" i="58"/>
  <c r="BG159" i="58"/>
  <c r="BE159" i="58"/>
  <c r="AG159" i="58"/>
  <c r="AE159" i="58"/>
  <c r="G159" i="58"/>
  <c r="JE158" i="58"/>
  <c r="IG158" i="58"/>
  <c r="IE158" i="58"/>
  <c r="HG158" i="58"/>
  <c r="HE158" i="58"/>
  <c r="GG158" i="58"/>
  <c r="GE158" i="58"/>
  <c r="FG158" i="58"/>
  <c r="FE158" i="58"/>
  <c r="EG158" i="58"/>
  <c r="EE158" i="58"/>
  <c r="DG158" i="58"/>
  <c r="DE158" i="58"/>
  <c r="CG158" i="58"/>
  <c r="CE158" i="58"/>
  <c r="BG158" i="58"/>
  <c r="BE158" i="58"/>
  <c r="AG158" i="58"/>
  <c r="AE158" i="58"/>
  <c r="G158" i="58"/>
  <c r="JE157" i="58"/>
  <c r="IG157" i="58"/>
  <c r="IE157" i="58"/>
  <c r="HG157" i="58"/>
  <c r="HE157" i="58"/>
  <c r="GG157" i="58"/>
  <c r="GE157" i="58"/>
  <c r="FG157" i="58"/>
  <c r="FE157" i="58"/>
  <c r="EG157" i="58"/>
  <c r="EE157" i="58"/>
  <c r="DG157" i="58"/>
  <c r="DE157" i="58"/>
  <c r="CG157" i="58"/>
  <c r="CE157" i="58"/>
  <c r="BG157" i="58"/>
  <c r="BE157" i="58"/>
  <c r="AG157" i="58"/>
  <c r="AE157" i="58"/>
  <c r="G157" i="58"/>
  <c r="JE156" i="58"/>
  <c r="IG156" i="58"/>
  <c r="IE156" i="58"/>
  <c r="HG156" i="58"/>
  <c r="HE156" i="58"/>
  <c r="GG156" i="58"/>
  <c r="GE156" i="58"/>
  <c r="FG156" i="58"/>
  <c r="FE156" i="58"/>
  <c r="EG156" i="58"/>
  <c r="EE156" i="58"/>
  <c r="DG156" i="58"/>
  <c r="DE156" i="58"/>
  <c r="CG156" i="58"/>
  <c r="CE156" i="58"/>
  <c r="BG156" i="58"/>
  <c r="BE156" i="58"/>
  <c r="AG156" i="58"/>
  <c r="AE156" i="58"/>
  <c r="G156" i="58"/>
  <c r="JE155" i="58"/>
  <c r="IG155" i="58"/>
  <c r="IE155" i="58"/>
  <c r="HG155" i="58"/>
  <c r="HE155" i="58"/>
  <c r="GG155" i="58"/>
  <c r="GE155" i="58"/>
  <c r="FG155" i="58"/>
  <c r="FE155" i="58"/>
  <c r="EG155" i="58"/>
  <c r="EE155" i="58"/>
  <c r="DG155" i="58"/>
  <c r="DE155" i="58"/>
  <c r="CG155" i="58"/>
  <c r="CE155" i="58"/>
  <c r="BG155" i="58"/>
  <c r="BE155" i="58"/>
  <c r="AG155" i="58"/>
  <c r="AE155" i="58"/>
  <c r="G155" i="58"/>
  <c r="JE154" i="58"/>
  <c r="IG154" i="58"/>
  <c r="IE154" i="58"/>
  <c r="HG154" i="58"/>
  <c r="HE154" i="58"/>
  <c r="GG154" i="58"/>
  <c r="GE154" i="58"/>
  <c r="FG154" i="58"/>
  <c r="FE154" i="58"/>
  <c r="EG154" i="58"/>
  <c r="EE154" i="58"/>
  <c r="DG154" i="58"/>
  <c r="DE154" i="58"/>
  <c r="CG154" i="58"/>
  <c r="CE154" i="58"/>
  <c r="BG154" i="58"/>
  <c r="BE154" i="58"/>
  <c r="AG154" i="58"/>
  <c r="AE154" i="58"/>
  <c r="G154" i="58"/>
  <c r="JE153" i="58"/>
  <c r="IG153" i="58"/>
  <c r="IE153" i="58"/>
  <c r="HG153" i="58"/>
  <c r="HE153" i="58"/>
  <c r="GG153" i="58"/>
  <c r="GE153" i="58"/>
  <c r="FG153" i="58"/>
  <c r="FE153" i="58"/>
  <c r="EG153" i="58"/>
  <c r="EE153" i="58"/>
  <c r="DG153" i="58"/>
  <c r="DE153" i="58"/>
  <c r="CG153" i="58"/>
  <c r="CE153" i="58"/>
  <c r="BG153" i="58"/>
  <c r="BE153" i="58"/>
  <c r="AG153" i="58"/>
  <c r="AE153" i="58"/>
  <c r="G153" i="58"/>
  <c r="JE152" i="58"/>
  <c r="IG152" i="58"/>
  <c r="IE152" i="58"/>
  <c r="HG152" i="58"/>
  <c r="HE152" i="58"/>
  <c r="GG152" i="58"/>
  <c r="GE152" i="58"/>
  <c r="FG152" i="58"/>
  <c r="FE152" i="58"/>
  <c r="EG152" i="58"/>
  <c r="EE152" i="58"/>
  <c r="DG152" i="58"/>
  <c r="DE152" i="58"/>
  <c r="CG152" i="58"/>
  <c r="CE152" i="58"/>
  <c r="BG152" i="58"/>
  <c r="BE152" i="58"/>
  <c r="AG152" i="58"/>
  <c r="AE152" i="58"/>
  <c r="G152" i="58"/>
  <c r="JE151" i="58"/>
  <c r="IG151" i="58"/>
  <c r="IE151" i="58"/>
  <c r="HG151" i="58"/>
  <c r="HE151" i="58"/>
  <c r="GG151" i="58"/>
  <c r="GE151" i="58"/>
  <c r="FG151" i="58"/>
  <c r="FE151" i="58"/>
  <c r="EG151" i="58"/>
  <c r="EE151" i="58"/>
  <c r="DG151" i="58"/>
  <c r="DE151" i="58"/>
  <c r="CG151" i="58"/>
  <c r="CE151" i="58"/>
  <c r="BG151" i="58"/>
  <c r="BE151" i="58"/>
  <c r="AG151" i="58"/>
  <c r="AE151" i="58"/>
  <c r="G151" i="58"/>
  <c r="JE150" i="58"/>
  <c r="IG150" i="58"/>
  <c r="IE150" i="58"/>
  <c r="HG150" i="58"/>
  <c r="HE150" i="58"/>
  <c r="GG150" i="58"/>
  <c r="GE150" i="58"/>
  <c r="FG150" i="58"/>
  <c r="FE150" i="58"/>
  <c r="EG150" i="58"/>
  <c r="EE150" i="58"/>
  <c r="DG150" i="58"/>
  <c r="DE150" i="58"/>
  <c r="CG150" i="58"/>
  <c r="CE150" i="58"/>
  <c r="BG150" i="58"/>
  <c r="BE150" i="58"/>
  <c r="AG150" i="58"/>
  <c r="AE150" i="58"/>
  <c r="G150" i="58"/>
  <c r="JE149" i="58"/>
  <c r="IG149" i="58"/>
  <c r="IE149" i="58"/>
  <c r="HG149" i="58"/>
  <c r="HE149" i="58"/>
  <c r="GG149" i="58"/>
  <c r="GE149" i="58"/>
  <c r="FG149" i="58"/>
  <c r="FE149" i="58"/>
  <c r="EG149" i="58"/>
  <c r="EE149" i="58"/>
  <c r="DG149" i="58"/>
  <c r="DE149" i="58"/>
  <c r="CG149" i="58"/>
  <c r="CE149" i="58"/>
  <c r="BG149" i="58"/>
  <c r="BE149" i="58"/>
  <c r="AG149" i="58"/>
  <c r="AE149" i="58"/>
  <c r="G149" i="58"/>
  <c r="JE148" i="58"/>
  <c r="IG148" i="58"/>
  <c r="IE148" i="58"/>
  <c r="HG148" i="58"/>
  <c r="HE148" i="58"/>
  <c r="GG148" i="58"/>
  <c r="GE148" i="58"/>
  <c r="FG148" i="58"/>
  <c r="FE148" i="58"/>
  <c r="EG148" i="58"/>
  <c r="EE148" i="58"/>
  <c r="DG148" i="58"/>
  <c r="DE148" i="58"/>
  <c r="CG148" i="58"/>
  <c r="CE148" i="58"/>
  <c r="BG148" i="58"/>
  <c r="BE148" i="58"/>
  <c r="AG148" i="58"/>
  <c r="AE148" i="58"/>
  <c r="G148" i="58"/>
  <c r="JE147" i="58"/>
  <c r="IG147" i="58"/>
  <c r="IE147" i="58"/>
  <c r="HG147" i="58"/>
  <c r="HE147" i="58"/>
  <c r="GG147" i="58"/>
  <c r="GE147" i="58"/>
  <c r="FG147" i="58"/>
  <c r="FE147" i="58"/>
  <c r="EG147" i="58"/>
  <c r="EE147" i="58"/>
  <c r="DG147" i="58"/>
  <c r="DE147" i="58"/>
  <c r="CG147" i="58"/>
  <c r="CE147" i="58"/>
  <c r="BG147" i="58"/>
  <c r="BE147" i="58"/>
  <c r="AG147" i="58"/>
  <c r="AE147" i="58"/>
  <c r="G147" i="58"/>
  <c r="JE146" i="58"/>
  <c r="IG146" i="58"/>
  <c r="IE146" i="58"/>
  <c r="HG146" i="58"/>
  <c r="HE146" i="58"/>
  <c r="GG146" i="58"/>
  <c r="GE146" i="58"/>
  <c r="FG146" i="58"/>
  <c r="FE146" i="58"/>
  <c r="EG146" i="58"/>
  <c r="EE146" i="58"/>
  <c r="DG146" i="58"/>
  <c r="DE146" i="58"/>
  <c r="CG146" i="58"/>
  <c r="CE146" i="58"/>
  <c r="BG146" i="58"/>
  <c r="BE146" i="58"/>
  <c r="AG146" i="58"/>
  <c r="AE146" i="58"/>
  <c r="G146" i="58"/>
  <c r="JE145" i="58"/>
  <c r="IG145" i="58"/>
  <c r="IE145" i="58"/>
  <c r="HG145" i="58"/>
  <c r="HE145" i="58"/>
  <c r="GG145" i="58"/>
  <c r="GE145" i="58"/>
  <c r="FG145" i="58"/>
  <c r="FE145" i="58"/>
  <c r="EG145" i="58"/>
  <c r="EE145" i="58"/>
  <c r="DG145" i="58"/>
  <c r="DE145" i="58"/>
  <c r="CG145" i="58"/>
  <c r="CE145" i="58"/>
  <c r="BG145" i="58"/>
  <c r="BE145" i="58"/>
  <c r="AG145" i="58"/>
  <c r="AE145" i="58"/>
  <c r="G145" i="58"/>
  <c r="JE144" i="58"/>
  <c r="IG144" i="58"/>
  <c r="IE144" i="58"/>
  <c r="HG144" i="58"/>
  <c r="HE144" i="58"/>
  <c r="GG144" i="58"/>
  <c r="GE144" i="58"/>
  <c r="FG144" i="58"/>
  <c r="FE144" i="58"/>
  <c r="EG144" i="58"/>
  <c r="EE144" i="58"/>
  <c r="DG144" i="58"/>
  <c r="DE144" i="58"/>
  <c r="CG144" i="58"/>
  <c r="CE144" i="58"/>
  <c r="BG144" i="58"/>
  <c r="BE144" i="58"/>
  <c r="AG144" i="58"/>
  <c r="AE144" i="58"/>
  <c r="G144" i="58"/>
  <c r="JE143" i="58"/>
  <c r="IG143" i="58"/>
  <c r="IE143" i="58"/>
  <c r="HG143" i="58"/>
  <c r="HE143" i="58"/>
  <c r="GG143" i="58"/>
  <c r="GE143" i="58"/>
  <c r="FG143" i="58"/>
  <c r="FE143" i="58"/>
  <c r="EG143" i="58"/>
  <c r="EE143" i="58"/>
  <c r="DG143" i="58"/>
  <c r="DE143" i="58"/>
  <c r="CG143" i="58"/>
  <c r="CE143" i="58"/>
  <c r="BG143" i="58"/>
  <c r="BE143" i="58"/>
  <c r="AG143" i="58"/>
  <c r="AE143" i="58"/>
  <c r="G143" i="58"/>
  <c r="JE142" i="58"/>
  <c r="IG142" i="58"/>
  <c r="IE142" i="58"/>
  <c r="HG142" i="58"/>
  <c r="HE142" i="58"/>
  <c r="GG142" i="58"/>
  <c r="GE142" i="58"/>
  <c r="FG142" i="58"/>
  <c r="FE142" i="58"/>
  <c r="EG142" i="58"/>
  <c r="EE142" i="58"/>
  <c r="DG142" i="58"/>
  <c r="DE142" i="58"/>
  <c r="CG142" i="58"/>
  <c r="CE142" i="58"/>
  <c r="BG142" i="58"/>
  <c r="BE142" i="58"/>
  <c r="AG142" i="58"/>
  <c r="AE142" i="58"/>
  <c r="G142" i="58"/>
  <c r="JE141" i="58"/>
  <c r="IG141" i="58"/>
  <c r="IE141" i="58"/>
  <c r="HG141" i="58"/>
  <c r="HE141" i="58"/>
  <c r="GG141" i="58"/>
  <c r="GE141" i="58"/>
  <c r="FG141" i="58"/>
  <c r="FE141" i="58"/>
  <c r="EG141" i="58"/>
  <c r="EE141" i="58"/>
  <c r="DG141" i="58"/>
  <c r="DE141" i="58"/>
  <c r="CG141" i="58"/>
  <c r="CE141" i="58"/>
  <c r="BG141" i="58"/>
  <c r="BE141" i="58"/>
  <c r="AG141" i="58"/>
  <c r="AE141" i="58"/>
  <c r="G141" i="58"/>
  <c r="JE140" i="58"/>
  <c r="IG140" i="58"/>
  <c r="IE140" i="58"/>
  <c r="HG140" i="58"/>
  <c r="HE140" i="58"/>
  <c r="GG140" i="58"/>
  <c r="GE140" i="58"/>
  <c r="FG140" i="58"/>
  <c r="FE140" i="58"/>
  <c r="EG140" i="58"/>
  <c r="EE140" i="58"/>
  <c r="DG140" i="58"/>
  <c r="DE140" i="58"/>
  <c r="CG140" i="58"/>
  <c r="CE140" i="58"/>
  <c r="BG140" i="58"/>
  <c r="BE140" i="58"/>
  <c r="AG140" i="58"/>
  <c r="AE140" i="58"/>
  <c r="G140" i="58"/>
  <c r="JE139" i="58"/>
  <c r="IG139" i="58"/>
  <c r="IE139" i="58"/>
  <c r="HG139" i="58"/>
  <c r="HE139" i="58"/>
  <c r="GG139" i="58"/>
  <c r="GE139" i="58"/>
  <c r="FG139" i="58"/>
  <c r="FE139" i="58"/>
  <c r="EG139" i="58"/>
  <c r="EE139" i="58"/>
  <c r="DG139" i="58"/>
  <c r="DE139" i="58"/>
  <c r="CG139" i="58"/>
  <c r="CE139" i="58"/>
  <c r="BG139" i="58"/>
  <c r="BE139" i="58"/>
  <c r="AG139" i="58"/>
  <c r="AE139" i="58"/>
  <c r="G139" i="58"/>
  <c r="JE138" i="58"/>
  <c r="IG138" i="58"/>
  <c r="IE138" i="58"/>
  <c r="HG138" i="58"/>
  <c r="HE138" i="58"/>
  <c r="GG138" i="58"/>
  <c r="GE138" i="58"/>
  <c r="FG138" i="58"/>
  <c r="FE138" i="58"/>
  <c r="EG138" i="58"/>
  <c r="EE138" i="58"/>
  <c r="DG138" i="58"/>
  <c r="DE138" i="58"/>
  <c r="CG138" i="58"/>
  <c r="CE138" i="58"/>
  <c r="BG138" i="58"/>
  <c r="BE138" i="58"/>
  <c r="AG138" i="58"/>
  <c r="AE138" i="58"/>
  <c r="G138" i="58"/>
  <c r="JE137" i="58"/>
  <c r="IG137" i="58"/>
  <c r="IE137" i="58"/>
  <c r="HG137" i="58"/>
  <c r="HE137" i="58"/>
  <c r="GG137" i="58"/>
  <c r="GE137" i="58"/>
  <c r="FG137" i="58"/>
  <c r="FE137" i="58"/>
  <c r="EG137" i="58"/>
  <c r="EE137" i="58"/>
  <c r="DG137" i="58"/>
  <c r="DE137" i="58"/>
  <c r="CG137" i="58"/>
  <c r="CE137" i="58"/>
  <c r="BG137" i="58"/>
  <c r="BE137" i="58"/>
  <c r="AG137" i="58"/>
  <c r="AE137" i="58"/>
  <c r="G137" i="58"/>
  <c r="JE136" i="58"/>
  <c r="IG136" i="58"/>
  <c r="IE136" i="58"/>
  <c r="HG136" i="58"/>
  <c r="HE136" i="58"/>
  <c r="GG136" i="58"/>
  <c r="GE136" i="58"/>
  <c r="FG136" i="58"/>
  <c r="FE136" i="58"/>
  <c r="EG136" i="58"/>
  <c r="EE136" i="58"/>
  <c r="DG136" i="58"/>
  <c r="DE136" i="58"/>
  <c r="CG136" i="58"/>
  <c r="CE136" i="58"/>
  <c r="BG136" i="58"/>
  <c r="BE136" i="58"/>
  <c r="AG136" i="58"/>
  <c r="AE136" i="58"/>
  <c r="G136" i="58"/>
  <c r="JE135" i="58"/>
  <c r="IG135" i="58"/>
  <c r="IE135" i="58"/>
  <c r="HG135" i="58"/>
  <c r="HE135" i="58"/>
  <c r="GG135" i="58"/>
  <c r="GE135" i="58"/>
  <c r="FG135" i="58"/>
  <c r="FE135" i="58"/>
  <c r="EG135" i="58"/>
  <c r="EE135" i="58"/>
  <c r="DG135" i="58"/>
  <c r="DE135" i="58"/>
  <c r="CG135" i="58"/>
  <c r="CE135" i="58"/>
  <c r="BG135" i="58"/>
  <c r="BE135" i="58"/>
  <c r="AG135" i="58"/>
  <c r="AE135" i="58"/>
  <c r="G135" i="58"/>
  <c r="JE134" i="58"/>
  <c r="IG134" i="58"/>
  <c r="IE134" i="58"/>
  <c r="HG134" i="58"/>
  <c r="HE134" i="58"/>
  <c r="GG134" i="58"/>
  <c r="GE134" i="58"/>
  <c r="FG134" i="58"/>
  <c r="FE134" i="58"/>
  <c r="EG134" i="58"/>
  <c r="EE134" i="58"/>
  <c r="DG134" i="58"/>
  <c r="DE134" i="58"/>
  <c r="CG134" i="58"/>
  <c r="CE134" i="58"/>
  <c r="BG134" i="58"/>
  <c r="BE134" i="58"/>
  <c r="AG134" i="58"/>
  <c r="AE134" i="58"/>
  <c r="G134" i="58"/>
  <c r="JE133" i="58"/>
  <c r="IG133" i="58"/>
  <c r="IE133" i="58"/>
  <c r="HG133" i="58"/>
  <c r="HE133" i="58"/>
  <c r="GG133" i="58"/>
  <c r="GE133" i="58"/>
  <c r="FG133" i="58"/>
  <c r="FE133" i="58"/>
  <c r="EG133" i="58"/>
  <c r="EE133" i="58"/>
  <c r="DG133" i="58"/>
  <c r="DE133" i="58"/>
  <c r="CG133" i="58"/>
  <c r="CE133" i="58"/>
  <c r="BG133" i="58"/>
  <c r="BE133" i="58"/>
  <c r="AG133" i="58"/>
  <c r="AE133" i="58"/>
  <c r="G133" i="58"/>
  <c r="JE132" i="58"/>
  <c r="IG132" i="58"/>
  <c r="IE132" i="58"/>
  <c r="HG132" i="58"/>
  <c r="HE132" i="58"/>
  <c r="GG132" i="58"/>
  <c r="GE132" i="58"/>
  <c r="FG132" i="58"/>
  <c r="FE132" i="58"/>
  <c r="EG132" i="58"/>
  <c r="EE132" i="58"/>
  <c r="DG132" i="58"/>
  <c r="DE132" i="58"/>
  <c r="CG132" i="58"/>
  <c r="CE132" i="58"/>
  <c r="BG132" i="58"/>
  <c r="BE132" i="58"/>
  <c r="AG132" i="58"/>
  <c r="AE132" i="58"/>
  <c r="G132" i="58"/>
  <c r="JE131" i="58"/>
  <c r="IG131" i="58"/>
  <c r="IE131" i="58"/>
  <c r="HG131" i="58"/>
  <c r="HE131" i="58"/>
  <c r="GG131" i="58"/>
  <c r="GE131" i="58"/>
  <c r="FG131" i="58"/>
  <c r="FE131" i="58"/>
  <c r="EG131" i="58"/>
  <c r="EE131" i="58"/>
  <c r="DG131" i="58"/>
  <c r="DE131" i="58"/>
  <c r="CG131" i="58"/>
  <c r="CE131" i="58"/>
  <c r="BG131" i="58"/>
  <c r="BE131" i="58"/>
  <c r="AG131" i="58"/>
  <c r="AE131" i="58"/>
  <c r="G131" i="58"/>
  <c r="JE130" i="58"/>
  <c r="IG130" i="58"/>
  <c r="IE130" i="58"/>
  <c r="HG130" i="58"/>
  <c r="HE130" i="58"/>
  <c r="GG130" i="58"/>
  <c r="GE130" i="58"/>
  <c r="FG130" i="58"/>
  <c r="FE130" i="58"/>
  <c r="EG130" i="58"/>
  <c r="EE130" i="58"/>
  <c r="DG130" i="58"/>
  <c r="DE130" i="58"/>
  <c r="CG130" i="58"/>
  <c r="CE130" i="58"/>
  <c r="BG130" i="58"/>
  <c r="BE130" i="58"/>
  <c r="AG130" i="58"/>
  <c r="AE130" i="58"/>
  <c r="G130" i="58"/>
  <c r="JE129" i="58"/>
  <c r="IG129" i="58"/>
  <c r="IE129" i="58"/>
  <c r="HG129" i="58"/>
  <c r="HE129" i="58"/>
  <c r="GG129" i="58"/>
  <c r="GE129" i="58"/>
  <c r="FG129" i="58"/>
  <c r="FE129" i="58"/>
  <c r="EG129" i="58"/>
  <c r="EE129" i="58"/>
  <c r="DG129" i="58"/>
  <c r="DE129" i="58"/>
  <c r="CG129" i="58"/>
  <c r="CE129" i="58"/>
  <c r="BG129" i="58"/>
  <c r="BE129" i="58"/>
  <c r="AG129" i="58"/>
  <c r="AE129" i="58"/>
  <c r="G129" i="58"/>
  <c r="JE128" i="58"/>
  <c r="IG128" i="58"/>
  <c r="IE128" i="58"/>
  <c r="HG128" i="58"/>
  <c r="HE128" i="58"/>
  <c r="GG128" i="58"/>
  <c r="GE128" i="58"/>
  <c r="FG128" i="58"/>
  <c r="FE128" i="58"/>
  <c r="EG128" i="58"/>
  <c r="EE128" i="58"/>
  <c r="DG128" i="58"/>
  <c r="DE128" i="58"/>
  <c r="CG128" i="58"/>
  <c r="CE128" i="58"/>
  <c r="BG128" i="58"/>
  <c r="BE128" i="58"/>
  <c r="AG128" i="58"/>
  <c r="AE128" i="58"/>
  <c r="G128" i="58"/>
  <c r="JE127" i="58"/>
  <c r="IG127" i="58"/>
  <c r="IE127" i="58"/>
  <c r="HG127" i="58"/>
  <c r="HE127" i="58"/>
  <c r="GG127" i="58"/>
  <c r="GE127" i="58"/>
  <c r="FG127" i="58"/>
  <c r="FE127" i="58"/>
  <c r="EG127" i="58"/>
  <c r="EE127" i="58"/>
  <c r="DG127" i="58"/>
  <c r="DE127" i="58"/>
  <c r="CG127" i="58"/>
  <c r="CE127" i="58"/>
  <c r="BG127" i="58"/>
  <c r="BE127" i="58"/>
  <c r="AG127" i="58"/>
  <c r="AE127" i="58"/>
  <c r="G127" i="58"/>
  <c r="JE126" i="58"/>
  <c r="IG126" i="58"/>
  <c r="IE126" i="58"/>
  <c r="HG126" i="58"/>
  <c r="HE126" i="58"/>
  <c r="GG126" i="58"/>
  <c r="GE126" i="58"/>
  <c r="FG126" i="58"/>
  <c r="FE126" i="58"/>
  <c r="EG126" i="58"/>
  <c r="EE126" i="58"/>
  <c r="DG126" i="58"/>
  <c r="DE126" i="58"/>
  <c r="CG126" i="58"/>
  <c r="CE126" i="58"/>
  <c r="BG126" i="58"/>
  <c r="BE126" i="58"/>
  <c r="AG126" i="58"/>
  <c r="AE126" i="58"/>
  <c r="G126" i="58"/>
  <c r="JE125" i="58"/>
  <c r="IG125" i="58"/>
  <c r="IE125" i="58"/>
  <c r="HG125" i="58"/>
  <c r="HE125" i="58"/>
  <c r="GG125" i="58"/>
  <c r="GE125" i="58"/>
  <c r="FG125" i="58"/>
  <c r="FE125" i="58"/>
  <c r="EG125" i="58"/>
  <c r="EE125" i="58"/>
  <c r="DG125" i="58"/>
  <c r="DE125" i="58"/>
  <c r="CG125" i="58"/>
  <c r="CE125" i="58"/>
  <c r="BG125" i="58"/>
  <c r="BE125" i="58"/>
  <c r="AG125" i="58"/>
  <c r="AE125" i="58"/>
  <c r="G125" i="58"/>
  <c r="JE124" i="58"/>
  <c r="IG124" i="58"/>
  <c r="IE124" i="58"/>
  <c r="HG124" i="58"/>
  <c r="HE124" i="58"/>
  <c r="GG124" i="58"/>
  <c r="GE124" i="58"/>
  <c r="FG124" i="58"/>
  <c r="FE124" i="58"/>
  <c r="EG124" i="58"/>
  <c r="EE124" i="58"/>
  <c r="DG124" i="58"/>
  <c r="DE124" i="58"/>
  <c r="CG124" i="58"/>
  <c r="CE124" i="58"/>
  <c r="BG124" i="58"/>
  <c r="BE124" i="58"/>
  <c r="AG124" i="58"/>
  <c r="AE124" i="58"/>
  <c r="G124" i="58"/>
  <c r="JE123" i="58"/>
  <c r="IG123" i="58"/>
  <c r="IE123" i="58"/>
  <c r="HG123" i="58"/>
  <c r="HE123" i="58"/>
  <c r="GG123" i="58"/>
  <c r="GE123" i="58"/>
  <c r="FG123" i="58"/>
  <c r="FE123" i="58"/>
  <c r="EG123" i="58"/>
  <c r="EE123" i="58"/>
  <c r="DG123" i="58"/>
  <c r="DE123" i="58"/>
  <c r="CG123" i="58"/>
  <c r="CE123" i="58"/>
  <c r="BG123" i="58"/>
  <c r="BE123" i="58"/>
  <c r="AG123" i="58"/>
  <c r="AE123" i="58"/>
  <c r="G123" i="58"/>
  <c r="JE122" i="58"/>
  <c r="IG122" i="58"/>
  <c r="IE122" i="58"/>
  <c r="HG122" i="58"/>
  <c r="HE122" i="58"/>
  <c r="GG122" i="58"/>
  <c r="GE122" i="58"/>
  <c r="FG122" i="58"/>
  <c r="FE122" i="58"/>
  <c r="EG122" i="58"/>
  <c r="EE122" i="58"/>
  <c r="DG122" i="58"/>
  <c r="DE122" i="58"/>
  <c r="CG122" i="58"/>
  <c r="CE122" i="58"/>
  <c r="BG122" i="58"/>
  <c r="BE122" i="58"/>
  <c r="AG122" i="58"/>
  <c r="AE122" i="58"/>
  <c r="G122" i="58"/>
  <c r="JE121" i="58"/>
  <c r="IG121" i="58"/>
  <c r="IE121" i="58"/>
  <c r="HG121" i="58"/>
  <c r="HE121" i="58"/>
  <c r="GG121" i="58"/>
  <c r="GE121" i="58"/>
  <c r="FG121" i="58"/>
  <c r="FE121" i="58"/>
  <c r="EG121" i="58"/>
  <c r="EE121" i="58"/>
  <c r="DG121" i="58"/>
  <c r="DE121" i="58"/>
  <c r="CG121" i="58"/>
  <c r="CE121" i="58"/>
  <c r="BG121" i="58"/>
  <c r="BE121" i="58"/>
  <c r="AG121" i="58"/>
  <c r="AE121" i="58"/>
  <c r="G121" i="58"/>
  <c r="JE120" i="58"/>
  <c r="IG120" i="58"/>
  <c r="IE120" i="58"/>
  <c r="HG120" i="58"/>
  <c r="HE120" i="58"/>
  <c r="GG120" i="58"/>
  <c r="GE120" i="58"/>
  <c r="FG120" i="58"/>
  <c r="FE120" i="58"/>
  <c r="EG120" i="58"/>
  <c r="EE120" i="58"/>
  <c r="DG120" i="58"/>
  <c r="DE120" i="58"/>
  <c r="CG120" i="58"/>
  <c r="CE120" i="58"/>
  <c r="BG120" i="58"/>
  <c r="BE120" i="58"/>
  <c r="AG120" i="58"/>
  <c r="AE120" i="58"/>
  <c r="G120" i="58"/>
  <c r="JE119" i="58"/>
  <c r="IG119" i="58"/>
  <c r="IE119" i="58"/>
  <c r="HG119" i="58"/>
  <c r="HE119" i="58"/>
  <c r="GG119" i="58"/>
  <c r="GE119" i="58"/>
  <c r="FG119" i="58"/>
  <c r="FE119" i="58"/>
  <c r="EG119" i="58"/>
  <c r="EE119" i="58"/>
  <c r="DG119" i="58"/>
  <c r="DE119" i="58"/>
  <c r="CG119" i="58"/>
  <c r="CE119" i="58"/>
  <c r="BG119" i="58"/>
  <c r="BE119" i="58"/>
  <c r="AG119" i="58"/>
  <c r="AE119" i="58"/>
  <c r="G119" i="58"/>
  <c r="JE118" i="58"/>
  <c r="IG118" i="58"/>
  <c r="IE118" i="58"/>
  <c r="HG118" i="58"/>
  <c r="HE118" i="58"/>
  <c r="GG118" i="58"/>
  <c r="GE118" i="58"/>
  <c r="FG118" i="58"/>
  <c r="FE118" i="58"/>
  <c r="EG118" i="58"/>
  <c r="EE118" i="58"/>
  <c r="DG118" i="58"/>
  <c r="DE118" i="58"/>
  <c r="CG118" i="58"/>
  <c r="CE118" i="58"/>
  <c r="BG118" i="58"/>
  <c r="BE118" i="58"/>
  <c r="AG118" i="58"/>
  <c r="AE118" i="58"/>
  <c r="G118" i="58"/>
  <c r="JE117" i="58"/>
  <c r="IG117" i="58"/>
  <c r="IE117" i="58"/>
  <c r="HG117" i="58"/>
  <c r="HE117" i="58"/>
  <c r="GG117" i="58"/>
  <c r="GE117" i="58"/>
  <c r="FG117" i="58"/>
  <c r="FE117" i="58"/>
  <c r="EG117" i="58"/>
  <c r="EE117" i="58"/>
  <c r="DG117" i="58"/>
  <c r="DE117" i="58"/>
  <c r="CG117" i="58"/>
  <c r="CE117" i="58"/>
  <c r="BG117" i="58"/>
  <c r="BE117" i="58"/>
  <c r="AG117" i="58"/>
  <c r="AE117" i="58"/>
  <c r="G117" i="58"/>
  <c r="JE116" i="58"/>
  <c r="IG116" i="58"/>
  <c r="IE116" i="58"/>
  <c r="HG116" i="58"/>
  <c r="HE116" i="58"/>
  <c r="GG116" i="58"/>
  <c r="GE116" i="58"/>
  <c r="FG116" i="58"/>
  <c r="FE116" i="58"/>
  <c r="EG116" i="58"/>
  <c r="EE116" i="58"/>
  <c r="DG116" i="58"/>
  <c r="DE116" i="58"/>
  <c r="CG116" i="58"/>
  <c r="CE116" i="58"/>
  <c r="BG116" i="58"/>
  <c r="BE116" i="58"/>
  <c r="AG116" i="58"/>
  <c r="AE116" i="58"/>
  <c r="G116" i="58"/>
  <c r="JE115" i="58"/>
  <c r="IG115" i="58"/>
  <c r="IE115" i="58"/>
  <c r="HG115" i="58"/>
  <c r="HE115" i="58"/>
  <c r="GG115" i="58"/>
  <c r="GE115" i="58"/>
  <c r="FG115" i="58"/>
  <c r="FE115" i="58"/>
  <c r="EG115" i="58"/>
  <c r="EE115" i="58"/>
  <c r="DG115" i="58"/>
  <c r="DE115" i="58"/>
  <c r="CG115" i="58"/>
  <c r="CE115" i="58"/>
  <c r="BG115" i="58"/>
  <c r="BE115" i="58"/>
  <c r="AG115" i="58"/>
  <c r="AE115" i="58"/>
  <c r="G115" i="58"/>
  <c r="JE114" i="58"/>
  <c r="IG114" i="58"/>
  <c r="IE114" i="58"/>
  <c r="HG114" i="58"/>
  <c r="HE114" i="58"/>
  <c r="GG114" i="58"/>
  <c r="GE114" i="58"/>
  <c r="FG114" i="58"/>
  <c r="FE114" i="58"/>
  <c r="EG114" i="58"/>
  <c r="EE114" i="58"/>
  <c r="DG114" i="58"/>
  <c r="DE114" i="58"/>
  <c r="CG114" i="58"/>
  <c r="CE114" i="58"/>
  <c r="BG114" i="58"/>
  <c r="BE114" i="58"/>
  <c r="AG114" i="58"/>
  <c r="AE114" i="58"/>
  <c r="G114" i="58"/>
  <c r="JE113" i="58"/>
  <c r="IG113" i="58"/>
  <c r="IE113" i="58"/>
  <c r="HG113" i="58"/>
  <c r="HE113" i="58"/>
  <c r="GG113" i="58"/>
  <c r="GE113" i="58"/>
  <c r="FG113" i="58"/>
  <c r="FE113" i="58"/>
  <c r="EG113" i="58"/>
  <c r="EE113" i="58"/>
  <c r="DG113" i="58"/>
  <c r="DE113" i="58"/>
  <c r="CG113" i="58"/>
  <c r="CE113" i="58"/>
  <c r="BG113" i="58"/>
  <c r="BE113" i="58"/>
  <c r="AG113" i="58"/>
  <c r="AE113" i="58"/>
  <c r="G113" i="58"/>
  <c r="JE112" i="58"/>
  <c r="IG112" i="58"/>
  <c r="IE112" i="58"/>
  <c r="HG112" i="58"/>
  <c r="HE112" i="58"/>
  <c r="GG112" i="58"/>
  <c r="GE112" i="58"/>
  <c r="FG112" i="58"/>
  <c r="FE112" i="58"/>
  <c r="EG112" i="58"/>
  <c r="EE112" i="58"/>
  <c r="DG112" i="58"/>
  <c r="DE112" i="58"/>
  <c r="CG112" i="58"/>
  <c r="CE112" i="58"/>
  <c r="BG112" i="58"/>
  <c r="BE112" i="58"/>
  <c r="AG112" i="58"/>
  <c r="AE112" i="58"/>
  <c r="G112" i="58"/>
  <c r="JE111" i="58"/>
  <c r="IG111" i="58"/>
  <c r="IE111" i="58"/>
  <c r="HG111" i="58"/>
  <c r="HE111" i="58"/>
  <c r="GG111" i="58"/>
  <c r="GE111" i="58"/>
  <c r="FG111" i="58"/>
  <c r="FE111" i="58"/>
  <c r="EG111" i="58"/>
  <c r="EE111" i="58"/>
  <c r="DG111" i="58"/>
  <c r="DE111" i="58"/>
  <c r="CG111" i="58"/>
  <c r="CE111" i="58"/>
  <c r="BG111" i="58"/>
  <c r="BE111" i="58"/>
  <c r="AG111" i="58"/>
  <c r="AE111" i="58"/>
  <c r="G111" i="58"/>
  <c r="JE110" i="58"/>
  <c r="IG110" i="58"/>
  <c r="IE110" i="58"/>
  <c r="HG110" i="58"/>
  <c r="HE110" i="58"/>
  <c r="GG110" i="58"/>
  <c r="GE110" i="58"/>
  <c r="FG110" i="58"/>
  <c r="FE110" i="58"/>
  <c r="EG110" i="58"/>
  <c r="EE110" i="58"/>
  <c r="DG110" i="58"/>
  <c r="DE110" i="58"/>
  <c r="CG110" i="58"/>
  <c r="CE110" i="58"/>
  <c r="BG110" i="58"/>
  <c r="BE110" i="58"/>
  <c r="AG110" i="58"/>
  <c r="AE110" i="58"/>
  <c r="G110" i="58"/>
  <c r="JE109" i="58"/>
  <c r="IG109" i="58"/>
  <c r="IE109" i="58"/>
  <c r="HG109" i="58"/>
  <c r="HE109" i="58"/>
  <c r="GG109" i="58"/>
  <c r="GE109" i="58"/>
  <c r="FG109" i="58"/>
  <c r="FE109" i="58"/>
  <c r="EG109" i="58"/>
  <c r="EE109" i="58"/>
  <c r="DG109" i="58"/>
  <c r="DE109" i="58"/>
  <c r="CG109" i="58"/>
  <c r="CE109" i="58"/>
  <c r="BG109" i="58"/>
  <c r="BE109" i="58"/>
  <c r="AG109" i="58"/>
  <c r="AE109" i="58"/>
  <c r="G109" i="58"/>
  <c r="JE108" i="58"/>
  <c r="IG108" i="58"/>
  <c r="IE108" i="58"/>
  <c r="HG108" i="58"/>
  <c r="HE108" i="58"/>
  <c r="GG108" i="58"/>
  <c r="GE108" i="58"/>
  <c r="FG108" i="58"/>
  <c r="FE108" i="58"/>
  <c r="EG108" i="58"/>
  <c r="EE108" i="58"/>
  <c r="DG108" i="58"/>
  <c r="DE108" i="58"/>
  <c r="CG108" i="58"/>
  <c r="CE108" i="58"/>
  <c r="BG108" i="58"/>
  <c r="BE108" i="58"/>
  <c r="AG108" i="58"/>
  <c r="AE108" i="58"/>
  <c r="G108" i="58"/>
  <c r="JE107" i="58"/>
  <c r="IG107" i="58"/>
  <c r="IE107" i="58"/>
  <c r="HG107" i="58"/>
  <c r="HE107" i="58"/>
  <c r="GG107" i="58"/>
  <c r="GE107" i="58"/>
  <c r="FG107" i="58"/>
  <c r="FE107" i="58"/>
  <c r="EG107" i="58"/>
  <c r="EE107" i="58"/>
  <c r="DG107" i="58"/>
  <c r="DE107" i="58"/>
  <c r="CG107" i="58"/>
  <c r="CE107" i="58"/>
  <c r="BG107" i="58"/>
  <c r="BE107" i="58"/>
  <c r="AG107" i="58"/>
  <c r="AE107" i="58"/>
  <c r="G107" i="58"/>
  <c r="JE106" i="58"/>
  <c r="IG106" i="58"/>
  <c r="IE106" i="58"/>
  <c r="HG106" i="58"/>
  <c r="HE106" i="58"/>
  <c r="GG106" i="58"/>
  <c r="GE106" i="58"/>
  <c r="FG106" i="58"/>
  <c r="FE106" i="58"/>
  <c r="EG106" i="58"/>
  <c r="EE106" i="58"/>
  <c r="DG106" i="58"/>
  <c r="DE106" i="58"/>
  <c r="CG106" i="58"/>
  <c r="CE106" i="58"/>
  <c r="BG106" i="58"/>
  <c r="BE106" i="58"/>
  <c r="AG106" i="58"/>
  <c r="AE106" i="58"/>
  <c r="G106" i="58"/>
  <c r="JE105" i="58"/>
  <c r="IG105" i="58"/>
  <c r="IE105" i="58"/>
  <c r="HG105" i="58"/>
  <c r="HE105" i="58"/>
  <c r="GG105" i="58"/>
  <c r="GE105" i="58"/>
  <c r="FG105" i="58"/>
  <c r="FE105" i="58"/>
  <c r="EG105" i="58"/>
  <c r="EE105" i="58"/>
  <c r="DG105" i="58"/>
  <c r="DE105" i="58"/>
  <c r="CG105" i="58"/>
  <c r="CE105" i="58"/>
  <c r="BG105" i="58"/>
  <c r="BE105" i="58"/>
  <c r="AG105" i="58"/>
  <c r="AE105" i="58"/>
  <c r="G105" i="58"/>
  <c r="JE104" i="58"/>
  <c r="IG104" i="58"/>
  <c r="IE104" i="58"/>
  <c r="HG104" i="58"/>
  <c r="HE104" i="58"/>
  <c r="GG104" i="58"/>
  <c r="GE104" i="58"/>
  <c r="FG104" i="58"/>
  <c r="FE104" i="58"/>
  <c r="EG104" i="58"/>
  <c r="EE104" i="58"/>
  <c r="DG104" i="58"/>
  <c r="DE104" i="58"/>
  <c r="CG104" i="58"/>
  <c r="CE104" i="58"/>
  <c r="BG104" i="58"/>
  <c r="BE104" i="58"/>
  <c r="AG104" i="58"/>
  <c r="AE104" i="58"/>
  <c r="G104" i="58"/>
  <c r="JE103" i="58"/>
  <c r="IG103" i="58"/>
  <c r="IE103" i="58"/>
  <c r="HG103" i="58"/>
  <c r="HE103" i="58"/>
  <c r="GG103" i="58"/>
  <c r="GE103" i="58"/>
  <c r="FG103" i="58"/>
  <c r="FE103" i="58"/>
  <c r="EG103" i="58"/>
  <c r="EE103" i="58"/>
  <c r="DG103" i="58"/>
  <c r="DE103" i="58"/>
  <c r="CG103" i="58"/>
  <c r="CE103" i="58"/>
  <c r="BG103" i="58"/>
  <c r="BE103" i="58"/>
  <c r="AG103" i="58"/>
  <c r="AE103" i="58"/>
  <c r="G103" i="58"/>
  <c r="JE102" i="58"/>
  <c r="IG102" i="58"/>
  <c r="IE102" i="58"/>
  <c r="HG102" i="58"/>
  <c r="HE102" i="58"/>
  <c r="GG102" i="58"/>
  <c r="GE102" i="58"/>
  <c r="FG102" i="58"/>
  <c r="FE102" i="58"/>
  <c r="EG102" i="58"/>
  <c r="EE102" i="58"/>
  <c r="DG102" i="58"/>
  <c r="DE102" i="58"/>
  <c r="CG102" i="58"/>
  <c r="CE102" i="58"/>
  <c r="BG102" i="58"/>
  <c r="BE102" i="58"/>
  <c r="AG102" i="58"/>
  <c r="AE102" i="58"/>
  <c r="G102" i="58"/>
  <c r="JE101" i="58"/>
  <c r="IG101" i="58"/>
  <c r="IE101" i="58"/>
  <c r="HG101" i="58"/>
  <c r="HE101" i="58"/>
  <c r="GG101" i="58"/>
  <c r="GE101" i="58"/>
  <c r="FG101" i="58"/>
  <c r="FE101" i="58"/>
  <c r="EG101" i="58"/>
  <c r="EE101" i="58"/>
  <c r="DG101" i="58"/>
  <c r="DE101" i="58"/>
  <c r="CG101" i="58"/>
  <c r="CE101" i="58"/>
  <c r="BG101" i="58"/>
  <c r="BE101" i="58"/>
  <c r="AG101" i="58"/>
  <c r="AE101" i="58"/>
  <c r="G101" i="58"/>
  <c r="JE100" i="58"/>
  <c r="IG100" i="58"/>
  <c r="IE100" i="58"/>
  <c r="HG100" i="58"/>
  <c r="HE100" i="58"/>
  <c r="GG100" i="58"/>
  <c r="GE100" i="58"/>
  <c r="FG100" i="58"/>
  <c r="FE100" i="58"/>
  <c r="EG100" i="58"/>
  <c r="EE100" i="58"/>
  <c r="DG100" i="58"/>
  <c r="DE100" i="58"/>
  <c r="CG100" i="58"/>
  <c r="CE100" i="58"/>
  <c r="BG100" i="58"/>
  <c r="BE100" i="58"/>
  <c r="AG100" i="58"/>
  <c r="AE100" i="58"/>
  <c r="G100" i="58"/>
  <c r="JE99" i="58"/>
  <c r="IG99" i="58"/>
  <c r="IE99" i="58"/>
  <c r="HG99" i="58"/>
  <c r="HE99" i="58"/>
  <c r="GG99" i="58"/>
  <c r="GE99" i="58"/>
  <c r="FG99" i="58"/>
  <c r="FE99" i="58"/>
  <c r="EG99" i="58"/>
  <c r="EE99" i="58"/>
  <c r="DG99" i="58"/>
  <c r="DE99" i="58"/>
  <c r="CG99" i="58"/>
  <c r="CE99" i="58"/>
  <c r="BG99" i="58"/>
  <c r="BE99" i="58"/>
  <c r="AG99" i="58"/>
  <c r="AE99" i="58"/>
  <c r="G99" i="58"/>
  <c r="JE98" i="58"/>
  <c r="IG98" i="58"/>
  <c r="IE98" i="58"/>
  <c r="HG98" i="58"/>
  <c r="HE98" i="58"/>
  <c r="GG98" i="58"/>
  <c r="GE98" i="58"/>
  <c r="FG98" i="58"/>
  <c r="FE98" i="58"/>
  <c r="EG98" i="58"/>
  <c r="EE98" i="58"/>
  <c r="DG98" i="58"/>
  <c r="DE98" i="58"/>
  <c r="CG98" i="58"/>
  <c r="CE98" i="58"/>
  <c r="BG98" i="58"/>
  <c r="BE98" i="58"/>
  <c r="AG98" i="58"/>
  <c r="AE98" i="58"/>
  <c r="G98" i="58"/>
  <c r="JE97" i="58"/>
  <c r="IG97" i="58"/>
  <c r="IE97" i="58"/>
  <c r="HG97" i="58"/>
  <c r="HE97" i="58"/>
  <c r="GG97" i="58"/>
  <c r="GE97" i="58"/>
  <c r="FG97" i="58"/>
  <c r="FE97" i="58"/>
  <c r="EG97" i="58"/>
  <c r="EE97" i="58"/>
  <c r="DG97" i="58"/>
  <c r="DE97" i="58"/>
  <c r="CG97" i="58"/>
  <c r="CE97" i="58"/>
  <c r="BG97" i="58"/>
  <c r="BE97" i="58"/>
  <c r="AG97" i="58"/>
  <c r="AE97" i="58"/>
  <c r="G97" i="58"/>
  <c r="JE96" i="58"/>
  <c r="IG96" i="58"/>
  <c r="IE96" i="58"/>
  <c r="HG96" i="58"/>
  <c r="HE96" i="58"/>
  <c r="GG96" i="58"/>
  <c r="GE96" i="58"/>
  <c r="FG96" i="58"/>
  <c r="FE96" i="58"/>
  <c r="EG96" i="58"/>
  <c r="EE96" i="58"/>
  <c r="DG96" i="58"/>
  <c r="DE96" i="58"/>
  <c r="CG96" i="58"/>
  <c r="CE96" i="58"/>
  <c r="BG96" i="58"/>
  <c r="BE96" i="58"/>
  <c r="AG96" i="58"/>
  <c r="AE96" i="58"/>
  <c r="G96" i="58"/>
  <c r="JE95" i="58"/>
  <c r="IG95" i="58"/>
  <c r="IE95" i="58"/>
  <c r="HG95" i="58"/>
  <c r="HE95" i="58"/>
  <c r="GG95" i="58"/>
  <c r="GE95" i="58"/>
  <c r="FG95" i="58"/>
  <c r="FE95" i="58"/>
  <c r="EG95" i="58"/>
  <c r="EE95" i="58"/>
  <c r="DG95" i="58"/>
  <c r="DE95" i="58"/>
  <c r="CG95" i="58"/>
  <c r="CE95" i="58"/>
  <c r="BG95" i="58"/>
  <c r="BE95" i="58"/>
  <c r="AG95" i="58"/>
  <c r="AE95" i="58"/>
  <c r="G95" i="58"/>
  <c r="JE94" i="58"/>
  <c r="IG94" i="58"/>
  <c r="IE94" i="58"/>
  <c r="HG94" i="58"/>
  <c r="HE94" i="58"/>
  <c r="GG94" i="58"/>
  <c r="GE94" i="58"/>
  <c r="FG94" i="58"/>
  <c r="FE94" i="58"/>
  <c r="EG94" i="58"/>
  <c r="EE94" i="58"/>
  <c r="DG94" i="58"/>
  <c r="DE94" i="58"/>
  <c r="CG94" i="58"/>
  <c r="CE94" i="58"/>
  <c r="BG94" i="58"/>
  <c r="BE94" i="58"/>
  <c r="AG94" i="58"/>
  <c r="AE94" i="58"/>
  <c r="G94" i="58"/>
  <c r="JE93" i="58"/>
  <c r="IG93" i="58"/>
  <c r="IE93" i="58"/>
  <c r="HG93" i="58"/>
  <c r="HE93" i="58"/>
  <c r="GG93" i="58"/>
  <c r="GE93" i="58"/>
  <c r="FG93" i="58"/>
  <c r="FE93" i="58"/>
  <c r="EG93" i="58"/>
  <c r="EE93" i="58"/>
  <c r="DG93" i="58"/>
  <c r="DE93" i="58"/>
  <c r="CG93" i="58"/>
  <c r="CE93" i="58"/>
  <c r="BG93" i="58"/>
  <c r="BE93" i="58"/>
  <c r="AG93" i="58"/>
  <c r="AE93" i="58"/>
  <c r="G93" i="58"/>
  <c r="JE92" i="58"/>
  <c r="IG92" i="58"/>
  <c r="IE92" i="58"/>
  <c r="HG92" i="58"/>
  <c r="HE92" i="58"/>
  <c r="GG92" i="58"/>
  <c r="GE92" i="58"/>
  <c r="FG92" i="58"/>
  <c r="FE92" i="58"/>
  <c r="EG92" i="58"/>
  <c r="EE92" i="58"/>
  <c r="DG92" i="58"/>
  <c r="DE92" i="58"/>
  <c r="CG92" i="58"/>
  <c r="CE92" i="58"/>
  <c r="BG92" i="58"/>
  <c r="BE92" i="58"/>
  <c r="AG92" i="58"/>
  <c r="AE92" i="58"/>
  <c r="G92" i="58"/>
  <c r="JE91" i="58"/>
  <c r="IG91" i="58"/>
  <c r="IE91" i="58"/>
  <c r="HG91" i="58"/>
  <c r="HE91" i="58"/>
  <c r="GG91" i="58"/>
  <c r="GE91" i="58"/>
  <c r="FG91" i="58"/>
  <c r="FE91" i="58"/>
  <c r="EG91" i="58"/>
  <c r="EE91" i="58"/>
  <c r="DG91" i="58"/>
  <c r="DE91" i="58"/>
  <c r="CG91" i="58"/>
  <c r="CE91" i="58"/>
  <c r="BG91" i="58"/>
  <c r="BE91" i="58"/>
  <c r="AG91" i="58"/>
  <c r="AE91" i="58"/>
  <c r="G91" i="58"/>
  <c r="JE90" i="58"/>
  <c r="IG90" i="58"/>
  <c r="IE90" i="58"/>
  <c r="HG90" i="58"/>
  <c r="HE90" i="58"/>
  <c r="GG90" i="58"/>
  <c r="GE90" i="58"/>
  <c r="FG90" i="58"/>
  <c r="FE90" i="58"/>
  <c r="EG90" i="58"/>
  <c r="EE90" i="58"/>
  <c r="DG90" i="58"/>
  <c r="DE90" i="58"/>
  <c r="CG90" i="58"/>
  <c r="CE90" i="58"/>
  <c r="BG90" i="58"/>
  <c r="BE90" i="58"/>
  <c r="AG90" i="58"/>
  <c r="AE90" i="58"/>
  <c r="G90" i="58"/>
  <c r="JE89" i="58"/>
  <c r="IG89" i="58"/>
  <c r="IE89" i="58"/>
  <c r="HG89" i="58"/>
  <c r="HE89" i="58"/>
  <c r="GG89" i="58"/>
  <c r="GE89" i="58"/>
  <c r="FG89" i="58"/>
  <c r="FE89" i="58"/>
  <c r="EG89" i="58"/>
  <c r="EE89" i="58"/>
  <c r="DG89" i="58"/>
  <c r="DE89" i="58"/>
  <c r="CG89" i="58"/>
  <c r="CE89" i="58"/>
  <c r="BG89" i="58"/>
  <c r="BE89" i="58"/>
  <c r="AG89" i="58"/>
  <c r="AE89" i="58"/>
  <c r="G89" i="58"/>
  <c r="JE88" i="58"/>
  <c r="IG88" i="58"/>
  <c r="IE88" i="58"/>
  <c r="HG88" i="58"/>
  <c r="HE88" i="58"/>
  <c r="GG88" i="58"/>
  <c r="GE88" i="58"/>
  <c r="FG88" i="58"/>
  <c r="FE88" i="58"/>
  <c r="EG88" i="58"/>
  <c r="EE88" i="58"/>
  <c r="DG88" i="58"/>
  <c r="DE88" i="58"/>
  <c r="CG88" i="58"/>
  <c r="CE88" i="58"/>
  <c r="BG88" i="58"/>
  <c r="BE88" i="58"/>
  <c r="AG88" i="58"/>
  <c r="AE88" i="58"/>
  <c r="G88" i="58"/>
  <c r="JE87" i="58"/>
  <c r="IG87" i="58"/>
  <c r="IE87" i="58"/>
  <c r="HG87" i="58"/>
  <c r="HE87" i="58"/>
  <c r="GG87" i="58"/>
  <c r="GE87" i="58"/>
  <c r="FG87" i="58"/>
  <c r="FE87" i="58"/>
  <c r="EG87" i="58"/>
  <c r="EE87" i="58"/>
  <c r="DG87" i="58"/>
  <c r="DE87" i="58"/>
  <c r="CG87" i="58"/>
  <c r="CE87" i="58"/>
  <c r="BG87" i="58"/>
  <c r="BE87" i="58"/>
  <c r="AG87" i="58"/>
  <c r="AE87" i="58"/>
  <c r="G87" i="58"/>
  <c r="JE86" i="58"/>
  <c r="IG86" i="58"/>
  <c r="IE86" i="58"/>
  <c r="HG86" i="58"/>
  <c r="HE86" i="58"/>
  <c r="GG86" i="58"/>
  <c r="GE86" i="58"/>
  <c r="FG86" i="58"/>
  <c r="FE86" i="58"/>
  <c r="EG86" i="58"/>
  <c r="EE86" i="58"/>
  <c r="DG86" i="58"/>
  <c r="DE86" i="58"/>
  <c r="CG86" i="58"/>
  <c r="CE86" i="58"/>
  <c r="BG86" i="58"/>
  <c r="BE86" i="58"/>
  <c r="AG86" i="58"/>
  <c r="AE86" i="58"/>
  <c r="G86" i="58"/>
  <c r="JE85" i="58"/>
  <c r="IG85" i="58"/>
  <c r="IE85" i="58"/>
  <c r="HG85" i="58"/>
  <c r="HE85" i="58"/>
  <c r="GG85" i="58"/>
  <c r="GE85" i="58"/>
  <c r="FG85" i="58"/>
  <c r="FE85" i="58"/>
  <c r="EG85" i="58"/>
  <c r="EE85" i="58"/>
  <c r="DG85" i="58"/>
  <c r="DE85" i="58"/>
  <c r="CG85" i="58"/>
  <c r="CE85" i="58"/>
  <c r="BG85" i="58"/>
  <c r="BE85" i="58"/>
  <c r="AG85" i="58"/>
  <c r="AE85" i="58"/>
  <c r="G85" i="58"/>
  <c r="JE84" i="58"/>
  <c r="IG84" i="58"/>
  <c r="IE84" i="58"/>
  <c r="HG84" i="58"/>
  <c r="HE84" i="58"/>
  <c r="GG84" i="58"/>
  <c r="GE84" i="58"/>
  <c r="FG84" i="58"/>
  <c r="FE84" i="58"/>
  <c r="EG84" i="58"/>
  <c r="EE84" i="58"/>
  <c r="DG84" i="58"/>
  <c r="DE84" i="58"/>
  <c r="CG84" i="58"/>
  <c r="CE84" i="58"/>
  <c r="BG84" i="58"/>
  <c r="BE84" i="58"/>
  <c r="AG84" i="58"/>
  <c r="AE84" i="58"/>
  <c r="G84" i="58"/>
  <c r="JE83" i="58"/>
  <c r="IG83" i="58"/>
  <c r="IE83" i="58"/>
  <c r="HG83" i="58"/>
  <c r="HE83" i="58"/>
  <c r="GG83" i="58"/>
  <c r="GE83" i="58"/>
  <c r="FG83" i="58"/>
  <c r="FE83" i="58"/>
  <c r="EG83" i="58"/>
  <c r="EE83" i="58"/>
  <c r="DG83" i="58"/>
  <c r="DE83" i="58"/>
  <c r="CG83" i="58"/>
  <c r="CE83" i="58"/>
  <c r="BG83" i="58"/>
  <c r="BE83" i="58"/>
  <c r="AG83" i="58"/>
  <c r="AE83" i="58"/>
  <c r="G83" i="58"/>
  <c r="JE82" i="58"/>
  <c r="IG82" i="58"/>
  <c r="IE82" i="58"/>
  <c r="HG82" i="58"/>
  <c r="HE82" i="58"/>
  <c r="GG82" i="58"/>
  <c r="GE82" i="58"/>
  <c r="FG82" i="58"/>
  <c r="FE82" i="58"/>
  <c r="EG82" i="58"/>
  <c r="EE82" i="58"/>
  <c r="DG82" i="58"/>
  <c r="DE82" i="58"/>
  <c r="CG82" i="58"/>
  <c r="CE82" i="58"/>
  <c r="BG82" i="58"/>
  <c r="BE82" i="58"/>
  <c r="AG82" i="58"/>
  <c r="AE82" i="58"/>
  <c r="G82" i="58"/>
  <c r="JE81" i="58"/>
  <c r="IG81" i="58"/>
  <c r="IE81" i="58"/>
  <c r="HG81" i="58"/>
  <c r="HE81" i="58"/>
  <c r="GG81" i="58"/>
  <c r="GE81" i="58"/>
  <c r="FG81" i="58"/>
  <c r="FE81" i="58"/>
  <c r="EG81" i="58"/>
  <c r="EE81" i="58"/>
  <c r="DG81" i="58"/>
  <c r="DE81" i="58"/>
  <c r="CG81" i="58"/>
  <c r="CE81" i="58"/>
  <c r="BG81" i="58"/>
  <c r="BE81" i="58"/>
  <c r="AG81" i="58"/>
  <c r="AE81" i="58"/>
  <c r="G81" i="58"/>
  <c r="JE80" i="58"/>
  <c r="IG80" i="58"/>
  <c r="IE80" i="58"/>
  <c r="HG80" i="58"/>
  <c r="HE80" i="58"/>
  <c r="GG80" i="58"/>
  <c r="GE80" i="58"/>
  <c r="FG80" i="58"/>
  <c r="FE80" i="58"/>
  <c r="EG80" i="58"/>
  <c r="EE80" i="58"/>
  <c r="DG80" i="58"/>
  <c r="DE80" i="58"/>
  <c r="CG80" i="58"/>
  <c r="CE80" i="58"/>
  <c r="BG80" i="58"/>
  <c r="BE80" i="58"/>
  <c r="AG80" i="58"/>
  <c r="AE80" i="58"/>
  <c r="G80" i="58"/>
  <c r="JE79" i="58"/>
  <c r="IG79" i="58"/>
  <c r="IE79" i="58"/>
  <c r="HG79" i="58"/>
  <c r="HE79" i="58"/>
  <c r="GG79" i="58"/>
  <c r="GE79" i="58"/>
  <c r="FG79" i="58"/>
  <c r="FE79" i="58"/>
  <c r="EG79" i="58"/>
  <c r="EE79" i="58"/>
  <c r="DG79" i="58"/>
  <c r="DE79" i="58"/>
  <c r="CG79" i="58"/>
  <c r="CE79" i="58"/>
  <c r="BG79" i="58"/>
  <c r="BE79" i="58"/>
  <c r="AG79" i="58"/>
  <c r="AE79" i="58"/>
  <c r="G79" i="58"/>
  <c r="JE78" i="58"/>
  <c r="IG78" i="58"/>
  <c r="IE78" i="58"/>
  <c r="HG78" i="58"/>
  <c r="HE78" i="58"/>
  <c r="GG78" i="58"/>
  <c r="GE78" i="58"/>
  <c r="FG78" i="58"/>
  <c r="FE78" i="58"/>
  <c r="EG78" i="58"/>
  <c r="EE78" i="58"/>
  <c r="DG78" i="58"/>
  <c r="DE78" i="58"/>
  <c r="CG78" i="58"/>
  <c r="CE78" i="58"/>
  <c r="BG78" i="58"/>
  <c r="BE78" i="58"/>
  <c r="AG78" i="58"/>
  <c r="AE78" i="58"/>
  <c r="G78" i="58"/>
  <c r="JE77" i="58"/>
  <c r="IG77" i="58"/>
  <c r="IE77" i="58"/>
  <c r="HG77" i="58"/>
  <c r="HE77" i="58"/>
  <c r="GG77" i="58"/>
  <c r="GE77" i="58"/>
  <c r="FG77" i="58"/>
  <c r="FE77" i="58"/>
  <c r="EG77" i="58"/>
  <c r="EE77" i="58"/>
  <c r="DG77" i="58"/>
  <c r="DE77" i="58"/>
  <c r="CG77" i="58"/>
  <c r="CE77" i="58"/>
  <c r="BG77" i="58"/>
  <c r="BE77" i="58"/>
  <c r="AG77" i="58"/>
  <c r="AE77" i="58"/>
  <c r="G77" i="58"/>
  <c r="JE76" i="58"/>
  <c r="IG76" i="58"/>
  <c r="IE76" i="58"/>
  <c r="HG76" i="58"/>
  <c r="HE76" i="58"/>
  <c r="GG76" i="58"/>
  <c r="GE76" i="58"/>
  <c r="FG76" i="58"/>
  <c r="FE76" i="58"/>
  <c r="EG76" i="58"/>
  <c r="EE76" i="58"/>
  <c r="DG76" i="58"/>
  <c r="DE76" i="58"/>
  <c r="CG76" i="58"/>
  <c r="CE76" i="58"/>
  <c r="BG76" i="58"/>
  <c r="BE76" i="58"/>
  <c r="AG76" i="58"/>
  <c r="AE76" i="58"/>
  <c r="G76" i="58"/>
  <c r="JE75" i="58"/>
  <c r="IG75" i="58"/>
  <c r="IE75" i="58"/>
  <c r="HG75" i="58"/>
  <c r="HE75" i="58"/>
  <c r="GG75" i="58"/>
  <c r="GE75" i="58"/>
  <c r="FG75" i="58"/>
  <c r="FE75" i="58"/>
  <c r="EG75" i="58"/>
  <c r="EE75" i="58"/>
  <c r="DG75" i="58"/>
  <c r="DE75" i="58"/>
  <c r="CG75" i="58"/>
  <c r="CE75" i="58"/>
  <c r="BG75" i="58"/>
  <c r="BE75" i="58"/>
  <c r="AG75" i="58"/>
  <c r="AE75" i="58"/>
  <c r="G75" i="58"/>
  <c r="JE74" i="58"/>
  <c r="IG74" i="58"/>
  <c r="IE74" i="58"/>
  <c r="HG74" i="58"/>
  <c r="HE74" i="58"/>
  <c r="GG74" i="58"/>
  <c r="GE74" i="58"/>
  <c r="FG74" i="58"/>
  <c r="FE74" i="58"/>
  <c r="EG74" i="58"/>
  <c r="EE74" i="58"/>
  <c r="DG74" i="58"/>
  <c r="DE74" i="58"/>
  <c r="CG74" i="58"/>
  <c r="CE74" i="58"/>
  <c r="BG74" i="58"/>
  <c r="BE74" i="58"/>
  <c r="AG74" i="58"/>
  <c r="AE74" i="58"/>
  <c r="G74" i="58"/>
  <c r="JE73" i="58"/>
  <c r="IG73" i="58"/>
  <c r="IE73" i="58"/>
  <c r="HG73" i="58"/>
  <c r="HE73" i="58"/>
  <c r="GG73" i="58"/>
  <c r="GE73" i="58"/>
  <c r="FG73" i="58"/>
  <c r="FE73" i="58"/>
  <c r="EG73" i="58"/>
  <c r="EE73" i="58"/>
  <c r="DG73" i="58"/>
  <c r="DE73" i="58"/>
  <c r="CG73" i="58"/>
  <c r="CE73" i="58"/>
  <c r="BG73" i="58"/>
  <c r="BE73" i="58"/>
  <c r="AG73" i="58"/>
  <c r="AE73" i="58"/>
  <c r="G73" i="58"/>
  <c r="JE72" i="58"/>
  <c r="IG72" i="58"/>
  <c r="IE72" i="58"/>
  <c r="HG72" i="58"/>
  <c r="HE72" i="58"/>
  <c r="GG72" i="58"/>
  <c r="GE72" i="58"/>
  <c r="FG72" i="58"/>
  <c r="FE72" i="58"/>
  <c r="EG72" i="58"/>
  <c r="EE72" i="58"/>
  <c r="DG72" i="58"/>
  <c r="DE72" i="58"/>
  <c r="CG72" i="58"/>
  <c r="CE72" i="58"/>
  <c r="BG72" i="58"/>
  <c r="BE72" i="58"/>
  <c r="AG72" i="58"/>
  <c r="AE72" i="58"/>
  <c r="G72" i="58"/>
  <c r="JE71" i="58"/>
  <c r="IG71" i="58"/>
  <c r="IE71" i="58"/>
  <c r="HG71" i="58"/>
  <c r="HE71" i="58"/>
  <c r="GG71" i="58"/>
  <c r="GE71" i="58"/>
  <c r="FG71" i="58"/>
  <c r="FE71" i="58"/>
  <c r="EG71" i="58"/>
  <c r="EE71" i="58"/>
  <c r="DG71" i="58"/>
  <c r="DE71" i="58"/>
  <c r="CG71" i="58"/>
  <c r="CE71" i="58"/>
  <c r="BG71" i="58"/>
  <c r="BE71" i="58"/>
  <c r="AG71" i="58"/>
  <c r="AE71" i="58"/>
  <c r="G71" i="58"/>
  <c r="JE70" i="58"/>
  <c r="IG70" i="58"/>
  <c r="IE70" i="58"/>
  <c r="HG70" i="58"/>
  <c r="HE70" i="58"/>
  <c r="GG70" i="58"/>
  <c r="GE70" i="58"/>
  <c r="FG70" i="58"/>
  <c r="FE70" i="58"/>
  <c r="EG70" i="58"/>
  <c r="EE70" i="58"/>
  <c r="DG70" i="58"/>
  <c r="DE70" i="58"/>
  <c r="CG70" i="58"/>
  <c r="CE70" i="58"/>
  <c r="BG70" i="58"/>
  <c r="BE70" i="58"/>
  <c r="AG70" i="58"/>
  <c r="AE70" i="58"/>
  <c r="G70" i="58"/>
  <c r="JE69" i="58"/>
  <c r="IG69" i="58"/>
  <c r="IE69" i="58"/>
  <c r="HG69" i="58"/>
  <c r="HE69" i="58"/>
  <c r="GG69" i="58"/>
  <c r="GE69" i="58"/>
  <c r="FG69" i="58"/>
  <c r="FE69" i="58"/>
  <c r="EG69" i="58"/>
  <c r="EE69" i="58"/>
  <c r="DG69" i="58"/>
  <c r="DE69" i="58"/>
  <c r="CG69" i="58"/>
  <c r="CE69" i="58"/>
  <c r="BG69" i="58"/>
  <c r="BE69" i="58"/>
  <c r="AG69" i="58"/>
  <c r="AE69" i="58"/>
  <c r="G69" i="58"/>
  <c r="JE68" i="58"/>
  <c r="IG68" i="58"/>
  <c r="IE68" i="58"/>
  <c r="HG68" i="58"/>
  <c r="HE68" i="58"/>
  <c r="GG68" i="58"/>
  <c r="GE68" i="58"/>
  <c r="FG68" i="58"/>
  <c r="FE68" i="58"/>
  <c r="EG68" i="58"/>
  <c r="EE68" i="58"/>
  <c r="DG68" i="58"/>
  <c r="DE68" i="58"/>
  <c r="CG68" i="58"/>
  <c r="CE68" i="58"/>
  <c r="BG68" i="58"/>
  <c r="BE68" i="58"/>
  <c r="AG68" i="58"/>
  <c r="AE68" i="58"/>
  <c r="G68" i="58"/>
  <c r="JE67" i="58"/>
  <c r="IG67" i="58"/>
  <c r="IE67" i="58"/>
  <c r="HG67" i="58"/>
  <c r="HE67" i="58"/>
  <c r="GG67" i="58"/>
  <c r="GE67" i="58"/>
  <c r="FG67" i="58"/>
  <c r="FE67" i="58"/>
  <c r="EG67" i="58"/>
  <c r="EE67" i="58"/>
  <c r="DG67" i="58"/>
  <c r="DE67" i="58"/>
  <c r="CG67" i="58"/>
  <c r="CE67" i="58"/>
  <c r="BG67" i="58"/>
  <c r="BE67" i="58"/>
  <c r="AG67" i="58"/>
  <c r="AE67" i="58"/>
  <c r="G67" i="58"/>
  <c r="JE66" i="58"/>
  <c r="IG66" i="58"/>
  <c r="IE66" i="58"/>
  <c r="HG66" i="58"/>
  <c r="HE66" i="58"/>
  <c r="GG66" i="58"/>
  <c r="GE66" i="58"/>
  <c r="FG66" i="58"/>
  <c r="FE66" i="58"/>
  <c r="EG66" i="58"/>
  <c r="EE66" i="58"/>
  <c r="DG66" i="58"/>
  <c r="DE66" i="58"/>
  <c r="CG66" i="58"/>
  <c r="CE66" i="58"/>
  <c r="BG66" i="58"/>
  <c r="BE66" i="58"/>
  <c r="AG66" i="58"/>
  <c r="AE66" i="58"/>
  <c r="G66" i="58"/>
  <c r="JE65" i="58"/>
  <c r="IG65" i="58"/>
  <c r="IE65" i="58"/>
  <c r="HG65" i="58"/>
  <c r="HE65" i="58"/>
  <c r="GG65" i="58"/>
  <c r="GE65" i="58"/>
  <c r="FG65" i="58"/>
  <c r="FE65" i="58"/>
  <c r="EG65" i="58"/>
  <c r="EE65" i="58"/>
  <c r="DG65" i="58"/>
  <c r="DE65" i="58"/>
  <c r="CG65" i="58"/>
  <c r="CE65" i="58"/>
  <c r="BG65" i="58"/>
  <c r="BE65" i="58"/>
  <c r="AG65" i="58"/>
  <c r="AE65" i="58"/>
  <c r="G65" i="58"/>
  <c r="JE64" i="58"/>
  <c r="IG64" i="58"/>
  <c r="IE64" i="58"/>
  <c r="HG64" i="58"/>
  <c r="HE64" i="58"/>
  <c r="GG64" i="58"/>
  <c r="GE64" i="58"/>
  <c r="FG64" i="58"/>
  <c r="FE64" i="58"/>
  <c r="EG64" i="58"/>
  <c r="EE64" i="58"/>
  <c r="DG64" i="58"/>
  <c r="DE64" i="58"/>
  <c r="CG64" i="58"/>
  <c r="CE64" i="58"/>
  <c r="BG64" i="58"/>
  <c r="BE64" i="58"/>
  <c r="AG64" i="58"/>
  <c r="AE64" i="58"/>
  <c r="G64" i="58"/>
  <c r="JE63" i="58"/>
  <c r="IG63" i="58"/>
  <c r="IE63" i="58"/>
  <c r="HG63" i="58"/>
  <c r="HE63" i="58"/>
  <c r="GG63" i="58"/>
  <c r="GE63" i="58"/>
  <c r="FG63" i="58"/>
  <c r="FE63" i="58"/>
  <c r="EG63" i="58"/>
  <c r="EE63" i="58"/>
  <c r="DG63" i="58"/>
  <c r="DE63" i="58"/>
  <c r="CG63" i="58"/>
  <c r="CE63" i="58"/>
  <c r="BG63" i="58"/>
  <c r="BE63" i="58"/>
  <c r="AG63" i="58"/>
  <c r="AE63" i="58"/>
  <c r="G63" i="58"/>
  <c r="JE62" i="58"/>
  <c r="IG62" i="58"/>
  <c r="IE62" i="58"/>
  <c r="HG62" i="58"/>
  <c r="HE62" i="58"/>
  <c r="GG62" i="58"/>
  <c r="GE62" i="58"/>
  <c r="FG62" i="58"/>
  <c r="FE62" i="58"/>
  <c r="EG62" i="58"/>
  <c r="EE62" i="58"/>
  <c r="DG62" i="58"/>
  <c r="DE62" i="58"/>
  <c r="CG62" i="58"/>
  <c r="CE62" i="58"/>
  <c r="BG62" i="58"/>
  <c r="BE62" i="58"/>
  <c r="AG62" i="58"/>
  <c r="AE62" i="58"/>
  <c r="G62" i="58"/>
  <c r="JE61" i="58"/>
  <c r="IG61" i="58"/>
  <c r="IE61" i="58"/>
  <c r="HG61" i="58"/>
  <c r="HE61" i="58"/>
  <c r="GG61" i="58"/>
  <c r="GE61" i="58"/>
  <c r="FG61" i="58"/>
  <c r="FE61" i="58"/>
  <c r="EG61" i="58"/>
  <c r="EE61" i="58"/>
  <c r="DG61" i="58"/>
  <c r="DE61" i="58"/>
  <c r="CG61" i="58"/>
  <c r="CE61" i="58"/>
  <c r="BG61" i="58"/>
  <c r="BE61" i="58"/>
  <c r="AG61" i="58"/>
  <c r="AE61" i="58"/>
  <c r="G61" i="58"/>
  <c r="JE60" i="58"/>
  <c r="IG60" i="58"/>
  <c r="IE60" i="58"/>
  <c r="HG60" i="58"/>
  <c r="HE60" i="58"/>
  <c r="GG60" i="58"/>
  <c r="GE60" i="58"/>
  <c r="FG60" i="58"/>
  <c r="FE60" i="58"/>
  <c r="EG60" i="58"/>
  <c r="EE60" i="58"/>
  <c r="DG60" i="58"/>
  <c r="DE60" i="58"/>
  <c r="CG60" i="58"/>
  <c r="CE60" i="58"/>
  <c r="BG60" i="58"/>
  <c r="BE60" i="58"/>
  <c r="AG60" i="58"/>
  <c r="AE60" i="58"/>
  <c r="G60" i="58"/>
  <c r="JE59" i="58"/>
  <c r="IG59" i="58"/>
  <c r="IE59" i="58"/>
  <c r="HG59" i="58"/>
  <c r="HE59" i="58"/>
  <c r="GG59" i="58"/>
  <c r="GE59" i="58"/>
  <c r="FG59" i="58"/>
  <c r="FE59" i="58"/>
  <c r="EG59" i="58"/>
  <c r="EE59" i="58"/>
  <c r="DG59" i="58"/>
  <c r="DE59" i="58"/>
  <c r="CG59" i="58"/>
  <c r="CE59" i="58"/>
  <c r="BG59" i="58"/>
  <c r="BE59" i="58"/>
  <c r="AG59" i="58"/>
  <c r="AE59" i="58"/>
  <c r="G59" i="58"/>
  <c r="JE58" i="58"/>
  <c r="IG58" i="58"/>
  <c r="IE58" i="58"/>
  <c r="HG58" i="58"/>
  <c r="HE58" i="58"/>
  <c r="GG58" i="58"/>
  <c r="GE58" i="58"/>
  <c r="FG58" i="58"/>
  <c r="FE58" i="58"/>
  <c r="EG58" i="58"/>
  <c r="EE58" i="58"/>
  <c r="DG58" i="58"/>
  <c r="DE58" i="58"/>
  <c r="CG58" i="58"/>
  <c r="CE58" i="58"/>
  <c r="BG58" i="58"/>
  <c r="BE58" i="58"/>
  <c r="AG58" i="58"/>
  <c r="AE58" i="58"/>
  <c r="G58" i="58"/>
  <c r="JE57" i="58"/>
  <c r="IG57" i="58"/>
  <c r="IE57" i="58"/>
  <c r="HG57" i="58"/>
  <c r="HE57" i="58"/>
  <c r="GG57" i="58"/>
  <c r="GE57" i="58"/>
  <c r="FG57" i="58"/>
  <c r="FE57" i="58"/>
  <c r="EG57" i="58"/>
  <c r="EE57" i="58"/>
  <c r="DG57" i="58"/>
  <c r="DE57" i="58"/>
  <c r="CG57" i="58"/>
  <c r="CE57" i="58"/>
  <c r="BG57" i="58"/>
  <c r="BE57" i="58"/>
  <c r="AG57" i="58"/>
  <c r="AE57" i="58"/>
  <c r="G57" i="58"/>
  <c r="JE56" i="58"/>
  <c r="IG56" i="58"/>
  <c r="IE56" i="58"/>
  <c r="HG56" i="58"/>
  <c r="HE56" i="58"/>
  <c r="GG56" i="58"/>
  <c r="GE56" i="58"/>
  <c r="FG56" i="58"/>
  <c r="FE56" i="58"/>
  <c r="EG56" i="58"/>
  <c r="EE56" i="58"/>
  <c r="DG56" i="58"/>
  <c r="DE56" i="58"/>
  <c r="CG56" i="58"/>
  <c r="CE56" i="58"/>
  <c r="BG56" i="58"/>
  <c r="BE56" i="58"/>
  <c r="AG56" i="58"/>
  <c r="AE56" i="58"/>
  <c r="G56" i="58"/>
  <c r="JE55" i="58"/>
  <c r="IG55" i="58"/>
  <c r="IE55" i="58"/>
  <c r="HG55" i="58"/>
  <c r="HE55" i="58"/>
  <c r="GG55" i="58"/>
  <c r="GE55" i="58"/>
  <c r="FG55" i="58"/>
  <c r="FE55" i="58"/>
  <c r="EG55" i="58"/>
  <c r="EE55" i="58"/>
  <c r="DG55" i="58"/>
  <c r="DE55" i="58"/>
  <c r="CG55" i="58"/>
  <c r="CE55" i="58"/>
  <c r="BG55" i="58"/>
  <c r="BE55" i="58"/>
  <c r="AG55" i="58"/>
  <c r="AE55" i="58"/>
  <c r="G55" i="58"/>
  <c r="JE54" i="58"/>
  <c r="IG54" i="58"/>
  <c r="IE54" i="58"/>
  <c r="HG54" i="58"/>
  <c r="HE54" i="58"/>
  <c r="GG54" i="58"/>
  <c r="GE54" i="58"/>
  <c r="FG54" i="58"/>
  <c r="FE54" i="58"/>
  <c r="EG54" i="58"/>
  <c r="EE54" i="58"/>
  <c r="DG54" i="58"/>
  <c r="DE54" i="58"/>
  <c r="CG54" i="58"/>
  <c r="CE54" i="58"/>
  <c r="BG54" i="58"/>
  <c r="BE54" i="58"/>
  <c r="AG54" i="58"/>
  <c r="AE54" i="58"/>
  <c r="G54" i="58"/>
  <c r="JE53" i="58"/>
  <c r="IG53" i="58"/>
  <c r="IE53" i="58"/>
  <c r="HG53" i="58"/>
  <c r="HE53" i="58"/>
  <c r="GG53" i="58"/>
  <c r="GE53" i="58"/>
  <c r="FG53" i="58"/>
  <c r="FE53" i="58"/>
  <c r="EG53" i="58"/>
  <c r="EE53" i="58"/>
  <c r="DG53" i="58"/>
  <c r="DE53" i="58"/>
  <c r="CG53" i="58"/>
  <c r="CE53" i="58"/>
  <c r="BG53" i="58"/>
  <c r="BE53" i="58"/>
  <c r="AG53" i="58"/>
  <c r="AE53" i="58"/>
  <c r="G53" i="58"/>
  <c r="JE52" i="58"/>
  <c r="IG52" i="58"/>
  <c r="IE52" i="58"/>
  <c r="HG52" i="58"/>
  <c r="HE52" i="58"/>
  <c r="GG52" i="58"/>
  <c r="GE52" i="58"/>
  <c r="FG52" i="58"/>
  <c r="FE52" i="58"/>
  <c r="EG52" i="58"/>
  <c r="EE52" i="58"/>
  <c r="DG52" i="58"/>
  <c r="DE52" i="58"/>
  <c r="CG52" i="58"/>
  <c r="CE52" i="58"/>
  <c r="BG52" i="58"/>
  <c r="BE52" i="58"/>
  <c r="AG52" i="58"/>
  <c r="AE52" i="58"/>
  <c r="G52" i="58"/>
  <c r="JE51" i="58"/>
  <c r="IG51" i="58"/>
  <c r="IE51" i="58"/>
  <c r="HG51" i="58"/>
  <c r="HE51" i="58"/>
  <c r="GG51" i="58"/>
  <c r="GE51" i="58"/>
  <c r="FG51" i="58"/>
  <c r="FE51" i="58"/>
  <c r="EG51" i="58"/>
  <c r="EE51" i="58"/>
  <c r="DG51" i="58"/>
  <c r="DE51" i="58"/>
  <c r="CG51" i="58"/>
  <c r="CE51" i="58"/>
  <c r="BG51" i="58"/>
  <c r="BE51" i="58"/>
  <c r="AG51" i="58"/>
  <c r="AE51" i="58"/>
  <c r="G51" i="58"/>
  <c r="JE50" i="58"/>
  <c r="IG50" i="58"/>
  <c r="IE50" i="58"/>
  <c r="HG50" i="58"/>
  <c r="HE50" i="58"/>
  <c r="GG50" i="58"/>
  <c r="GE50" i="58"/>
  <c r="FG50" i="58"/>
  <c r="FE50" i="58"/>
  <c r="EG50" i="58"/>
  <c r="EE50" i="58"/>
  <c r="DG50" i="58"/>
  <c r="DE50" i="58"/>
  <c r="CG50" i="58"/>
  <c r="CE50" i="58"/>
  <c r="BG50" i="58"/>
  <c r="BE50" i="58"/>
  <c r="AG50" i="58"/>
  <c r="AE50" i="58"/>
  <c r="G50" i="58"/>
  <c r="JE49" i="58"/>
  <c r="IG49" i="58"/>
  <c r="IE49" i="58"/>
  <c r="HG49" i="58"/>
  <c r="HE49" i="58"/>
  <c r="GG49" i="58"/>
  <c r="GE49" i="58"/>
  <c r="FG49" i="58"/>
  <c r="FE49" i="58"/>
  <c r="EG49" i="58"/>
  <c r="EE49" i="58"/>
  <c r="DG49" i="58"/>
  <c r="DE49" i="58"/>
  <c r="CG49" i="58"/>
  <c r="CE49" i="58"/>
  <c r="BG49" i="58"/>
  <c r="BE49" i="58"/>
  <c r="AG49" i="58"/>
  <c r="AE49" i="58"/>
  <c r="G49" i="58"/>
  <c r="JE48" i="58"/>
  <c r="IG48" i="58"/>
  <c r="IE48" i="58"/>
  <c r="HG48" i="58"/>
  <c r="HE48" i="58"/>
  <c r="GG48" i="58"/>
  <c r="GE48" i="58"/>
  <c r="FG48" i="58"/>
  <c r="FE48" i="58"/>
  <c r="EG48" i="58"/>
  <c r="EE48" i="58"/>
  <c r="DG48" i="58"/>
  <c r="DE48" i="58"/>
  <c r="CG48" i="58"/>
  <c r="CE48" i="58"/>
  <c r="BG48" i="58"/>
  <c r="BE48" i="58"/>
  <c r="AG48" i="58"/>
  <c r="AE48" i="58"/>
  <c r="G48" i="58"/>
  <c r="JE47" i="58"/>
  <c r="IG47" i="58"/>
  <c r="IE47" i="58"/>
  <c r="HG47" i="58"/>
  <c r="HE47" i="58"/>
  <c r="GG47" i="58"/>
  <c r="GE47" i="58"/>
  <c r="FG47" i="58"/>
  <c r="FE47" i="58"/>
  <c r="EG47" i="58"/>
  <c r="EE47" i="58"/>
  <c r="DG47" i="58"/>
  <c r="DE47" i="58"/>
  <c r="CG47" i="58"/>
  <c r="CE47" i="58"/>
  <c r="BG47" i="58"/>
  <c r="BE47" i="58"/>
  <c r="AG47" i="58"/>
  <c r="AE47" i="58"/>
  <c r="G47" i="58"/>
  <c r="JE46" i="58"/>
  <c r="IG46" i="58"/>
  <c r="IE46" i="58"/>
  <c r="HG46" i="58"/>
  <c r="HE46" i="58"/>
  <c r="GG46" i="58"/>
  <c r="GE46" i="58"/>
  <c r="FG46" i="58"/>
  <c r="FE46" i="58"/>
  <c r="EG46" i="58"/>
  <c r="EE46" i="58"/>
  <c r="DG46" i="58"/>
  <c r="DE46" i="58"/>
  <c r="CG46" i="58"/>
  <c r="CE46" i="58"/>
  <c r="BG46" i="58"/>
  <c r="BE46" i="58"/>
  <c r="AG46" i="58"/>
  <c r="AE46" i="58"/>
  <c r="G46" i="58"/>
  <c r="JE45" i="58"/>
  <c r="IG45" i="58"/>
  <c r="IE45" i="58"/>
  <c r="HG45" i="58"/>
  <c r="HE45" i="58"/>
  <c r="GG45" i="58"/>
  <c r="GE45" i="58"/>
  <c r="FG45" i="58"/>
  <c r="FE45" i="58"/>
  <c r="EG45" i="58"/>
  <c r="EE45" i="58"/>
  <c r="DG45" i="58"/>
  <c r="DE45" i="58"/>
  <c r="CG45" i="58"/>
  <c r="CE45" i="58"/>
  <c r="BG45" i="58"/>
  <c r="BE45" i="58"/>
  <c r="AG45" i="58"/>
  <c r="AE45" i="58"/>
  <c r="G45" i="58"/>
  <c r="JE44" i="58"/>
  <c r="IG44" i="58"/>
  <c r="IE44" i="58"/>
  <c r="HG44" i="58"/>
  <c r="HE44" i="58"/>
  <c r="GG44" i="58"/>
  <c r="GE44" i="58"/>
  <c r="FG44" i="58"/>
  <c r="FE44" i="58"/>
  <c r="EG44" i="58"/>
  <c r="EE44" i="58"/>
  <c r="DG44" i="58"/>
  <c r="DE44" i="58"/>
  <c r="CG44" i="58"/>
  <c r="CE44" i="58"/>
  <c r="BG44" i="58"/>
  <c r="BE44" i="58"/>
  <c r="AG44" i="58"/>
  <c r="AE44" i="58"/>
  <c r="G44" i="58"/>
  <c r="JE43" i="58"/>
  <c r="IG43" i="58"/>
  <c r="IE43" i="58"/>
  <c r="HG43" i="58"/>
  <c r="HE43" i="58"/>
  <c r="GG43" i="58"/>
  <c r="GE43" i="58"/>
  <c r="FG43" i="58"/>
  <c r="FE43" i="58"/>
  <c r="EG43" i="58"/>
  <c r="EE43" i="58"/>
  <c r="DG43" i="58"/>
  <c r="DE43" i="58"/>
  <c r="CG43" i="58"/>
  <c r="CE43" i="58"/>
  <c r="BG43" i="58"/>
  <c r="BE43" i="58"/>
  <c r="AG43" i="58"/>
  <c r="AE43" i="58"/>
  <c r="G43" i="58"/>
  <c r="JE42" i="58"/>
  <c r="IG42" i="58"/>
  <c r="IE42" i="58"/>
  <c r="HG42" i="58"/>
  <c r="HE42" i="58"/>
  <c r="GG42" i="58"/>
  <c r="GE42" i="58"/>
  <c r="FG42" i="58"/>
  <c r="FE42" i="58"/>
  <c r="EG42" i="58"/>
  <c r="EE42" i="58"/>
  <c r="DG42" i="58"/>
  <c r="DE42" i="58"/>
  <c r="CG42" i="58"/>
  <c r="CE42" i="58"/>
  <c r="BG42" i="58"/>
  <c r="BE42" i="58"/>
  <c r="AG42" i="58"/>
  <c r="AE42" i="58"/>
  <c r="G42" i="58"/>
  <c r="JE41" i="58"/>
  <c r="IG41" i="58"/>
  <c r="IE41" i="58"/>
  <c r="HG41" i="58"/>
  <c r="HE41" i="58"/>
  <c r="GG41" i="58"/>
  <c r="GE41" i="58"/>
  <c r="FG41" i="58"/>
  <c r="FE41" i="58"/>
  <c r="EG41" i="58"/>
  <c r="EE41" i="58"/>
  <c r="DG41" i="58"/>
  <c r="DE41" i="58"/>
  <c r="CG41" i="58"/>
  <c r="CE41" i="58"/>
  <c r="BG41" i="58"/>
  <c r="BE41" i="58"/>
  <c r="AG41" i="58"/>
  <c r="AE41" i="58"/>
  <c r="G41" i="58"/>
  <c r="JE40" i="58"/>
  <c r="IG40" i="58"/>
  <c r="IE40" i="58"/>
  <c r="HG40" i="58"/>
  <c r="HE40" i="58"/>
  <c r="GG40" i="58"/>
  <c r="GE40" i="58"/>
  <c r="FG40" i="58"/>
  <c r="FE40" i="58"/>
  <c r="EG40" i="58"/>
  <c r="EE40" i="58"/>
  <c r="DG40" i="58"/>
  <c r="DE40" i="58"/>
  <c r="CG40" i="58"/>
  <c r="CE40" i="58"/>
  <c r="BG40" i="58"/>
  <c r="BE40" i="58"/>
  <c r="AG40" i="58"/>
  <c r="AE40" i="58"/>
  <c r="G40" i="58"/>
  <c r="JE39" i="58"/>
  <c r="IG39" i="58"/>
  <c r="IE39" i="58"/>
  <c r="HG39" i="58"/>
  <c r="HE39" i="58"/>
  <c r="GG39" i="58"/>
  <c r="GE39" i="58"/>
  <c r="FG39" i="58"/>
  <c r="FE39" i="58"/>
  <c r="EG39" i="58"/>
  <c r="EE39" i="58"/>
  <c r="DG39" i="58"/>
  <c r="DE39" i="58"/>
  <c r="CG39" i="58"/>
  <c r="CE39" i="58"/>
  <c r="BG39" i="58"/>
  <c r="BE39" i="58"/>
  <c r="AG39" i="58"/>
  <c r="AE39" i="58"/>
  <c r="G39" i="58"/>
  <c r="JE38" i="58"/>
  <c r="IG38" i="58"/>
  <c r="IE38" i="58"/>
  <c r="HG38" i="58"/>
  <c r="HE38" i="58"/>
  <c r="GG38" i="58"/>
  <c r="GE38" i="58"/>
  <c r="FG38" i="58"/>
  <c r="FE38" i="58"/>
  <c r="EG38" i="58"/>
  <c r="EE38" i="58"/>
  <c r="DG38" i="58"/>
  <c r="DE38" i="58"/>
  <c r="CG38" i="58"/>
  <c r="CE38" i="58"/>
  <c r="BG38" i="58"/>
  <c r="BE38" i="58"/>
  <c r="AG38" i="58"/>
  <c r="AE38" i="58"/>
  <c r="G38" i="58"/>
  <c r="JE37" i="58"/>
  <c r="IG37" i="58"/>
  <c r="IE37" i="58"/>
  <c r="HG37" i="58"/>
  <c r="HE37" i="58"/>
  <c r="GG37" i="58"/>
  <c r="GE37" i="58"/>
  <c r="FG37" i="58"/>
  <c r="FE37" i="58"/>
  <c r="EG37" i="58"/>
  <c r="EE37" i="58"/>
  <c r="DG37" i="58"/>
  <c r="DE37" i="58"/>
  <c r="CG37" i="58"/>
  <c r="CE37" i="58"/>
  <c r="BG37" i="58"/>
  <c r="BE37" i="58"/>
  <c r="AG37" i="58"/>
  <c r="AE37" i="58"/>
  <c r="G37" i="58"/>
  <c r="JE36" i="58"/>
  <c r="IG36" i="58"/>
  <c r="IE36" i="58"/>
  <c r="HG36" i="58"/>
  <c r="HE36" i="58"/>
  <c r="GG36" i="58"/>
  <c r="GE36" i="58"/>
  <c r="FG36" i="58"/>
  <c r="FE36" i="58"/>
  <c r="EG36" i="58"/>
  <c r="EE36" i="58"/>
  <c r="DG36" i="58"/>
  <c r="DE36" i="58"/>
  <c r="CG36" i="58"/>
  <c r="CE36" i="58"/>
  <c r="BG36" i="58"/>
  <c r="BE36" i="58"/>
  <c r="AG36" i="58"/>
  <c r="AE36" i="58"/>
  <c r="G36" i="58"/>
  <c r="JE35" i="58"/>
  <c r="IG35" i="58"/>
  <c r="IE35" i="58"/>
  <c r="HG35" i="58"/>
  <c r="HE35" i="58"/>
  <c r="GG35" i="58"/>
  <c r="GE35" i="58"/>
  <c r="FG35" i="58"/>
  <c r="FE35" i="58"/>
  <c r="EG35" i="58"/>
  <c r="EE35" i="58"/>
  <c r="DG35" i="58"/>
  <c r="DE35" i="58"/>
  <c r="CG35" i="58"/>
  <c r="CE35" i="58"/>
  <c r="BG35" i="58"/>
  <c r="BE35" i="58"/>
  <c r="AG35" i="58"/>
  <c r="AE35" i="58"/>
  <c r="G35" i="58"/>
  <c r="JE34" i="58"/>
  <c r="IG34" i="58"/>
  <c r="IE34" i="58"/>
  <c r="HG34" i="58"/>
  <c r="HE34" i="58"/>
  <c r="GG34" i="58"/>
  <c r="GE34" i="58"/>
  <c r="FG34" i="58"/>
  <c r="FE34" i="58"/>
  <c r="EG34" i="58"/>
  <c r="EE34" i="58"/>
  <c r="DG34" i="58"/>
  <c r="DE34" i="58"/>
  <c r="CG34" i="58"/>
  <c r="CE34" i="58"/>
  <c r="BG34" i="58"/>
  <c r="BE34" i="58"/>
  <c r="AG34" i="58"/>
  <c r="AE34" i="58"/>
  <c r="G34" i="58"/>
  <c r="JE33" i="58"/>
  <c r="IG33" i="58"/>
  <c r="IE33" i="58"/>
  <c r="HG33" i="58"/>
  <c r="HE33" i="58"/>
  <c r="GG33" i="58"/>
  <c r="GE33" i="58"/>
  <c r="FG33" i="58"/>
  <c r="FE33" i="58"/>
  <c r="EG33" i="58"/>
  <c r="EE33" i="58"/>
  <c r="DG33" i="58"/>
  <c r="DE33" i="58"/>
  <c r="CG33" i="58"/>
  <c r="CE33" i="58"/>
  <c r="BG33" i="58"/>
  <c r="BE33" i="58"/>
  <c r="AG33" i="58"/>
  <c r="AE33" i="58"/>
  <c r="G33" i="58"/>
  <c r="JE32" i="58"/>
  <c r="IG32" i="58"/>
  <c r="IE32" i="58"/>
  <c r="HG32" i="58"/>
  <c r="HE32" i="58"/>
  <c r="GG32" i="58"/>
  <c r="GE32" i="58"/>
  <c r="FG32" i="58"/>
  <c r="FE32" i="58"/>
  <c r="EG32" i="58"/>
  <c r="EE32" i="58"/>
  <c r="DG32" i="58"/>
  <c r="DE32" i="58"/>
  <c r="CG32" i="58"/>
  <c r="CE32" i="58"/>
  <c r="BG32" i="58"/>
  <c r="BE32" i="58"/>
  <c r="AG32" i="58"/>
  <c r="AE32" i="58"/>
  <c r="G32" i="58"/>
  <c r="JE31" i="58"/>
  <c r="IG31" i="58"/>
  <c r="IE31" i="58"/>
  <c r="HG31" i="58"/>
  <c r="HE31" i="58"/>
  <c r="GG31" i="58"/>
  <c r="GE31" i="58"/>
  <c r="FG31" i="58"/>
  <c r="FE31" i="58"/>
  <c r="EG31" i="58"/>
  <c r="EE31" i="58"/>
  <c r="DG31" i="58"/>
  <c r="DE31" i="58"/>
  <c r="CG31" i="58"/>
  <c r="CE31" i="58"/>
  <c r="BG31" i="58"/>
  <c r="BE31" i="58"/>
  <c r="AG31" i="58"/>
  <c r="AE31" i="58"/>
  <c r="G31" i="58"/>
  <c r="JE30" i="58"/>
  <c r="IG30" i="58"/>
  <c r="IE30" i="58"/>
  <c r="HG30" i="58"/>
  <c r="HE30" i="58"/>
  <c r="GG30" i="58"/>
  <c r="GE30" i="58"/>
  <c r="FG30" i="58"/>
  <c r="FE30" i="58"/>
  <c r="EG30" i="58"/>
  <c r="EE30" i="58"/>
  <c r="DG30" i="58"/>
  <c r="DE30" i="58"/>
  <c r="CG30" i="58"/>
  <c r="CE30" i="58"/>
  <c r="BG30" i="58"/>
  <c r="BE30" i="58"/>
  <c r="AG30" i="58"/>
  <c r="AE30" i="58"/>
  <c r="G30" i="58"/>
  <c r="JE29" i="58"/>
  <c r="IG29" i="58"/>
  <c r="IE29" i="58"/>
  <c r="HG29" i="58"/>
  <c r="HE29" i="58"/>
  <c r="GG29" i="58"/>
  <c r="GE29" i="58"/>
  <c r="FG29" i="58"/>
  <c r="FE29" i="58"/>
  <c r="EG29" i="58"/>
  <c r="EE29" i="58"/>
  <c r="DG29" i="58"/>
  <c r="DE29" i="58"/>
  <c r="CG29" i="58"/>
  <c r="CE29" i="58"/>
  <c r="BG29" i="58"/>
  <c r="BE29" i="58"/>
  <c r="AG29" i="58"/>
  <c r="AE29" i="58"/>
  <c r="G29" i="58"/>
  <c r="JE28" i="58"/>
  <c r="IG28" i="58"/>
  <c r="IE28" i="58"/>
  <c r="HG28" i="58"/>
  <c r="HE28" i="58"/>
  <c r="GG28" i="58"/>
  <c r="GE28" i="58"/>
  <c r="FG28" i="58"/>
  <c r="FE28" i="58"/>
  <c r="EG28" i="58"/>
  <c r="EE28" i="58"/>
  <c r="DG28" i="58"/>
  <c r="DE28" i="58"/>
  <c r="CG28" i="58"/>
  <c r="CE28" i="58"/>
  <c r="BG28" i="58"/>
  <c r="BE28" i="58"/>
  <c r="AG28" i="58"/>
  <c r="AE28" i="58"/>
  <c r="G28" i="58"/>
  <c r="JE27" i="58"/>
  <c r="IG27" i="58"/>
  <c r="IE27" i="58"/>
  <c r="HG27" i="58"/>
  <c r="HE27" i="58"/>
  <c r="GG27" i="58"/>
  <c r="GE27" i="58"/>
  <c r="FG27" i="58"/>
  <c r="FE27" i="58"/>
  <c r="EG27" i="58"/>
  <c r="EE27" i="58"/>
  <c r="DG27" i="58"/>
  <c r="DE27" i="58"/>
  <c r="CG27" i="58"/>
  <c r="CE27" i="58"/>
  <c r="BG27" i="58"/>
  <c r="BE27" i="58"/>
  <c r="AG27" i="58"/>
  <c r="AE27" i="58"/>
  <c r="G27" i="58"/>
  <c r="JE26" i="58"/>
  <c r="IG26" i="58"/>
  <c r="IE26" i="58"/>
  <c r="HG26" i="58"/>
  <c r="HE26" i="58"/>
  <c r="GG26" i="58"/>
  <c r="GE26" i="58"/>
  <c r="FG26" i="58"/>
  <c r="FE26" i="58"/>
  <c r="EG26" i="58"/>
  <c r="EE26" i="58"/>
  <c r="DG26" i="58"/>
  <c r="DE26" i="58"/>
  <c r="CG26" i="58"/>
  <c r="CE26" i="58"/>
  <c r="BG26" i="58"/>
  <c r="BE26" i="58"/>
  <c r="AG26" i="58"/>
  <c r="AE26" i="58"/>
  <c r="G26" i="58"/>
  <c r="JE25" i="58"/>
  <c r="IG25" i="58"/>
  <c r="IE25" i="58"/>
  <c r="HG25" i="58"/>
  <c r="HE25" i="58"/>
  <c r="GG25" i="58"/>
  <c r="GE25" i="58"/>
  <c r="FG25" i="58"/>
  <c r="FE25" i="58"/>
  <c r="EG25" i="58"/>
  <c r="EE25" i="58"/>
  <c r="DG25" i="58"/>
  <c r="DE25" i="58"/>
  <c r="CG25" i="58"/>
  <c r="CE25" i="58"/>
  <c r="BG25" i="58"/>
  <c r="BE25" i="58"/>
  <c r="AG25" i="58"/>
  <c r="AE25" i="58"/>
  <c r="G25" i="58"/>
  <c r="JE24" i="58"/>
  <c r="IG24" i="58"/>
  <c r="IE24" i="58"/>
  <c r="HG24" i="58"/>
  <c r="HE24" i="58"/>
  <c r="GG24" i="58"/>
  <c r="GE24" i="58"/>
  <c r="FG24" i="58"/>
  <c r="FE24" i="58"/>
  <c r="EG24" i="58"/>
  <c r="EE24" i="58"/>
  <c r="DG24" i="58"/>
  <c r="DE24" i="58"/>
  <c r="CG24" i="58"/>
  <c r="CE24" i="58"/>
  <c r="BG24" i="58"/>
  <c r="BE24" i="58"/>
  <c r="AG24" i="58"/>
  <c r="AE24" i="58"/>
  <c r="G24" i="58"/>
  <c r="JE23" i="58"/>
  <c r="IE23" i="58"/>
  <c r="HE23" i="58"/>
  <c r="GE23" i="58"/>
  <c r="FE23" i="58"/>
  <c r="EE23" i="58"/>
  <c r="DE23" i="58"/>
  <c r="CE23" i="58"/>
  <c r="BE23" i="58"/>
  <c r="AE23" i="58"/>
  <c r="JE22" i="58"/>
  <c r="IE22" i="58"/>
  <c r="HE22" i="58"/>
  <c r="GE22" i="58"/>
  <c r="FE22" i="58"/>
  <c r="EE22" i="58"/>
  <c r="DE22" i="58"/>
  <c r="CE22" i="58"/>
  <c r="BE22" i="58"/>
  <c r="AE22" i="58"/>
  <c r="JE21" i="58"/>
  <c r="IE21" i="58"/>
  <c r="HE21" i="58"/>
  <c r="GE21" i="58"/>
  <c r="FE21" i="58"/>
  <c r="EE21" i="58"/>
  <c r="DE21" i="58"/>
  <c r="CE21" i="58"/>
  <c r="BE21" i="58"/>
  <c r="AE21" i="58"/>
  <c r="S58" i="57"/>
  <c r="W58" i="57" s="1"/>
  <c r="S57" i="57"/>
  <c r="W57" i="57" s="1"/>
  <c r="S56" i="57"/>
  <c r="W56" i="57" s="1"/>
  <c r="S55" i="57"/>
  <c r="W55" i="57" s="1"/>
  <c r="S54" i="57"/>
  <c r="W54" i="57" s="1"/>
  <c r="S53" i="57"/>
  <c r="W53" i="57" s="1"/>
  <c r="S52" i="57"/>
  <c r="S51" i="57"/>
  <c r="W51" i="57" s="1"/>
  <c r="S50" i="57"/>
  <c r="S49" i="57"/>
  <c r="J42" i="56"/>
  <c r="I42" i="56"/>
  <c r="H42" i="56"/>
  <c r="G42" i="56"/>
  <c r="F42" i="56"/>
  <c r="J41" i="56"/>
  <c r="I41" i="56"/>
  <c r="H41" i="56"/>
  <c r="J39" i="56"/>
  <c r="I39" i="56"/>
  <c r="H39" i="56"/>
  <c r="J37" i="56"/>
  <c r="I37" i="56"/>
  <c r="H37" i="56"/>
  <c r="J35" i="56"/>
  <c r="I35" i="56"/>
  <c r="H35" i="56"/>
  <c r="I33" i="56"/>
  <c r="H33" i="56"/>
  <c r="J29" i="56"/>
  <c r="I29" i="56"/>
  <c r="H29" i="56"/>
  <c r="G29" i="56"/>
  <c r="F29" i="56"/>
  <c r="J28" i="56"/>
  <c r="I28" i="56"/>
  <c r="H28" i="56"/>
  <c r="J26" i="56"/>
  <c r="I26" i="56"/>
  <c r="H26" i="56"/>
  <c r="J24" i="56"/>
  <c r="I24" i="56"/>
  <c r="H24" i="56"/>
  <c r="J22" i="56"/>
  <c r="I22" i="56"/>
  <c r="H22" i="56"/>
  <c r="I20" i="56"/>
  <c r="H20" i="56"/>
  <c r="J18" i="56"/>
  <c r="I18" i="56"/>
  <c r="H18" i="56"/>
  <c r="J14" i="56"/>
  <c r="I14" i="56"/>
  <c r="H14" i="56"/>
  <c r="G14" i="56"/>
  <c r="F14" i="56"/>
  <c r="J13" i="56"/>
  <c r="I13" i="56"/>
  <c r="H13" i="56"/>
  <c r="J11" i="56"/>
  <c r="I11" i="56"/>
  <c r="H11" i="56"/>
  <c r="J9" i="56"/>
  <c r="I9" i="56"/>
  <c r="H9" i="56"/>
  <c r="M70" i="55"/>
  <c r="L70" i="55"/>
  <c r="G70" i="55"/>
  <c r="F70" i="55"/>
  <c r="M69" i="55"/>
  <c r="L69" i="55"/>
  <c r="G69" i="55"/>
  <c r="F69" i="55"/>
  <c r="M68" i="55"/>
  <c r="L68" i="55"/>
  <c r="G68" i="55"/>
  <c r="F68" i="55"/>
  <c r="M67" i="55"/>
  <c r="L67" i="55"/>
  <c r="G67" i="55"/>
  <c r="F67" i="55"/>
  <c r="M66" i="55"/>
  <c r="L66" i="55"/>
  <c r="G66" i="55"/>
  <c r="F66" i="55"/>
  <c r="M60" i="55"/>
  <c r="L60" i="55"/>
  <c r="G60" i="55"/>
  <c r="F60" i="55"/>
  <c r="M59" i="55"/>
  <c r="L59" i="55"/>
  <c r="G59" i="55"/>
  <c r="F59" i="55"/>
  <c r="M58" i="55"/>
  <c r="L58" i="55"/>
  <c r="G58" i="55"/>
  <c r="F58" i="55"/>
  <c r="M57" i="55"/>
  <c r="L57" i="55"/>
  <c r="G57" i="55"/>
  <c r="F57" i="55"/>
  <c r="M56" i="55"/>
  <c r="L56" i="55"/>
  <c r="G56" i="55"/>
  <c r="F56" i="55"/>
  <c r="M50" i="55"/>
  <c r="L50" i="55"/>
  <c r="G50" i="55"/>
  <c r="F50" i="55"/>
  <c r="M49" i="55"/>
  <c r="L49" i="55"/>
  <c r="G49" i="55"/>
  <c r="F49" i="55"/>
  <c r="M48" i="55"/>
  <c r="L48" i="55"/>
  <c r="G48" i="55"/>
  <c r="F48" i="55"/>
  <c r="M47" i="55"/>
  <c r="L47" i="55"/>
  <c r="G47" i="55"/>
  <c r="F47" i="55"/>
  <c r="M46" i="55"/>
  <c r="L46" i="55"/>
  <c r="G46" i="55"/>
  <c r="F46" i="55"/>
  <c r="M40" i="55"/>
  <c r="L40" i="55"/>
  <c r="G40" i="55"/>
  <c r="F40" i="55"/>
  <c r="M39" i="55"/>
  <c r="L39" i="55"/>
  <c r="G39" i="55"/>
  <c r="F39" i="55"/>
  <c r="M38" i="55"/>
  <c r="L38" i="55"/>
  <c r="G38" i="55"/>
  <c r="F38" i="55"/>
  <c r="M37" i="55"/>
  <c r="L37" i="55"/>
  <c r="G37" i="55"/>
  <c r="F37" i="55"/>
  <c r="M36" i="55"/>
  <c r="L36" i="55"/>
  <c r="G36" i="55"/>
  <c r="F36" i="55"/>
  <c r="M30" i="55"/>
  <c r="L30" i="55"/>
  <c r="G30" i="55"/>
  <c r="F30" i="55"/>
  <c r="M29" i="55"/>
  <c r="L29" i="55"/>
  <c r="G29" i="55"/>
  <c r="F29" i="55"/>
  <c r="M28" i="55"/>
  <c r="L28" i="55"/>
  <c r="G28" i="55"/>
  <c r="F28" i="55"/>
  <c r="M27" i="55"/>
  <c r="L27" i="55"/>
  <c r="G27" i="55"/>
  <c r="F27" i="55"/>
  <c r="M26" i="55"/>
  <c r="L26" i="55"/>
  <c r="G26" i="55"/>
  <c r="F26" i="55"/>
  <c r="M12" i="55"/>
  <c r="L12" i="55"/>
  <c r="G12" i="55"/>
  <c r="F12" i="55"/>
  <c r="M11" i="55"/>
  <c r="L11" i="55"/>
  <c r="G11" i="55"/>
  <c r="F11" i="55"/>
  <c r="M10" i="55"/>
  <c r="L10" i="55"/>
  <c r="G10" i="55"/>
  <c r="F10" i="55"/>
  <c r="M9" i="55"/>
  <c r="L9" i="55"/>
  <c r="G9" i="55"/>
  <c r="F9" i="55"/>
  <c r="M8" i="55"/>
  <c r="L8" i="55"/>
  <c r="G8" i="55"/>
  <c r="F8" i="55"/>
  <c r="M71" i="54"/>
  <c r="L71" i="54"/>
  <c r="G71" i="54"/>
  <c r="F71" i="54"/>
  <c r="M70" i="54"/>
  <c r="L70" i="54"/>
  <c r="G70" i="54"/>
  <c r="F70" i="54"/>
  <c r="M69" i="54"/>
  <c r="L69" i="54"/>
  <c r="G69" i="54"/>
  <c r="F69" i="54"/>
  <c r="M68" i="54"/>
  <c r="L68" i="54"/>
  <c r="G68" i="54"/>
  <c r="F68" i="54"/>
  <c r="M67" i="54"/>
  <c r="L67" i="54"/>
  <c r="G67" i="54"/>
  <c r="F67" i="54"/>
  <c r="M61" i="54"/>
  <c r="L61" i="54"/>
  <c r="G61" i="54"/>
  <c r="F61" i="54"/>
  <c r="M60" i="54"/>
  <c r="L60" i="54"/>
  <c r="G60" i="54"/>
  <c r="F60" i="54"/>
  <c r="M59" i="54"/>
  <c r="L59" i="54"/>
  <c r="G59" i="54"/>
  <c r="F59" i="54"/>
  <c r="M58" i="54"/>
  <c r="L58" i="54"/>
  <c r="G58" i="54"/>
  <c r="F58" i="54"/>
  <c r="M57" i="54"/>
  <c r="L57" i="54"/>
  <c r="G57" i="54"/>
  <c r="F57" i="54"/>
  <c r="M51" i="54"/>
  <c r="L51" i="54"/>
  <c r="G51" i="54"/>
  <c r="F51" i="54"/>
  <c r="M50" i="54"/>
  <c r="L50" i="54"/>
  <c r="G50" i="54"/>
  <c r="F50" i="54"/>
  <c r="M49" i="54"/>
  <c r="L49" i="54"/>
  <c r="G49" i="54"/>
  <c r="F49" i="54"/>
  <c r="M48" i="54"/>
  <c r="L48" i="54"/>
  <c r="G48" i="54"/>
  <c r="F48" i="54"/>
  <c r="M47" i="54"/>
  <c r="L47" i="54"/>
  <c r="G47" i="54"/>
  <c r="F47" i="54"/>
  <c r="M41" i="54"/>
  <c r="L41" i="54"/>
  <c r="G41" i="54"/>
  <c r="F41" i="54"/>
  <c r="M40" i="54"/>
  <c r="L40" i="54"/>
  <c r="G40" i="54"/>
  <c r="F40" i="54"/>
  <c r="M39" i="54"/>
  <c r="L39" i="54"/>
  <c r="G39" i="54"/>
  <c r="F39" i="54"/>
  <c r="M38" i="54"/>
  <c r="L38" i="54"/>
  <c r="G38" i="54"/>
  <c r="F38" i="54"/>
  <c r="M37" i="54"/>
  <c r="L37" i="54"/>
  <c r="G37" i="54"/>
  <c r="F37" i="54"/>
  <c r="M31" i="54"/>
  <c r="L31" i="54"/>
  <c r="G31" i="54"/>
  <c r="F31" i="54"/>
  <c r="M30" i="54"/>
  <c r="L30" i="54"/>
  <c r="G30" i="54"/>
  <c r="F30" i="54"/>
  <c r="M29" i="54"/>
  <c r="L29" i="54"/>
  <c r="G29" i="54"/>
  <c r="F29" i="54"/>
  <c r="M28" i="54"/>
  <c r="L28" i="54"/>
  <c r="G28" i="54"/>
  <c r="F28" i="54"/>
  <c r="M27" i="54"/>
  <c r="L27" i="54"/>
  <c r="G27" i="54"/>
  <c r="F27" i="54"/>
  <c r="M13" i="54"/>
  <c r="L13" i="54"/>
  <c r="G13" i="54"/>
  <c r="F13" i="54"/>
  <c r="M12" i="54"/>
  <c r="L12" i="54"/>
  <c r="G12" i="54"/>
  <c r="F12" i="54"/>
  <c r="M11" i="54"/>
  <c r="L11" i="54"/>
  <c r="G11" i="54"/>
  <c r="F11" i="54"/>
  <c r="M10" i="54"/>
  <c r="L10" i="54"/>
  <c r="G10" i="54"/>
  <c r="F10" i="54"/>
  <c r="M9" i="54"/>
  <c r="L9" i="54"/>
  <c r="G9" i="54"/>
  <c r="F9" i="54"/>
  <c r="M80" i="53"/>
  <c r="L80" i="53"/>
  <c r="G80" i="53"/>
  <c r="F80" i="53"/>
  <c r="M79" i="53"/>
  <c r="L79" i="53"/>
  <c r="G79" i="53"/>
  <c r="F79" i="53"/>
  <c r="M78" i="53"/>
  <c r="L78" i="53"/>
  <c r="G78" i="53"/>
  <c r="F78" i="53"/>
  <c r="M77" i="53"/>
  <c r="L77" i="53"/>
  <c r="G77" i="53"/>
  <c r="F77" i="53"/>
  <c r="M76" i="53"/>
  <c r="L76" i="53"/>
  <c r="G76" i="53"/>
  <c r="F76" i="53"/>
  <c r="M70" i="53"/>
  <c r="L70" i="53"/>
  <c r="G70" i="53"/>
  <c r="F70" i="53"/>
  <c r="M69" i="53"/>
  <c r="L69" i="53"/>
  <c r="G69" i="53"/>
  <c r="F69" i="53"/>
  <c r="M68" i="53"/>
  <c r="L68" i="53"/>
  <c r="G68" i="53"/>
  <c r="F68" i="53"/>
  <c r="M67" i="53"/>
  <c r="L67" i="53"/>
  <c r="G67" i="53"/>
  <c r="F67" i="53"/>
  <c r="M66" i="53"/>
  <c r="L66" i="53"/>
  <c r="G66" i="53"/>
  <c r="F66" i="53"/>
  <c r="M60" i="53"/>
  <c r="L60" i="53"/>
  <c r="G60" i="53"/>
  <c r="F60" i="53"/>
  <c r="M59" i="53"/>
  <c r="L59" i="53"/>
  <c r="G59" i="53"/>
  <c r="F59" i="53"/>
  <c r="M58" i="53"/>
  <c r="L58" i="53"/>
  <c r="G58" i="53"/>
  <c r="F58" i="53"/>
  <c r="M57" i="53"/>
  <c r="L57" i="53"/>
  <c r="G57" i="53"/>
  <c r="F57" i="53"/>
  <c r="M56" i="53"/>
  <c r="L56" i="53"/>
  <c r="G56" i="53"/>
  <c r="F56" i="53"/>
  <c r="M50" i="53"/>
  <c r="L50" i="53"/>
  <c r="G50" i="53"/>
  <c r="F50" i="53"/>
  <c r="M49" i="53"/>
  <c r="L49" i="53"/>
  <c r="G49" i="53"/>
  <c r="F49" i="53"/>
  <c r="M48" i="53"/>
  <c r="L48" i="53"/>
  <c r="G48" i="53"/>
  <c r="F48" i="53"/>
  <c r="M47" i="53"/>
  <c r="L47" i="53"/>
  <c r="G47" i="53"/>
  <c r="F47" i="53"/>
  <c r="M46" i="53"/>
  <c r="L46" i="53"/>
  <c r="G46" i="53"/>
  <c r="F46" i="53"/>
  <c r="M40" i="53"/>
  <c r="L40" i="53"/>
  <c r="G40" i="53"/>
  <c r="F40" i="53"/>
  <c r="M39" i="53"/>
  <c r="L39" i="53"/>
  <c r="G39" i="53"/>
  <c r="F39" i="53"/>
  <c r="M38" i="53"/>
  <c r="L38" i="53"/>
  <c r="G38" i="53"/>
  <c r="F38" i="53"/>
  <c r="M37" i="53"/>
  <c r="L37" i="53"/>
  <c r="G37" i="53"/>
  <c r="F37" i="53"/>
  <c r="M36" i="53"/>
  <c r="L36" i="53"/>
  <c r="G36" i="53"/>
  <c r="F36" i="53"/>
  <c r="M30" i="53"/>
  <c r="L30" i="53"/>
  <c r="G30" i="53"/>
  <c r="F30" i="53"/>
  <c r="M29" i="53"/>
  <c r="L29" i="53"/>
  <c r="G29" i="53"/>
  <c r="F29" i="53"/>
  <c r="M28" i="53"/>
  <c r="L28" i="53"/>
  <c r="G28" i="53"/>
  <c r="F28" i="53"/>
  <c r="M27" i="53"/>
  <c r="L27" i="53"/>
  <c r="G27" i="53"/>
  <c r="F27" i="53"/>
  <c r="M26" i="53"/>
  <c r="L26" i="53"/>
  <c r="G26" i="53"/>
  <c r="F26" i="53"/>
  <c r="M12" i="53"/>
  <c r="L12" i="53"/>
  <c r="G12" i="53"/>
  <c r="F12" i="53"/>
  <c r="M11" i="53"/>
  <c r="L11" i="53"/>
  <c r="G11" i="53"/>
  <c r="F11" i="53"/>
  <c r="M10" i="53"/>
  <c r="L10" i="53"/>
  <c r="G10" i="53"/>
  <c r="F10" i="53"/>
  <c r="M9" i="53"/>
  <c r="L9" i="53"/>
  <c r="G9" i="53"/>
  <c r="F9" i="53"/>
  <c r="M8" i="53"/>
  <c r="L8" i="53"/>
  <c r="G8" i="53"/>
  <c r="F8" i="53"/>
  <c r="M81" i="52"/>
  <c r="L81" i="52"/>
  <c r="G81" i="52"/>
  <c r="F81" i="52"/>
  <c r="M80" i="52"/>
  <c r="L80" i="52"/>
  <c r="G80" i="52"/>
  <c r="F80" i="52"/>
  <c r="M79" i="52"/>
  <c r="L79" i="52"/>
  <c r="G79" i="52"/>
  <c r="F79" i="52"/>
  <c r="M78" i="52"/>
  <c r="L78" i="52"/>
  <c r="G78" i="52"/>
  <c r="F78" i="52"/>
  <c r="M77" i="52"/>
  <c r="L77" i="52"/>
  <c r="G77" i="52"/>
  <c r="F77" i="52"/>
  <c r="M71" i="52"/>
  <c r="L71" i="52"/>
  <c r="G71" i="52"/>
  <c r="F71" i="52"/>
  <c r="M70" i="52"/>
  <c r="L70" i="52"/>
  <c r="G70" i="52"/>
  <c r="F70" i="52"/>
  <c r="M69" i="52"/>
  <c r="L69" i="52"/>
  <c r="G69" i="52"/>
  <c r="F69" i="52"/>
  <c r="M68" i="52"/>
  <c r="L68" i="52"/>
  <c r="G68" i="52"/>
  <c r="F68" i="52"/>
  <c r="M67" i="52"/>
  <c r="L67" i="52"/>
  <c r="G67" i="52"/>
  <c r="F67" i="52"/>
  <c r="M61" i="52"/>
  <c r="L61" i="52"/>
  <c r="G61" i="52"/>
  <c r="F61" i="52"/>
  <c r="M60" i="52"/>
  <c r="L60" i="52"/>
  <c r="G60" i="52"/>
  <c r="F60" i="52"/>
  <c r="M59" i="52"/>
  <c r="L59" i="52"/>
  <c r="G59" i="52"/>
  <c r="F59" i="52"/>
  <c r="M58" i="52"/>
  <c r="L58" i="52"/>
  <c r="G58" i="52"/>
  <c r="F58" i="52"/>
  <c r="M57" i="52"/>
  <c r="L57" i="52"/>
  <c r="G57" i="52"/>
  <c r="F57" i="52"/>
  <c r="M51" i="52"/>
  <c r="L51" i="52"/>
  <c r="G51" i="52"/>
  <c r="F51" i="52"/>
  <c r="M50" i="52"/>
  <c r="L50" i="52"/>
  <c r="G50" i="52"/>
  <c r="F50" i="52"/>
  <c r="M49" i="52"/>
  <c r="L49" i="52"/>
  <c r="G49" i="52"/>
  <c r="F49" i="52"/>
  <c r="M48" i="52"/>
  <c r="L48" i="52"/>
  <c r="G48" i="52"/>
  <c r="F48" i="52"/>
  <c r="M47" i="52"/>
  <c r="L47" i="52"/>
  <c r="G47" i="52"/>
  <c r="F47" i="52"/>
  <c r="M41" i="52"/>
  <c r="L41" i="52"/>
  <c r="G41" i="52"/>
  <c r="F41" i="52"/>
  <c r="M40" i="52"/>
  <c r="L40" i="52"/>
  <c r="G40" i="52"/>
  <c r="F40" i="52"/>
  <c r="M39" i="52"/>
  <c r="L39" i="52"/>
  <c r="G39" i="52"/>
  <c r="F39" i="52"/>
  <c r="M38" i="52"/>
  <c r="L38" i="52"/>
  <c r="G38" i="52"/>
  <c r="F38" i="52"/>
  <c r="M37" i="52"/>
  <c r="L37" i="52"/>
  <c r="G37" i="52"/>
  <c r="F37" i="52"/>
  <c r="M31" i="52"/>
  <c r="L31" i="52"/>
  <c r="G31" i="52"/>
  <c r="F31" i="52"/>
  <c r="M30" i="52"/>
  <c r="L30" i="52"/>
  <c r="G30" i="52"/>
  <c r="F30" i="52"/>
  <c r="M29" i="52"/>
  <c r="L29" i="52"/>
  <c r="G29" i="52"/>
  <c r="F29" i="52"/>
  <c r="M28" i="52"/>
  <c r="L28" i="52"/>
  <c r="G28" i="52"/>
  <c r="F28" i="52"/>
  <c r="M27" i="52"/>
  <c r="L27" i="52"/>
  <c r="G27" i="52"/>
  <c r="F27" i="52"/>
  <c r="M13" i="52"/>
  <c r="L13" i="52"/>
  <c r="G13" i="52"/>
  <c r="F13" i="52"/>
  <c r="M12" i="52"/>
  <c r="L12" i="52"/>
  <c r="G12" i="52"/>
  <c r="F12" i="52"/>
  <c r="M11" i="52"/>
  <c r="L11" i="52"/>
  <c r="G11" i="52"/>
  <c r="F11" i="52"/>
  <c r="M10" i="52"/>
  <c r="L10" i="52"/>
  <c r="G10" i="52"/>
  <c r="F10" i="52"/>
  <c r="M9" i="52"/>
  <c r="L9" i="52"/>
  <c r="G9" i="52"/>
  <c r="F9" i="52"/>
  <c r="M82" i="51"/>
  <c r="L82" i="51"/>
  <c r="G82" i="51"/>
  <c r="F82" i="51"/>
  <c r="M81" i="51"/>
  <c r="L81" i="51"/>
  <c r="G81" i="51"/>
  <c r="F81" i="51"/>
  <c r="M80" i="51"/>
  <c r="L80" i="51"/>
  <c r="G80" i="51"/>
  <c r="F80" i="51"/>
  <c r="M79" i="51"/>
  <c r="L79" i="51"/>
  <c r="G79" i="51"/>
  <c r="F79" i="51"/>
  <c r="M78" i="51"/>
  <c r="L78" i="51"/>
  <c r="G78" i="51"/>
  <c r="F78" i="51"/>
  <c r="M72" i="51"/>
  <c r="L72" i="51"/>
  <c r="G72" i="51"/>
  <c r="F72" i="51"/>
  <c r="M71" i="51"/>
  <c r="L71" i="51"/>
  <c r="G71" i="51"/>
  <c r="F71" i="51"/>
  <c r="M70" i="51"/>
  <c r="L70" i="51"/>
  <c r="G70" i="51"/>
  <c r="F70" i="51"/>
  <c r="M69" i="51"/>
  <c r="L69" i="51"/>
  <c r="G69" i="51"/>
  <c r="F69" i="51"/>
  <c r="M68" i="51"/>
  <c r="L68" i="51"/>
  <c r="G68" i="51"/>
  <c r="F68" i="51"/>
  <c r="M62" i="51"/>
  <c r="L62" i="51"/>
  <c r="G62" i="51"/>
  <c r="F62" i="51"/>
  <c r="M61" i="51"/>
  <c r="L61" i="51"/>
  <c r="G61" i="51"/>
  <c r="F61" i="51"/>
  <c r="M60" i="51"/>
  <c r="L60" i="51"/>
  <c r="G60" i="51"/>
  <c r="F60" i="51"/>
  <c r="M59" i="51"/>
  <c r="L59" i="51"/>
  <c r="G59" i="51"/>
  <c r="F59" i="51"/>
  <c r="M58" i="51"/>
  <c r="L58" i="51"/>
  <c r="G58" i="51"/>
  <c r="F58" i="51"/>
  <c r="M52" i="51"/>
  <c r="L52" i="51"/>
  <c r="G52" i="51"/>
  <c r="F52" i="51"/>
  <c r="M51" i="51"/>
  <c r="L51" i="51"/>
  <c r="G51" i="51"/>
  <c r="F51" i="51"/>
  <c r="M50" i="51"/>
  <c r="L50" i="51"/>
  <c r="G50" i="51"/>
  <c r="F50" i="51"/>
  <c r="M49" i="51"/>
  <c r="L49" i="51"/>
  <c r="G49" i="51"/>
  <c r="F49" i="51"/>
  <c r="M48" i="51"/>
  <c r="L48" i="51"/>
  <c r="G48" i="51"/>
  <c r="F48" i="51"/>
  <c r="M42" i="51"/>
  <c r="L42" i="51"/>
  <c r="G42" i="51"/>
  <c r="F42" i="51"/>
  <c r="M41" i="51"/>
  <c r="L41" i="51"/>
  <c r="G41" i="51"/>
  <c r="F41" i="51"/>
  <c r="M40" i="51"/>
  <c r="L40" i="51"/>
  <c r="G40" i="51"/>
  <c r="F40" i="51"/>
  <c r="M39" i="51"/>
  <c r="L39" i="51"/>
  <c r="G39" i="51"/>
  <c r="F39" i="51"/>
  <c r="M38" i="51"/>
  <c r="L38" i="51"/>
  <c r="G38" i="51"/>
  <c r="F38" i="51"/>
  <c r="M32" i="51"/>
  <c r="L32" i="51"/>
  <c r="G32" i="51"/>
  <c r="F32" i="51"/>
  <c r="M31" i="51"/>
  <c r="L31" i="51"/>
  <c r="G31" i="51"/>
  <c r="F31" i="51"/>
  <c r="M30" i="51"/>
  <c r="L30" i="51"/>
  <c r="G30" i="51"/>
  <c r="F30" i="51"/>
  <c r="M29" i="51"/>
  <c r="L29" i="51"/>
  <c r="G29" i="51"/>
  <c r="F29" i="51"/>
  <c r="M28" i="51"/>
  <c r="L28" i="51"/>
  <c r="G28" i="51"/>
  <c r="F28" i="51"/>
  <c r="M14" i="51"/>
  <c r="L14" i="51"/>
  <c r="G14" i="51"/>
  <c r="F14" i="51"/>
  <c r="M13" i="51"/>
  <c r="L13" i="51"/>
  <c r="G13" i="51"/>
  <c r="F13" i="51"/>
  <c r="M12" i="51"/>
  <c r="L12" i="51"/>
  <c r="G12" i="51"/>
  <c r="F12" i="51"/>
  <c r="M11" i="51"/>
  <c r="L11" i="51"/>
  <c r="G11" i="51"/>
  <c r="F11" i="51"/>
  <c r="M10" i="51"/>
  <c r="L10" i="51"/>
  <c r="G10" i="51"/>
  <c r="F10" i="51"/>
  <c r="M43" i="50"/>
  <c r="L43" i="50"/>
  <c r="G43" i="50"/>
  <c r="F43" i="50"/>
  <c r="M42" i="50"/>
  <c r="L42" i="50"/>
  <c r="G42" i="50"/>
  <c r="F42" i="50"/>
  <c r="M41" i="50"/>
  <c r="L41" i="50"/>
  <c r="G41" i="50"/>
  <c r="F41" i="50"/>
  <c r="M40" i="50"/>
  <c r="L40" i="50"/>
  <c r="G40" i="50"/>
  <c r="F40" i="50"/>
  <c r="M35" i="50"/>
  <c r="L35" i="50"/>
  <c r="G35" i="50"/>
  <c r="F35" i="50"/>
  <c r="M34" i="50"/>
  <c r="L34" i="50"/>
  <c r="G34" i="50"/>
  <c r="F34" i="50"/>
  <c r="M33" i="50"/>
  <c r="L33" i="50"/>
  <c r="G33" i="50"/>
  <c r="F33" i="50"/>
  <c r="M32" i="50"/>
  <c r="L32" i="50"/>
  <c r="G32" i="50"/>
  <c r="F32" i="50"/>
  <c r="M27" i="50"/>
  <c r="L27" i="50"/>
  <c r="G27" i="50"/>
  <c r="F27" i="50"/>
  <c r="M26" i="50"/>
  <c r="L26" i="50"/>
  <c r="G26" i="50"/>
  <c r="F26" i="50"/>
  <c r="M25" i="50"/>
  <c r="L25" i="50"/>
  <c r="G25" i="50"/>
  <c r="F25" i="50"/>
  <c r="M24" i="50"/>
  <c r="L24" i="50"/>
  <c r="G24" i="50"/>
  <c r="F24" i="50"/>
  <c r="M11" i="50"/>
  <c r="L11" i="50"/>
  <c r="G11" i="50"/>
  <c r="F11" i="50"/>
  <c r="M10" i="50"/>
  <c r="L10" i="50"/>
  <c r="G10" i="50"/>
  <c r="F10" i="50"/>
  <c r="M9" i="50"/>
  <c r="L9" i="50"/>
  <c r="G9" i="50"/>
  <c r="F9" i="50"/>
  <c r="M8" i="50"/>
  <c r="L8" i="50"/>
  <c r="G8" i="50"/>
  <c r="F8" i="50"/>
  <c r="M44" i="49"/>
  <c r="L44" i="49"/>
  <c r="G44" i="49"/>
  <c r="F44" i="49"/>
  <c r="M43" i="49"/>
  <c r="L43" i="49"/>
  <c r="G43" i="49"/>
  <c r="F43" i="49"/>
  <c r="M42" i="49"/>
  <c r="L42" i="49"/>
  <c r="G42" i="49"/>
  <c r="F42" i="49"/>
  <c r="M41" i="49"/>
  <c r="L41" i="49"/>
  <c r="G41" i="49"/>
  <c r="F41" i="49"/>
  <c r="M36" i="49"/>
  <c r="L36" i="49"/>
  <c r="G36" i="49"/>
  <c r="F36" i="49"/>
  <c r="M35" i="49"/>
  <c r="L35" i="49"/>
  <c r="G35" i="49"/>
  <c r="F35" i="49"/>
  <c r="M34" i="49"/>
  <c r="L34" i="49"/>
  <c r="G34" i="49"/>
  <c r="F34" i="49"/>
  <c r="M33" i="49"/>
  <c r="L33" i="49"/>
  <c r="G33" i="49"/>
  <c r="F33" i="49"/>
  <c r="M28" i="49"/>
  <c r="L28" i="49"/>
  <c r="G28" i="49"/>
  <c r="F28" i="49"/>
  <c r="M27" i="49"/>
  <c r="L27" i="49"/>
  <c r="G27" i="49"/>
  <c r="F27" i="49"/>
  <c r="M26" i="49"/>
  <c r="L26" i="49"/>
  <c r="G26" i="49"/>
  <c r="F26" i="49"/>
  <c r="M25" i="49"/>
  <c r="L25" i="49"/>
  <c r="G25" i="49"/>
  <c r="F25" i="49"/>
  <c r="M12" i="49"/>
  <c r="L12" i="49"/>
  <c r="G12" i="49"/>
  <c r="F12" i="49"/>
  <c r="S11" i="49"/>
  <c r="M11" i="49"/>
  <c r="L11" i="49"/>
  <c r="G11" i="49"/>
  <c r="F11" i="49"/>
  <c r="M10" i="49"/>
  <c r="L10" i="49"/>
  <c r="G10" i="49"/>
  <c r="F10" i="49"/>
  <c r="M9" i="49"/>
  <c r="L9" i="49"/>
  <c r="G9" i="49"/>
  <c r="K20" i="57" l="1"/>
  <c r="K21" i="57"/>
  <c r="F45" i="56"/>
  <c r="AH15" i="58"/>
  <c r="H17" i="59"/>
  <c r="JI23" i="60"/>
  <c r="JJ23" i="60" s="1"/>
  <c r="JK23" i="60" s="1"/>
  <c r="JL23" i="60" s="1"/>
  <c r="JM23" i="60" s="1"/>
  <c r="JN23" i="60" s="1"/>
  <c r="JO23" i="60" s="1"/>
  <c r="JP23" i="60" s="1"/>
  <c r="JQ23" i="60" s="1"/>
  <c r="JR23" i="60" s="1"/>
  <c r="JS23" i="60" s="1"/>
  <c r="JT23" i="60" s="1"/>
  <c r="JU23" i="60" s="1"/>
  <c r="JV23" i="60" s="1"/>
  <c r="JW23" i="60" s="1"/>
  <c r="JX23" i="60" s="1"/>
  <c r="JY23" i="60" s="1"/>
  <c r="JZ23" i="60" s="1"/>
  <c r="KA23" i="60" s="1"/>
  <c r="KB23" i="60" s="1"/>
  <c r="KC23" i="60" s="1"/>
  <c r="KD23" i="60" s="1"/>
  <c r="AR24" i="40"/>
  <c r="AN12" i="60" s="1"/>
  <c r="AG18" i="60" s="1"/>
  <c r="AJ18" i="60" s="1"/>
  <c r="AL12" i="60"/>
  <c r="AR26" i="40"/>
  <c r="BN12" i="60" s="1"/>
  <c r="BG18" i="60" s="1"/>
  <c r="BL12" i="60"/>
  <c r="AR21" i="39"/>
  <c r="N11" i="59" s="1"/>
  <c r="L11" i="59"/>
  <c r="G27" i="59" s="1"/>
  <c r="AR33" i="39"/>
  <c r="FN11" i="59" s="1"/>
  <c r="FL11" i="59"/>
  <c r="FG26" i="59" s="1"/>
  <c r="AR27" i="39"/>
  <c r="CN11" i="59" s="1"/>
  <c r="CL11" i="59"/>
  <c r="CG28" i="59" s="1"/>
  <c r="AR30" i="40"/>
  <c r="DN12" i="60" s="1"/>
  <c r="DL12" i="60"/>
  <c r="AR36" i="40"/>
  <c r="GN12" i="60" s="1"/>
  <c r="GG18" i="60" s="1"/>
  <c r="GL12" i="60"/>
  <c r="AR39" i="32"/>
  <c r="IN9" i="58" s="1"/>
  <c r="IL9" i="58"/>
  <c r="IG23" i="58" s="1"/>
  <c r="BH15" i="58"/>
  <c r="AR31" i="39"/>
  <c r="EN11" i="59" s="1"/>
  <c r="EG17" i="59" s="1"/>
  <c r="EL11" i="59"/>
  <c r="EG28" i="59" s="1"/>
  <c r="AR34" i="40"/>
  <c r="FN12" i="60" s="1"/>
  <c r="FG18" i="60" s="1"/>
  <c r="FL12" i="60"/>
  <c r="AR38" i="40"/>
  <c r="HN12" i="60" s="1"/>
  <c r="HG18" i="60" s="1"/>
  <c r="HL12" i="60"/>
  <c r="AR29" i="39"/>
  <c r="DN11" i="59" s="1"/>
  <c r="DG17" i="59" s="1"/>
  <c r="DL11" i="59"/>
  <c r="DG27" i="59" s="1"/>
  <c r="K12" i="57"/>
  <c r="AR32" i="40"/>
  <c r="EN12" i="60" s="1"/>
  <c r="EG18" i="60" s="1"/>
  <c r="EL12" i="60"/>
  <c r="AR25" i="39"/>
  <c r="BN11" i="59" s="1"/>
  <c r="BL11" i="59"/>
  <c r="BG28" i="59" s="1"/>
  <c r="AR23" i="39"/>
  <c r="AN11" i="59" s="1"/>
  <c r="AL11" i="59"/>
  <c r="AR28" i="40"/>
  <c r="CN12" i="60" s="1"/>
  <c r="CG18" i="60" s="1"/>
  <c r="CL12" i="60"/>
  <c r="AR42" i="40"/>
  <c r="AQ44" i="40"/>
  <c r="F12" i="60" s="1"/>
  <c r="JL12" i="60"/>
  <c r="AR41" i="39"/>
  <c r="AQ43" i="39"/>
  <c r="E11" i="59" s="1"/>
  <c r="JL11" i="59"/>
  <c r="JO17" i="59" s="1"/>
  <c r="JG17" i="59" s="1"/>
  <c r="JJ17" i="59" s="1"/>
  <c r="AR41" i="32"/>
  <c r="JL9" i="58"/>
  <c r="JG22" i="58" s="1"/>
  <c r="AQ57" i="79"/>
  <c r="IH15" i="58"/>
  <c r="JH22" i="59"/>
  <c r="JI22" i="59" s="1"/>
  <c r="JJ22" i="59" s="1"/>
  <c r="JK22" i="59" s="1"/>
  <c r="JL22" i="59" s="1"/>
  <c r="JM22" i="59" s="1"/>
  <c r="JN22" i="59" s="1"/>
  <c r="JO22" i="59" s="1"/>
  <c r="JP22" i="59" s="1"/>
  <c r="JQ22" i="59" s="1"/>
  <c r="JR22" i="59" s="1"/>
  <c r="JS22" i="59" s="1"/>
  <c r="JT22" i="59" s="1"/>
  <c r="JU22" i="59" s="1"/>
  <c r="JV22" i="59" s="1"/>
  <c r="JW22" i="59" s="1"/>
  <c r="JX22" i="59" s="1"/>
  <c r="JY22" i="59" s="1"/>
  <c r="JZ22" i="59" s="1"/>
  <c r="KA22" i="59" s="1"/>
  <c r="KB22" i="59" s="1"/>
  <c r="KC22" i="59" s="1"/>
  <c r="KD22" i="59" s="1"/>
  <c r="N26" i="57"/>
  <c r="K26" i="57"/>
  <c r="J16" i="47"/>
  <c r="N20" i="57"/>
  <c r="W49" i="57"/>
  <c r="N12" i="57"/>
  <c r="O12" i="60"/>
  <c r="AG11" i="59"/>
  <c r="AG14" i="59" s="1"/>
  <c r="AH20" i="59" s="1"/>
  <c r="E23" i="39"/>
  <c r="F23" i="39" s="1"/>
  <c r="G23" i="39" s="1"/>
  <c r="H23" i="39" s="1"/>
  <c r="I23" i="39" s="1"/>
  <c r="J23" i="39" s="1"/>
  <c r="K23" i="39" s="1"/>
  <c r="L23" i="39" s="1"/>
  <c r="M23" i="39" s="1"/>
  <c r="N23" i="39" s="1"/>
  <c r="O23" i="39" s="1"/>
  <c r="P23" i="39" s="1"/>
  <c r="Q23" i="39" s="1"/>
  <c r="R23" i="39" s="1"/>
  <c r="S23" i="39" s="1"/>
  <c r="T23" i="39" s="1"/>
  <c r="U23" i="39" s="1"/>
  <c r="V23" i="39" s="1"/>
  <c r="W23" i="39" s="1"/>
  <c r="X23" i="39" s="1"/>
  <c r="Y23" i="39" s="1"/>
  <c r="Z23" i="39" s="1"/>
  <c r="AA23" i="39" s="1"/>
  <c r="AB23" i="39" s="1"/>
  <c r="AC23" i="39" s="1"/>
  <c r="AD23" i="39" s="1"/>
  <c r="AE23" i="39" s="1"/>
  <c r="AF23" i="39" s="1"/>
  <c r="AG23" i="39" s="1"/>
  <c r="AH23" i="39" s="1"/>
  <c r="AI23" i="39" s="1"/>
  <c r="AJ23" i="39" s="1"/>
  <c r="AK23" i="39" s="1"/>
  <c r="AL23" i="39" s="1"/>
  <c r="AM23" i="39" s="1"/>
  <c r="AN23" i="39" s="1"/>
  <c r="AO23" i="39" s="1"/>
  <c r="C65" i="57"/>
  <c r="E21" i="39"/>
  <c r="II23" i="60"/>
  <c r="IJ23" i="60" s="1"/>
  <c r="IK23" i="60" s="1"/>
  <c r="IL23" i="60" s="1"/>
  <c r="IM23" i="60" s="1"/>
  <c r="IN23" i="60" s="1"/>
  <c r="IO23" i="60" s="1"/>
  <c r="IP23" i="60" s="1"/>
  <c r="IQ23" i="60" s="1"/>
  <c r="IR23" i="60" s="1"/>
  <c r="IS23" i="60" s="1"/>
  <c r="IT23" i="60" s="1"/>
  <c r="IU23" i="60" s="1"/>
  <c r="IV23" i="60" s="1"/>
  <c r="IW23" i="60" s="1"/>
  <c r="IX23" i="60" s="1"/>
  <c r="IY23" i="60" s="1"/>
  <c r="IZ23" i="60" s="1"/>
  <c r="JA23" i="60" s="1"/>
  <c r="JB23" i="60" s="1"/>
  <c r="JC23" i="60" s="1"/>
  <c r="JD23" i="60" s="1"/>
  <c r="EI23" i="60"/>
  <c r="EJ23" i="60" s="1"/>
  <c r="EK23" i="60" s="1"/>
  <c r="EL23" i="60" s="1"/>
  <c r="EM23" i="60" s="1"/>
  <c r="EN23" i="60" s="1"/>
  <c r="EO23" i="60" s="1"/>
  <c r="EP23" i="60" s="1"/>
  <c r="EQ23" i="60" s="1"/>
  <c r="ER23" i="60" s="1"/>
  <c r="ES23" i="60" s="1"/>
  <c r="ET23" i="60" s="1"/>
  <c r="EU23" i="60" s="1"/>
  <c r="EV23" i="60" s="1"/>
  <c r="EW23" i="60" s="1"/>
  <c r="EX23" i="60" s="1"/>
  <c r="EY23" i="60" s="1"/>
  <c r="EZ23" i="60" s="1"/>
  <c r="FA23" i="60" s="1"/>
  <c r="FB23" i="60" s="1"/>
  <c r="FC23" i="60" s="1"/>
  <c r="FD23" i="60" s="1"/>
  <c r="HI23" i="60"/>
  <c r="HJ23" i="60" s="1"/>
  <c r="HK23" i="60" s="1"/>
  <c r="HL23" i="60" s="1"/>
  <c r="HM23" i="60" s="1"/>
  <c r="HN23" i="60" s="1"/>
  <c r="HO23" i="60" s="1"/>
  <c r="HP23" i="60" s="1"/>
  <c r="HQ23" i="60" s="1"/>
  <c r="HR23" i="60" s="1"/>
  <c r="HS23" i="60" s="1"/>
  <c r="HT23" i="60" s="1"/>
  <c r="HU23" i="60" s="1"/>
  <c r="HV23" i="60" s="1"/>
  <c r="HW23" i="60" s="1"/>
  <c r="HX23" i="60" s="1"/>
  <c r="HY23" i="60" s="1"/>
  <c r="HZ23" i="60" s="1"/>
  <c r="IA23" i="60" s="1"/>
  <c r="IB23" i="60" s="1"/>
  <c r="IC23" i="60" s="1"/>
  <c r="ID23" i="60" s="1"/>
  <c r="CI23" i="60"/>
  <c r="CJ23" i="60" s="1"/>
  <c r="CK23" i="60" s="1"/>
  <c r="CL23" i="60" s="1"/>
  <c r="CM23" i="60" s="1"/>
  <c r="CN23" i="60" s="1"/>
  <c r="CO23" i="60" s="1"/>
  <c r="CP23" i="60" s="1"/>
  <c r="CQ23" i="60" s="1"/>
  <c r="CR23" i="60" s="1"/>
  <c r="CS23" i="60" s="1"/>
  <c r="CT23" i="60" s="1"/>
  <c r="CU23" i="60" s="1"/>
  <c r="CV23" i="60" s="1"/>
  <c r="CW23" i="60" s="1"/>
  <c r="CX23" i="60" s="1"/>
  <c r="CY23" i="60" s="1"/>
  <c r="CZ23" i="60" s="1"/>
  <c r="DA23" i="60" s="1"/>
  <c r="DB23" i="60" s="1"/>
  <c r="DC23" i="60" s="1"/>
  <c r="DD23" i="60" s="1"/>
  <c r="GI23" i="60"/>
  <c r="GJ23" i="60" s="1"/>
  <c r="GK23" i="60" s="1"/>
  <c r="GL23" i="60" s="1"/>
  <c r="GM23" i="60" s="1"/>
  <c r="GN23" i="60" s="1"/>
  <c r="GO23" i="60" s="1"/>
  <c r="GP23" i="60" s="1"/>
  <c r="GQ23" i="60" s="1"/>
  <c r="GR23" i="60" s="1"/>
  <c r="GS23" i="60" s="1"/>
  <c r="GT23" i="60" s="1"/>
  <c r="GU23" i="60" s="1"/>
  <c r="GV23" i="60" s="1"/>
  <c r="GW23" i="60" s="1"/>
  <c r="GX23" i="60" s="1"/>
  <c r="GY23" i="60" s="1"/>
  <c r="GZ23" i="60" s="1"/>
  <c r="HA23" i="60" s="1"/>
  <c r="HB23" i="60" s="1"/>
  <c r="HC23" i="60" s="1"/>
  <c r="HD23" i="60" s="1"/>
  <c r="FI23" i="60"/>
  <c r="FJ23" i="60" s="1"/>
  <c r="FK23" i="60" s="1"/>
  <c r="FL23" i="60" s="1"/>
  <c r="FM23" i="60" s="1"/>
  <c r="FN23" i="60" s="1"/>
  <c r="FO23" i="60" s="1"/>
  <c r="FP23" i="60" s="1"/>
  <c r="FQ23" i="60" s="1"/>
  <c r="FR23" i="60" s="1"/>
  <c r="FS23" i="60" s="1"/>
  <c r="FT23" i="60" s="1"/>
  <c r="FU23" i="60" s="1"/>
  <c r="FV23" i="60" s="1"/>
  <c r="FW23" i="60" s="1"/>
  <c r="FX23" i="60" s="1"/>
  <c r="FY23" i="60" s="1"/>
  <c r="FZ23" i="60" s="1"/>
  <c r="GA23" i="60" s="1"/>
  <c r="GB23" i="60" s="1"/>
  <c r="GC23" i="60" s="1"/>
  <c r="GD23" i="60" s="1"/>
  <c r="DI23" i="60"/>
  <c r="DJ23" i="60" s="1"/>
  <c r="DK23" i="60" s="1"/>
  <c r="DL23" i="60" s="1"/>
  <c r="DM23" i="60" s="1"/>
  <c r="DN23" i="60" s="1"/>
  <c r="DO23" i="60" s="1"/>
  <c r="DP23" i="60" s="1"/>
  <c r="DQ23" i="60" s="1"/>
  <c r="DR23" i="60" s="1"/>
  <c r="DS23" i="60" s="1"/>
  <c r="DT23" i="60" s="1"/>
  <c r="DU23" i="60" s="1"/>
  <c r="DV23" i="60" s="1"/>
  <c r="DW23" i="60" s="1"/>
  <c r="DX23" i="60" s="1"/>
  <c r="DY23" i="60" s="1"/>
  <c r="DZ23" i="60" s="1"/>
  <c r="EA23" i="60" s="1"/>
  <c r="EB23" i="60" s="1"/>
  <c r="EC23" i="60" s="1"/>
  <c r="ED23" i="60" s="1"/>
  <c r="DG18" i="60"/>
  <c r="BI23" i="60"/>
  <c r="BJ23" i="60" s="1"/>
  <c r="BK23" i="60" s="1"/>
  <c r="BL23" i="60" s="1"/>
  <c r="BM23" i="60" s="1"/>
  <c r="BN23" i="60" s="1"/>
  <c r="BO23" i="60" s="1"/>
  <c r="BP23" i="60" s="1"/>
  <c r="BQ23" i="60" s="1"/>
  <c r="BR23" i="60" s="1"/>
  <c r="BS23" i="60" s="1"/>
  <c r="BT23" i="60" s="1"/>
  <c r="BU23" i="60" s="1"/>
  <c r="BV23" i="60" s="1"/>
  <c r="BW23" i="60" s="1"/>
  <c r="BX23" i="60" s="1"/>
  <c r="BY23" i="60" s="1"/>
  <c r="BZ23" i="60" s="1"/>
  <c r="CA23" i="60" s="1"/>
  <c r="CB23" i="60" s="1"/>
  <c r="CC23" i="60" s="1"/>
  <c r="CD23" i="60" s="1"/>
  <c r="B24" i="40"/>
  <c r="HH22" i="59"/>
  <c r="HI22" i="59" s="1"/>
  <c r="HJ22" i="59" s="1"/>
  <c r="HK22" i="59" s="1"/>
  <c r="HL22" i="59" s="1"/>
  <c r="HM22" i="59" s="1"/>
  <c r="HN22" i="59" s="1"/>
  <c r="HO22" i="59" s="1"/>
  <c r="HP22" i="59" s="1"/>
  <c r="HQ22" i="59" s="1"/>
  <c r="HR22" i="59" s="1"/>
  <c r="HS22" i="59" s="1"/>
  <c r="HT22" i="59" s="1"/>
  <c r="HU22" i="59" s="1"/>
  <c r="HV22" i="59" s="1"/>
  <c r="HW22" i="59" s="1"/>
  <c r="HX22" i="59" s="1"/>
  <c r="HY22" i="59" s="1"/>
  <c r="HZ22" i="59" s="1"/>
  <c r="IA22" i="59" s="1"/>
  <c r="IB22" i="59" s="1"/>
  <c r="IC22" i="59" s="1"/>
  <c r="ID22" i="59" s="1"/>
  <c r="IH22" i="59"/>
  <c r="II22" i="59" s="1"/>
  <c r="IJ22" i="59" s="1"/>
  <c r="IK22" i="59" s="1"/>
  <c r="IL22" i="59" s="1"/>
  <c r="IM22" i="59" s="1"/>
  <c r="IN22" i="59" s="1"/>
  <c r="IO22" i="59" s="1"/>
  <c r="IP22" i="59" s="1"/>
  <c r="IQ22" i="59" s="1"/>
  <c r="IR22" i="59" s="1"/>
  <c r="IS22" i="59" s="1"/>
  <c r="IT22" i="59" s="1"/>
  <c r="IU22" i="59" s="1"/>
  <c r="IV22" i="59" s="1"/>
  <c r="IW22" i="59" s="1"/>
  <c r="IX22" i="59" s="1"/>
  <c r="IY22" i="59" s="1"/>
  <c r="IZ22" i="59" s="1"/>
  <c r="JA22" i="59" s="1"/>
  <c r="JB22" i="59" s="1"/>
  <c r="JC22" i="59" s="1"/>
  <c r="JD22" i="59" s="1"/>
  <c r="FH22" i="59"/>
  <c r="FI22" i="59" s="1"/>
  <c r="FJ22" i="59" s="1"/>
  <c r="FK22" i="59" s="1"/>
  <c r="FL22" i="59" s="1"/>
  <c r="FM22" i="59" s="1"/>
  <c r="FN22" i="59" s="1"/>
  <c r="FO22" i="59" s="1"/>
  <c r="FP22" i="59" s="1"/>
  <c r="FQ22" i="59" s="1"/>
  <c r="FR22" i="59" s="1"/>
  <c r="FS22" i="59" s="1"/>
  <c r="FT22" i="59" s="1"/>
  <c r="FU22" i="59" s="1"/>
  <c r="FV22" i="59" s="1"/>
  <c r="FW22" i="59" s="1"/>
  <c r="FX22" i="59" s="1"/>
  <c r="FY22" i="59" s="1"/>
  <c r="FZ22" i="59" s="1"/>
  <c r="GA22" i="59" s="1"/>
  <c r="GB22" i="59" s="1"/>
  <c r="GC22" i="59" s="1"/>
  <c r="GD22" i="59" s="1"/>
  <c r="GH22" i="59"/>
  <c r="GI22" i="59" s="1"/>
  <c r="GJ22" i="59" s="1"/>
  <c r="GK22" i="59" s="1"/>
  <c r="GL22" i="59" s="1"/>
  <c r="GM22" i="59" s="1"/>
  <c r="GN22" i="59" s="1"/>
  <c r="GO22" i="59" s="1"/>
  <c r="GP22" i="59" s="1"/>
  <c r="GQ22" i="59" s="1"/>
  <c r="GR22" i="59" s="1"/>
  <c r="GS22" i="59" s="1"/>
  <c r="GT22" i="59" s="1"/>
  <c r="GU22" i="59" s="1"/>
  <c r="GV22" i="59" s="1"/>
  <c r="GW22" i="59" s="1"/>
  <c r="GX22" i="59" s="1"/>
  <c r="GY22" i="59" s="1"/>
  <c r="GZ22" i="59" s="1"/>
  <c r="HA22" i="59" s="1"/>
  <c r="HB22" i="59" s="1"/>
  <c r="HC22" i="59" s="1"/>
  <c r="HD22" i="59" s="1"/>
  <c r="DH22" i="59"/>
  <c r="DI22" i="59" s="1"/>
  <c r="DJ22" i="59" s="1"/>
  <c r="DK22" i="59" s="1"/>
  <c r="DL22" i="59" s="1"/>
  <c r="DM22" i="59" s="1"/>
  <c r="DN22" i="59" s="1"/>
  <c r="DO22" i="59" s="1"/>
  <c r="DP22" i="59" s="1"/>
  <c r="DQ22" i="59" s="1"/>
  <c r="DR22" i="59" s="1"/>
  <c r="DS22" i="59" s="1"/>
  <c r="DT22" i="59" s="1"/>
  <c r="DU22" i="59" s="1"/>
  <c r="DV22" i="59" s="1"/>
  <c r="DW22" i="59" s="1"/>
  <c r="DX22" i="59" s="1"/>
  <c r="DY22" i="59" s="1"/>
  <c r="DZ22" i="59" s="1"/>
  <c r="EA22" i="59" s="1"/>
  <c r="EB22" i="59" s="1"/>
  <c r="EC22" i="59" s="1"/>
  <c r="ED22" i="59" s="1"/>
  <c r="EH22" i="59"/>
  <c r="EI22" i="59" s="1"/>
  <c r="EJ22" i="59" s="1"/>
  <c r="EK22" i="59" s="1"/>
  <c r="EL22" i="59" s="1"/>
  <c r="EM22" i="59" s="1"/>
  <c r="EN22" i="59" s="1"/>
  <c r="EO22" i="59" s="1"/>
  <c r="EP22" i="59" s="1"/>
  <c r="EQ22" i="59" s="1"/>
  <c r="ER22" i="59" s="1"/>
  <c r="ES22" i="59" s="1"/>
  <c r="ET22" i="59" s="1"/>
  <c r="EU22" i="59" s="1"/>
  <c r="EV22" i="59" s="1"/>
  <c r="EW22" i="59" s="1"/>
  <c r="EX22" i="59" s="1"/>
  <c r="EY22" i="59" s="1"/>
  <c r="EZ22" i="59" s="1"/>
  <c r="FA22" i="59" s="1"/>
  <c r="FB22" i="59" s="1"/>
  <c r="FC22" i="59" s="1"/>
  <c r="FD22" i="59" s="1"/>
  <c r="BH22" i="59"/>
  <c r="BI22" i="59" s="1"/>
  <c r="BJ22" i="59" s="1"/>
  <c r="BK22" i="59" s="1"/>
  <c r="BL22" i="59" s="1"/>
  <c r="BM22" i="59" s="1"/>
  <c r="BN22" i="59" s="1"/>
  <c r="BO22" i="59" s="1"/>
  <c r="BP22" i="59" s="1"/>
  <c r="BQ22" i="59" s="1"/>
  <c r="BR22" i="59" s="1"/>
  <c r="BS22" i="59" s="1"/>
  <c r="BT22" i="59" s="1"/>
  <c r="BU22" i="59" s="1"/>
  <c r="BV22" i="59" s="1"/>
  <c r="BW22" i="59" s="1"/>
  <c r="BX22" i="59" s="1"/>
  <c r="BY22" i="59" s="1"/>
  <c r="BZ22" i="59" s="1"/>
  <c r="CA22" i="59" s="1"/>
  <c r="CB22" i="59" s="1"/>
  <c r="CC22" i="59" s="1"/>
  <c r="CD22" i="59" s="1"/>
  <c r="CH22" i="59"/>
  <c r="CI22" i="59" s="1"/>
  <c r="CJ22" i="59" s="1"/>
  <c r="CK22" i="59" s="1"/>
  <c r="CL22" i="59" s="1"/>
  <c r="CM22" i="59" s="1"/>
  <c r="CN22" i="59" s="1"/>
  <c r="CO22" i="59" s="1"/>
  <c r="CP22" i="59" s="1"/>
  <c r="CQ22" i="59" s="1"/>
  <c r="CR22" i="59" s="1"/>
  <c r="CS22" i="59" s="1"/>
  <c r="CT22" i="59" s="1"/>
  <c r="CU22" i="59" s="1"/>
  <c r="CV22" i="59" s="1"/>
  <c r="CW22" i="59" s="1"/>
  <c r="CX22" i="59" s="1"/>
  <c r="CY22" i="59" s="1"/>
  <c r="CZ22" i="59" s="1"/>
  <c r="DA22" i="59" s="1"/>
  <c r="DB22" i="59" s="1"/>
  <c r="DC22" i="59" s="1"/>
  <c r="DD22" i="59" s="1"/>
  <c r="H22" i="59"/>
  <c r="I22" i="59" s="1"/>
  <c r="J22" i="59" s="1"/>
  <c r="K22" i="59" s="1"/>
  <c r="L22" i="59" s="1"/>
  <c r="M22" i="59" s="1"/>
  <c r="N22" i="59" s="1"/>
  <c r="O22" i="59" s="1"/>
  <c r="P22" i="59" s="1"/>
  <c r="Q22" i="59" s="1"/>
  <c r="R22" i="59" s="1"/>
  <c r="S22" i="59" s="1"/>
  <c r="T22" i="59" s="1"/>
  <c r="U22" i="59" s="1"/>
  <c r="V22" i="59" s="1"/>
  <c r="W22" i="59" s="1"/>
  <c r="X22" i="59" s="1"/>
  <c r="Y22" i="59" s="1"/>
  <c r="Z22" i="59" s="1"/>
  <c r="AA22" i="59" s="1"/>
  <c r="AB22" i="59" s="1"/>
  <c r="AC22" i="59" s="1"/>
  <c r="AD22" i="59" s="1"/>
  <c r="AH22" i="59"/>
  <c r="AI22" i="59" s="1"/>
  <c r="AJ22" i="59" s="1"/>
  <c r="AK22" i="59" s="1"/>
  <c r="AL22" i="59" s="1"/>
  <c r="AM22" i="59" s="1"/>
  <c r="AN22" i="59" s="1"/>
  <c r="AO22" i="59" s="1"/>
  <c r="AP22" i="59" s="1"/>
  <c r="AQ22" i="59" s="1"/>
  <c r="AR22" i="59" s="1"/>
  <c r="AS22" i="59" s="1"/>
  <c r="AT22" i="59" s="1"/>
  <c r="AU22" i="59" s="1"/>
  <c r="AV22" i="59" s="1"/>
  <c r="AW22" i="59" s="1"/>
  <c r="AX22" i="59" s="1"/>
  <c r="AY22" i="59" s="1"/>
  <c r="AZ22" i="59" s="1"/>
  <c r="BA22" i="59" s="1"/>
  <c r="BB22" i="59" s="1"/>
  <c r="BC22" i="59" s="1"/>
  <c r="BD22" i="59" s="1"/>
  <c r="AG28" i="59"/>
  <c r="CH15" i="58"/>
  <c r="GH15" i="58"/>
  <c r="G16" i="62"/>
  <c r="J26" i="62"/>
  <c r="G27" i="62" s="1"/>
  <c r="J46" i="62"/>
  <c r="E47" i="62" s="1"/>
  <c r="J15" i="62"/>
  <c r="E16" i="62"/>
  <c r="I16" i="62"/>
  <c r="J36" i="62"/>
  <c r="G37" i="62" s="1"/>
  <c r="J56" i="62"/>
  <c r="G57" i="62" s="1"/>
  <c r="G15" i="49"/>
  <c r="I45" i="56"/>
  <c r="IG15" i="58"/>
  <c r="JG28" i="59"/>
  <c r="JG25" i="59"/>
  <c r="JG27" i="59"/>
  <c r="JG23" i="59"/>
  <c r="JG26" i="59"/>
  <c r="JG24" i="59"/>
  <c r="M15" i="49"/>
  <c r="CH18" i="60"/>
  <c r="EH18" i="60"/>
  <c r="H16" i="62"/>
  <c r="J41" i="62"/>
  <c r="I42" i="62" s="1"/>
  <c r="AR40" i="40"/>
  <c r="IN12" i="60" s="1"/>
  <c r="IG18" i="60" s="1"/>
  <c r="G11" i="59"/>
  <c r="G14" i="59" s="1"/>
  <c r="H20" i="59" s="1"/>
  <c r="H15" i="58"/>
  <c r="DH15" i="58"/>
  <c r="HH15" i="58"/>
  <c r="D11" i="59"/>
  <c r="GL11" i="59"/>
  <c r="GG28" i="59" s="1"/>
  <c r="I18" i="60"/>
  <c r="G15" i="51"/>
  <c r="G14" i="52"/>
  <c r="HL11" i="59"/>
  <c r="HG25" i="59" s="1"/>
  <c r="E12" i="60"/>
  <c r="J51" i="62"/>
  <c r="E52" i="62" s="1"/>
  <c r="J71" i="62"/>
  <c r="F72" i="62" s="1"/>
  <c r="DH18" i="60"/>
  <c r="HH18" i="60"/>
  <c r="IH18" i="60"/>
  <c r="GH18" i="60"/>
  <c r="EH17" i="59"/>
  <c r="IH17" i="59"/>
  <c r="AH17" i="59"/>
  <c r="CH17" i="59"/>
  <c r="GH17" i="59"/>
  <c r="DH17" i="59"/>
  <c r="BH17" i="59"/>
  <c r="HH17" i="59"/>
  <c r="FH17" i="59"/>
  <c r="G13" i="50"/>
  <c r="G16" i="51"/>
  <c r="G15" i="52"/>
  <c r="G16" i="53"/>
  <c r="G16" i="54"/>
  <c r="F14" i="55"/>
  <c r="F16" i="55"/>
  <c r="G14" i="50"/>
  <c r="G17" i="51"/>
  <c r="G17" i="52"/>
  <c r="G13" i="53"/>
  <c r="G15" i="53"/>
  <c r="G15" i="54"/>
  <c r="F13" i="55"/>
  <c r="F15" i="55"/>
  <c r="F13" i="49"/>
  <c r="F14" i="49"/>
  <c r="G12" i="50"/>
  <c r="G18" i="51"/>
  <c r="G16" i="52"/>
  <c r="G14" i="53"/>
  <c r="G14" i="54"/>
  <c r="G17" i="54"/>
  <c r="G13" i="49"/>
  <c r="G14" i="49"/>
  <c r="F15" i="49"/>
  <c r="L12" i="50"/>
  <c r="L13" i="50"/>
  <c r="L14" i="50"/>
  <c r="L15" i="51"/>
  <c r="L16" i="51"/>
  <c r="L17" i="51"/>
  <c r="L18" i="51"/>
  <c r="L14" i="52"/>
  <c r="L15" i="52"/>
  <c r="L16" i="52"/>
  <c r="L17" i="52"/>
  <c r="L13" i="53"/>
  <c r="L14" i="53"/>
  <c r="L15" i="53"/>
  <c r="L16" i="53"/>
  <c r="L14" i="54"/>
  <c r="L15" i="54"/>
  <c r="L16" i="54"/>
  <c r="L17" i="54"/>
  <c r="G13" i="55"/>
  <c r="G14" i="55"/>
  <c r="G15" i="55"/>
  <c r="G16" i="55"/>
  <c r="EH15" i="58"/>
  <c r="FH15" i="58"/>
  <c r="K15" i="62"/>
  <c r="L13" i="49"/>
  <c r="L14" i="49"/>
  <c r="M13" i="50"/>
  <c r="M14" i="50"/>
  <c r="M15" i="51"/>
  <c r="M16" i="51"/>
  <c r="M17" i="51"/>
  <c r="M18" i="51"/>
  <c r="M14" i="52"/>
  <c r="M15" i="52"/>
  <c r="M16" i="52"/>
  <c r="M17" i="52"/>
  <c r="M13" i="53"/>
  <c r="M14" i="53"/>
  <c r="M15" i="53"/>
  <c r="M16" i="53"/>
  <c r="M14" i="54"/>
  <c r="M15" i="54"/>
  <c r="M16" i="54"/>
  <c r="M17" i="54"/>
  <c r="L13" i="55"/>
  <c r="L14" i="55"/>
  <c r="L15" i="55"/>
  <c r="L16" i="55"/>
  <c r="J66" i="62"/>
  <c r="F67" i="62" s="1"/>
  <c r="M12" i="50"/>
  <c r="M13" i="49"/>
  <c r="M14" i="49"/>
  <c r="L15" i="49"/>
  <c r="F12" i="50"/>
  <c r="F13" i="50"/>
  <c r="F14" i="50"/>
  <c r="F15" i="51"/>
  <c r="F16" i="51"/>
  <c r="F17" i="51"/>
  <c r="F18" i="51"/>
  <c r="F14" i="52"/>
  <c r="F15" i="52"/>
  <c r="F16" i="52"/>
  <c r="F17" i="52"/>
  <c r="F13" i="53"/>
  <c r="F14" i="53"/>
  <c r="F15" i="53"/>
  <c r="F16" i="53"/>
  <c r="F14" i="54"/>
  <c r="F15" i="54"/>
  <c r="F16" i="54"/>
  <c r="F17" i="54"/>
  <c r="M13" i="55"/>
  <c r="M14" i="55"/>
  <c r="M15" i="55"/>
  <c r="M16" i="55"/>
  <c r="BH18" i="60"/>
  <c r="FH18" i="60"/>
  <c r="F16" i="62"/>
  <c r="J31" i="62"/>
  <c r="E32" i="62" s="1"/>
  <c r="J61" i="62"/>
  <c r="H62" i="62" s="1"/>
  <c r="C66" i="57"/>
  <c r="W52" i="57"/>
  <c r="J43" i="56"/>
  <c r="L14" i="47" s="1"/>
  <c r="J45" i="56"/>
  <c r="G45" i="56"/>
  <c r="H30" i="56"/>
  <c r="H43" i="56"/>
  <c r="J30" i="56"/>
  <c r="L13" i="47" s="1"/>
  <c r="H15" i="56"/>
  <c r="I30" i="56"/>
  <c r="I43" i="56"/>
  <c r="AR22" i="40"/>
  <c r="A28" i="40"/>
  <c r="B26" i="40"/>
  <c r="BG12" i="60" s="1"/>
  <c r="B25" i="39"/>
  <c r="A27" i="39"/>
  <c r="K14" i="62"/>
  <c r="J14" i="62"/>
  <c r="IN11" i="59"/>
  <c r="IG17" i="59" s="1"/>
  <c r="EG23" i="59"/>
  <c r="IG23" i="59"/>
  <c r="EG24" i="59"/>
  <c r="IG24" i="59"/>
  <c r="EG25" i="59"/>
  <c r="IG25" i="59"/>
  <c r="EG26" i="59"/>
  <c r="IG26" i="59"/>
  <c r="EG27" i="59"/>
  <c r="IG27" i="59"/>
  <c r="IG21" i="58"/>
  <c r="W50" i="57"/>
  <c r="J15" i="56"/>
  <c r="L12" i="47" s="1"/>
  <c r="H45" i="56"/>
  <c r="I15" i="56"/>
  <c r="K27" i="57" l="1"/>
  <c r="J17" i="47" s="1"/>
  <c r="N21" i="57"/>
  <c r="L16" i="47" s="1"/>
  <c r="N27" i="57"/>
  <c r="L17" i="47" s="1"/>
  <c r="DG24" i="59"/>
  <c r="DG25" i="59"/>
  <c r="DG26" i="59"/>
  <c r="DG23" i="59"/>
  <c r="DG28" i="59"/>
  <c r="JG23" i="58"/>
  <c r="JG21" i="58"/>
  <c r="E67" i="62"/>
  <c r="G25" i="59"/>
  <c r="G26" i="59"/>
  <c r="E17" i="59"/>
  <c r="I47" i="62"/>
  <c r="I57" i="62"/>
  <c r="F18" i="60"/>
  <c r="IG22" i="58"/>
  <c r="C82" i="57"/>
  <c r="AG12" i="60"/>
  <c r="AG15" i="60" s="1"/>
  <c r="AH21" i="60" s="1"/>
  <c r="E15" i="58"/>
  <c r="AR43" i="39"/>
  <c r="F11" i="59" s="1"/>
  <c r="D17" i="59" s="1"/>
  <c r="AR44" i="40"/>
  <c r="G12" i="60" s="1"/>
  <c r="E18" i="60" s="1"/>
  <c r="JL18" i="60" s="1"/>
  <c r="L20" i="47" s="1"/>
  <c r="JN12" i="60"/>
  <c r="JG18" i="60" s="1"/>
  <c r="JJ18" i="60" s="1"/>
  <c r="JN9" i="58"/>
  <c r="JG15" i="58" s="1"/>
  <c r="JJ15" i="58" s="1"/>
  <c r="K14" i="57"/>
  <c r="H47" i="62"/>
  <c r="G47" i="62"/>
  <c r="F47" i="62"/>
  <c r="AY57" i="79"/>
  <c r="AU57" i="79"/>
  <c r="G28" i="59"/>
  <c r="G23" i="59"/>
  <c r="G24" i="59"/>
  <c r="I52" i="62"/>
  <c r="N14" i="57"/>
  <c r="EJ18" i="60"/>
  <c r="H72" i="62"/>
  <c r="F27" i="62"/>
  <c r="E27" i="62"/>
  <c r="I67" i="62"/>
  <c r="H27" i="62"/>
  <c r="I27" i="62"/>
  <c r="I37" i="62"/>
  <c r="H37" i="62"/>
  <c r="H67" i="62"/>
  <c r="G67" i="62"/>
  <c r="G42" i="62"/>
  <c r="E37" i="62"/>
  <c r="F37" i="62"/>
  <c r="I32" i="62"/>
  <c r="H18" i="60"/>
  <c r="K18" i="60" s="1"/>
  <c r="F21" i="39"/>
  <c r="G21" i="39" s="1"/>
  <c r="H21" i="39" s="1"/>
  <c r="I21" i="39" s="1"/>
  <c r="J21" i="39" s="1"/>
  <c r="K21" i="39" s="1"/>
  <c r="L21" i="39" s="1"/>
  <c r="M21" i="39" s="1"/>
  <c r="N21" i="39" s="1"/>
  <c r="O21" i="39" s="1"/>
  <c r="P21" i="39" s="1"/>
  <c r="Q21" i="39" s="1"/>
  <c r="R21" i="39" s="1"/>
  <c r="S21" i="39" s="1"/>
  <c r="T21" i="39" s="1"/>
  <c r="U21" i="39" s="1"/>
  <c r="V21" i="39" s="1"/>
  <c r="W21" i="39" s="1"/>
  <c r="X21" i="39" s="1"/>
  <c r="Y21" i="39" s="1"/>
  <c r="Z21" i="39" s="1"/>
  <c r="AA21" i="39" s="1"/>
  <c r="AB21" i="39" s="1"/>
  <c r="AC21" i="39" s="1"/>
  <c r="AD21" i="39" s="1"/>
  <c r="AE21" i="39" s="1"/>
  <c r="AF21" i="39" s="1"/>
  <c r="AG21" i="39" s="1"/>
  <c r="AH21" i="39" s="1"/>
  <c r="AI21" i="39" s="1"/>
  <c r="AJ21" i="39" s="1"/>
  <c r="AK21" i="39" s="1"/>
  <c r="AL21" i="39" s="1"/>
  <c r="AM21" i="39" s="1"/>
  <c r="AN21" i="39" s="1"/>
  <c r="AO21" i="39" s="1"/>
  <c r="BG11" i="59"/>
  <c r="BG14" i="59" s="1"/>
  <c r="BH20" i="59" s="1"/>
  <c r="E25" i="39"/>
  <c r="F25" i="39" s="1"/>
  <c r="G25" i="39" s="1"/>
  <c r="H25" i="39" s="1"/>
  <c r="I25" i="39" s="1"/>
  <c r="J25" i="39" s="1"/>
  <c r="K25" i="39" s="1"/>
  <c r="L25" i="39" s="1"/>
  <c r="M25" i="39" s="1"/>
  <c r="N25" i="39" s="1"/>
  <c r="O25" i="39" s="1"/>
  <c r="P25" i="39" s="1"/>
  <c r="Q25" i="39" s="1"/>
  <c r="R25" i="39" s="1"/>
  <c r="S25" i="39" s="1"/>
  <c r="T25" i="39" s="1"/>
  <c r="U25" i="39" s="1"/>
  <c r="V25" i="39" s="1"/>
  <c r="W25" i="39" s="1"/>
  <c r="X25" i="39" s="1"/>
  <c r="Y25" i="39" s="1"/>
  <c r="Z25" i="39" s="1"/>
  <c r="AA25" i="39" s="1"/>
  <c r="AB25" i="39" s="1"/>
  <c r="AC25" i="39" s="1"/>
  <c r="AD25" i="39" s="1"/>
  <c r="AE25" i="39" s="1"/>
  <c r="AF25" i="39" s="1"/>
  <c r="AG25" i="39" s="1"/>
  <c r="AH25" i="39" s="1"/>
  <c r="AI25" i="39" s="1"/>
  <c r="AJ25" i="39" s="1"/>
  <c r="AK25" i="39" s="1"/>
  <c r="AL25" i="39" s="1"/>
  <c r="AM25" i="39" s="1"/>
  <c r="AN25" i="39" s="1"/>
  <c r="AO25" i="39" s="1"/>
  <c r="GJ18" i="60"/>
  <c r="DJ18" i="60"/>
  <c r="CJ18" i="60"/>
  <c r="E26" i="40"/>
  <c r="F26" i="40" s="1"/>
  <c r="G26" i="40" s="1"/>
  <c r="H26" i="40" s="1"/>
  <c r="I26" i="40" s="1"/>
  <c r="J26" i="40" s="1"/>
  <c r="K26" i="40" s="1"/>
  <c r="L26" i="40" s="1"/>
  <c r="M26" i="40" s="1"/>
  <c r="N26" i="40" s="1"/>
  <c r="O26" i="40" s="1"/>
  <c r="P26" i="40" s="1"/>
  <c r="Q26" i="40" s="1"/>
  <c r="R26" i="40" s="1"/>
  <c r="S26" i="40" s="1"/>
  <c r="T26" i="40" s="1"/>
  <c r="U26" i="40" s="1"/>
  <c r="V26" i="40" s="1"/>
  <c r="W26" i="40" s="1"/>
  <c r="X26" i="40" s="1"/>
  <c r="Y26" i="40" s="1"/>
  <c r="Z26" i="40" s="1"/>
  <c r="AA26" i="40" s="1"/>
  <c r="AB26" i="40" s="1"/>
  <c r="AC26" i="40" s="1"/>
  <c r="AD26" i="40" s="1"/>
  <c r="AE26" i="40" s="1"/>
  <c r="AF26" i="40" s="1"/>
  <c r="AG26" i="40" s="1"/>
  <c r="AH26" i="40" s="1"/>
  <c r="AI26" i="40" s="1"/>
  <c r="AJ26" i="40" s="1"/>
  <c r="AK26" i="40" s="1"/>
  <c r="AL26" i="40" s="1"/>
  <c r="AM26" i="40" s="1"/>
  <c r="AN26" i="40" s="1"/>
  <c r="AO26" i="40" s="1"/>
  <c r="BG15" i="60"/>
  <c r="BH21" i="60" s="1"/>
  <c r="E24" i="40"/>
  <c r="F24" i="40" s="1"/>
  <c r="G24" i="40" s="1"/>
  <c r="H24" i="40" s="1"/>
  <c r="I24" i="40" s="1"/>
  <c r="J24" i="40" s="1"/>
  <c r="K24" i="40" s="1"/>
  <c r="L24" i="40" s="1"/>
  <c r="M24" i="40" s="1"/>
  <c r="N24" i="40" s="1"/>
  <c r="O24" i="40" s="1"/>
  <c r="P24" i="40" s="1"/>
  <c r="Q24" i="40" s="1"/>
  <c r="R24" i="40" s="1"/>
  <c r="S24" i="40" s="1"/>
  <c r="T24" i="40" s="1"/>
  <c r="U24" i="40" s="1"/>
  <c r="V24" i="40" s="1"/>
  <c r="W24" i="40" s="1"/>
  <c r="X24" i="40" s="1"/>
  <c r="Y24" i="40" s="1"/>
  <c r="Z24" i="40" s="1"/>
  <c r="AA24" i="40" s="1"/>
  <c r="AB24" i="40" s="1"/>
  <c r="AC24" i="40" s="1"/>
  <c r="AD24" i="40" s="1"/>
  <c r="AE24" i="40" s="1"/>
  <c r="AF24" i="40" s="1"/>
  <c r="AG24" i="40" s="1"/>
  <c r="AH24" i="40" s="1"/>
  <c r="AI24" i="40" s="1"/>
  <c r="AJ24" i="40" s="1"/>
  <c r="AK24" i="40" s="1"/>
  <c r="AL24" i="40" s="1"/>
  <c r="AM24" i="40" s="1"/>
  <c r="AN24" i="40" s="1"/>
  <c r="AO24" i="40" s="1"/>
  <c r="CG23" i="59"/>
  <c r="CG26" i="59"/>
  <c r="CG27" i="59"/>
  <c r="CG17" i="59"/>
  <c r="CJ17" i="59" s="1"/>
  <c r="CG24" i="59"/>
  <c r="CG25" i="59"/>
  <c r="AG27" i="59"/>
  <c r="AG26" i="59"/>
  <c r="AG25" i="59"/>
  <c r="AG24" i="59"/>
  <c r="AG23" i="59"/>
  <c r="AG17" i="59"/>
  <c r="AJ17" i="59" s="1"/>
  <c r="FG17" i="59"/>
  <c r="FJ17" i="59" s="1"/>
  <c r="FG24" i="59"/>
  <c r="FG23" i="59"/>
  <c r="FG28" i="59"/>
  <c r="FG25" i="59"/>
  <c r="FG27" i="59"/>
  <c r="GG23" i="59"/>
  <c r="IJ15" i="58"/>
  <c r="HG24" i="59"/>
  <c r="HN11" i="59"/>
  <c r="HG17" i="59" s="1"/>
  <c r="HJ17" i="59" s="1"/>
  <c r="HG28" i="59"/>
  <c r="HG26" i="59"/>
  <c r="HG27" i="59"/>
  <c r="HG23" i="59"/>
  <c r="G72" i="62"/>
  <c r="IJ17" i="59"/>
  <c r="E72" i="62"/>
  <c r="E42" i="62"/>
  <c r="I72" i="62"/>
  <c r="E57" i="62"/>
  <c r="GG27" i="59"/>
  <c r="H57" i="62"/>
  <c r="F57" i="62"/>
  <c r="L15" i="62"/>
  <c r="F62" i="62"/>
  <c r="H52" i="62"/>
  <c r="FJ18" i="60"/>
  <c r="HJ18" i="60"/>
  <c r="J46" i="56"/>
  <c r="F52" i="62"/>
  <c r="G52" i="62"/>
  <c r="EJ17" i="59"/>
  <c r="K16" i="62"/>
  <c r="GG26" i="59"/>
  <c r="GN11" i="59"/>
  <c r="GG17" i="59" s="1"/>
  <c r="GJ17" i="59" s="1"/>
  <c r="F42" i="62"/>
  <c r="BG23" i="59"/>
  <c r="IJ18" i="60"/>
  <c r="GG25" i="59"/>
  <c r="H42" i="62"/>
  <c r="E62" i="62"/>
  <c r="BG24" i="59"/>
  <c r="BG27" i="59"/>
  <c r="BG26" i="59"/>
  <c r="GG24" i="59"/>
  <c r="G62" i="62"/>
  <c r="BG25" i="59"/>
  <c r="BG17" i="59"/>
  <c r="BJ17" i="59" s="1"/>
  <c r="BJ18" i="60"/>
  <c r="DJ17" i="59"/>
  <c r="C67" i="57"/>
  <c r="H32" i="62"/>
  <c r="I62" i="62"/>
  <c r="F32" i="62"/>
  <c r="G32" i="62"/>
  <c r="G10" i="62"/>
  <c r="C83" i="57"/>
  <c r="I46" i="56"/>
  <c r="H46" i="56"/>
  <c r="B28" i="40"/>
  <c r="CG12" i="60" s="1"/>
  <c r="CG15" i="60" s="1"/>
  <c r="CH21" i="60" s="1"/>
  <c r="A30" i="40"/>
  <c r="B27" i="39"/>
  <c r="A29" i="39"/>
  <c r="J16" i="62"/>
  <c r="L14" i="62"/>
  <c r="M44" i="48"/>
  <c r="L44" i="48"/>
  <c r="G44" i="48"/>
  <c r="F44" i="48"/>
  <c r="M43" i="48"/>
  <c r="L43" i="48"/>
  <c r="G43" i="48"/>
  <c r="F43" i="48"/>
  <c r="M42" i="48"/>
  <c r="L42" i="48"/>
  <c r="G42" i="48"/>
  <c r="F42" i="48"/>
  <c r="M41" i="48"/>
  <c r="L41" i="48"/>
  <c r="G41" i="48"/>
  <c r="F41" i="48"/>
  <c r="M36" i="48"/>
  <c r="L36" i="48"/>
  <c r="G36" i="48"/>
  <c r="F36" i="48"/>
  <c r="G35" i="48"/>
  <c r="F35" i="48"/>
  <c r="G34" i="48"/>
  <c r="F34" i="48"/>
  <c r="G33" i="48"/>
  <c r="F33" i="48"/>
  <c r="M28" i="48"/>
  <c r="L28" i="48"/>
  <c r="G27" i="48"/>
  <c r="F27" i="48"/>
  <c r="G26" i="48"/>
  <c r="F26" i="48"/>
  <c r="G25" i="48"/>
  <c r="F25" i="48"/>
  <c r="M12" i="48"/>
  <c r="L12" i="48"/>
  <c r="G12" i="48"/>
  <c r="F12" i="48"/>
  <c r="S11" i="48"/>
  <c r="M11" i="48"/>
  <c r="L11" i="48"/>
  <c r="G11" i="48"/>
  <c r="F11" i="48"/>
  <c r="M10" i="48"/>
  <c r="L10" i="48"/>
  <c r="G10" i="48"/>
  <c r="F10" i="48"/>
  <c r="M9" i="48"/>
  <c r="L9" i="48"/>
  <c r="G9" i="48"/>
  <c r="F9" i="48"/>
  <c r="F17" i="59" l="1"/>
  <c r="JL17" i="59"/>
  <c r="G18" i="60"/>
  <c r="AL18" i="60"/>
  <c r="HL18" i="60"/>
  <c r="G17" i="59"/>
  <c r="J17" i="59" s="1"/>
  <c r="CG11" i="59"/>
  <c r="CG14" i="59" s="1"/>
  <c r="CH20" i="59" s="1"/>
  <c r="E27" i="39"/>
  <c r="E28" i="40"/>
  <c r="F28" i="40" s="1"/>
  <c r="G28" i="40" s="1"/>
  <c r="H28" i="40" s="1"/>
  <c r="I28" i="40" s="1"/>
  <c r="J28" i="40" s="1"/>
  <c r="K28" i="40" s="1"/>
  <c r="L28" i="40" s="1"/>
  <c r="M28" i="40" s="1"/>
  <c r="N28" i="40" s="1"/>
  <c r="O28" i="40" s="1"/>
  <c r="P28" i="40" s="1"/>
  <c r="Q28" i="40" s="1"/>
  <c r="R28" i="40" s="1"/>
  <c r="S28" i="40" s="1"/>
  <c r="T28" i="40" s="1"/>
  <c r="U28" i="40" s="1"/>
  <c r="V28" i="40" s="1"/>
  <c r="W28" i="40" s="1"/>
  <c r="X28" i="40" s="1"/>
  <c r="Y28" i="40" s="1"/>
  <c r="Z28" i="40" s="1"/>
  <c r="AA28" i="40" s="1"/>
  <c r="AB28" i="40" s="1"/>
  <c r="AC28" i="40" s="1"/>
  <c r="AD28" i="40" s="1"/>
  <c r="AE28" i="40" s="1"/>
  <c r="AF28" i="40" s="1"/>
  <c r="AG28" i="40" s="1"/>
  <c r="AH28" i="40" s="1"/>
  <c r="AI28" i="40" s="1"/>
  <c r="AJ28" i="40" s="1"/>
  <c r="AK28" i="40" s="1"/>
  <c r="AL28" i="40" s="1"/>
  <c r="AM28" i="40" s="1"/>
  <c r="AN28" i="40" s="1"/>
  <c r="AO28" i="40" s="1"/>
  <c r="DL18" i="60"/>
  <c r="CL18" i="60"/>
  <c r="FL18" i="60"/>
  <c r="G13" i="48"/>
  <c r="G14" i="48"/>
  <c r="F15" i="48"/>
  <c r="L13" i="48"/>
  <c r="L14" i="48"/>
  <c r="G15" i="48"/>
  <c r="C68" i="57"/>
  <c r="M13" i="48"/>
  <c r="M14" i="48"/>
  <c r="L15" i="48"/>
  <c r="F13" i="48"/>
  <c r="F14" i="48"/>
  <c r="M15" i="48"/>
  <c r="C84" i="57"/>
  <c r="A32" i="40"/>
  <c r="B30" i="40"/>
  <c r="DG12" i="60" s="1"/>
  <c r="DG15" i="60" s="1"/>
  <c r="DH21" i="60" s="1"/>
  <c r="A31" i="39"/>
  <c r="B29" i="39"/>
  <c r="L16" i="62"/>
  <c r="F17" i="62"/>
  <c r="H17" i="62"/>
  <c r="E17" i="62"/>
  <c r="I17" i="62"/>
  <c r="G17" i="62"/>
  <c r="M18" i="60" l="1"/>
  <c r="EL18" i="60"/>
  <c r="J20" i="47" s="1"/>
  <c r="BL18" i="60"/>
  <c r="GL18" i="60"/>
  <c r="IL18" i="60"/>
  <c r="IL17" i="59"/>
  <c r="L19" i="47"/>
  <c r="DG11" i="59"/>
  <c r="DG14" i="59" s="1"/>
  <c r="DH20" i="59" s="1"/>
  <c r="E29" i="39"/>
  <c r="F29" i="39" s="1"/>
  <c r="G29" i="39" s="1"/>
  <c r="H29" i="39" s="1"/>
  <c r="I29" i="39" s="1"/>
  <c r="J29" i="39" s="1"/>
  <c r="K29" i="39" s="1"/>
  <c r="L29" i="39" s="1"/>
  <c r="M29" i="39" s="1"/>
  <c r="N29" i="39" s="1"/>
  <c r="F27" i="39"/>
  <c r="E30" i="40"/>
  <c r="F30" i="40" s="1"/>
  <c r="G30" i="40" s="1"/>
  <c r="H30" i="40" s="1"/>
  <c r="I30" i="40" s="1"/>
  <c r="J30" i="40" s="1"/>
  <c r="K30" i="40" s="1"/>
  <c r="L30" i="40" s="1"/>
  <c r="M30" i="40" s="1"/>
  <c r="N30" i="40" s="1"/>
  <c r="O30" i="40" s="1"/>
  <c r="P30" i="40" s="1"/>
  <c r="Q30" i="40" s="1"/>
  <c r="R30" i="40" s="1"/>
  <c r="S30" i="40" s="1"/>
  <c r="T30" i="40" s="1"/>
  <c r="U30" i="40" s="1"/>
  <c r="V30" i="40" s="1"/>
  <c r="W30" i="40" s="1"/>
  <c r="X30" i="40" s="1"/>
  <c r="Y30" i="40" s="1"/>
  <c r="Z30" i="40" s="1"/>
  <c r="AA30" i="40" s="1"/>
  <c r="AB30" i="40" s="1"/>
  <c r="AC30" i="40" s="1"/>
  <c r="AD30" i="40" s="1"/>
  <c r="AE30" i="40" s="1"/>
  <c r="AF30" i="40" s="1"/>
  <c r="AG30" i="40" s="1"/>
  <c r="AH30" i="40" s="1"/>
  <c r="AI30" i="40" s="1"/>
  <c r="AJ30" i="40" s="1"/>
  <c r="AK30" i="40" s="1"/>
  <c r="AL30" i="40" s="1"/>
  <c r="AM30" i="40" s="1"/>
  <c r="AN30" i="40" s="1"/>
  <c r="AO30" i="40" s="1"/>
  <c r="BL17" i="59"/>
  <c r="DL17" i="59"/>
  <c r="J19" i="47" s="1"/>
  <c r="GL17" i="59"/>
  <c r="L17" i="59"/>
  <c r="FL17" i="59"/>
  <c r="CL17" i="59"/>
  <c r="HL17" i="59"/>
  <c r="AL17" i="59"/>
  <c r="EL17" i="59"/>
  <c r="C69" i="57"/>
  <c r="C85" i="57"/>
  <c r="A34" i="40"/>
  <c r="B32" i="40"/>
  <c r="EG12" i="60" s="1"/>
  <c r="EG15" i="60" s="1"/>
  <c r="EH21" i="60" s="1"/>
  <c r="A33" i="39"/>
  <c r="B31" i="39"/>
  <c r="H10" i="62"/>
  <c r="O29" i="39" l="1"/>
  <c r="P29" i="39" s="1"/>
  <c r="Q29" i="39" s="1"/>
  <c r="R29" i="39" s="1"/>
  <c r="S29" i="39" s="1"/>
  <c r="T29" i="39" s="1"/>
  <c r="U29" i="39" s="1"/>
  <c r="V29" i="39" s="1"/>
  <c r="W29" i="39" s="1"/>
  <c r="X29" i="39" s="1"/>
  <c r="Y29" i="39" s="1"/>
  <c r="Z29" i="39" s="1"/>
  <c r="AA29" i="39" s="1"/>
  <c r="AB29" i="39" s="1"/>
  <c r="AC29" i="39" s="1"/>
  <c r="AD29" i="39" s="1"/>
  <c r="AE29" i="39" s="1"/>
  <c r="AF29" i="39" s="1"/>
  <c r="AG29" i="39" s="1"/>
  <c r="AH29" i="39" s="1"/>
  <c r="AI29" i="39" s="1"/>
  <c r="AJ29" i="39" s="1"/>
  <c r="AK29" i="39" s="1"/>
  <c r="AL29" i="39" s="1"/>
  <c r="AM29" i="39" s="1"/>
  <c r="AN29" i="39" s="1"/>
  <c r="AO29" i="39" s="1"/>
  <c r="EG11" i="59"/>
  <c r="EG14" i="59" s="1"/>
  <c r="EH20" i="59" s="1"/>
  <c r="E31" i="39"/>
  <c r="F31" i="39" s="1"/>
  <c r="G31" i="39" s="1"/>
  <c r="H31" i="39" s="1"/>
  <c r="I31" i="39" s="1"/>
  <c r="J31" i="39" s="1"/>
  <c r="K31" i="39" s="1"/>
  <c r="L31" i="39" s="1"/>
  <c r="M31" i="39" s="1"/>
  <c r="N31" i="39" s="1"/>
  <c r="O31" i="39" s="1"/>
  <c r="P31" i="39" s="1"/>
  <c r="Q31" i="39" s="1"/>
  <c r="R31" i="39" s="1"/>
  <c r="S31" i="39" s="1"/>
  <c r="T31" i="39" s="1"/>
  <c r="U31" i="39" s="1"/>
  <c r="V31" i="39" s="1"/>
  <c r="W31" i="39" s="1"/>
  <c r="X31" i="39" s="1"/>
  <c r="Y31" i="39" s="1"/>
  <c r="Z31" i="39" s="1"/>
  <c r="AA31" i="39" s="1"/>
  <c r="AB31" i="39" s="1"/>
  <c r="AC31" i="39" s="1"/>
  <c r="AD31" i="39" s="1"/>
  <c r="AE31" i="39" s="1"/>
  <c r="AF31" i="39" s="1"/>
  <c r="AG31" i="39" s="1"/>
  <c r="AH31" i="39" s="1"/>
  <c r="AI31" i="39" s="1"/>
  <c r="AJ31" i="39" s="1"/>
  <c r="AK31" i="39" s="1"/>
  <c r="AL31" i="39" s="1"/>
  <c r="AM31" i="39" s="1"/>
  <c r="AN31" i="39" s="1"/>
  <c r="AO31" i="39" s="1"/>
  <c r="G27" i="39"/>
  <c r="E32" i="40"/>
  <c r="F32" i="40" s="1"/>
  <c r="G32" i="40" s="1"/>
  <c r="H32" i="40" s="1"/>
  <c r="I32" i="40" s="1"/>
  <c r="J32" i="40" s="1"/>
  <c r="K32" i="40" s="1"/>
  <c r="L32" i="40" s="1"/>
  <c r="M32" i="40" s="1"/>
  <c r="N32" i="40" s="1"/>
  <c r="O32" i="40" s="1"/>
  <c r="P32" i="40" s="1"/>
  <c r="Q32" i="40" s="1"/>
  <c r="R32" i="40" s="1"/>
  <c r="S32" i="40" s="1"/>
  <c r="T32" i="40" s="1"/>
  <c r="U32" i="40" s="1"/>
  <c r="V32" i="40" s="1"/>
  <c r="W32" i="40" s="1"/>
  <c r="X32" i="40" s="1"/>
  <c r="Y32" i="40" s="1"/>
  <c r="Z32" i="40" s="1"/>
  <c r="AA32" i="40" s="1"/>
  <c r="AB32" i="40" s="1"/>
  <c r="AC32" i="40" s="1"/>
  <c r="AD32" i="40" s="1"/>
  <c r="AE32" i="40" s="1"/>
  <c r="AF32" i="40" s="1"/>
  <c r="AG32" i="40" s="1"/>
  <c r="AH32" i="40" s="1"/>
  <c r="AI32" i="40" s="1"/>
  <c r="AJ32" i="40" s="1"/>
  <c r="AK32" i="40" s="1"/>
  <c r="AL32" i="40" s="1"/>
  <c r="AM32" i="40" s="1"/>
  <c r="AN32" i="40" s="1"/>
  <c r="AO32" i="40" s="1"/>
  <c r="C86" i="57"/>
  <c r="C70" i="57"/>
  <c r="A36" i="40"/>
  <c r="B34" i="40"/>
  <c r="FG12" i="60" s="1"/>
  <c r="FG15" i="60" s="1"/>
  <c r="FH21" i="60" s="1"/>
  <c r="A35" i="39"/>
  <c r="B33" i="39"/>
  <c r="M83" i="45"/>
  <c r="L83" i="45"/>
  <c r="G83" i="45"/>
  <c r="F83" i="45"/>
  <c r="M82" i="45"/>
  <c r="L82" i="45"/>
  <c r="G82" i="45"/>
  <c r="F82" i="45"/>
  <c r="M81" i="45"/>
  <c r="L81" i="45"/>
  <c r="G81" i="45"/>
  <c r="F81" i="45"/>
  <c r="M80" i="45"/>
  <c r="L80" i="45"/>
  <c r="G80" i="45"/>
  <c r="F80" i="45"/>
  <c r="M79" i="45"/>
  <c r="L79" i="45"/>
  <c r="G79" i="45"/>
  <c r="F79" i="45"/>
  <c r="M73" i="45"/>
  <c r="L73" i="45"/>
  <c r="G73" i="45"/>
  <c r="F73" i="45"/>
  <c r="M72" i="45"/>
  <c r="L72" i="45"/>
  <c r="G72" i="45"/>
  <c r="F72" i="45"/>
  <c r="M71" i="45"/>
  <c r="L71" i="45"/>
  <c r="G71" i="45"/>
  <c r="F71" i="45"/>
  <c r="M70" i="45"/>
  <c r="L70" i="45"/>
  <c r="G70" i="45"/>
  <c r="F70" i="45"/>
  <c r="M69" i="45"/>
  <c r="L69" i="45"/>
  <c r="G69" i="45"/>
  <c r="F69" i="45"/>
  <c r="M63" i="45"/>
  <c r="L63" i="45"/>
  <c r="G63" i="45"/>
  <c r="F63" i="45"/>
  <c r="M62" i="45"/>
  <c r="L62" i="45"/>
  <c r="G62" i="45"/>
  <c r="F62" i="45"/>
  <c r="M61" i="45"/>
  <c r="L61" i="45"/>
  <c r="G61" i="45"/>
  <c r="F61" i="45"/>
  <c r="M60" i="45"/>
  <c r="L60" i="45"/>
  <c r="G60" i="45"/>
  <c r="F60" i="45"/>
  <c r="M59" i="45"/>
  <c r="L59" i="45"/>
  <c r="G59" i="45"/>
  <c r="F59" i="45"/>
  <c r="M53" i="45"/>
  <c r="L53" i="45"/>
  <c r="G53" i="45"/>
  <c r="F53" i="45"/>
  <c r="M52" i="45"/>
  <c r="L52" i="45"/>
  <c r="G52" i="45"/>
  <c r="F52" i="45"/>
  <c r="M51" i="45"/>
  <c r="L51" i="45"/>
  <c r="G51" i="45"/>
  <c r="F51" i="45"/>
  <c r="M50" i="45"/>
  <c r="L50" i="45"/>
  <c r="G50" i="45"/>
  <c r="F50" i="45"/>
  <c r="M49" i="45"/>
  <c r="L49" i="45"/>
  <c r="G49" i="45"/>
  <c r="F49" i="45"/>
  <c r="M43" i="45"/>
  <c r="L43" i="45"/>
  <c r="G43" i="45"/>
  <c r="F43" i="45"/>
  <c r="M42" i="45"/>
  <c r="L42" i="45"/>
  <c r="G42" i="45"/>
  <c r="F42" i="45"/>
  <c r="M41" i="45"/>
  <c r="L41" i="45"/>
  <c r="G41" i="45"/>
  <c r="F41" i="45"/>
  <c r="M40" i="45"/>
  <c r="L40" i="45"/>
  <c r="G40" i="45"/>
  <c r="F40" i="45"/>
  <c r="M39" i="45"/>
  <c r="L39" i="45"/>
  <c r="G39" i="45"/>
  <c r="F39" i="45"/>
  <c r="M33" i="45"/>
  <c r="L33" i="45"/>
  <c r="G33" i="45"/>
  <c r="F33" i="45"/>
  <c r="M32" i="45"/>
  <c r="L32" i="45"/>
  <c r="G32" i="45"/>
  <c r="F32" i="45"/>
  <c r="M31" i="45"/>
  <c r="L31" i="45"/>
  <c r="G31" i="45"/>
  <c r="F31" i="45"/>
  <c r="M30" i="45"/>
  <c r="L30" i="45"/>
  <c r="G30" i="45"/>
  <c r="F30" i="45"/>
  <c r="M29" i="45"/>
  <c r="L29" i="45"/>
  <c r="G29" i="45"/>
  <c r="F29" i="45"/>
  <c r="M15" i="45"/>
  <c r="L15" i="45"/>
  <c r="G15" i="45"/>
  <c r="F15" i="45"/>
  <c r="M14" i="45"/>
  <c r="L14" i="45"/>
  <c r="G14" i="45"/>
  <c r="F14" i="45"/>
  <c r="M13" i="45"/>
  <c r="L13" i="45"/>
  <c r="G13" i="45"/>
  <c r="F13" i="45"/>
  <c r="M12" i="45"/>
  <c r="L12" i="45"/>
  <c r="G12" i="45"/>
  <c r="F12" i="45"/>
  <c r="M11" i="45"/>
  <c r="L11" i="45"/>
  <c r="G11" i="45"/>
  <c r="F11" i="45"/>
  <c r="M44" i="44"/>
  <c r="L44" i="44"/>
  <c r="G44" i="44"/>
  <c r="F44" i="44"/>
  <c r="M43" i="44"/>
  <c r="L43" i="44"/>
  <c r="G43" i="44"/>
  <c r="F43" i="44"/>
  <c r="M42" i="44"/>
  <c r="L42" i="44"/>
  <c r="G42" i="44"/>
  <c r="F42" i="44"/>
  <c r="M41" i="44"/>
  <c r="L41" i="44"/>
  <c r="G41" i="44"/>
  <c r="F41" i="44"/>
  <c r="M36" i="44"/>
  <c r="L36" i="44"/>
  <c r="G36" i="44"/>
  <c r="F36" i="44"/>
  <c r="M35" i="44"/>
  <c r="L35" i="44"/>
  <c r="G35" i="44"/>
  <c r="F35" i="44"/>
  <c r="M34" i="44"/>
  <c r="L34" i="44"/>
  <c r="G34" i="44"/>
  <c r="F34" i="44"/>
  <c r="M33" i="44"/>
  <c r="L33" i="44"/>
  <c r="G33" i="44"/>
  <c r="F33" i="44"/>
  <c r="M28" i="44"/>
  <c r="L28" i="44"/>
  <c r="G28" i="44"/>
  <c r="F28" i="44"/>
  <c r="M27" i="44"/>
  <c r="L27" i="44"/>
  <c r="G27" i="44"/>
  <c r="F27" i="44"/>
  <c r="M26" i="44"/>
  <c r="L26" i="44"/>
  <c r="G26" i="44"/>
  <c r="F26" i="44"/>
  <c r="M25" i="44"/>
  <c r="L25" i="44"/>
  <c r="G25" i="44"/>
  <c r="F25" i="44"/>
  <c r="M12" i="44"/>
  <c r="L12" i="44"/>
  <c r="G12" i="44"/>
  <c r="F12" i="44"/>
  <c r="M11" i="44"/>
  <c r="L11" i="44"/>
  <c r="G11" i="44"/>
  <c r="F11" i="44"/>
  <c r="M10" i="44"/>
  <c r="L10" i="44"/>
  <c r="G10" i="44"/>
  <c r="F10" i="44"/>
  <c r="M9" i="44"/>
  <c r="L9" i="44"/>
  <c r="G9" i="44"/>
  <c r="F9" i="44"/>
  <c r="M45" i="42"/>
  <c r="L45" i="42"/>
  <c r="G45" i="42"/>
  <c r="F45" i="42"/>
  <c r="M44" i="42"/>
  <c r="L44" i="42"/>
  <c r="G44" i="42"/>
  <c r="F44" i="42"/>
  <c r="M43" i="42"/>
  <c r="L43" i="42"/>
  <c r="G43" i="42"/>
  <c r="F43" i="42"/>
  <c r="M42" i="42"/>
  <c r="L42" i="42"/>
  <c r="G42" i="42"/>
  <c r="F42" i="42"/>
  <c r="M37" i="42"/>
  <c r="L37" i="42"/>
  <c r="G37" i="42"/>
  <c r="F37" i="42"/>
  <c r="G36" i="42"/>
  <c r="F36" i="42"/>
  <c r="G35" i="42"/>
  <c r="F35" i="42"/>
  <c r="G34" i="42"/>
  <c r="F34" i="42"/>
  <c r="M29" i="42"/>
  <c r="L29" i="42"/>
  <c r="G29" i="42"/>
  <c r="F29" i="42"/>
  <c r="G28" i="42"/>
  <c r="F28" i="42"/>
  <c r="G27" i="42"/>
  <c r="F27" i="42"/>
  <c r="G26" i="42"/>
  <c r="F26" i="42"/>
  <c r="M13" i="42"/>
  <c r="L13" i="42"/>
  <c r="G13" i="42"/>
  <c r="F13" i="42"/>
  <c r="S12" i="42"/>
  <c r="M12" i="42"/>
  <c r="L12" i="42"/>
  <c r="G12" i="42"/>
  <c r="F12" i="42"/>
  <c r="M11" i="42"/>
  <c r="L11" i="42"/>
  <c r="G11" i="42"/>
  <c r="F11" i="42"/>
  <c r="M10" i="42"/>
  <c r="L10" i="42"/>
  <c r="G10" i="42"/>
  <c r="F10" i="42"/>
  <c r="H27" i="39" l="1"/>
  <c r="FG11" i="59"/>
  <c r="FG14" i="59" s="1"/>
  <c r="FH20" i="59" s="1"/>
  <c r="E33" i="39"/>
  <c r="F33" i="39" s="1"/>
  <c r="G33" i="39" s="1"/>
  <c r="H33" i="39" s="1"/>
  <c r="I33" i="39" s="1"/>
  <c r="J33" i="39" s="1"/>
  <c r="K33" i="39" s="1"/>
  <c r="L33" i="39" s="1"/>
  <c r="M33" i="39" s="1"/>
  <c r="N33" i="39" s="1"/>
  <c r="O33" i="39" s="1"/>
  <c r="P33" i="39" s="1"/>
  <c r="Q33" i="39" s="1"/>
  <c r="R33" i="39" s="1"/>
  <c r="S33" i="39" s="1"/>
  <c r="T33" i="39" s="1"/>
  <c r="U33" i="39" s="1"/>
  <c r="V33" i="39" s="1"/>
  <c r="W33" i="39" s="1"/>
  <c r="X33" i="39" s="1"/>
  <c r="Y33" i="39" s="1"/>
  <c r="Z33" i="39" s="1"/>
  <c r="AA33" i="39" s="1"/>
  <c r="AB33" i="39" s="1"/>
  <c r="AC33" i="39" s="1"/>
  <c r="AD33" i="39" s="1"/>
  <c r="AE33" i="39" s="1"/>
  <c r="AF33" i="39" s="1"/>
  <c r="AG33" i="39" s="1"/>
  <c r="AH33" i="39" s="1"/>
  <c r="AI33" i="39" s="1"/>
  <c r="AJ33" i="39" s="1"/>
  <c r="AK33" i="39" s="1"/>
  <c r="AL33" i="39" s="1"/>
  <c r="AM33" i="39" s="1"/>
  <c r="AN33" i="39" s="1"/>
  <c r="AO33" i="39" s="1"/>
  <c r="E34" i="40"/>
  <c r="F34" i="40" s="1"/>
  <c r="G34" i="40" s="1"/>
  <c r="H34" i="40" s="1"/>
  <c r="I34" i="40" s="1"/>
  <c r="J34" i="40" s="1"/>
  <c r="K34" i="40" s="1"/>
  <c r="L34" i="40" s="1"/>
  <c r="M34" i="40" s="1"/>
  <c r="N34" i="40" s="1"/>
  <c r="O34" i="40" s="1"/>
  <c r="P34" i="40" s="1"/>
  <c r="Q34" i="40" s="1"/>
  <c r="R34" i="40" s="1"/>
  <c r="S34" i="40" s="1"/>
  <c r="T34" i="40" s="1"/>
  <c r="U34" i="40" s="1"/>
  <c r="V34" i="40" s="1"/>
  <c r="W34" i="40" s="1"/>
  <c r="X34" i="40" s="1"/>
  <c r="Y34" i="40" s="1"/>
  <c r="Z34" i="40" s="1"/>
  <c r="AA34" i="40" s="1"/>
  <c r="AB34" i="40" s="1"/>
  <c r="AC34" i="40" s="1"/>
  <c r="AD34" i="40" s="1"/>
  <c r="AE34" i="40" s="1"/>
  <c r="AF34" i="40" s="1"/>
  <c r="AG34" i="40" s="1"/>
  <c r="AH34" i="40" s="1"/>
  <c r="AI34" i="40" s="1"/>
  <c r="AJ34" i="40" s="1"/>
  <c r="AK34" i="40" s="1"/>
  <c r="AL34" i="40" s="1"/>
  <c r="AM34" i="40" s="1"/>
  <c r="AN34" i="40" s="1"/>
  <c r="AO34" i="40" s="1"/>
  <c r="M14" i="42"/>
  <c r="L16" i="45"/>
  <c r="L16" i="42"/>
  <c r="M15" i="42"/>
  <c r="L14" i="44"/>
  <c r="L17" i="45"/>
  <c r="F14" i="42"/>
  <c r="F15" i="42"/>
  <c r="M16" i="42"/>
  <c r="M13" i="44"/>
  <c r="M14" i="44"/>
  <c r="M15" i="44"/>
  <c r="M16" i="45"/>
  <c r="M17" i="45"/>
  <c r="M18" i="45"/>
  <c r="M19" i="45"/>
  <c r="L15" i="44"/>
  <c r="L19" i="45"/>
  <c r="G14" i="42"/>
  <c r="G15" i="42"/>
  <c r="F16" i="42"/>
  <c r="F13" i="44"/>
  <c r="F14" i="44"/>
  <c r="F15" i="44"/>
  <c r="F16" i="45"/>
  <c r="F17" i="45"/>
  <c r="F18" i="45"/>
  <c r="F19" i="45"/>
  <c r="C71" i="57"/>
  <c r="C87" i="57"/>
  <c r="L13" i="44"/>
  <c r="L18" i="45"/>
  <c r="L14" i="42"/>
  <c r="L15" i="42"/>
  <c r="G16" i="42"/>
  <c r="G13" i="44"/>
  <c r="G14" i="44"/>
  <c r="G15" i="44"/>
  <c r="G16" i="45"/>
  <c r="G17" i="45"/>
  <c r="G18" i="45"/>
  <c r="G19" i="45"/>
  <c r="B36" i="40"/>
  <c r="GG12" i="60" s="1"/>
  <c r="GG15" i="60" s="1"/>
  <c r="GH21" i="60" s="1"/>
  <c r="A38" i="40"/>
  <c r="B35" i="39"/>
  <c r="A37" i="39"/>
  <c r="GG11" i="59" l="1"/>
  <c r="GG14" i="59" s="1"/>
  <c r="GH20" i="59" s="1"/>
  <c r="E35" i="39"/>
  <c r="F35" i="39" s="1"/>
  <c r="G35" i="39" s="1"/>
  <c r="H35" i="39" s="1"/>
  <c r="I35" i="39" s="1"/>
  <c r="J35" i="39" s="1"/>
  <c r="K35" i="39" s="1"/>
  <c r="L35" i="39" s="1"/>
  <c r="M35" i="39" s="1"/>
  <c r="N35" i="39" s="1"/>
  <c r="O35" i="39" s="1"/>
  <c r="P35" i="39" s="1"/>
  <c r="Q35" i="39" s="1"/>
  <c r="R35" i="39" s="1"/>
  <c r="S35" i="39" s="1"/>
  <c r="T35" i="39" s="1"/>
  <c r="U35" i="39" s="1"/>
  <c r="V35" i="39" s="1"/>
  <c r="W35" i="39" s="1"/>
  <c r="X35" i="39" s="1"/>
  <c r="Y35" i="39" s="1"/>
  <c r="Z35" i="39" s="1"/>
  <c r="AA35" i="39" s="1"/>
  <c r="AB35" i="39" s="1"/>
  <c r="AC35" i="39" s="1"/>
  <c r="AD35" i="39" s="1"/>
  <c r="AE35" i="39" s="1"/>
  <c r="AF35" i="39" s="1"/>
  <c r="AG35" i="39" s="1"/>
  <c r="AH35" i="39" s="1"/>
  <c r="AI35" i="39" s="1"/>
  <c r="AJ35" i="39" s="1"/>
  <c r="AK35" i="39" s="1"/>
  <c r="AL35" i="39" s="1"/>
  <c r="AM35" i="39" s="1"/>
  <c r="AN35" i="39" s="1"/>
  <c r="AO35" i="39" s="1"/>
  <c r="I27" i="39"/>
  <c r="E36" i="40"/>
  <c r="F36" i="40" s="1"/>
  <c r="G36" i="40" s="1"/>
  <c r="H36" i="40" s="1"/>
  <c r="I36" i="40" s="1"/>
  <c r="J36" i="40" s="1"/>
  <c r="K36" i="40" s="1"/>
  <c r="L36" i="40" s="1"/>
  <c r="M36" i="40" s="1"/>
  <c r="N36" i="40" s="1"/>
  <c r="O36" i="40" s="1"/>
  <c r="P36" i="40" s="1"/>
  <c r="Q36" i="40" s="1"/>
  <c r="R36" i="40" s="1"/>
  <c r="S36" i="40" s="1"/>
  <c r="T36" i="40" s="1"/>
  <c r="U36" i="40" s="1"/>
  <c r="V36" i="40" s="1"/>
  <c r="W36" i="40" s="1"/>
  <c r="X36" i="40" s="1"/>
  <c r="Y36" i="40" s="1"/>
  <c r="Z36" i="40" s="1"/>
  <c r="AA36" i="40" s="1"/>
  <c r="AB36" i="40" s="1"/>
  <c r="AC36" i="40" s="1"/>
  <c r="AD36" i="40" s="1"/>
  <c r="AE36" i="40" s="1"/>
  <c r="AF36" i="40" s="1"/>
  <c r="AG36" i="40" s="1"/>
  <c r="AH36" i="40" s="1"/>
  <c r="AI36" i="40" s="1"/>
  <c r="AJ36" i="40" s="1"/>
  <c r="AK36" i="40" s="1"/>
  <c r="AL36" i="40" s="1"/>
  <c r="AM36" i="40" s="1"/>
  <c r="AN36" i="40" s="1"/>
  <c r="AO36" i="40" s="1"/>
  <c r="C88" i="57"/>
  <c r="C72" i="57"/>
  <c r="A40" i="40"/>
  <c r="B38" i="40"/>
  <c r="HG12" i="60" s="1"/>
  <c r="HG15" i="60" s="1"/>
  <c r="HH21" i="60" s="1"/>
  <c r="A39" i="39"/>
  <c r="H74" i="57" s="1"/>
  <c r="B37" i="39"/>
  <c r="A21" i="32"/>
  <c r="B21" i="32" s="1"/>
  <c r="G9" i="58" s="1"/>
  <c r="G12" i="58" s="1"/>
  <c r="J27" i="39" l="1"/>
  <c r="HG11" i="59"/>
  <c r="HG14" i="59" s="1"/>
  <c r="HH20" i="59" s="1"/>
  <c r="E37" i="39"/>
  <c r="F37" i="39" s="1"/>
  <c r="G37" i="39" s="1"/>
  <c r="H37" i="39" s="1"/>
  <c r="I37" i="39" s="1"/>
  <c r="J37" i="39" s="1"/>
  <c r="K37" i="39" s="1"/>
  <c r="L37" i="39" s="1"/>
  <c r="M37" i="39" s="1"/>
  <c r="N37" i="39" s="1"/>
  <c r="O37" i="39" s="1"/>
  <c r="P37" i="39" s="1"/>
  <c r="Q37" i="39" s="1"/>
  <c r="R37" i="39" s="1"/>
  <c r="S37" i="39" s="1"/>
  <c r="T37" i="39" s="1"/>
  <c r="U37" i="39" s="1"/>
  <c r="V37" i="39" s="1"/>
  <c r="W37" i="39" s="1"/>
  <c r="X37" i="39" s="1"/>
  <c r="Y37" i="39" s="1"/>
  <c r="Z37" i="39" s="1"/>
  <c r="AA37" i="39" s="1"/>
  <c r="AB37" i="39" s="1"/>
  <c r="AC37" i="39" s="1"/>
  <c r="AD37" i="39" s="1"/>
  <c r="AE37" i="39" s="1"/>
  <c r="AF37" i="39" s="1"/>
  <c r="AG37" i="39" s="1"/>
  <c r="AH37" i="39" s="1"/>
  <c r="AI37" i="39" s="1"/>
  <c r="AJ37" i="39" s="1"/>
  <c r="AK37" i="39" s="1"/>
  <c r="AL37" i="39" s="1"/>
  <c r="AM37" i="39" s="1"/>
  <c r="AN37" i="39" s="1"/>
  <c r="AO37" i="39" s="1"/>
  <c r="E38" i="40"/>
  <c r="F38" i="40" s="1"/>
  <c r="G38" i="40" s="1"/>
  <c r="H38" i="40" s="1"/>
  <c r="I38" i="40" s="1"/>
  <c r="J38" i="40" s="1"/>
  <c r="K38" i="40" s="1"/>
  <c r="L38" i="40" s="1"/>
  <c r="M38" i="40" s="1"/>
  <c r="N38" i="40" s="1"/>
  <c r="O38" i="40" s="1"/>
  <c r="P38" i="40" s="1"/>
  <c r="Q38" i="40" s="1"/>
  <c r="R38" i="40" s="1"/>
  <c r="S38" i="40" s="1"/>
  <c r="T38" i="40" s="1"/>
  <c r="U38" i="40" s="1"/>
  <c r="V38" i="40" s="1"/>
  <c r="W38" i="40" s="1"/>
  <c r="X38" i="40" s="1"/>
  <c r="Y38" i="40" s="1"/>
  <c r="Z38" i="40" s="1"/>
  <c r="AA38" i="40" s="1"/>
  <c r="AB38" i="40" s="1"/>
  <c r="AC38" i="40" s="1"/>
  <c r="AD38" i="40" s="1"/>
  <c r="AE38" i="40" s="1"/>
  <c r="AF38" i="40" s="1"/>
  <c r="AG38" i="40" s="1"/>
  <c r="AH38" i="40" s="1"/>
  <c r="AI38" i="40" s="1"/>
  <c r="AJ38" i="40" s="1"/>
  <c r="AK38" i="40" s="1"/>
  <c r="AL38" i="40" s="1"/>
  <c r="AM38" i="40" s="1"/>
  <c r="AN38" i="40" s="1"/>
  <c r="AO38" i="40" s="1"/>
  <c r="C73" i="57"/>
  <c r="C89" i="57"/>
  <c r="B40" i="40"/>
  <c r="IG12" i="60" s="1"/>
  <c r="IG15" i="60" s="1"/>
  <c r="IH21" i="60" s="1"/>
  <c r="A42" i="40"/>
  <c r="B42" i="40" s="1"/>
  <c r="JG12" i="60" s="1"/>
  <c r="A41" i="39"/>
  <c r="B41" i="39" s="1"/>
  <c r="B39" i="39"/>
  <c r="JG11" i="59" l="1"/>
  <c r="JG14" i="59" s="1"/>
  <c r="JH20" i="59" s="1"/>
  <c r="E41" i="39"/>
  <c r="F41" i="39" s="1"/>
  <c r="G41" i="39" s="1"/>
  <c r="H41" i="39" s="1"/>
  <c r="I41" i="39" s="1"/>
  <c r="J41" i="39" s="1"/>
  <c r="K41" i="39" s="1"/>
  <c r="L41" i="39" s="1"/>
  <c r="M41" i="39" s="1"/>
  <c r="N41" i="39" s="1"/>
  <c r="O41" i="39" s="1"/>
  <c r="P41" i="39" s="1"/>
  <c r="Q41" i="39" s="1"/>
  <c r="R41" i="39" s="1"/>
  <c r="S41" i="39" s="1"/>
  <c r="T41" i="39" s="1"/>
  <c r="U41" i="39" s="1"/>
  <c r="V41" i="39" s="1"/>
  <c r="W41" i="39" s="1"/>
  <c r="X41" i="39" s="1"/>
  <c r="Y41" i="39" s="1"/>
  <c r="Z41" i="39" s="1"/>
  <c r="AA41" i="39" s="1"/>
  <c r="AB41" i="39" s="1"/>
  <c r="AC41" i="39" s="1"/>
  <c r="AD41" i="39" s="1"/>
  <c r="AE41" i="39" s="1"/>
  <c r="AF41" i="39" s="1"/>
  <c r="AG41" i="39" s="1"/>
  <c r="IG11" i="59"/>
  <c r="IG14" i="59" s="1"/>
  <c r="IH20" i="59" s="1"/>
  <c r="E39" i="39"/>
  <c r="F39" i="39" s="1"/>
  <c r="G39" i="39" s="1"/>
  <c r="H39" i="39" s="1"/>
  <c r="I39" i="39" s="1"/>
  <c r="J39" i="39" s="1"/>
  <c r="K39" i="39" s="1"/>
  <c r="L39" i="39" s="1"/>
  <c r="M39" i="39" s="1"/>
  <c r="N39" i="39" s="1"/>
  <c r="O39" i="39" s="1"/>
  <c r="P39" i="39" s="1"/>
  <c r="Q39" i="39" s="1"/>
  <c r="R39" i="39" s="1"/>
  <c r="S39" i="39" s="1"/>
  <c r="T39" i="39" s="1"/>
  <c r="U39" i="39" s="1"/>
  <c r="V39" i="39" s="1"/>
  <c r="W39" i="39" s="1"/>
  <c r="X39" i="39" s="1"/>
  <c r="Y39" i="39" s="1"/>
  <c r="Z39" i="39" s="1"/>
  <c r="AA39" i="39" s="1"/>
  <c r="AB39" i="39" s="1"/>
  <c r="AC39" i="39" s="1"/>
  <c r="AD39" i="39" s="1"/>
  <c r="AE39" i="39" s="1"/>
  <c r="AF39" i="39" s="1"/>
  <c r="AG39" i="39" s="1"/>
  <c r="AH39" i="39" s="1"/>
  <c r="AI39" i="39" s="1"/>
  <c r="AJ39" i="39" s="1"/>
  <c r="AK39" i="39" s="1"/>
  <c r="AL39" i="39" s="1"/>
  <c r="AM39" i="39" s="1"/>
  <c r="AN39" i="39" s="1"/>
  <c r="AO39" i="39" s="1"/>
  <c r="K27" i="39"/>
  <c r="E42" i="40"/>
  <c r="F42" i="40" s="1"/>
  <c r="G42" i="40" s="1"/>
  <c r="H42" i="40" s="1"/>
  <c r="I42" i="40" s="1"/>
  <c r="J42" i="40" s="1"/>
  <c r="K42" i="40" s="1"/>
  <c r="L42" i="40" s="1"/>
  <c r="M42" i="40" s="1"/>
  <c r="N42" i="40" s="1"/>
  <c r="O42" i="40" s="1"/>
  <c r="P42" i="40" s="1"/>
  <c r="Q42" i="40" s="1"/>
  <c r="R42" i="40" s="1"/>
  <c r="S42" i="40" s="1"/>
  <c r="T42" i="40" s="1"/>
  <c r="U42" i="40" s="1"/>
  <c r="V42" i="40" s="1"/>
  <c r="W42" i="40" s="1"/>
  <c r="X42" i="40" s="1"/>
  <c r="Y42" i="40" s="1"/>
  <c r="Z42" i="40" s="1"/>
  <c r="AA42" i="40" s="1"/>
  <c r="AB42" i="40" s="1"/>
  <c r="AC42" i="40" s="1"/>
  <c r="AD42" i="40" s="1"/>
  <c r="AE42" i="40" s="1"/>
  <c r="AF42" i="40" s="1"/>
  <c r="AG42" i="40" s="1"/>
  <c r="AH42" i="40" s="1"/>
  <c r="AI42" i="40" s="1"/>
  <c r="AJ42" i="40" s="1"/>
  <c r="AK42" i="40" s="1"/>
  <c r="AL42" i="40" s="1"/>
  <c r="AM42" i="40" s="1"/>
  <c r="AN42" i="40" s="1"/>
  <c r="AO42" i="40" s="1"/>
  <c r="JG15" i="60"/>
  <c r="JH21" i="60" s="1"/>
  <c r="E40" i="40"/>
  <c r="F40" i="40" s="1"/>
  <c r="G40" i="40" s="1"/>
  <c r="H40" i="40" s="1"/>
  <c r="I40" i="40" s="1"/>
  <c r="J40" i="40" s="1"/>
  <c r="K40" i="40" s="1"/>
  <c r="L40" i="40" s="1"/>
  <c r="M40" i="40" s="1"/>
  <c r="N40" i="40" s="1"/>
  <c r="O40" i="40" s="1"/>
  <c r="P40" i="40" s="1"/>
  <c r="Q40" i="40" s="1"/>
  <c r="R40" i="40" s="1"/>
  <c r="S40" i="40" s="1"/>
  <c r="T40" i="40" s="1"/>
  <c r="U40" i="40" s="1"/>
  <c r="V40" i="40" s="1"/>
  <c r="W40" i="40" s="1"/>
  <c r="X40" i="40" s="1"/>
  <c r="Y40" i="40" s="1"/>
  <c r="Z40" i="40" s="1"/>
  <c r="AA40" i="40" s="1"/>
  <c r="AB40" i="40" s="1"/>
  <c r="AC40" i="40" s="1"/>
  <c r="AD40" i="40" s="1"/>
  <c r="AE40" i="40" s="1"/>
  <c r="AF40" i="40" s="1"/>
  <c r="AG40" i="40" s="1"/>
  <c r="AH40" i="40" s="1"/>
  <c r="C74" i="57"/>
  <c r="C91" i="57"/>
  <c r="C90" i="57"/>
  <c r="C75" i="57"/>
  <c r="A23" i="32"/>
  <c r="B23" i="32" s="1"/>
  <c r="AH41" i="39" l="1"/>
  <c r="AI41" i="39" s="1"/>
  <c r="AJ41" i="39" s="1"/>
  <c r="AK41" i="39" s="1"/>
  <c r="AL41" i="39" s="1"/>
  <c r="AM41" i="39" s="1"/>
  <c r="AN41" i="39" s="1"/>
  <c r="AO41" i="39" s="1"/>
  <c r="A25" i="32"/>
  <c r="L27" i="39"/>
  <c r="M27" i="39" s="1"/>
  <c r="N27" i="39" s="1"/>
  <c r="O27" i="39" s="1"/>
  <c r="P27" i="39" s="1"/>
  <c r="Q27" i="39" s="1"/>
  <c r="R27" i="39" s="1"/>
  <c r="S27" i="39" s="1"/>
  <c r="T27" i="39" s="1"/>
  <c r="U27" i="39" s="1"/>
  <c r="V27" i="39" s="1"/>
  <c r="W27" i="39" s="1"/>
  <c r="X27" i="39" s="1"/>
  <c r="Y27" i="39" s="1"/>
  <c r="Z27" i="39" s="1"/>
  <c r="AA27" i="39" s="1"/>
  <c r="AB27" i="39" s="1"/>
  <c r="AC27" i="39" s="1"/>
  <c r="AD27" i="39" s="1"/>
  <c r="AE27" i="39" s="1"/>
  <c r="AF27" i="39" s="1"/>
  <c r="AG27" i="39" s="1"/>
  <c r="AH27" i="39" s="1"/>
  <c r="AI27" i="39" s="1"/>
  <c r="AJ27" i="39" s="1"/>
  <c r="AK27" i="39" s="1"/>
  <c r="AL27" i="39" s="1"/>
  <c r="AM27" i="39" s="1"/>
  <c r="AN27" i="39" s="1"/>
  <c r="AO27" i="39" s="1"/>
  <c r="AI12" i="39"/>
  <c r="AI13" i="39"/>
  <c r="E23" i="2"/>
  <c r="E13" i="38"/>
  <c r="N10" i="2"/>
  <c r="G10" i="2"/>
  <c r="A27" i="32" l="1"/>
  <c r="B25" i="32"/>
  <c r="C51" i="57" s="1"/>
  <c r="AG9" i="58"/>
  <c r="AG12" i="58" s="1"/>
  <c r="AH18" i="58" s="1"/>
  <c r="C50" i="57"/>
  <c r="H18" i="58"/>
  <c r="C49" i="57"/>
  <c r="AI15" i="39"/>
  <c r="AI11" i="39"/>
  <c r="AI14" i="39"/>
  <c r="AI9" i="39"/>
  <c r="AI10" i="39"/>
  <c r="AH20" i="58"/>
  <c r="H20" i="58"/>
  <c r="BG9" i="58"/>
  <c r="BG12" i="58" s="1"/>
  <c r="E21" i="32"/>
  <c r="F21" i="32" s="1"/>
  <c r="G21" i="32" s="1"/>
  <c r="H21" i="32" s="1"/>
  <c r="I21" i="32" s="1"/>
  <c r="J21" i="32" s="1"/>
  <c r="K21" i="32" s="1"/>
  <c r="L21" i="32" s="1"/>
  <c r="M21" i="32" s="1"/>
  <c r="N21" i="32" s="1"/>
  <c r="O21" i="32" s="1"/>
  <c r="P21" i="32" s="1"/>
  <c r="Q21" i="32" s="1"/>
  <c r="R21" i="32" s="1"/>
  <c r="S21" i="32" s="1"/>
  <c r="T21" i="32" s="1"/>
  <c r="U21" i="32" s="1"/>
  <c r="V21" i="32" s="1"/>
  <c r="W21" i="32" s="1"/>
  <c r="X21" i="32" s="1"/>
  <c r="Y21" i="32" s="1"/>
  <c r="Z21" i="32" s="1"/>
  <c r="AA21" i="32" s="1"/>
  <c r="AB21" i="32" s="1"/>
  <c r="AC21" i="32" s="1"/>
  <c r="AD21" i="32" s="1"/>
  <c r="AE21" i="32" s="1"/>
  <c r="AF21" i="32" s="1"/>
  <c r="AG21" i="32" s="1"/>
  <c r="AH21" i="32" s="1"/>
  <c r="AI21" i="32" s="1"/>
  <c r="AJ21" i="32" s="1"/>
  <c r="AK21" i="32" s="1"/>
  <c r="AL21" i="32" s="1"/>
  <c r="AM21" i="32" s="1"/>
  <c r="AN21" i="32" s="1"/>
  <c r="AO21" i="32" s="1"/>
  <c r="E25" i="32"/>
  <c r="F25" i="32" s="1"/>
  <c r="G25" i="32" s="1"/>
  <c r="H25" i="32" s="1"/>
  <c r="I25" i="32" s="1"/>
  <c r="J25" i="32" s="1"/>
  <c r="K25" i="32" s="1"/>
  <c r="L25" i="32" s="1"/>
  <c r="M25" i="32" s="1"/>
  <c r="N25" i="32" s="1"/>
  <c r="O25" i="32" s="1"/>
  <c r="P25" i="32" s="1"/>
  <c r="Q25" i="32" s="1"/>
  <c r="R25" i="32" s="1"/>
  <c r="S25" i="32" s="1"/>
  <c r="T25" i="32" s="1"/>
  <c r="U25" i="32" s="1"/>
  <c r="V25" i="32" s="1"/>
  <c r="W25" i="32" s="1"/>
  <c r="X25" i="32" s="1"/>
  <c r="Y25" i="32" s="1"/>
  <c r="Z25" i="32" s="1"/>
  <c r="AA25" i="32" s="1"/>
  <c r="AB25" i="32" s="1"/>
  <c r="AC25" i="32" s="1"/>
  <c r="AD25" i="32" s="1"/>
  <c r="AE25" i="32" s="1"/>
  <c r="AF25" i="32" s="1"/>
  <c r="AG25" i="32" s="1"/>
  <c r="AH25" i="32" s="1"/>
  <c r="AI25" i="32" s="1"/>
  <c r="AJ25" i="32" s="1"/>
  <c r="AK25" i="32" s="1"/>
  <c r="AL25" i="32" s="1"/>
  <c r="AM25" i="32" s="1"/>
  <c r="AN25" i="32" s="1"/>
  <c r="AO25" i="32" s="1"/>
  <c r="E23" i="32"/>
  <c r="F23" i="32" s="1"/>
  <c r="G23" i="32" s="1"/>
  <c r="H23" i="32" s="1"/>
  <c r="I23" i="32" s="1"/>
  <c r="J23" i="32" s="1"/>
  <c r="K23" i="32" s="1"/>
  <c r="L23" i="32" s="1"/>
  <c r="M23" i="32" s="1"/>
  <c r="N23" i="32" s="1"/>
  <c r="O23" i="32" s="1"/>
  <c r="P23" i="32" s="1"/>
  <c r="Q23" i="32" s="1"/>
  <c r="R23" i="32" s="1"/>
  <c r="S23" i="32" s="1"/>
  <c r="T23" i="32" s="1"/>
  <c r="U23" i="32" s="1"/>
  <c r="V23" i="32" s="1"/>
  <c r="W23" i="32" s="1"/>
  <c r="X23" i="32" s="1"/>
  <c r="Y23" i="32" s="1"/>
  <c r="Z23" i="32" s="1"/>
  <c r="AA23" i="32" s="1"/>
  <c r="AB23" i="32" s="1"/>
  <c r="AC23" i="32" s="1"/>
  <c r="AD23" i="32" s="1"/>
  <c r="AE23" i="32" s="1"/>
  <c r="AF23" i="32" s="1"/>
  <c r="AG23" i="32" s="1"/>
  <c r="AH23" i="32" s="1"/>
  <c r="AI23" i="32" s="1"/>
  <c r="AJ23" i="32" s="1"/>
  <c r="AK23" i="32" s="1"/>
  <c r="AL23" i="32" s="1"/>
  <c r="AM23" i="32" s="1"/>
  <c r="AN23" i="32" s="1"/>
  <c r="AO23" i="32" s="1"/>
  <c r="D30" i="38"/>
  <c r="E30" i="38"/>
  <c r="F30" i="38"/>
  <c r="G30" i="38"/>
  <c r="H30" i="38"/>
  <c r="N30" i="38"/>
  <c r="O30" i="38"/>
  <c r="P30" i="38"/>
  <c r="Q30" i="38"/>
  <c r="E46" i="38"/>
  <c r="F46" i="38"/>
  <c r="G46" i="38"/>
  <c r="H46" i="38"/>
  <c r="N46" i="38"/>
  <c r="O46" i="38"/>
  <c r="P46" i="38"/>
  <c r="Q46" i="38"/>
  <c r="E38" i="38"/>
  <c r="F38" i="38"/>
  <c r="G38" i="38"/>
  <c r="H38" i="38"/>
  <c r="N38" i="38"/>
  <c r="O38" i="38"/>
  <c r="P38" i="38"/>
  <c r="Q38" i="38"/>
  <c r="H24" i="1"/>
  <c r="G27" i="38"/>
  <c r="I20" i="6"/>
  <c r="D34" i="6" s="1"/>
  <c r="H20" i="6"/>
  <c r="E21" i="6"/>
  <c r="I19" i="6"/>
  <c r="D33" i="6" s="1"/>
  <c r="M51" i="31"/>
  <c r="D43" i="21"/>
  <c r="M51" i="30"/>
  <c r="D71" i="30"/>
  <c r="M71" i="30"/>
  <c r="G13" i="38"/>
  <c r="N12" i="2"/>
  <c r="N11" i="2"/>
  <c r="G12" i="2"/>
  <c r="G11" i="2"/>
  <c r="D13" i="2"/>
  <c r="H19" i="6"/>
  <c r="E33" i="6" s="1"/>
  <c r="C21" i="6"/>
  <c r="D21" i="6"/>
  <c r="F21" i="6"/>
  <c r="G21" i="6"/>
  <c r="N12" i="33"/>
  <c r="M24" i="33" s="1"/>
  <c r="N13" i="33"/>
  <c r="N14" i="33"/>
  <c r="AP21" i="32"/>
  <c r="AQ21" i="32" s="1"/>
  <c r="AP23" i="32"/>
  <c r="AP25" i="32"/>
  <c r="BJ9" i="58" s="1"/>
  <c r="AP27" i="32"/>
  <c r="CJ9" i="58" s="1"/>
  <c r="AP29" i="32"/>
  <c r="AP31" i="32"/>
  <c r="EJ9" i="58" s="1"/>
  <c r="AP33" i="32"/>
  <c r="FJ9" i="58" s="1"/>
  <c r="AP35" i="32"/>
  <c r="GJ9" i="58" s="1"/>
  <c r="AP37" i="32"/>
  <c r="HJ9" i="58" s="1"/>
  <c r="F13" i="3"/>
  <c r="G13" i="3"/>
  <c r="F15" i="3"/>
  <c r="G15" i="3"/>
  <c r="F17" i="3"/>
  <c r="G17" i="3"/>
  <c r="H17" i="3"/>
  <c r="E18" i="3"/>
  <c r="F18" i="3"/>
  <c r="G18" i="3"/>
  <c r="H18" i="3"/>
  <c r="F56" i="3" s="1"/>
  <c r="F22" i="3"/>
  <c r="G22" i="3"/>
  <c r="F24" i="3"/>
  <c r="G24" i="3"/>
  <c r="F26" i="3"/>
  <c r="G26" i="3"/>
  <c r="F28" i="3"/>
  <c r="G28" i="3"/>
  <c r="F30" i="3"/>
  <c r="G30" i="3"/>
  <c r="F32" i="3"/>
  <c r="G32" i="3"/>
  <c r="E33" i="3"/>
  <c r="H34" i="3" s="1"/>
  <c r="F33" i="3"/>
  <c r="G33" i="3"/>
  <c r="F58" i="3"/>
  <c r="F37" i="3"/>
  <c r="G37" i="3"/>
  <c r="F39" i="3"/>
  <c r="G39" i="3"/>
  <c r="F41" i="3"/>
  <c r="G41" i="3"/>
  <c r="F43" i="3"/>
  <c r="G43" i="3"/>
  <c r="F45" i="3"/>
  <c r="G45" i="3"/>
  <c r="E46" i="3"/>
  <c r="H47" i="3" s="1"/>
  <c r="F46" i="3"/>
  <c r="G46" i="3"/>
  <c r="G58" i="3"/>
  <c r="G60" i="3"/>
  <c r="E62" i="3"/>
  <c r="E9" i="31"/>
  <c r="F9" i="31"/>
  <c r="G9" i="31"/>
  <c r="H9" i="31"/>
  <c r="N9" i="31"/>
  <c r="O9" i="31"/>
  <c r="P9" i="31"/>
  <c r="Q9" i="31"/>
  <c r="E10" i="31"/>
  <c r="F10" i="31"/>
  <c r="F14" i="31" s="1"/>
  <c r="G10" i="31"/>
  <c r="G14" i="31" s="1"/>
  <c r="N10" i="31"/>
  <c r="O10" i="31"/>
  <c r="P10" i="31"/>
  <c r="P11" i="31"/>
  <c r="E11" i="31"/>
  <c r="F11" i="31"/>
  <c r="G11" i="31"/>
  <c r="N11" i="31"/>
  <c r="O11" i="31"/>
  <c r="E12" i="31"/>
  <c r="F12" i="31"/>
  <c r="G12" i="31"/>
  <c r="N12" i="31"/>
  <c r="O12" i="31"/>
  <c r="P12" i="31"/>
  <c r="E13" i="31"/>
  <c r="F13" i="31"/>
  <c r="G13" i="31"/>
  <c r="N13" i="31"/>
  <c r="O13" i="31"/>
  <c r="P13" i="31"/>
  <c r="H23" i="31"/>
  <c r="H33" i="31"/>
  <c r="H43" i="31"/>
  <c r="H53" i="31"/>
  <c r="H63" i="31"/>
  <c r="Q23" i="31"/>
  <c r="H24" i="31"/>
  <c r="Q24" i="31"/>
  <c r="H25" i="31"/>
  <c r="H35" i="31"/>
  <c r="H45" i="31"/>
  <c r="H55" i="31"/>
  <c r="H65" i="31"/>
  <c r="Q25" i="31"/>
  <c r="H26" i="31"/>
  <c r="Q26" i="31"/>
  <c r="Q36" i="31"/>
  <c r="Q46" i="31"/>
  <c r="Q56" i="31"/>
  <c r="Q66" i="31"/>
  <c r="E27" i="31"/>
  <c r="F27" i="31"/>
  <c r="G27" i="31"/>
  <c r="N27" i="31"/>
  <c r="O27" i="31"/>
  <c r="P27" i="31"/>
  <c r="E28" i="31"/>
  <c r="F28" i="31"/>
  <c r="G28" i="31"/>
  <c r="N28" i="31"/>
  <c r="O28" i="31"/>
  <c r="P28" i="31"/>
  <c r="E29" i="31"/>
  <c r="F29" i="31"/>
  <c r="G29" i="31"/>
  <c r="N29" i="31"/>
  <c r="O29" i="31"/>
  <c r="P29" i="31"/>
  <c r="E30" i="31"/>
  <c r="F30" i="31"/>
  <c r="G30" i="31"/>
  <c r="N30" i="31"/>
  <c r="O30" i="31"/>
  <c r="P30" i="31"/>
  <c r="E31" i="31"/>
  <c r="F31" i="31"/>
  <c r="G31" i="31"/>
  <c r="H31" i="31"/>
  <c r="N31" i="31"/>
  <c r="O31" i="31"/>
  <c r="P31" i="31"/>
  <c r="Q31" i="31"/>
  <c r="Q33" i="31"/>
  <c r="H34" i="31"/>
  <c r="Q34" i="31"/>
  <c r="Q35" i="31"/>
  <c r="H36" i="31"/>
  <c r="E37" i="31"/>
  <c r="F37" i="31"/>
  <c r="G37" i="31"/>
  <c r="N37" i="31"/>
  <c r="O37" i="31"/>
  <c r="P37" i="31"/>
  <c r="E38" i="31"/>
  <c r="F38" i="31"/>
  <c r="G38" i="31"/>
  <c r="N38" i="31"/>
  <c r="O38" i="31"/>
  <c r="P38" i="31"/>
  <c r="E39" i="31"/>
  <c r="F39" i="31"/>
  <c r="G39" i="31"/>
  <c r="N39" i="31"/>
  <c r="O39" i="31"/>
  <c r="P39" i="31"/>
  <c r="E40" i="31"/>
  <c r="F40" i="31"/>
  <c r="G40" i="31"/>
  <c r="N40" i="31"/>
  <c r="O40" i="31"/>
  <c r="P40" i="31"/>
  <c r="E41" i="31"/>
  <c r="F41" i="31"/>
  <c r="G41" i="31"/>
  <c r="H41" i="31"/>
  <c r="N41" i="31"/>
  <c r="O41" i="31"/>
  <c r="P41" i="31"/>
  <c r="Q41" i="31"/>
  <c r="Q43" i="31"/>
  <c r="H44" i="31"/>
  <c r="Q44" i="31"/>
  <c r="Q45" i="31"/>
  <c r="H46" i="31"/>
  <c r="E47" i="31"/>
  <c r="F47" i="31"/>
  <c r="G47" i="31"/>
  <c r="N47" i="31"/>
  <c r="O47" i="31"/>
  <c r="P47" i="31"/>
  <c r="E48" i="31"/>
  <c r="F48" i="31"/>
  <c r="G48" i="31"/>
  <c r="N48" i="31"/>
  <c r="O48" i="31"/>
  <c r="P48" i="31"/>
  <c r="E49" i="31"/>
  <c r="F49" i="31"/>
  <c r="G49" i="31"/>
  <c r="N49" i="31"/>
  <c r="O49" i="31"/>
  <c r="P49" i="31"/>
  <c r="E50" i="31"/>
  <c r="F50" i="31"/>
  <c r="G50" i="31"/>
  <c r="N50" i="31"/>
  <c r="O50" i="31"/>
  <c r="P50" i="31"/>
  <c r="E51" i="31"/>
  <c r="F51" i="31"/>
  <c r="G51" i="31"/>
  <c r="H51" i="31"/>
  <c r="N51" i="31"/>
  <c r="O51" i="31"/>
  <c r="P51" i="31"/>
  <c r="Q51" i="31"/>
  <c r="Q53" i="31"/>
  <c r="H54" i="31"/>
  <c r="Q54" i="31"/>
  <c r="Q55" i="31"/>
  <c r="H56" i="31"/>
  <c r="E57" i="31"/>
  <c r="F57" i="31"/>
  <c r="G57" i="31"/>
  <c r="N57" i="31"/>
  <c r="O57" i="31"/>
  <c r="P57" i="31"/>
  <c r="E58" i="31"/>
  <c r="F58" i="31"/>
  <c r="G58" i="31"/>
  <c r="N58" i="31"/>
  <c r="O58" i="31"/>
  <c r="P58" i="31"/>
  <c r="E59" i="31"/>
  <c r="F59" i="31"/>
  <c r="G59" i="31"/>
  <c r="N59" i="31"/>
  <c r="O59" i="31"/>
  <c r="P59" i="31"/>
  <c r="E60" i="31"/>
  <c r="F60" i="31"/>
  <c r="G60" i="31"/>
  <c r="N60" i="31"/>
  <c r="O60" i="31"/>
  <c r="P60" i="31"/>
  <c r="E61" i="31"/>
  <c r="F61" i="31"/>
  <c r="G61" i="31"/>
  <c r="H61" i="31"/>
  <c r="N61" i="31"/>
  <c r="O61" i="31"/>
  <c r="P61" i="31"/>
  <c r="Q61" i="31"/>
  <c r="Q63" i="31"/>
  <c r="H64" i="31"/>
  <c r="Q64" i="31"/>
  <c r="Q65" i="31"/>
  <c r="H66" i="31"/>
  <c r="E67" i="31"/>
  <c r="F67" i="31"/>
  <c r="G67" i="31"/>
  <c r="N67" i="31"/>
  <c r="O67" i="31"/>
  <c r="P67" i="31"/>
  <c r="E68" i="31"/>
  <c r="F68" i="31"/>
  <c r="G68" i="31"/>
  <c r="N68" i="31"/>
  <c r="O68" i="31"/>
  <c r="P68" i="31"/>
  <c r="E69" i="31"/>
  <c r="F69" i="31"/>
  <c r="G69" i="31"/>
  <c r="N69" i="31"/>
  <c r="O69" i="31"/>
  <c r="P69" i="31"/>
  <c r="E70" i="31"/>
  <c r="F70" i="31"/>
  <c r="G70" i="31"/>
  <c r="N70" i="31"/>
  <c r="O70" i="31"/>
  <c r="P70" i="31"/>
  <c r="E71" i="31"/>
  <c r="F71" i="31"/>
  <c r="G71" i="31"/>
  <c r="H71" i="31"/>
  <c r="N71" i="31"/>
  <c r="O71" i="31"/>
  <c r="P71" i="31"/>
  <c r="Q71" i="31"/>
  <c r="E11" i="21"/>
  <c r="F11" i="21"/>
  <c r="G11" i="21"/>
  <c r="H11" i="21"/>
  <c r="N11" i="21"/>
  <c r="O11" i="21"/>
  <c r="P11" i="21"/>
  <c r="Q11" i="21"/>
  <c r="E12" i="21"/>
  <c r="F12" i="21"/>
  <c r="G12" i="21"/>
  <c r="G16" i="21" s="1"/>
  <c r="N12" i="21"/>
  <c r="O12" i="21"/>
  <c r="P12" i="21"/>
  <c r="E13" i="21"/>
  <c r="F13" i="21"/>
  <c r="G13" i="21"/>
  <c r="N13" i="21"/>
  <c r="O13" i="21"/>
  <c r="P13" i="21"/>
  <c r="E14" i="21"/>
  <c r="F14" i="21"/>
  <c r="G14" i="21"/>
  <c r="N14" i="21"/>
  <c r="O14" i="21"/>
  <c r="P14" i="21"/>
  <c r="E15" i="21"/>
  <c r="F15" i="21"/>
  <c r="G15" i="21"/>
  <c r="N15" i="21"/>
  <c r="O15" i="21"/>
  <c r="P15" i="21"/>
  <c r="H35" i="21"/>
  <c r="H45" i="21"/>
  <c r="H55" i="21"/>
  <c r="H65" i="21"/>
  <c r="Q25" i="21"/>
  <c r="H26" i="21"/>
  <c r="Q26" i="21"/>
  <c r="H27" i="21"/>
  <c r="Q27" i="21"/>
  <c r="H28" i="21"/>
  <c r="Q28" i="21"/>
  <c r="E29" i="21"/>
  <c r="F29" i="21"/>
  <c r="G29" i="21"/>
  <c r="N29" i="21"/>
  <c r="O29" i="21"/>
  <c r="P29" i="21"/>
  <c r="E30" i="21"/>
  <c r="F30" i="21"/>
  <c r="G30" i="21"/>
  <c r="N30" i="21"/>
  <c r="O30" i="21"/>
  <c r="P30" i="21"/>
  <c r="E31" i="21"/>
  <c r="F31" i="21"/>
  <c r="G31" i="21"/>
  <c r="N31" i="21"/>
  <c r="O31" i="21"/>
  <c r="P31" i="21"/>
  <c r="E32" i="21"/>
  <c r="F32" i="21"/>
  <c r="G32" i="21"/>
  <c r="N32" i="21"/>
  <c r="O32" i="21"/>
  <c r="P32" i="21"/>
  <c r="E33" i="21"/>
  <c r="F33" i="21"/>
  <c r="G33" i="21"/>
  <c r="H33" i="21"/>
  <c r="N33" i="21"/>
  <c r="O33" i="21"/>
  <c r="P33" i="21"/>
  <c r="Q33" i="21"/>
  <c r="Q35" i="21"/>
  <c r="H36" i="21"/>
  <c r="Q36" i="21"/>
  <c r="H37" i="21"/>
  <c r="Q37" i="21"/>
  <c r="H38" i="21"/>
  <c r="Q38" i="21"/>
  <c r="E39" i="21"/>
  <c r="F39" i="21"/>
  <c r="G39" i="21"/>
  <c r="N39" i="21"/>
  <c r="O39" i="21"/>
  <c r="P39" i="21"/>
  <c r="E40" i="21"/>
  <c r="F40" i="21"/>
  <c r="G40" i="21"/>
  <c r="N40" i="21"/>
  <c r="O40" i="21"/>
  <c r="P40" i="21"/>
  <c r="E41" i="21"/>
  <c r="F41" i="21"/>
  <c r="G41" i="21"/>
  <c r="N41" i="21"/>
  <c r="O41" i="21"/>
  <c r="P41" i="21"/>
  <c r="E42" i="21"/>
  <c r="F42" i="21"/>
  <c r="G42" i="21"/>
  <c r="N42" i="21"/>
  <c r="O42" i="21"/>
  <c r="P42" i="21"/>
  <c r="E43" i="21"/>
  <c r="F43" i="21"/>
  <c r="G43" i="21"/>
  <c r="H43" i="21"/>
  <c r="N43" i="21"/>
  <c r="O43" i="21"/>
  <c r="P43" i="21"/>
  <c r="Q43" i="21"/>
  <c r="Q45" i="21"/>
  <c r="H46" i="21"/>
  <c r="Q46" i="21"/>
  <c r="H47" i="21"/>
  <c r="Q47" i="21"/>
  <c r="H48" i="21"/>
  <c r="Q48" i="21"/>
  <c r="E49" i="21"/>
  <c r="F49" i="21"/>
  <c r="G49" i="21"/>
  <c r="N49" i="21"/>
  <c r="O49" i="21"/>
  <c r="P49" i="21"/>
  <c r="E50" i="21"/>
  <c r="F50" i="21"/>
  <c r="G50" i="21"/>
  <c r="N50" i="21"/>
  <c r="O50" i="21"/>
  <c r="P50" i="21"/>
  <c r="E51" i="21"/>
  <c r="F51" i="21"/>
  <c r="G51" i="21"/>
  <c r="N51" i="21"/>
  <c r="O51" i="21"/>
  <c r="P51" i="21"/>
  <c r="E52" i="21"/>
  <c r="F52" i="21"/>
  <c r="G52" i="21"/>
  <c r="N52" i="21"/>
  <c r="O52" i="21"/>
  <c r="P52" i="21"/>
  <c r="E53" i="21"/>
  <c r="F53" i="21"/>
  <c r="G53" i="21"/>
  <c r="H53" i="21"/>
  <c r="N53" i="21"/>
  <c r="O53" i="21"/>
  <c r="P53" i="21"/>
  <c r="Q53" i="21"/>
  <c r="Q55" i="21"/>
  <c r="H56" i="21"/>
  <c r="Q56" i="21"/>
  <c r="H57" i="21"/>
  <c r="Q57" i="21"/>
  <c r="H58" i="21"/>
  <c r="Q58" i="21"/>
  <c r="E59" i="21"/>
  <c r="F59" i="21"/>
  <c r="G59" i="21"/>
  <c r="N59" i="21"/>
  <c r="O59" i="21"/>
  <c r="P59" i="21"/>
  <c r="E60" i="21"/>
  <c r="F60" i="21"/>
  <c r="G60" i="21"/>
  <c r="N60" i="21"/>
  <c r="O60" i="21"/>
  <c r="P60" i="21"/>
  <c r="E61" i="21"/>
  <c r="F61" i="21"/>
  <c r="G61" i="21"/>
  <c r="N61" i="21"/>
  <c r="O61" i="21"/>
  <c r="P61" i="21"/>
  <c r="E62" i="21"/>
  <c r="F62" i="21"/>
  <c r="G62" i="21"/>
  <c r="N62" i="21"/>
  <c r="O62" i="21"/>
  <c r="P62" i="21"/>
  <c r="E63" i="21"/>
  <c r="F63" i="21"/>
  <c r="G63" i="21"/>
  <c r="H63" i="21"/>
  <c r="N63" i="21"/>
  <c r="O63" i="21"/>
  <c r="P63" i="21"/>
  <c r="Q63" i="21"/>
  <c r="Q65" i="21"/>
  <c r="H66" i="21"/>
  <c r="Q66" i="21"/>
  <c r="H67" i="21"/>
  <c r="Q67" i="21"/>
  <c r="H68" i="21"/>
  <c r="Q68" i="21"/>
  <c r="E69" i="21"/>
  <c r="F69" i="21"/>
  <c r="G69" i="21"/>
  <c r="N69" i="21"/>
  <c r="O69" i="21"/>
  <c r="P69" i="21"/>
  <c r="E70" i="21"/>
  <c r="F70" i="21"/>
  <c r="G70" i="21"/>
  <c r="N70" i="21"/>
  <c r="O70" i="21"/>
  <c r="P70" i="21"/>
  <c r="E71" i="21"/>
  <c r="F71" i="21"/>
  <c r="G71" i="21"/>
  <c r="N71" i="21"/>
  <c r="O71" i="21"/>
  <c r="P71" i="21"/>
  <c r="E72" i="21"/>
  <c r="F72" i="21"/>
  <c r="G72" i="21"/>
  <c r="N72" i="21"/>
  <c r="O72" i="21"/>
  <c r="P72" i="21"/>
  <c r="E73" i="21"/>
  <c r="F73" i="21"/>
  <c r="G73" i="21"/>
  <c r="H73" i="21"/>
  <c r="N73" i="21"/>
  <c r="O73" i="21"/>
  <c r="P73" i="21"/>
  <c r="Q73" i="21"/>
  <c r="E9" i="30"/>
  <c r="E10" i="30"/>
  <c r="F10" i="30"/>
  <c r="F9" i="30"/>
  <c r="G10" i="30"/>
  <c r="G9" i="30"/>
  <c r="H9" i="30"/>
  <c r="N9" i="30"/>
  <c r="O9" i="30"/>
  <c r="O12" i="30"/>
  <c r="P9" i="30"/>
  <c r="Q9" i="30"/>
  <c r="N10" i="30"/>
  <c r="O10" i="30"/>
  <c r="P10" i="30"/>
  <c r="E11" i="30"/>
  <c r="F11" i="30"/>
  <c r="G11" i="30"/>
  <c r="G15" i="30" s="1"/>
  <c r="N11" i="30"/>
  <c r="O11" i="30"/>
  <c r="P11" i="30"/>
  <c r="E12" i="30"/>
  <c r="F12" i="30"/>
  <c r="G12" i="30"/>
  <c r="N12" i="30"/>
  <c r="P12" i="30"/>
  <c r="E13" i="30"/>
  <c r="F13" i="30"/>
  <c r="G13" i="30"/>
  <c r="N13" i="30"/>
  <c r="O13" i="30"/>
  <c r="P13" i="30"/>
  <c r="AO14" i="30"/>
  <c r="AP14" i="30"/>
  <c r="H23" i="30"/>
  <c r="Q23" i="30"/>
  <c r="H24" i="30"/>
  <c r="H34" i="30"/>
  <c r="H44" i="30"/>
  <c r="H54" i="30"/>
  <c r="H64" i="30"/>
  <c r="H74" i="30"/>
  <c r="Q24" i="30"/>
  <c r="H25" i="30"/>
  <c r="Q25" i="30"/>
  <c r="H26" i="30"/>
  <c r="H36" i="30"/>
  <c r="H46" i="30"/>
  <c r="H56" i="30"/>
  <c r="H66" i="30"/>
  <c r="H76" i="30"/>
  <c r="Q26" i="30"/>
  <c r="E27" i="30"/>
  <c r="F27" i="30"/>
  <c r="G27" i="30"/>
  <c r="N27" i="30"/>
  <c r="O27" i="30"/>
  <c r="P27" i="30"/>
  <c r="E28" i="30"/>
  <c r="F28" i="30"/>
  <c r="G28" i="30"/>
  <c r="N28" i="30"/>
  <c r="O28" i="30"/>
  <c r="P28" i="30"/>
  <c r="E29" i="30"/>
  <c r="F29" i="30"/>
  <c r="G29" i="30"/>
  <c r="N29" i="30"/>
  <c r="O29" i="30"/>
  <c r="P29" i="30"/>
  <c r="E30" i="30"/>
  <c r="F30" i="30"/>
  <c r="G30" i="30"/>
  <c r="N30" i="30"/>
  <c r="O30" i="30"/>
  <c r="P30" i="30"/>
  <c r="E31" i="30"/>
  <c r="F31" i="30"/>
  <c r="G31" i="30"/>
  <c r="H31" i="30"/>
  <c r="N31" i="30"/>
  <c r="O31" i="30"/>
  <c r="P31" i="30"/>
  <c r="Q31" i="30"/>
  <c r="H33" i="30"/>
  <c r="Q33" i="30"/>
  <c r="Q34" i="30"/>
  <c r="H35" i="30"/>
  <c r="Q35" i="30"/>
  <c r="Q36" i="30"/>
  <c r="E37" i="30"/>
  <c r="F37" i="30"/>
  <c r="G37" i="30"/>
  <c r="N37" i="30"/>
  <c r="O37" i="30"/>
  <c r="P37" i="30"/>
  <c r="E38" i="30"/>
  <c r="F38" i="30"/>
  <c r="G38" i="30"/>
  <c r="N38" i="30"/>
  <c r="O38" i="30"/>
  <c r="P38" i="30"/>
  <c r="E39" i="30"/>
  <c r="F39" i="30"/>
  <c r="G39" i="30"/>
  <c r="N39" i="30"/>
  <c r="O39" i="30"/>
  <c r="P39" i="30"/>
  <c r="E40" i="30"/>
  <c r="F40" i="30"/>
  <c r="G40" i="30"/>
  <c r="N40" i="30"/>
  <c r="O40" i="30"/>
  <c r="P40" i="30"/>
  <c r="E41" i="30"/>
  <c r="F41" i="30"/>
  <c r="G41" i="30"/>
  <c r="H41" i="30"/>
  <c r="N41" i="30"/>
  <c r="O41" i="30"/>
  <c r="P41" i="30"/>
  <c r="Q41" i="30"/>
  <c r="H43" i="30"/>
  <c r="Q43" i="30"/>
  <c r="Q44" i="30"/>
  <c r="H45" i="30"/>
  <c r="Q45" i="30"/>
  <c r="Q46" i="30"/>
  <c r="E47" i="30"/>
  <c r="F47" i="30"/>
  <c r="G47" i="30"/>
  <c r="N47" i="30"/>
  <c r="O47" i="30"/>
  <c r="P47" i="30"/>
  <c r="E48" i="30"/>
  <c r="F48" i="30"/>
  <c r="G48" i="30"/>
  <c r="N48" i="30"/>
  <c r="O48" i="30"/>
  <c r="P48" i="30"/>
  <c r="E49" i="30"/>
  <c r="F49" i="30"/>
  <c r="G49" i="30"/>
  <c r="N49" i="30"/>
  <c r="O49" i="30"/>
  <c r="P49" i="30"/>
  <c r="E50" i="30"/>
  <c r="F50" i="30"/>
  <c r="G50" i="30"/>
  <c r="N50" i="30"/>
  <c r="O50" i="30"/>
  <c r="P50" i="30"/>
  <c r="E51" i="30"/>
  <c r="F51" i="30"/>
  <c r="G51" i="30"/>
  <c r="H51" i="30"/>
  <c r="N51" i="30"/>
  <c r="O51" i="30"/>
  <c r="P51" i="30"/>
  <c r="Q51" i="30"/>
  <c r="H53" i="30"/>
  <c r="Q53" i="30"/>
  <c r="Q54" i="30"/>
  <c r="H55" i="30"/>
  <c r="Q55" i="30"/>
  <c r="Q56" i="30"/>
  <c r="E57" i="30"/>
  <c r="F57" i="30"/>
  <c r="G57" i="30"/>
  <c r="N57" i="30"/>
  <c r="O57" i="30"/>
  <c r="P57" i="30"/>
  <c r="E58" i="30"/>
  <c r="F58" i="30"/>
  <c r="G58" i="30"/>
  <c r="N58" i="30"/>
  <c r="O58" i="30"/>
  <c r="P58" i="30"/>
  <c r="E59" i="30"/>
  <c r="F59" i="30"/>
  <c r="G59" i="30"/>
  <c r="N59" i="30"/>
  <c r="O59" i="30"/>
  <c r="P59" i="30"/>
  <c r="E60" i="30"/>
  <c r="F60" i="30"/>
  <c r="G60" i="30"/>
  <c r="N60" i="30"/>
  <c r="O60" i="30"/>
  <c r="P60" i="30"/>
  <c r="E61" i="30"/>
  <c r="F61" i="30"/>
  <c r="G61" i="30"/>
  <c r="H61" i="30"/>
  <c r="N61" i="30"/>
  <c r="O61" i="30"/>
  <c r="P61" i="30"/>
  <c r="Q61" i="30"/>
  <c r="H63" i="30"/>
  <c r="Q63" i="30"/>
  <c r="Q64" i="30"/>
  <c r="H65" i="30"/>
  <c r="Q65" i="30"/>
  <c r="Q66" i="30"/>
  <c r="E67" i="30"/>
  <c r="F67" i="30"/>
  <c r="G67" i="30"/>
  <c r="N67" i="30"/>
  <c r="O67" i="30"/>
  <c r="P67" i="30"/>
  <c r="E68" i="30"/>
  <c r="F68" i="30"/>
  <c r="G68" i="30"/>
  <c r="N68" i="30"/>
  <c r="O68" i="30"/>
  <c r="P68" i="30"/>
  <c r="E69" i="30"/>
  <c r="F69" i="30"/>
  <c r="G69" i="30"/>
  <c r="N69" i="30"/>
  <c r="O69" i="30"/>
  <c r="P69" i="30"/>
  <c r="E70" i="30"/>
  <c r="F70" i="30"/>
  <c r="G70" i="30"/>
  <c r="N70" i="30"/>
  <c r="O70" i="30"/>
  <c r="P70" i="30"/>
  <c r="E71" i="30"/>
  <c r="F71" i="30"/>
  <c r="G71" i="30"/>
  <c r="H71" i="30"/>
  <c r="N71" i="30"/>
  <c r="O71" i="30"/>
  <c r="P71" i="30"/>
  <c r="Q71" i="30"/>
  <c r="H73" i="30"/>
  <c r="Q73" i="30"/>
  <c r="Q74" i="30"/>
  <c r="H75" i="30"/>
  <c r="Q75" i="30"/>
  <c r="Q76" i="30"/>
  <c r="E77" i="30"/>
  <c r="F77" i="30"/>
  <c r="G77" i="30"/>
  <c r="N77" i="30"/>
  <c r="O77" i="30"/>
  <c r="P77" i="30"/>
  <c r="E78" i="30"/>
  <c r="F78" i="30"/>
  <c r="G78" i="30"/>
  <c r="N78" i="30"/>
  <c r="O78" i="30"/>
  <c r="P78" i="30"/>
  <c r="E79" i="30"/>
  <c r="F79" i="30"/>
  <c r="G79" i="30"/>
  <c r="N79" i="30"/>
  <c r="O79" i="30"/>
  <c r="P79" i="30"/>
  <c r="E80" i="30"/>
  <c r="F80" i="30"/>
  <c r="G80" i="30"/>
  <c r="N80" i="30"/>
  <c r="O80" i="30"/>
  <c r="P80" i="30"/>
  <c r="E81" i="30"/>
  <c r="F81" i="30"/>
  <c r="G81" i="30"/>
  <c r="H81" i="30"/>
  <c r="N81" i="30"/>
  <c r="O81" i="30"/>
  <c r="P81" i="30"/>
  <c r="Q81" i="30"/>
  <c r="E11" i="35"/>
  <c r="F11" i="35"/>
  <c r="F15" i="35"/>
  <c r="G11" i="35"/>
  <c r="H11" i="35"/>
  <c r="N11" i="35"/>
  <c r="O11" i="35"/>
  <c r="P11" i="35"/>
  <c r="P14" i="35"/>
  <c r="Q11" i="35"/>
  <c r="Q25" i="35"/>
  <c r="Q35" i="35"/>
  <c r="Q45" i="35"/>
  <c r="Q55" i="35"/>
  <c r="Q65" i="35"/>
  <c r="Q75" i="35"/>
  <c r="E12" i="35"/>
  <c r="E16" i="35" s="1"/>
  <c r="F12" i="35"/>
  <c r="F16" i="35" s="1"/>
  <c r="G12" i="35"/>
  <c r="N12" i="35"/>
  <c r="O12" i="35"/>
  <c r="P12" i="35"/>
  <c r="E13" i="35"/>
  <c r="F13" i="35"/>
  <c r="G13" i="35"/>
  <c r="N13" i="35"/>
  <c r="O13" i="35"/>
  <c r="P13" i="35"/>
  <c r="E14" i="35"/>
  <c r="F14" i="35"/>
  <c r="G14" i="35"/>
  <c r="N14" i="35"/>
  <c r="O14" i="35"/>
  <c r="E15" i="35"/>
  <c r="G15" i="35"/>
  <c r="N15" i="35"/>
  <c r="O15" i="35"/>
  <c r="P15" i="35"/>
  <c r="AN15" i="35"/>
  <c r="AO15" i="35"/>
  <c r="AP15" i="35"/>
  <c r="AO16" i="35"/>
  <c r="H25" i="35"/>
  <c r="H26" i="35"/>
  <c r="Q26" i="35"/>
  <c r="H27" i="35"/>
  <c r="Q27" i="35"/>
  <c r="H28" i="35"/>
  <c r="Q28" i="35"/>
  <c r="E29" i="35"/>
  <c r="F29" i="35"/>
  <c r="G29" i="35"/>
  <c r="N29" i="35"/>
  <c r="O29" i="35"/>
  <c r="P29" i="35"/>
  <c r="E30" i="35"/>
  <c r="F30" i="35"/>
  <c r="G30" i="35"/>
  <c r="N30" i="35"/>
  <c r="O30" i="35"/>
  <c r="P30" i="35"/>
  <c r="E31" i="35"/>
  <c r="F31" i="35"/>
  <c r="G31" i="35"/>
  <c r="N31" i="35"/>
  <c r="O31" i="35"/>
  <c r="P31" i="35"/>
  <c r="E32" i="35"/>
  <c r="F32" i="35"/>
  <c r="G32" i="35"/>
  <c r="N32" i="35"/>
  <c r="O32" i="35"/>
  <c r="P32" i="35"/>
  <c r="E33" i="35"/>
  <c r="F33" i="35"/>
  <c r="G33" i="35"/>
  <c r="H33" i="35"/>
  <c r="N33" i="35"/>
  <c r="O33" i="35"/>
  <c r="P33" i="35"/>
  <c r="Q33" i="35"/>
  <c r="H35" i="35"/>
  <c r="H36" i="35"/>
  <c r="Q36" i="35"/>
  <c r="H37" i="35"/>
  <c r="Q37" i="35"/>
  <c r="H38" i="35"/>
  <c r="Q38" i="35"/>
  <c r="E39" i="35"/>
  <c r="F39" i="35"/>
  <c r="G39" i="35"/>
  <c r="N39" i="35"/>
  <c r="O39" i="35"/>
  <c r="P39" i="35"/>
  <c r="E40" i="35"/>
  <c r="F40" i="35"/>
  <c r="G40" i="35"/>
  <c r="N40" i="35"/>
  <c r="O40" i="35"/>
  <c r="P40" i="35"/>
  <c r="E41" i="35"/>
  <c r="F41" i="35"/>
  <c r="G41" i="35"/>
  <c r="N41" i="35"/>
  <c r="O41" i="35"/>
  <c r="P41" i="35"/>
  <c r="E42" i="35"/>
  <c r="F42" i="35"/>
  <c r="G42" i="35"/>
  <c r="N42" i="35"/>
  <c r="O42" i="35"/>
  <c r="P42" i="35"/>
  <c r="E43" i="35"/>
  <c r="F43" i="35"/>
  <c r="G43" i="35"/>
  <c r="H43" i="35"/>
  <c r="N43" i="35"/>
  <c r="O43" i="35"/>
  <c r="P43" i="35"/>
  <c r="Q43" i="35"/>
  <c r="H45" i="35"/>
  <c r="H46" i="35"/>
  <c r="Q46" i="35"/>
  <c r="H47" i="35"/>
  <c r="Q47" i="35"/>
  <c r="H48" i="35"/>
  <c r="Q48" i="35"/>
  <c r="E49" i="35"/>
  <c r="F49" i="35"/>
  <c r="G49" i="35"/>
  <c r="N49" i="35"/>
  <c r="O49" i="35"/>
  <c r="P49" i="35"/>
  <c r="E50" i="35"/>
  <c r="F50" i="35"/>
  <c r="G50" i="35"/>
  <c r="N50" i="35"/>
  <c r="O50" i="35"/>
  <c r="P50" i="35"/>
  <c r="E51" i="35"/>
  <c r="F51" i="35"/>
  <c r="G51" i="35"/>
  <c r="N51" i="35"/>
  <c r="O51" i="35"/>
  <c r="P51" i="35"/>
  <c r="E52" i="35"/>
  <c r="F52" i="35"/>
  <c r="G52" i="35"/>
  <c r="N52" i="35"/>
  <c r="O52" i="35"/>
  <c r="P52" i="35"/>
  <c r="E53" i="35"/>
  <c r="F53" i="35"/>
  <c r="G53" i="35"/>
  <c r="H53" i="35"/>
  <c r="N53" i="35"/>
  <c r="O53" i="35"/>
  <c r="P53" i="35"/>
  <c r="Q53" i="35"/>
  <c r="H55" i="35"/>
  <c r="H56" i="35"/>
  <c r="Q56" i="35"/>
  <c r="H57" i="35"/>
  <c r="Q57" i="35"/>
  <c r="H58" i="35"/>
  <c r="Q58" i="35"/>
  <c r="E59" i="35"/>
  <c r="F59" i="35"/>
  <c r="G59" i="35"/>
  <c r="N59" i="35"/>
  <c r="O59" i="35"/>
  <c r="P59" i="35"/>
  <c r="E60" i="35"/>
  <c r="F60" i="35"/>
  <c r="G60" i="35"/>
  <c r="N60" i="35"/>
  <c r="O60" i="35"/>
  <c r="P60" i="35"/>
  <c r="E61" i="35"/>
  <c r="F61" i="35"/>
  <c r="G61" i="35"/>
  <c r="N61" i="35"/>
  <c r="O61" i="35"/>
  <c r="P61" i="35"/>
  <c r="E62" i="35"/>
  <c r="F62" i="35"/>
  <c r="G62" i="35"/>
  <c r="N62" i="35"/>
  <c r="O62" i="35"/>
  <c r="P62" i="35"/>
  <c r="E63" i="35"/>
  <c r="F63" i="35"/>
  <c r="G63" i="35"/>
  <c r="H63" i="35"/>
  <c r="N63" i="35"/>
  <c r="O63" i="35"/>
  <c r="P63" i="35"/>
  <c r="Q63" i="35"/>
  <c r="H65" i="35"/>
  <c r="H66" i="35"/>
  <c r="Q66" i="35"/>
  <c r="H67" i="35"/>
  <c r="Q67" i="35"/>
  <c r="H68" i="35"/>
  <c r="Q68" i="35"/>
  <c r="E69" i="35"/>
  <c r="F69" i="35"/>
  <c r="G69" i="35"/>
  <c r="N69" i="35"/>
  <c r="O69" i="35"/>
  <c r="P69" i="35"/>
  <c r="E70" i="35"/>
  <c r="F70" i="35"/>
  <c r="G70" i="35"/>
  <c r="N70" i="35"/>
  <c r="O70" i="35"/>
  <c r="P70" i="35"/>
  <c r="E71" i="35"/>
  <c r="F71" i="35"/>
  <c r="G71" i="35"/>
  <c r="N71" i="35"/>
  <c r="O71" i="35"/>
  <c r="P71" i="35"/>
  <c r="E72" i="35"/>
  <c r="F72" i="35"/>
  <c r="G72" i="35"/>
  <c r="N72" i="35"/>
  <c r="O72" i="35"/>
  <c r="P72" i="35"/>
  <c r="E73" i="35"/>
  <c r="F73" i="35"/>
  <c r="G73" i="35"/>
  <c r="H73" i="35"/>
  <c r="N73" i="35"/>
  <c r="O73" i="35"/>
  <c r="P73" i="35"/>
  <c r="Q73" i="35"/>
  <c r="H75" i="35"/>
  <c r="H76" i="35"/>
  <c r="Q76" i="35"/>
  <c r="H77" i="35"/>
  <c r="Q77" i="35"/>
  <c r="H78" i="35"/>
  <c r="Q78" i="35"/>
  <c r="E79" i="35"/>
  <c r="F79" i="35"/>
  <c r="G79" i="35"/>
  <c r="N79" i="35"/>
  <c r="O79" i="35"/>
  <c r="P79" i="35"/>
  <c r="E80" i="35"/>
  <c r="F80" i="35"/>
  <c r="G80" i="35"/>
  <c r="N80" i="35"/>
  <c r="O80" i="35"/>
  <c r="P80" i="35"/>
  <c r="E81" i="35"/>
  <c r="F81" i="35"/>
  <c r="G81" i="35"/>
  <c r="N81" i="35"/>
  <c r="O81" i="35"/>
  <c r="P81" i="35"/>
  <c r="E82" i="35"/>
  <c r="F82" i="35"/>
  <c r="G82" i="35"/>
  <c r="N82" i="35"/>
  <c r="O82" i="35"/>
  <c r="P82" i="35"/>
  <c r="E12" i="34"/>
  <c r="F12" i="34"/>
  <c r="G12" i="34"/>
  <c r="H12" i="34"/>
  <c r="N12" i="34"/>
  <c r="O12" i="34"/>
  <c r="P12" i="34"/>
  <c r="P16" i="34"/>
  <c r="Q12" i="34"/>
  <c r="E13" i="34"/>
  <c r="F13" i="34"/>
  <c r="G13" i="34"/>
  <c r="N13" i="34"/>
  <c r="N17" i="34" s="1"/>
  <c r="O13" i="34"/>
  <c r="P13" i="34"/>
  <c r="E14" i="34"/>
  <c r="F14" i="34"/>
  <c r="G14" i="34"/>
  <c r="N14" i="34"/>
  <c r="O14" i="34"/>
  <c r="P14" i="34"/>
  <c r="E15" i="34"/>
  <c r="F15" i="34"/>
  <c r="G15" i="34"/>
  <c r="N15" i="34"/>
  <c r="O15" i="34"/>
  <c r="P15" i="34"/>
  <c r="E16" i="34"/>
  <c r="F16" i="34"/>
  <c r="G16" i="34"/>
  <c r="N16" i="34"/>
  <c r="O16" i="34"/>
  <c r="H26" i="34"/>
  <c r="H36" i="34"/>
  <c r="H46" i="34"/>
  <c r="H56" i="34"/>
  <c r="H66" i="34"/>
  <c r="H76" i="34"/>
  <c r="Q26" i="34"/>
  <c r="H27" i="34"/>
  <c r="Q27" i="34"/>
  <c r="H28" i="34"/>
  <c r="Q28" i="34"/>
  <c r="H29" i="34"/>
  <c r="Q29" i="34"/>
  <c r="E30" i="34"/>
  <c r="F30" i="34"/>
  <c r="G30" i="34"/>
  <c r="N30" i="34"/>
  <c r="O30" i="34"/>
  <c r="P30" i="34"/>
  <c r="E31" i="34"/>
  <c r="F31" i="34"/>
  <c r="G31" i="34"/>
  <c r="N31" i="34"/>
  <c r="O31" i="34"/>
  <c r="P31" i="34"/>
  <c r="E32" i="34"/>
  <c r="F32" i="34"/>
  <c r="G32" i="34"/>
  <c r="N32" i="34"/>
  <c r="O32" i="34"/>
  <c r="P32" i="34"/>
  <c r="E33" i="34"/>
  <c r="F33" i="34"/>
  <c r="G33" i="34"/>
  <c r="N33" i="34"/>
  <c r="O33" i="34"/>
  <c r="P33" i="34"/>
  <c r="E34" i="34"/>
  <c r="F34" i="34"/>
  <c r="G34" i="34"/>
  <c r="H34" i="34"/>
  <c r="N34" i="34"/>
  <c r="O34" i="34"/>
  <c r="P34" i="34"/>
  <c r="Q34" i="34"/>
  <c r="Q36" i="34"/>
  <c r="H37" i="34"/>
  <c r="Q37" i="34"/>
  <c r="H38" i="34"/>
  <c r="Q38" i="34"/>
  <c r="H39" i="34"/>
  <c r="Q39" i="34"/>
  <c r="E40" i="34"/>
  <c r="F40" i="34"/>
  <c r="G40" i="34"/>
  <c r="N40" i="34"/>
  <c r="O40" i="34"/>
  <c r="P40" i="34"/>
  <c r="E41" i="34"/>
  <c r="F41" i="34"/>
  <c r="G41" i="34"/>
  <c r="N41" i="34"/>
  <c r="O41" i="34"/>
  <c r="P41" i="34"/>
  <c r="E42" i="34"/>
  <c r="F42" i="34"/>
  <c r="G42" i="34"/>
  <c r="N42" i="34"/>
  <c r="O42" i="34"/>
  <c r="P42" i="34"/>
  <c r="E43" i="34"/>
  <c r="F43" i="34"/>
  <c r="G43" i="34"/>
  <c r="N43" i="34"/>
  <c r="O43" i="34"/>
  <c r="P43" i="34"/>
  <c r="E44" i="34"/>
  <c r="F44" i="34"/>
  <c r="G44" i="34"/>
  <c r="H44" i="34"/>
  <c r="N44" i="34"/>
  <c r="O44" i="34"/>
  <c r="P44" i="34"/>
  <c r="Q44" i="34"/>
  <c r="Q46" i="34"/>
  <c r="H47" i="34"/>
  <c r="Q47" i="34"/>
  <c r="H48" i="34"/>
  <c r="Q48" i="34"/>
  <c r="H49" i="34"/>
  <c r="Q49" i="34"/>
  <c r="E50" i="34"/>
  <c r="F50" i="34"/>
  <c r="G50" i="34"/>
  <c r="N50" i="34"/>
  <c r="O50" i="34"/>
  <c r="P50" i="34"/>
  <c r="E51" i="34"/>
  <c r="F51" i="34"/>
  <c r="G51" i="34"/>
  <c r="N51" i="34"/>
  <c r="O51" i="34"/>
  <c r="P51" i="34"/>
  <c r="E52" i="34"/>
  <c r="F52" i="34"/>
  <c r="G52" i="34"/>
  <c r="N52" i="34"/>
  <c r="O52" i="34"/>
  <c r="P52" i="34"/>
  <c r="E53" i="34"/>
  <c r="F53" i="34"/>
  <c r="G53" i="34"/>
  <c r="N53" i="34"/>
  <c r="O53" i="34"/>
  <c r="P53" i="34"/>
  <c r="E54" i="34"/>
  <c r="F54" i="34"/>
  <c r="G54" i="34"/>
  <c r="H54" i="34"/>
  <c r="N54" i="34"/>
  <c r="O54" i="34"/>
  <c r="P54" i="34"/>
  <c r="Q54" i="34"/>
  <c r="Q56" i="34"/>
  <c r="H57" i="34"/>
  <c r="Q57" i="34"/>
  <c r="H58" i="34"/>
  <c r="Q58" i="34"/>
  <c r="H59" i="34"/>
  <c r="Q59" i="34"/>
  <c r="E60" i="34"/>
  <c r="F60" i="34"/>
  <c r="G60" i="34"/>
  <c r="N60" i="34"/>
  <c r="O60" i="34"/>
  <c r="P60" i="34"/>
  <c r="E61" i="34"/>
  <c r="F61" i="34"/>
  <c r="G61" i="34"/>
  <c r="N61" i="34"/>
  <c r="O61" i="34"/>
  <c r="P61" i="34"/>
  <c r="E62" i="34"/>
  <c r="F62" i="34"/>
  <c r="G62" i="34"/>
  <c r="N62" i="34"/>
  <c r="O62" i="34"/>
  <c r="P62" i="34"/>
  <c r="E63" i="34"/>
  <c r="F63" i="34"/>
  <c r="G63" i="34"/>
  <c r="N63" i="34"/>
  <c r="O63" i="34"/>
  <c r="P63" i="34"/>
  <c r="E64" i="34"/>
  <c r="F64" i="34"/>
  <c r="G64" i="34"/>
  <c r="H64" i="34"/>
  <c r="N64" i="34"/>
  <c r="O64" i="34"/>
  <c r="P64" i="34"/>
  <c r="Q64" i="34"/>
  <c r="Q66" i="34"/>
  <c r="H67" i="34"/>
  <c r="Q67" i="34"/>
  <c r="H68" i="34"/>
  <c r="Q68" i="34"/>
  <c r="H69" i="34"/>
  <c r="Q69" i="34"/>
  <c r="E70" i="34"/>
  <c r="F70" i="34"/>
  <c r="G70" i="34"/>
  <c r="N70" i="34"/>
  <c r="O70" i="34"/>
  <c r="P70" i="34"/>
  <c r="E71" i="34"/>
  <c r="F71" i="34"/>
  <c r="G71" i="34"/>
  <c r="N71" i="34"/>
  <c r="O71" i="34"/>
  <c r="P71" i="34"/>
  <c r="E72" i="34"/>
  <c r="F72" i="34"/>
  <c r="G72" i="34"/>
  <c r="N72" i="34"/>
  <c r="O72" i="34"/>
  <c r="P72" i="34"/>
  <c r="E73" i="34"/>
  <c r="F73" i="34"/>
  <c r="G73" i="34"/>
  <c r="N73" i="34"/>
  <c r="O73" i="34"/>
  <c r="P73" i="34"/>
  <c r="E74" i="34"/>
  <c r="F74" i="34"/>
  <c r="G74" i="34"/>
  <c r="H74" i="34"/>
  <c r="N74" i="34"/>
  <c r="O74" i="34"/>
  <c r="P74" i="34"/>
  <c r="Q74" i="34"/>
  <c r="Q76" i="34"/>
  <c r="H77" i="34"/>
  <c r="Q77" i="34"/>
  <c r="H78" i="34"/>
  <c r="Q78" i="34"/>
  <c r="H79" i="34"/>
  <c r="Q79" i="34"/>
  <c r="E80" i="34"/>
  <c r="F80" i="34"/>
  <c r="G80" i="34"/>
  <c r="N80" i="34"/>
  <c r="O80" i="34"/>
  <c r="P80" i="34"/>
  <c r="E81" i="34"/>
  <c r="F81" i="34"/>
  <c r="G81" i="34"/>
  <c r="N81" i="34"/>
  <c r="O81" i="34"/>
  <c r="P81" i="34"/>
  <c r="E82" i="34"/>
  <c r="F82" i="34"/>
  <c r="G82" i="34"/>
  <c r="N82" i="34"/>
  <c r="O82" i="34"/>
  <c r="P82" i="34"/>
  <c r="E83" i="34"/>
  <c r="F83" i="34"/>
  <c r="G83" i="34"/>
  <c r="N83" i="34"/>
  <c r="O83" i="34"/>
  <c r="P83" i="34"/>
  <c r="E84" i="34"/>
  <c r="F84" i="34"/>
  <c r="G84" i="34"/>
  <c r="H84" i="34"/>
  <c r="N84" i="34"/>
  <c r="O84" i="34"/>
  <c r="P84" i="34"/>
  <c r="Q84" i="34"/>
  <c r="E9" i="29"/>
  <c r="E11" i="29"/>
  <c r="F11" i="29"/>
  <c r="F9" i="29"/>
  <c r="G11" i="29"/>
  <c r="G9" i="29"/>
  <c r="H9" i="29"/>
  <c r="N9" i="29"/>
  <c r="O9" i="29"/>
  <c r="Q9" i="29"/>
  <c r="E10" i="29"/>
  <c r="F10" i="29"/>
  <c r="G10" i="29"/>
  <c r="N10" i="29"/>
  <c r="O10" i="29"/>
  <c r="P10" i="29"/>
  <c r="N11" i="29"/>
  <c r="O11" i="29"/>
  <c r="P11" i="29"/>
  <c r="E12" i="29"/>
  <c r="F12" i="29"/>
  <c r="G12" i="29"/>
  <c r="N12" i="29"/>
  <c r="O12" i="29"/>
  <c r="P12" i="29"/>
  <c r="P15" i="29" s="1"/>
  <c r="H21" i="29"/>
  <c r="H29" i="29"/>
  <c r="H37" i="29"/>
  <c r="Q21" i="29"/>
  <c r="Q29" i="29"/>
  <c r="Q37" i="29"/>
  <c r="H22" i="29"/>
  <c r="H30" i="29"/>
  <c r="H38" i="29"/>
  <c r="Q22" i="29"/>
  <c r="Q30" i="29"/>
  <c r="Q38" i="29"/>
  <c r="H23" i="29"/>
  <c r="H31" i="29"/>
  <c r="H39" i="29"/>
  <c r="Q23" i="29"/>
  <c r="Q31" i="29"/>
  <c r="Q39" i="29"/>
  <c r="E24" i="29"/>
  <c r="F24" i="29"/>
  <c r="G24" i="29"/>
  <c r="N24" i="29"/>
  <c r="O24" i="29"/>
  <c r="P24" i="29"/>
  <c r="E25" i="29"/>
  <c r="F25" i="29"/>
  <c r="G25" i="29"/>
  <c r="N25" i="29"/>
  <c r="O25" i="29"/>
  <c r="P25" i="29"/>
  <c r="E26" i="29"/>
  <c r="F26" i="29"/>
  <c r="G26" i="29"/>
  <c r="N26" i="29"/>
  <c r="O26" i="29"/>
  <c r="P26" i="29"/>
  <c r="E27" i="29"/>
  <c r="F27" i="29"/>
  <c r="G27" i="29"/>
  <c r="H27" i="29"/>
  <c r="N27" i="29"/>
  <c r="O27" i="29"/>
  <c r="P27" i="29"/>
  <c r="Q27" i="29"/>
  <c r="E32" i="29"/>
  <c r="F32" i="29"/>
  <c r="G32" i="29"/>
  <c r="N32" i="29"/>
  <c r="O32" i="29"/>
  <c r="P32" i="29"/>
  <c r="E33" i="29"/>
  <c r="F33" i="29"/>
  <c r="G33" i="29"/>
  <c r="N33" i="29"/>
  <c r="O33" i="29"/>
  <c r="P33" i="29"/>
  <c r="E34" i="29"/>
  <c r="F34" i="29"/>
  <c r="G34" i="29"/>
  <c r="N34" i="29"/>
  <c r="O34" i="29"/>
  <c r="P34" i="29"/>
  <c r="E35" i="29"/>
  <c r="F35" i="29"/>
  <c r="G35" i="29"/>
  <c r="H35" i="29"/>
  <c r="N35" i="29"/>
  <c r="O35" i="29"/>
  <c r="P35" i="29"/>
  <c r="Q35" i="29"/>
  <c r="E40" i="29"/>
  <c r="F40" i="29"/>
  <c r="G40" i="29"/>
  <c r="N40" i="29"/>
  <c r="O40" i="29"/>
  <c r="P40" i="29"/>
  <c r="E41" i="29"/>
  <c r="F41" i="29"/>
  <c r="G41" i="29"/>
  <c r="N41" i="29"/>
  <c r="O41" i="29"/>
  <c r="P41" i="29"/>
  <c r="E42" i="29"/>
  <c r="F42" i="29"/>
  <c r="G42" i="29"/>
  <c r="N42" i="29"/>
  <c r="O42" i="29"/>
  <c r="P42" i="29"/>
  <c r="E43" i="29"/>
  <c r="F43" i="29"/>
  <c r="G43" i="29"/>
  <c r="H43" i="29"/>
  <c r="N43" i="29"/>
  <c r="O43" i="29"/>
  <c r="P43" i="29"/>
  <c r="Q43" i="29"/>
  <c r="E11" i="1"/>
  <c r="F11" i="1"/>
  <c r="G11" i="1"/>
  <c r="H11" i="1"/>
  <c r="N11" i="1"/>
  <c r="O11" i="1"/>
  <c r="P11" i="1"/>
  <c r="Q11" i="1"/>
  <c r="E12" i="1"/>
  <c r="F12" i="1"/>
  <c r="G12" i="1"/>
  <c r="G15" i="1" s="1"/>
  <c r="N12" i="1"/>
  <c r="O12" i="1"/>
  <c r="P12" i="1"/>
  <c r="E13" i="1"/>
  <c r="F13" i="1"/>
  <c r="G13" i="1"/>
  <c r="N13" i="1"/>
  <c r="O13" i="1"/>
  <c r="P13" i="1"/>
  <c r="E14" i="1"/>
  <c r="F14" i="1"/>
  <c r="N14" i="1"/>
  <c r="O14" i="1"/>
  <c r="P14" i="1"/>
  <c r="H23" i="1"/>
  <c r="H31" i="1"/>
  <c r="H39" i="1"/>
  <c r="Q23" i="1"/>
  <c r="Q24" i="1"/>
  <c r="Q32" i="1"/>
  <c r="Q40" i="1"/>
  <c r="H25" i="1"/>
  <c r="H33" i="1"/>
  <c r="H41" i="1"/>
  <c r="Q25" i="1"/>
  <c r="Q33" i="1"/>
  <c r="Q41" i="1"/>
  <c r="E26" i="1"/>
  <c r="F26" i="1"/>
  <c r="G26" i="1"/>
  <c r="N26" i="1"/>
  <c r="O26" i="1"/>
  <c r="P26" i="1"/>
  <c r="E27" i="1"/>
  <c r="F27" i="1"/>
  <c r="G27" i="1"/>
  <c r="N27" i="1"/>
  <c r="O27" i="1"/>
  <c r="P27" i="1"/>
  <c r="E28" i="1"/>
  <c r="F28" i="1"/>
  <c r="G28" i="1"/>
  <c r="N28" i="1"/>
  <c r="O28" i="1"/>
  <c r="P28" i="1"/>
  <c r="E29" i="1"/>
  <c r="F29" i="1"/>
  <c r="G29" i="1"/>
  <c r="H29" i="1"/>
  <c r="N29" i="1"/>
  <c r="O29" i="1"/>
  <c r="P29" i="1"/>
  <c r="Q29" i="1"/>
  <c r="Q31" i="1"/>
  <c r="H32" i="1"/>
  <c r="E34" i="1"/>
  <c r="F34" i="1"/>
  <c r="G34" i="1"/>
  <c r="N34" i="1"/>
  <c r="O34" i="1"/>
  <c r="P34" i="1"/>
  <c r="E35" i="1"/>
  <c r="F35" i="1"/>
  <c r="G35" i="1"/>
  <c r="N35" i="1"/>
  <c r="O35" i="1"/>
  <c r="P35" i="1"/>
  <c r="E36" i="1"/>
  <c r="F36" i="1"/>
  <c r="G36" i="1"/>
  <c r="N36" i="1"/>
  <c r="O36" i="1"/>
  <c r="P36" i="1"/>
  <c r="E37" i="1"/>
  <c r="F37" i="1"/>
  <c r="G37" i="1"/>
  <c r="H37" i="1"/>
  <c r="N37" i="1"/>
  <c r="O37" i="1"/>
  <c r="P37" i="1"/>
  <c r="Q37" i="1"/>
  <c r="Q39" i="1"/>
  <c r="H40" i="1"/>
  <c r="E42" i="1"/>
  <c r="F42" i="1"/>
  <c r="G42" i="1"/>
  <c r="N42" i="1"/>
  <c r="O42" i="1"/>
  <c r="P42" i="1"/>
  <c r="E43" i="1"/>
  <c r="F43" i="1"/>
  <c r="G43" i="1"/>
  <c r="N43" i="1"/>
  <c r="O43" i="1"/>
  <c r="P43" i="1"/>
  <c r="E44" i="1"/>
  <c r="F44" i="1"/>
  <c r="G44" i="1"/>
  <c r="N44" i="1"/>
  <c r="O44" i="1"/>
  <c r="P44" i="1"/>
  <c r="E12" i="38"/>
  <c r="E16" i="38" s="1"/>
  <c r="F12" i="38"/>
  <c r="G12" i="38"/>
  <c r="H12" i="38"/>
  <c r="N12" i="38"/>
  <c r="O12" i="38"/>
  <c r="O15" i="38"/>
  <c r="P12" i="38"/>
  <c r="Q12" i="38"/>
  <c r="F13" i="38"/>
  <c r="N13" i="38"/>
  <c r="O13" i="38"/>
  <c r="P13" i="38"/>
  <c r="E14" i="38"/>
  <c r="F14" i="38"/>
  <c r="G14" i="38"/>
  <c r="N14" i="38"/>
  <c r="O14" i="38"/>
  <c r="P14" i="38"/>
  <c r="E15" i="38"/>
  <c r="F15" i="38"/>
  <c r="G15" i="38"/>
  <c r="N15" i="38"/>
  <c r="P15" i="38"/>
  <c r="H24" i="38"/>
  <c r="H25" i="38"/>
  <c r="H26" i="38"/>
  <c r="E27" i="38"/>
  <c r="F27" i="38"/>
  <c r="E28" i="38"/>
  <c r="F28" i="38"/>
  <c r="G28" i="38"/>
  <c r="E29" i="38"/>
  <c r="F29" i="38"/>
  <c r="G29" i="38"/>
  <c r="H32" i="38"/>
  <c r="H33" i="38"/>
  <c r="H34" i="38"/>
  <c r="E35" i="38"/>
  <c r="F35" i="38"/>
  <c r="G35" i="38"/>
  <c r="E36" i="38"/>
  <c r="F36" i="38"/>
  <c r="G36" i="38"/>
  <c r="E37" i="38"/>
  <c r="F37" i="38"/>
  <c r="G37" i="38"/>
  <c r="H40" i="38"/>
  <c r="Q40" i="38"/>
  <c r="Q16" i="38" s="1"/>
  <c r="H41" i="38"/>
  <c r="Q41" i="38"/>
  <c r="Q17" i="38" s="1"/>
  <c r="H42" i="38"/>
  <c r="Q42" i="38"/>
  <c r="Q18" i="38" s="1"/>
  <c r="Q15" i="38" s="1"/>
  <c r="E43" i="38"/>
  <c r="F43" i="38"/>
  <c r="G43" i="38"/>
  <c r="N43" i="38"/>
  <c r="O43" i="38"/>
  <c r="P43" i="38"/>
  <c r="E44" i="38"/>
  <c r="F44" i="38"/>
  <c r="G44" i="38"/>
  <c r="N44" i="38"/>
  <c r="O44" i="38"/>
  <c r="P44" i="38"/>
  <c r="E45" i="38"/>
  <c r="F45" i="38"/>
  <c r="G45" i="38"/>
  <c r="N45" i="38"/>
  <c r="O45" i="38"/>
  <c r="P45" i="38"/>
  <c r="C13" i="2"/>
  <c r="E13" i="2"/>
  <c r="F13" i="2"/>
  <c r="J13" i="2"/>
  <c r="K13" i="2"/>
  <c r="L13" i="2"/>
  <c r="M13" i="2"/>
  <c r="E24" i="2"/>
  <c r="E25" i="2" s="1"/>
  <c r="F18" i="35" l="1"/>
  <c r="G18" i="21"/>
  <c r="N19" i="34"/>
  <c r="P14" i="30"/>
  <c r="F16" i="31"/>
  <c r="P17" i="35"/>
  <c r="E14" i="31"/>
  <c r="E16" i="31"/>
  <c r="E18" i="21"/>
  <c r="E16" i="21"/>
  <c r="O17" i="35"/>
  <c r="F15" i="1"/>
  <c r="N17" i="38"/>
  <c r="P17" i="34"/>
  <c r="P19" i="34"/>
  <c r="E15" i="1"/>
  <c r="I15" i="1" s="1"/>
  <c r="I12" i="1" s="1"/>
  <c r="E17" i="1"/>
  <c r="L9" i="58"/>
  <c r="F34" i="3"/>
  <c r="N16" i="21"/>
  <c r="F47" i="3"/>
  <c r="G47" i="3"/>
  <c r="G14" i="47"/>
  <c r="G22" i="24"/>
  <c r="G22" i="47"/>
  <c r="G23" i="24"/>
  <c r="G23" i="47"/>
  <c r="G21" i="24"/>
  <c r="G21" i="47"/>
  <c r="F60" i="3"/>
  <c r="G13" i="29"/>
  <c r="P17" i="21"/>
  <c r="I58" i="31"/>
  <c r="I54" i="31" s="1"/>
  <c r="F17" i="35"/>
  <c r="F17" i="21"/>
  <c r="O15" i="29"/>
  <c r="G16" i="35"/>
  <c r="R48" i="30"/>
  <c r="R44" i="30" s="1"/>
  <c r="O18" i="21"/>
  <c r="A29" i="32"/>
  <c r="B27" i="32"/>
  <c r="G19" i="21"/>
  <c r="G17" i="38"/>
  <c r="N17" i="1"/>
  <c r="H16" i="30"/>
  <c r="H12" i="30" s="1"/>
  <c r="G17" i="35"/>
  <c r="N15" i="29"/>
  <c r="G20" i="34"/>
  <c r="R39" i="21"/>
  <c r="R35" i="21" s="1"/>
  <c r="F19" i="3"/>
  <c r="O17" i="1"/>
  <c r="I31" i="35"/>
  <c r="I27" i="35" s="1"/>
  <c r="R29" i="30"/>
  <c r="R25" i="30" s="1"/>
  <c r="Q16" i="30"/>
  <c r="Q12" i="30" s="1"/>
  <c r="H15" i="31"/>
  <c r="H11" i="31" s="1"/>
  <c r="F15" i="31"/>
  <c r="E49" i="3"/>
  <c r="N15" i="1"/>
  <c r="P14" i="29"/>
  <c r="G17" i="34"/>
  <c r="F49" i="3"/>
  <c r="G19" i="34"/>
  <c r="G18" i="38"/>
  <c r="R72" i="34"/>
  <c r="R68" i="34" s="1"/>
  <c r="I40" i="34"/>
  <c r="I36" i="34" s="1"/>
  <c r="P18" i="34"/>
  <c r="I60" i="35"/>
  <c r="I56" i="35" s="1"/>
  <c r="F16" i="30"/>
  <c r="I32" i="21"/>
  <c r="I28" i="21" s="1"/>
  <c r="E17" i="31"/>
  <c r="N15" i="31"/>
  <c r="R82" i="34"/>
  <c r="R78" i="34" s="1"/>
  <c r="R44" i="38"/>
  <c r="R41" i="38" s="1"/>
  <c r="E18" i="38"/>
  <c r="N16" i="1"/>
  <c r="R62" i="34"/>
  <c r="R58" i="34" s="1"/>
  <c r="R41" i="34"/>
  <c r="R37" i="34" s="1"/>
  <c r="G18" i="34"/>
  <c r="G19" i="35"/>
  <c r="G18" i="35"/>
  <c r="G17" i="30"/>
  <c r="O14" i="30"/>
  <c r="O16" i="21"/>
  <c r="N18" i="21"/>
  <c r="O16" i="31"/>
  <c r="O14" i="31"/>
  <c r="Q14" i="38"/>
  <c r="N18" i="38"/>
  <c r="F17" i="31"/>
  <c r="I37" i="38"/>
  <c r="I34" i="38" s="1"/>
  <c r="E17" i="38"/>
  <c r="O16" i="1"/>
  <c r="R26" i="29"/>
  <c r="R23" i="29" s="1"/>
  <c r="R24" i="29"/>
  <c r="R21" i="29" s="1"/>
  <c r="H18" i="34"/>
  <c r="H14" i="34" s="1"/>
  <c r="Q19" i="34"/>
  <c r="Q15" i="34" s="1"/>
  <c r="I33" i="34"/>
  <c r="I29" i="34" s="1"/>
  <c r="E18" i="34"/>
  <c r="I82" i="35"/>
  <c r="I78" i="35" s="1"/>
  <c r="I80" i="35"/>
  <c r="I76" i="35" s="1"/>
  <c r="I72" i="35"/>
  <c r="I68" i="35" s="1"/>
  <c r="I70" i="35"/>
  <c r="I66" i="35" s="1"/>
  <c r="I32" i="35"/>
  <c r="I28" i="35" s="1"/>
  <c r="I30" i="35"/>
  <c r="I26" i="35" s="1"/>
  <c r="E19" i="35"/>
  <c r="R70" i="30"/>
  <c r="R66" i="30" s="1"/>
  <c r="R39" i="30"/>
  <c r="R35" i="30" s="1"/>
  <c r="R32" i="21"/>
  <c r="R28" i="21" s="1"/>
  <c r="R30" i="21"/>
  <c r="R26" i="21" s="1"/>
  <c r="P16" i="21"/>
  <c r="O17" i="31"/>
  <c r="N26" i="33"/>
  <c r="M26" i="33"/>
  <c r="N24" i="33"/>
  <c r="H21" i="24" s="1"/>
  <c r="M25" i="33"/>
  <c r="N25" i="33"/>
  <c r="J9" i="58"/>
  <c r="BH18" i="58"/>
  <c r="BH20" i="58"/>
  <c r="BI20" i="58" s="1"/>
  <c r="BJ20" i="58" s="1"/>
  <c r="BK20" i="58" s="1"/>
  <c r="BL20" i="58" s="1"/>
  <c r="BM20" i="58" s="1"/>
  <c r="BN20" i="58" s="1"/>
  <c r="BO20" i="58" s="1"/>
  <c r="BP20" i="58" s="1"/>
  <c r="BQ20" i="58" s="1"/>
  <c r="BR20" i="58" s="1"/>
  <c r="BS20" i="58" s="1"/>
  <c r="BT20" i="58" s="1"/>
  <c r="BU20" i="58" s="1"/>
  <c r="BV20" i="58" s="1"/>
  <c r="BW20" i="58" s="1"/>
  <c r="BX20" i="58" s="1"/>
  <c r="BY20" i="58" s="1"/>
  <c r="BZ20" i="58" s="1"/>
  <c r="CA20" i="58" s="1"/>
  <c r="CB20" i="58" s="1"/>
  <c r="CC20" i="58" s="1"/>
  <c r="CD20" i="58" s="1"/>
  <c r="I25" i="29"/>
  <c r="I22" i="29" s="1"/>
  <c r="O15" i="31"/>
  <c r="Q18" i="34"/>
  <c r="Q14" i="34" s="1"/>
  <c r="Q19" i="21"/>
  <c r="Q15" i="21" s="1"/>
  <c r="I43" i="38"/>
  <c r="I40" i="38" s="1"/>
  <c r="H18" i="38"/>
  <c r="H15" i="38" s="1"/>
  <c r="H16" i="1"/>
  <c r="H13" i="1" s="1"/>
  <c r="Q17" i="34"/>
  <c r="Q13" i="34" s="1"/>
  <c r="I62" i="35"/>
  <c r="I58" i="35" s="1"/>
  <c r="H18" i="35"/>
  <c r="H14" i="35" s="1"/>
  <c r="I77" i="30"/>
  <c r="I73" i="30" s="1"/>
  <c r="I57" i="30"/>
  <c r="I53" i="30" s="1"/>
  <c r="I40" i="30"/>
  <c r="I36" i="30" s="1"/>
  <c r="I37" i="30"/>
  <c r="I33" i="30" s="1"/>
  <c r="Q15" i="30"/>
  <c r="Q11" i="30" s="1"/>
  <c r="Q16" i="21"/>
  <c r="Q12" i="21" s="1"/>
  <c r="R42" i="21"/>
  <c r="R38" i="21" s="1"/>
  <c r="Q17" i="21"/>
  <c r="Q13" i="21" s="1"/>
  <c r="I48" i="31"/>
  <c r="I44" i="31" s="1"/>
  <c r="N17" i="31"/>
  <c r="G13" i="47"/>
  <c r="G49" i="3"/>
  <c r="G16" i="38"/>
  <c r="E34" i="6"/>
  <c r="E20" i="34"/>
  <c r="I49" i="31"/>
  <c r="I45" i="31" s="1"/>
  <c r="Q16" i="31"/>
  <c r="Q12" i="31" s="1"/>
  <c r="N16" i="31"/>
  <c r="E15" i="31"/>
  <c r="R27" i="1"/>
  <c r="R24" i="1" s="1"/>
  <c r="I31" i="21"/>
  <c r="I27" i="21" s="1"/>
  <c r="I30" i="21"/>
  <c r="I26" i="21" s="1"/>
  <c r="I29" i="21"/>
  <c r="I25" i="21" s="1"/>
  <c r="H17" i="21"/>
  <c r="H13" i="21" s="1"/>
  <c r="H21" i="6"/>
  <c r="P19" i="21"/>
  <c r="P18" i="21"/>
  <c r="G19" i="3"/>
  <c r="R51" i="35"/>
  <c r="R47" i="35" s="1"/>
  <c r="I71" i="21"/>
  <c r="I67" i="21" s="1"/>
  <c r="G17" i="21"/>
  <c r="I67" i="31"/>
  <c r="I63" i="31" s="1"/>
  <c r="R59" i="31"/>
  <c r="R55" i="31" s="1"/>
  <c r="R47" i="31"/>
  <c r="R43" i="31" s="1"/>
  <c r="R28" i="31"/>
  <c r="R24" i="31" s="1"/>
  <c r="N16" i="38"/>
  <c r="I30" i="31"/>
  <c r="I26" i="31" s="1"/>
  <c r="O16" i="35"/>
  <c r="O17" i="30"/>
  <c r="F18" i="38"/>
  <c r="R79" i="30"/>
  <c r="R75" i="30" s="1"/>
  <c r="E16" i="30"/>
  <c r="P16" i="1"/>
  <c r="O15" i="30"/>
  <c r="P16" i="35"/>
  <c r="R69" i="30"/>
  <c r="R65" i="30" s="1"/>
  <c r="N16" i="30"/>
  <c r="I44" i="1"/>
  <c r="I41" i="1" s="1"/>
  <c r="I42" i="1"/>
  <c r="I39" i="1" s="1"/>
  <c r="I26" i="1"/>
  <c r="I23" i="1" s="1"/>
  <c r="G16" i="1"/>
  <c r="I40" i="35"/>
  <c r="I36" i="35" s="1"/>
  <c r="P18" i="35"/>
  <c r="I52" i="21"/>
  <c r="I48" i="21" s="1"/>
  <c r="R40" i="21"/>
  <c r="R36" i="21" s="1"/>
  <c r="N14" i="31"/>
  <c r="Q16" i="35"/>
  <c r="O17" i="38"/>
  <c r="R29" i="35"/>
  <c r="R25" i="35" s="1"/>
  <c r="P19" i="35"/>
  <c r="R47" i="30"/>
  <c r="R43" i="30" s="1"/>
  <c r="N15" i="30"/>
  <c r="P17" i="30"/>
  <c r="F14" i="30"/>
  <c r="I70" i="21"/>
  <c r="I66" i="21" s="1"/>
  <c r="R69" i="21"/>
  <c r="R65" i="21" s="1"/>
  <c r="I51" i="21"/>
  <c r="I47" i="21" s="1"/>
  <c r="Q13" i="38"/>
  <c r="F17" i="38"/>
  <c r="R34" i="1"/>
  <c r="R31" i="1" s="1"/>
  <c r="O14" i="29"/>
  <c r="R33" i="34"/>
  <c r="R29" i="34" s="1"/>
  <c r="R59" i="30"/>
  <c r="R55" i="30" s="1"/>
  <c r="R58" i="30"/>
  <c r="R54" i="30" s="1"/>
  <c r="R57" i="30"/>
  <c r="R53" i="30" s="1"/>
  <c r="R49" i="30"/>
  <c r="R45" i="30" s="1"/>
  <c r="I28" i="30"/>
  <c r="I24" i="30" s="1"/>
  <c r="R49" i="21"/>
  <c r="R45" i="21" s="1"/>
  <c r="I42" i="21"/>
  <c r="I38" i="21" s="1"/>
  <c r="I40" i="21"/>
  <c r="I36" i="21" s="1"/>
  <c r="H19" i="21"/>
  <c r="H15" i="21" s="1"/>
  <c r="N19" i="21"/>
  <c r="I40" i="31"/>
  <c r="I36" i="31" s="1"/>
  <c r="H16" i="38"/>
  <c r="I27" i="38"/>
  <c r="I24" i="38" s="1"/>
  <c r="P17" i="1"/>
  <c r="N18" i="35"/>
  <c r="R80" i="30"/>
  <c r="R76" i="30" s="1"/>
  <c r="E17" i="30"/>
  <c r="F17" i="30"/>
  <c r="H18" i="21"/>
  <c r="H14" i="21" s="1"/>
  <c r="O19" i="21"/>
  <c r="F16" i="21"/>
  <c r="I16" i="21" s="1"/>
  <c r="I12" i="21" s="1"/>
  <c r="Q16" i="1"/>
  <c r="Q13" i="1" s="1"/>
  <c r="O13" i="29"/>
  <c r="E13" i="29"/>
  <c r="R71" i="34"/>
  <c r="R67" i="34" s="1"/>
  <c r="I71" i="34"/>
  <c r="I67" i="34" s="1"/>
  <c r="H19" i="34"/>
  <c r="H15" i="34" s="1"/>
  <c r="R42" i="34"/>
  <c r="R38" i="34" s="1"/>
  <c r="E18" i="35"/>
  <c r="R62" i="21"/>
  <c r="R58" i="21" s="1"/>
  <c r="E19" i="21"/>
  <c r="R67" i="31"/>
  <c r="R63" i="31" s="1"/>
  <c r="R39" i="31"/>
  <c r="R35" i="31" s="1"/>
  <c r="R37" i="31"/>
  <c r="R33" i="31" s="1"/>
  <c r="I16" i="35"/>
  <c r="I12" i="35" s="1"/>
  <c r="H17" i="38"/>
  <c r="H14" i="38" s="1"/>
  <c r="E16" i="1"/>
  <c r="Q15" i="29"/>
  <c r="Q12" i="29" s="1"/>
  <c r="H15" i="29"/>
  <c r="H12" i="29" s="1"/>
  <c r="G15" i="29"/>
  <c r="R83" i="34"/>
  <c r="R79" i="34" s="1"/>
  <c r="I83" i="34"/>
  <c r="I79" i="34" s="1"/>
  <c r="I60" i="34"/>
  <c r="I56" i="34" s="1"/>
  <c r="R53" i="34"/>
  <c r="R49" i="34" s="1"/>
  <c r="I53" i="34"/>
  <c r="I49" i="34" s="1"/>
  <c r="I31" i="34"/>
  <c r="I27" i="34" s="1"/>
  <c r="H20" i="34"/>
  <c r="H16" i="34" s="1"/>
  <c r="R79" i="35"/>
  <c r="R75" i="35" s="1"/>
  <c r="H19" i="35"/>
  <c r="H15" i="35" s="1"/>
  <c r="H17" i="35"/>
  <c r="H13" i="35" s="1"/>
  <c r="R62" i="35"/>
  <c r="R58" i="35" s="1"/>
  <c r="I61" i="35"/>
  <c r="I57" i="35" s="1"/>
  <c r="I39" i="35"/>
  <c r="I35" i="35" s="1"/>
  <c r="R31" i="35"/>
  <c r="R27" i="35" s="1"/>
  <c r="O18" i="35"/>
  <c r="I67" i="30"/>
  <c r="I63" i="30" s="1"/>
  <c r="R60" i="30"/>
  <c r="R56" i="30" s="1"/>
  <c r="I60" i="30"/>
  <c r="I56" i="30" s="1"/>
  <c r="R37" i="30"/>
  <c r="R33" i="30" s="1"/>
  <c r="O16" i="30"/>
  <c r="G14" i="30"/>
  <c r="E14" i="30"/>
  <c r="I60" i="21"/>
  <c r="I56" i="21" s="1"/>
  <c r="R52" i="21"/>
  <c r="R48" i="21" s="1"/>
  <c r="I50" i="21"/>
  <c r="I46" i="21" s="1"/>
  <c r="N17" i="21"/>
  <c r="I69" i="31"/>
  <c r="I65" i="31" s="1"/>
  <c r="I37" i="31"/>
  <c r="I33" i="31" s="1"/>
  <c r="I28" i="31"/>
  <c r="I24" i="31" s="1"/>
  <c r="I45" i="38"/>
  <c r="I42" i="38" s="1"/>
  <c r="P16" i="38"/>
  <c r="Q17" i="1"/>
  <c r="Q14" i="1" s="1"/>
  <c r="Q15" i="1"/>
  <c r="R42" i="29"/>
  <c r="R39" i="29" s="1"/>
  <c r="F15" i="29"/>
  <c r="N14" i="29"/>
  <c r="R31" i="34"/>
  <c r="R27" i="34" s="1"/>
  <c r="N18" i="34"/>
  <c r="R41" i="35"/>
  <c r="R37" i="35" s="1"/>
  <c r="R67" i="30"/>
  <c r="R63" i="30" s="1"/>
  <c r="I38" i="30"/>
  <c r="I34" i="30" s="1"/>
  <c r="R60" i="21"/>
  <c r="R56" i="21" s="1"/>
  <c r="Q18" i="21"/>
  <c r="Q14" i="21" s="1"/>
  <c r="R50" i="21"/>
  <c r="R46" i="21" s="1"/>
  <c r="R70" i="31"/>
  <c r="R66" i="31" s="1"/>
  <c r="Q14" i="31"/>
  <c r="Q10" i="31" s="1"/>
  <c r="I29" i="31"/>
  <c r="I25" i="31" s="1"/>
  <c r="I34" i="1"/>
  <c r="I31" i="1" s="1"/>
  <c r="R70" i="34"/>
  <c r="R66" i="34" s="1"/>
  <c r="I42" i="34"/>
  <c r="I38" i="34" s="1"/>
  <c r="E17" i="34"/>
  <c r="O20" i="34"/>
  <c r="I81" i="35"/>
  <c r="I77" i="35" s="1"/>
  <c r="R80" i="35"/>
  <c r="R76" i="35" s="1"/>
  <c r="Q19" i="35"/>
  <c r="Q15" i="35" s="1"/>
  <c r="Q17" i="35"/>
  <c r="Q13" i="35" s="1"/>
  <c r="Q18" i="35"/>
  <c r="Q14" i="35" s="1"/>
  <c r="H16" i="35"/>
  <c r="H12" i="35" s="1"/>
  <c r="R78" i="30"/>
  <c r="R74" i="30" s="1"/>
  <c r="I69" i="30"/>
  <c r="I65" i="30" s="1"/>
  <c r="R68" i="30"/>
  <c r="R64" i="30" s="1"/>
  <c r="I68" i="30"/>
  <c r="I64" i="30" s="1"/>
  <c r="R40" i="30"/>
  <c r="R36" i="30" s="1"/>
  <c r="H15" i="30"/>
  <c r="H11" i="30" s="1"/>
  <c r="E15" i="30"/>
  <c r="R71" i="21"/>
  <c r="R67" i="21" s="1"/>
  <c r="I69" i="21"/>
  <c r="I65" i="21" s="1"/>
  <c r="R61" i="21"/>
  <c r="R57" i="21" s="1"/>
  <c r="I61" i="21"/>
  <c r="I57" i="21" s="1"/>
  <c r="H16" i="21"/>
  <c r="R49" i="31"/>
  <c r="R45" i="31" s="1"/>
  <c r="I47" i="31"/>
  <c r="I43" i="31" s="1"/>
  <c r="R38" i="31"/>
  <c r="R34" i="31" s="1"/>
  <c r="I38" i="31"/>
  <c r="I34" i="31" s="1"/>
  <c r="H14" i="30"/>
  <c r="H16" i="31"/>
  <c r="H12" i="31" s="1"/>
  <c r="F18" i="21"/>
  <c r="I18" i="21" s="1"/>
  <c r="I14" i="21" s="1"/>
  <c r="F19" i="21"/>
  <c r="O17" i="21"/>
  <c r="O19" i="34"/>
  <c r="I44" i="38"/>
  <c r="I41" i="38" s="1"/>
  <c r="I35" i="1"/>
  <c r="I32" i="1" s="1"/>
  <c r="R81" i="34"/>
  <c r="R77" i="34" s="1"/>
  <c r="R50" i="34"/>
  <c r="R46" i="34" s="1"/>
  <c r="R50" i="35"/>
  <c r="R46" i="35" s="1"/>
  <c r="R38" i="30"/>
  <c r="R34" i="30" s="1"/>
  <c r="Q14" i="30"/>
  <c r="P16" i="30"/>
  <c r="O17" i="34"/>
  <c r="F19" i="34"/>
  <c r="F17" i="34"/>
  <c r="F18" i="34"/>
  <c r="Q15" i="31"/>
  <c r="Q11" i="31" s="1"/>
  <c r="P14" i="31"/>
  <c r="P16" i="31"/>
  <c r="G17" i="31"/>
  <c r="G15" i="31"/>
  <c r="I21" i="6"/>
  <c r="D35" i="6" s="1"/>
  <c r="F20" i="34"/>
  <c r="P18" i="38"/>
  <c r="I36" i="1"/>
  <c r="I33" i="1" s="1"/>
  <c r="Q20" i="34"/>
  <c r="Q16" i="34" s="1"/>
  <c r="I61" i="34"/>
  <c r="I57" i="34" s="1"/>
  <c r="R32" i="34"/>
  <c r="R28" i="34" s="1"/>
  <c r="R39" i="35"/>
  <c r="R35" i="35" s="1"/>
  <c r="Q17" i="30"/>
  <c r="Q13" i="30" s="1"/>
  <c r="R28" i="30"/>
  <c r="R24" i="30" s="1"/>
  <c r="P15" i="30"/>
  <c r="H17" i="31"/>
  <c r="H13" i="31" s="1"/>
  <c r="G16" i="31"/>
  <c r="I29" i="38"/>
  <c r="I26" i="38" s="1"/>
  <c r="R35" i="1"/>
  <c r="R32" i="1" s="1"/>
  <c r="I27" i="1"/>
  <c r="I24" i="1" s="1"/>
  <c r="I40" i="29"/>
  <c r="I37" i="29" s="1"/>
  <c r="R34" i="29"/>
  <c r="R31" i="29" s="1"/>
  <c r="I24" i="29"/>
  <c r="I21" i="29" s="1"/>
  <c r="Q13" i="29"/>
  <c r="Q10" i="29" s="1"/>
  <c r="I81" i="34"/>
  <c r="I77" i="34" s="1"/>
  <c r="R73" i="34"/>
  <c r="R69" i="34" s="1"/>
  <c r="I62" i="34"/>
  <c r="I58" i="34" s="1"/>
  <c r="R61" i="34"/>
  <c r="R57" i="34" s="1"/>
  <c r="R51" i="34"/>
  <c r="R47" i="34" s="1"/>
  <c r="I51" i="34"/>
  <c r="I47" i="34" s="1"/>
  <c r="R40" i="34"/>
  <c r="R36" i="34" s="1"/>
  <c r="R72" i="35"/>
  <c r="R68" i="35" s="1"/>
  <c r="I59" i="35"/>
  <c r="I55" i="35" s="1"/>
  <c r="I50" i="35"/>
  <c r="I46" i="35" s="1"/>
  <c r="R42" i="35"/>
  <c r="R38" i="35" s="1"/>
  <c r="I29" i="35"/>
  <c r="I25" i="35" s="1"/>
  <c r="I78" i="30"/>
  <c r="I74" i="30" s="1"/>
  <c r="I58" i="30"/>
  <c r="I54" i="30" s="1"/>
  <c r="I49" i="30"/>
  <c r="I45" i="30" s="1"/>
  <c r="I39" i="30"/>
  <c r="I35" i="30" s="1"/>
  <c r="I29" i="30"/>
  <c r="I25" i="30" s="1"/>
  <c r="H17" i="30"/>
  <c r="H13" i="30" s="1"/>
  <c r="R72" i="21"/>
  <c r="R68" i="21" s="1"/>
  <c r="R59" i="21"/>
  <c r="R55" i="21" s="1"/>
  <c r="I59" i="21"/>
  <c r="I55" i="21" s="1"/>
  <c r="I49" i="21"/>
  <c r="I45" i="21" s="1"/>
  <c r="R41" i="21"/>
  <c r="R37" i="21" s="1"/>
  <c r="I41" i="21"/>
  <c r="I37" i="21" s="1"/>
  <c r="R68" i="31"/>
  <c r="R64" i="31" s="1"/>
  <c r="I59" i="31"/>
  <c r="I55" i="31" s="1"/>
  <c r="R57" i="31"/>
  <c r="R53" i="31" s="1"/>
  <c r="I57" i="31"/>
  <c r="I53" i="31" s="1"/>
  <c r="R50" i="31"/>
  <c r="R46" i="31" s="1"/>
  <c r="I27" i="31"/>
  <c r="I23" i="31" s="1"/>
  <c r="I28" i="38"/>
  <c r="I25" i="38" s="1"/>
  <c r="O18" i="38"/>
  <c r="F16" i="38"/>
  <c r="I43" i="1"/>
  <c r="I40" i="1" s="1"/>
  <c r="R36" i="1"/>
  <c r="R33" i="1" s="1"/>
  <c r="R26" i="1"/>
  <c r="R23" i="1" s="1"/>
  <c r="I42" i="29"/>
  <c r="I39" i="29" s="1"/>
  <c r="I33" i="29"/>
  <c r="I30" i="29" s="1"/>
  <c r="I26" i="29"/>
  <c r="I23" i="29" s="1"/>
  <c r="Q14" i="29"/>
  <c r="Q11" i="29" s="1"/>
  <c r="G14" i="29"/>
  <c r="I82" i="34"/>
  <c r="I78" i="34" s="1"/>
  <c r="I63" i="34"/>
  <c r="I59" i="34" s="1"/>
  <c r="I41" i="34"/>
  <c r="I37" i="34" s="1"/>
  <c r="R30" i="34"/>
  <c r="R26" i="34" s="1"/>
  <c r="N20" i="34"/>
  <c r="P20" i="34"/>
  <c r="R81" i="35"/>
  <c r="R77" i="35" s="1"/>
  <c r="R69" i="35"/>
  <c r="R65" i="35" s="1"/>
  <c r="I69" i="35"/>
  <c r="I65" i="35" s="1"/>
  <c r="R61" i="35"/>
  <c r="R57" i="35" s="1"/>
  <c r="I42" i="35"/>
  <c r="I38" i="35" s="1"/>
  <c r="R32" i="35"/>
  <c r="R28" i="35" s="1"/>
  <c r="R30" i="35"/>
  <c r="R26" i="35" s="1"/>
  <c r="O19" i="35"/>
  <c r="I47" i="30"/>
  <c r="I43" i="30" s="1"/>
  <c r="R27" i="30"/>
  <c r="R23" i="30" s="1"/>
  <c r="I27" i="30"/>
  <c r="I23" i="30" s="1"/>
  <c r="F15" i="30"/>
  <c r="N14" i="30"/>
  <c r="R70" i="21"/>
  <c r="R66" i="21" s="1"/>
  <c r="I62" i="21"/>
  <c r="I58" i="21" s="1"/>
  <c r="R51" i="21"/>
  <c r="R47" i="21" s="1"/>
  <c r="I39" i="21"/>
  <c r="I35" i="21" s="1"/>
  <c r="R31" i="21"/>
  <c r="R27" i="21" s="1"/>
  <c r="R29" i="21"/>
  <c r="R25" i="21" s="1"/>
  <c r="E17" i="21"/>
  <c r="I70" i="31"/>
  <c r="I66" i="31" s="1"/>
  <c r="R69" i="31"/>
  <c r="R65" i="31" s="1"/>
  <c r="R60" i="31"/>
  <c r="R56" i="31" s="1"/>
  <c r="I60" i="31"/>
  <c r="I56" i="31" s="1"/>
  <c r="R48" i="31"/>
  <c r="R44" i="31" s="1"/>
  <c r="I39" i="31"/>
  <c r="I35" i="31" s="1"/>
  <c r="R29" i="31"/>
  <c r="R25" i="31" s="1"/>
  <c r="R45" i="38"/>
  <c r="R42" i="38" s="1"/>
  <c r="I35" i="38"/>
  <c r="I32" i="38" s="1"/>
  <c r="P17" i="38"/>
  <c r="I28" i="1"/>
  <c r="I25" i="1" s="1"/>
  <c r="H17" i="1"/>
  <c r="H14" i="1" s="1"/>
  <c r="H15" i="1"/>
  <c r="G17" i="1"/>
  <c r="P15" i="1"/>
  <c r="F16" i="1"/>
  <c r="R80" i="34"/>
  <c r="R76" i="34" s="1"/>
  <c r="I80" i="34"/>
  <c r="I76" i="34" s="1"/>
  <c r="R52" i="34"/>
  <c r="R48" i="34" s="1"/>
  <c r="I43" i="34"/>
  <c r="I39" i="34" s="1"/>
  <c r="H17" i="34"/>
  <c r="E19" i="34"/>
  <c r="I79" i="35"/>
  <c r="I75" i="35" s="1"/>
  <c r="R71" i="35"/>
  <c r="R67" i="35" s="1"/>
  <c r="R70" i="35"/>
  <c r="R66" i="35" s="1"/>
  <c r="R52" i="35"/>
  <c r="R48" i="35" s="1"/>
  <c r="I52" i="35"/>
  <c r="I48" i="35" s="1"/>
  <c r="R49" i="35"/>
  <c r="R45" i="35" s="1"/>
  <c r="I41" i="35"/>
  <c r="I37" i="35" s="1"/>
  <c r="N19" i="35"/>
  <c r="E17" i="35"/>
  <c r="F19" i="35"/>
  <c r="I79" i="30"/>
  <c r="I75" i="30" s="1"/>
  <c r="R77" i="30"/>
  <c r="R73" i="30" s="1"/>
  <c r="I59" i="30"/>
  <c r="I55" i="30" s="1"/>
  <c r="R50" i="30"/>
  <c r="R46" i="30" s="1"/>
  <c r="I50" i="30"/>
  <c r="I46" i="30" s="1"/>
  <c r="I48" i="30"/>
  <c r="I44" i="30" s="1"/>
  <c r="R30" i="30"/>
  <c r="R26" i="30" s="1"/>
  <c r="I30" i="30"/>
  <c r="I26" i="30" s="1"/>
  <c r="N17" i="30"/>
  <c r="I72" i="21"/>
  <c r="I68" i="21" s="1"/>
  <c r="I68" i="31"/>
  <c r="I64" i="31" s="1"/>
  <c r="R58" i="31"/>
  <c r="R54" i="31" s="1"/>
  <c r="I50" i="31"/>
  <c r="I46" i="31" s="1"/>
  <c r="R40" i="31"/>
  <c r="R36" i="31" s="1"/>
  <c r="R30" i="31"/>
  <c r="R26" i="31" s="1"/>
  <c r="R27" i="31"/>
  <c r="R23" i="31" s="1"/>
  <c r="Q17" i="31"/>
  <c r="Q13" i="31" s="1"/>
  <c r="H14" i="31"/>
  <c r="H49" i="3"/>
  <c r="F62" i="3" s="1"/>
  <c r="F17" i="1"/>
  <c r="I36" i="38"/>
  <c r="I33" i="38" s="1"/>
  <c r="R44" i="1"/>
  <c r="R41" i="1" s="1"/>
  <c r="R43" i="1"/>
  <c r="R40" i="1" s="1"/>
  <c r="R42" i="1"/>
  <c r="R39" i="1" s="1"/>
  <c r="R28" i="1"/>
  <c r="R25" i="1" s="1"/>
  <c r="R43" i="38"/>
  <c r="R40" i="38" s="1"/>
  <c r="O16" i="38"/>
  <c r="O15" i="1"/>
  <c r="R32" i="29"/>
  <c r="R29" i="29" s="1"/>
  <c r="R25" i="29"/>
  <c r="R22" i="29" s="1"/>
  <c r="P13" i="29"/>
  <c r="E14" i="29"/>
  <c r="I70" i="34"/>
  <c r="I66" i="34" s="1"/>
  <c r="R60" i="34"/>
  <c r="R56" i="34" s="1"/>
  <c r="I50" i="34"/>
  <c r="I46" i="34" s="1"/>
  <c r="I32" i="34"/>
  <c r="I28" i="34" s="1"/>
  <c r="R60" i="35"/>
  <c r="R56" i="35" s="1"/>
  <c r="I51" i="35"/>
  <c r="I47" i="35" s="1"/>
  <c r="N17" i="35"/>
  <c r="R17" i="35" s="1"/>
  <c r="R13" i="35" s="1"/>
  <c r="N16" i="35"/>
  <c r="I80" i="30"/>
  <c r="I76" i="30" s="1"/>
  <c r="I14" i="31"/>
  <c r="I10" i="31" s="1"/>
  <c r="I41" i="29"/>
  <c r="I38" i="29" s="1"/>
  <c r="I70" i="30"/>
  <c r="I66" i="30" s="1"/>
  <c r="R41" i="29"/>
  <c r="R38" i="29" s="1"/>
  <c r="R40" i="29"/>
  <c r="R37" i="29" s="1"/>
  <c r="I34" i="29"/>
  <c r="I31" i="29" s="1"/>
  <c r="H13" i="29"/>
  <c r="H10" i="29" s="1"/>
  <c r="E15" i="29"/>
  <c r="N13" i="29"/>
  <c r="F14" i="29"/>
  <c r="I72" i="34"/>
  <c r="I68" i="34" s="1"/>
  <c r="I52" i="34"/>
  <c r="I48" i="34" s="1"/>
  <c r="I30" i="34"/>
  <c r="I26" i="34" s="1"/>
  <c r="R82" i="35"/>
  <c r="R78" i="35" s="1"/>
  <c r="I49" i="35"/>
  <c r="I45" i="35" s="1"/>
  <c r="R33" i="29"/>
  <c r="R30" i="29" s="1"/>
  <c r="I32" i="29"/>
  <c r="I29" i="29" s="1"/>
  <c r="H14" i="29"/>
  <c r="H11" i="29" s="1"/>
  <c r="I73" i="34"/>
  <c r="I69" i="34" s="1"/>
  <c r="R63" i="34"/>
  <c r="R59" i="34" s="1"/>
  <c r="R43" i="34"/>
  <c r="R39" i="34" s="1"/>
  <c r="O18" i="34"/>
  <c r="I71" i="35"/>
  <c r="I67" i="35" s="1"/>
  <c r="R59" i="35"/>
  <c r="R55" i="35" s="1"/>
  <c r="R40" i="35"/>
  <c r="R36" i="35" s="1"/>
  <c r="AQ37" i="32"/>
  <c r="H57" i="57"/>
  <c r="H53" i="57"/>
  <c r="AQ29" i="32"/>
  <c r="DJ9" i="58"/>
  <c r="H56" i="57"/>
  <c r="AQ35" i="32"/>
  <c r="G16" i="30"/>
  <c r="P17" i="31"/>
  <c r="P15" i="31"/>
  <c r="G34" i="3"/>
  <c r="H54" i="57"/>
  <c r="AQ31" i="32"/>
  <c r="AJ9" i="58"/>
  <c r="AI20" i="58" s="1"/>
  <c r="AJ20" i="58" s="1"/>
  <c r="AK20" i="58" s="1"/>
  <c r="AL20" i="58" s="1"/>
  <c r="AM20" i="58" s="1"/>
  <c r="AN20" i="58" s="1"/>
  <c r="AO20" i="58" s="1"/>
  <c r="AP20" i="58" s="1"/>
  <c r="AQ20" i="58" s="1"/>
  <c r="AR20" i="58" s="1"/>
  <c r="AS20" i="58" s="1"/>
  <c r="AT20" i="58" s="1"/>
  <c r="AU20" i="58" s="1"/>
  <c r="AV20" i="58" s="1"/>
  <c r="AW20" i="58" s="1"/>
  <c r="AX20" i="58" s="1"/>
  <c r="AY20" i="58" s="1"/>
  <c r="AZ20" i="58" s="1"/>
  <c r="BA20" i="58" s="1"/>
  <c r="BB20" i="58" s="1"/>
  <c r="BC20" i="58" s="1"/>
  <c r="BD20" i="58" s="1"/>
  <c r="H50" i="57"/>
  <c r="AQ23" i="32"/>
  <c r="AQ33" i="32"/>
  <c r="H55" i="57"/>
  <c r="H52" i="57"/>
  <c r="AQ27" i="32"/>
  <c r="H51" i="57"/>
  <c r="AQ25" i="32"/>
  <c r="AS21" i="32"/>
  <c r="H49" i="57"/>
  <c r="H19" i="3"/>
  <c r="AP43" i="32"/>
  <c r="F13" i="29"/>
  <c r="G16" i="29"/>
  <c r="I16" i="31" l="1"/>
  <c r="I12" i="31" s="1"/>
  <c r="EL9" i="58"/>
  <c r="K15" i="57"/>
  <c r="N15" i="57"/>
  <c r="R17" i="34"/>
  <c r="R13" i="34" s="1"/>
  <c r="R19" i="34"/>
  <c r="R15" i="34" s="1"/>
  <c r="I20" i="34"/>
  <c r="I16" i="34" s="1"/>
  <c r="AR27" i="32"/>
  <c r="CN9" i="58" s="1"/>
  <c r="CG15" i="58" s="1"/>
  <c r="CJ15" i="58" s="1"/>
  <c r="CL9" i="58"/>
  <c r="CG22" i="58" s="1"/>
  <c r="AR23" i="32"/>
  <c r="AN9" i="58" s="1"/>
  <c r="AG15" i="58" s="1"/>
  <c r="AJ15" i="58" s="1"/>
  <c r="AL9" i="58"/>
  <c r="AR37" i="32"/>
  <c r="HN9" i="58" s="1"/>
  <c r="HG15" i="58" s="1"/>
  <c r="HJ15" i="58" s="1"/>
  <c r="HL9" i="58"/>
  <c r="HG23" i="58" s="1"/>
  <c r="AQ43" i="32"/>
  <c r="E9" i="58" s="1"/>
  <c r="AR33" i="32"/>
  <c r="FN9" i="58" s="1"/>
  <c r="FG15" i="58" s="1"/>
  <c r="FJ15" i="58" s="1"/>
  <c r="FL9" i="58"/>
  <c r="R15" i="29"/>
  <c r="R12" i="29" s="1"/>
  <c r="AR29" i="32"/>
  <c r="DN9" i="58" s="1"/>
  <c r="DG15" i="58" s="1"/>
  <c r="DJ15" i="58" s="1"/>
  <c r="DL9" i="58"/>
  <c r="AR25" i="32"/>
  <c r="BN9" i="58" s="1"/>
  <c r="BG15" i="58" s="1"/>
  <c r="BJ15" i="58" s="1"/>
  <c r="BL9" i="58"/>
  <c r="AR35" i="32"/>
  <c r="GN9" i="58" s="1"/>
  <c r="GG15" i="58" s="1"/>
  <c r="GJ15" i="58" s="1"/>
  <c r="GL9" i="58"/>
  <c r="GG21" i="58" s="1"/>
  <c r="J15" i="47"/>
  <c r="AR31" i="32"/>
  <c r="EN9" i="58" s="1"/>
  <c r="EG15" i="58" s="1"/>
  <c r="EJ15" i="58" s="1"/>
  <c r="F57" i="3"/>
  <c r="G12" i="47"/>
  <c r="R17" i="38"/>
  <c r="R14" i="38" s="1"/>
  <c r="I17" i="21"/>
  <c r="I13" i="21" s="1"/>
  <c r="I15" i="30"/>
  <c r="I11" i="30" s="1"/>
  <c r="R18" i="34"/>
  <c r="R14" i="34" s="1"/>
  <c r="F50" i="3"/>
  <c r="H22" i="24"/>
  <c r="H22" i="47"/>
  <c r="H23" i="24"/>
  <c r="H23" i="47"/>
  <c r="H21" i="47"/>
  <c r="G12" i="24"/>
  <c r="G13" i="24"/>
  <c r="F59" i="3"/>
  <c r="G14" i="24"/>
  <c r="F61" i="3"/>
  <c r="H50" i="3"/>
  <c r="F63" i="3" s="1"/>
  <c r="I17" i="35"/>
  <c r="I13" i="35" s="1"/>
  <c r="G50" i="3"/>
  <c r="I20" i="58"/>
  <c r="J20" i="58" s="1"/>
  <c r="K20" i="58" s="1"/>
  <c r="L20" i="58" s="1"/>
  <c r="M20" i="58" s="1"/>
  <c r="N20" i="58" s="1"/>
  <c r="O20" i="58" s="1"/>
  <c r="P20" i="58" s="1"/>
  <c r="Q20" i="58" s="1"/>
  <c r="R20" i="58" s="1"/>
  <c r="S20" i="58" s="1"/>
  <c r="T20" i="58" s="1"/>
  <c r="U20" i="58" s="1"/>
  <c r="V20" i="58" s="1"/>
  <c r="W20" i="58" s="1"/>
  <c r="X20" i="58" s="1"/>
  <c r="Y20" i="58" s="1"/>
  <c r="Z20" i="58" s="1"/>
  <c r="AA20" i="58" s="1"/>
  <c r="AB20" i="58" s="1"/>
  <c r="AC20" i="58" s="1"/>
  <c r="AD20" i="58" s="1"/>
  <c r="I19" i="35"/>
  <c r="I15" i="35" s="1"/>
  <c r="R14" i="30"/>
  <c r="R10" i="30" s="1"/>
  <c r="I17" i="31"/>
  <c r="I13" i="31" s="1"/>
  <c r="I18" i="34"/>
  <c r="I14" i="34" s="1"/>
  <c r="R17" i="1"/>
  <c r="R14" i="1" s="1"/>
  <c r="C52" i="57"/>
  <c r="E27" i="32"/>
  <c r="F27" i="32" s="1"/>
  <c r="G27" i="32" s="1"/>
  <c r="H27" i="32" s="1"/>
  <c r="I27" i="32" s="1"/>
  <c r="J27" i="32" s="1"/>
  <c r="K27" i="32" s="1"/>
  <c r="L27" i="32" s="1"/>
  <c r="M27" i="32" s="1"/>
  <c r="N27" i="32" s="1"/>
  <c r="O27" i="32" s="1"/>
  <c r="P27" i="32" s="1"/>
  <c r="Q27" i="32" s="1"/>
  <c r="R27" i="32" s="1"/>
  <c r="S27" i="32" s="1"/>
  <c r="T27" i="32" s="1"/>
  <c r="U27" i="32" s="1"/>
  <c r="V27" i="32" s="1"/>
  <c r="W27" i="32" s="1"/>
  <c r="X27" i="32" s="1"/>
  <c r="Y27" i="32" s="1"/>
  <c r="Z27" i="32" s="1"/>
  <c r="AA27" i="32" s="1"/>
  <c r="AB27" i="32" s="1"/>
  <c r="AC27" i="32" s="1"/>
  <c r="AD27" i="32" s="1"/>
  <c r="AE27" i="32" s="1"/>
  <c r="AF27" i="32" s="1"/>
  <c r="AG27" i="32" s="1"/>
  <c r="AH27" i="32" s="1"/>
  <c r="AI27" i="32" s="1"/>
  <c r="AJ27" i="32" s="1"/>
  <c r="AK27" i="32" s="1"/>
  <c r="AL27" i="32" s="1"/>
  <c r="AM27" i="32" s="1"/>
  <c r="AN27" i="32" s="1"/>
  <c r="AO27" i="32" s="1"/>
  <c r="CG9" i="58"/>
  <c r="CG12" i="58" s="1"/>
  <c r="A31" i="32"/>
  <c r="B29" i="32"/>
  <c r="L15" i="47"/>
  <c r="I13" i="29"/>
  <c r="I10" i="29" s="1"/>
  <c r="I16" i="30"/>
  <c r="I12" i="30" s="1"/>
  <c r="I17" i="34"/>
  <c r="I13" i="34" s="1"/>
  <c r="I18" i="35"/>
  <c r="I14" i="35" s="1"/>
  <c r="I17" i="38"/>
  <c r="I14" i="38" s="1"/>
  <c r="R18" i="21"/>
  <c r="R14" i="21" s="1"/>
  <c r="R16" i="21"/>
  <c r="R12" i="21" s="1"/>
  <c r="I15" i="29"/>
  <c r="I12" i="29" s="1"/>
  <c r="I16" i="38"/>
  <c r="I13" i="38" s="1"/>
  <c r="I18" i="38"/>
  <c r="I15" i="38" s="1"/>
  <c r="R16" i="1"/>
  <c r="R13" i="1" s="1"/>
  <c r="R16" i="31"/>
  <c r="R12" i="31" s="1"/>
  <c r="R16" i="38"/>
  <c r="R13" i="38" s="1"/>
  <c r="R15" i="30"/>
  <c r="R11" i="30" s="1"/>
  <c r="R18" i="35"/>
  <c r="R14" i="35" s="1"/>
  <c r="I17" i="30"/>
  <c r="I13" i="30" s="1"/>
  <c r="R19" i="21"/>
  <c r="R15" i="21" s="1"/>
  <c r="R13" i="29"/>
  <c r="R10" i="29" s="1"/>
  <c r="R16" i="30"/>
  <c r="R12" i="30" s="1"/>
  <c r="R17" i="21"/>
  <c r="R13" i="21" s="1"/>
  <c r="R17" i="31"/>
  <c r="R13" i="31" s="1"/>
  <c r="I17" i="1"/>
  <c r="I14" i="1" s="1"/>
  <c r="R17" i="30"/>
  <c r="R13" i="30" s="1"/>
  <c r="I19" i="21"/>
  <c r="I15" i="21" s="1"/>
  <c r="Q12" i="1"/>
  <c r="R16" i="35"/>
  <c r="R12" i="35" s="1"/>
  <c r="H10" i="30"/>
  <c r="H13" i="38"/>
  <c r="H13" i="34"/>
  <c r="R18" i="38"/>
  <c r="R15" i="38" s="1"/>
  <c r="Q12" i="35"/>
  <c r="R14" i="29"/>
  <c r="R11" i="29" s="1"/>
  <c r="I14" i="30"/>
  <c r="I10" i="30" s="1"/>
  <c r="R14" i="31"/>
  <c r="R10" i="31" s="1"/>
  <c r="R19" i="35"/>
  <c r="R15" i="35" s="1"/>
  <c r="I16" i="1"/>
  <c r="I13" i="1" s="1"/>
  <c r="H12" i="21"/>
  <c r="H10" i="31"/>
  <c r="HG22" i="58"/>
  <c r="I15" i="31"/>
  <c r="I11" i="31" s="1"/>
  <c r="FG23" i="58"/>
  <c r="FG22" i="58"/>
  <c r="FG21" i="58"/>
  <c r="GG23" i="58"/>
  <c r="R15" i="1"/>
  <c r="R12" i="1" s="1"/>
  <c r="H12" i="1"/>
  <c r="I19" i="34"/>
  <c r="I15" i="34" s="1"/>
  <c r="EG23" i="58"/>
  <c r="EG21" i="58"/>
  <c r="EG22" i="58"/>
  <c r="R20" i="34"/>
  <c r="R16" i="34" s="1"/>
  <c r="E35" i="6"/>
  <c r="Q10" i="30"/>
  <c r="I14" i="29"/>
  <c r="I11" i="29" s="1"/>
  <c r="R15" i="31"/>
  <c r="R11" i="31" s="1"/>
  <c r="CG23" i="58"/>
  <c r="AR21" i="32"/>
  <c r="D9" i="58"/>
  <c r="HG21" i="58" l="1"/>
  <c r="CG21" i="58"/>
  <c r="N9" i="58"/>
  <c r="G15" i="58" s="1"/>
  <c r="AR43" i="32"/>
  <c r="F9" i="58" s="1"/>
  <c r="D15" i="58" s="1"/>
  <c r="GG22" i="58"/>
  <c r="G24" i="24"/>
  <c r="G24" i="47"/>
  <c r="C53" i="57"/>
  <c r="E29" i="32"/>
  <c r="DG9" i="58"/>
  <c r="DG12" i="58" s="1"/>
  <c r="A33" i="32"/>
  <c r="B31" i="32"/>
  <c r="CH18" i="58"/>
  <c r="CH20" i="58"/>
  <c r="CI20" i="58" s="1"/>
  <c r="CJ20" i="58" s="1"/>
  <c r="CK20" i="58" s="1"/>
  <c r="CL20" i="58" s="1"/>
  <c r="CM20" i="58" s="1"/>
  <c r="CN20" i="58" s="1"/>
  <c r="CO20" i="58" s="1"/>
  <c r="CP20" i="58" s="1"/>
  <c r="CQ20" i="58" s="1"/>
  <c r="CR20" i="58" s="1"/>
  <c r="CS20" i="58" s="1"/>
  <c r="CT20" i="58" s="1"/>
  <c r="CU20" i="58" s="1"/>
  <c r="CV20" i="58" s="1"/>
  <c r="CW20" i="58" s="1"/>
  <c r="CX20" i="58" s="1"/>
  <c r="CY20" i="58" s="1"/>
  <c r="CZ20" i="58" s="1"/>
  <c r="DA20" i="58" s="1"/>
  <c r="DB20" i="58" s="1"/>
  <c r="DC20" i="58" s="1"/>
  <c r="DD20" i="58" s="1"/>
  <c r="AG23" i="58"/>
  <c r="AG22" i="58"/>
  <c r="AG21" i="58"/>
  <c r="DG23" i="58"/>
  <c r="DG22" i="58"/>
  <c r="DG21" i="58"/>
  <c r="BG23" i="58"/>
  <c r="BG22" i="58"/>
  <c r="BG21" i="58"/>
  <c r="G22" i="58"/>
  <c r="G23" i="58"/>
  <c r="G21" i="58"/>
  <c r="JL15" i="58" l="1"/>
  <c r="IL15" i="58"/>
  <c r="F15" i="58"/>
  <c r="A35" i="32"/>
  <c r="B33" i="32"/>
  <c r="DH18" i="58"/>
  <c r="DH20" i="58"/>
  <c r="DI20" i="58" s="1"/>
  <c r="DJ20" i="58" s="1"/>
  <c r="DK20" i="58" s="1"/>
  <c r="DL20" i="58" s="1"/>
  <c r="DM20" i="58" s="1"/>
  <c r="DN20" i="58" s="1"/>
  <c r="DO20" i="58" s="1"/>
  <c r="DP20" i="58" s="1"/>
  <c r="DQ20" i="58" s="1"/>
  <c r="DR20" i="58" s="1"/>
  <c r="DS20" i="58" s="1"/>
  <c r="DT20" i="58" s="1"/>
  <c r="DU20" i="58" s="1"/>
  <c r="DV20" i="58" s="1"/>
  <c r="DW20" i="58" s="1"/>
  <c r="DX20" i="58" s="1"/>
  <c r="DY20" i="58" s="1"/>
  <c r="DZ20" i="58" s="1"/>
  <c r="EA20" i="58" s="1"/>
  <c r="EB20" i="58" s="1"/>
  <c r="EC20" i="58" s="1"/>
  <c r="ED20" i="58" s="1"/>
  <c r="F29" i="32"/>
  <c r="C54" i="57"/>
  <c r="EG9" i="58"/>
  <c r="EG12" i="58" s="1"/>
  <c r="E31" i="32"/>
  <c r="F31" i="32" s="1"/>
  <c r="G31" i="32" s="1"/>
  <c r="H31" i="32" s="1"/>
  <c r="I31" i="32" s="1"/>
  <c r="J31" i="32" s="1"/>
  <c r="K31" i="32" s="1"/>
  <c r="L31" i="32" s="1"/>
  <c r="M31" i="32" s="1"/>
  <c r="N31" i="32" s="1"/>
  <c r="O31" i="32" s="1"/>
  <c r="P31" i="32" s="1"/>
  <c r="Q31" i="32" s="1"/>
  <c r="R31" i="32" s="1"/>
  <c r="S31" i="32" s="1"/>
  <c r="T31" i="32" s="1"/>
  <c r="U31" i="32" s="1"/>
  <c r="V31" i="32" s="1"/>
  <c r="W31" i="32" s="1"/>
  <c r="X31" i="32" s="1"/>
  <c r="Y31" i="32" s="1"/>
  <c r="Z31" i="32" s="1"/>
  <c r="AA31" i="32" s="1"/>
  <c r="AB31" i="32" s="1"/>
  <c r="AC31" i="32" s="1"/>
  <c r="AD31" i="32" s="1"/>
  <c r="AE31" i="32" s="1"/>
  <c r="AF31" i="32" s="1"/>
  <c r="AG31" i="32" s="1"/>
  <c r="AH31" i="32" s="1"/>
  <c r="AI31" i="32" s="1"/>
  <c r="AJ31" i="32" s="1"/>
  <c r="AK31" i="32" s="1"/>
  <c r="AL31" i="32" s="1"/>
  <c r="AM31" i="32" s="1"/>
  <c r="AN31" i="32" s="1"/>
  <c r="AO31" i="32" s="1"/>
  <c r="J15" i="58"/>
  <c r="L18" i="47" l="1"/>
  <c r="FL15" i="58"/>
  <c r="HL15" i="58"/>
  <c r="L15" i="58"/>
  <c r="BL15" i="58"/>
  <c r="DL15" i="58"/>
  <c r="J18" i="47" s="1"/>
  <c r="GL15" i="58"/>
  <c r="EL15" i="58"/>
  <c r="CL15" i="58"/>
  <c r="AL15" i="58"/>
  <c r="E33" i="32"/>
  <c r="F33" i="32" s="1"/>
  <c r="G33" i="32" s="1"/>
  <c r="H33" i="32" s="1"/>
  <c r="I33" i="32" s="1"/>
  <c r="J33" i="32" s="1"/>
  <c r="K33" i="32" s="1"/>
  <c r="L33" i="32" s="1"/>
  <c r="M33" i="32" s="1"/>
  <c r="N33" i="32" s="1"/>
  <c r="O33" i="32" s="1"/>
  <c r="P33" i="32" s="1"/>
  <c r="Q33" i="32" s="1"/>
  <c r="R33" i="32" s="1"/>
  <c r="S33" i="32" s="1"/>
  <c r="T33" i="32" s="1"/>
  <c r="U33" i="32" s="1"/>
  <c r="V33" i="32" s="1"/>
  <c r="W33" i="32" s="1"/>
  <c r="X33" i="32" s="1"/>
  <c r="Y33" i="32" s="1"/>
  <c r="Z33" i="32" s="1"/>
  <c r="AA33" i="32" s="1"/>
  <c r="AB33" i="32" s="1"/>
  <c r="AC33" i="32" s="1"/>
  <c r="AD33" i="32" s="1"/>
  <c r="AE33" i="32" s="1"/>
  <c r="AF33" i="32" s="1"/>
  <c r="AG33" i="32" s="1"/>
  <c r="AH33" i="32" s="1"/>
  <c r="AI33" i="32" s="1"/>
  <c r="AJ33" i="32" s="1"/>
  <c r="AK33" i="32" s="1"/>
  <c r="AL33" i="32" s="1"/>
  <c r="AM33" i="32" s="1"/>
  <c r="AN33" i="32" s="1"/>
  <c r="AO33" i="32" s="1"/>
  <c r="FG9" i="58"/>
  <c r="FG12" i="58" s="1"/>
  <c r="C55" i="57"/>
  <c r="EH18" i="58"/>
  <c r="EH20" i="58"/>
  <c r="EI20" i="58" s="1"/>
  <c r="EJ20" i="58" s="1"/>
  <c r="EK20" i="58" s="1"/>
  <c r="EL20" i="58" s="1"/>
  <c r="EM20" i="58" s="1"/>
  <c r="EN20" i="58" s="1"/>
  <c r="EO20" i="58" s="1"/>
  <c r="EP20" i="58" s="1"/>
  <c r="EQ20" i="58" s="1"/>
  <c r="ER20" i="58" s="1"/>
  <c r="ES20" i="58" s="1"/>
  <c r="ET20" i="58" s="1"/>
  <c r="EU20" i="58" s="1"/>
  <c r="EV20" i="58" s="1"/>
  <c r="EW20" i="58" s="1"/>
  <c r="EX20" i="58" s="1"/>
  <c r="EY20" i="58" s="1"/>
  <c r="EZ20" i="58" s="1"/>
  <c r="FA20" i="58" s="1"/>
  <c r="FB20" i="58" s="1"/>
  <c r="FC20" i="58" s="1"/>
  <c r="FD20" i="58" s="1"/>
  <c r="G29" i="32"/>
  <c r="A37" i="32"/>
  <c r="B35" i="32"/>
  <c r="AI15" i="40"/>
  <c r="AI12" i="40"/>
  <c r="AI14" i="40"/>
  <c r="AI13" i="40"/>
  <c r="AI9" i="40"/>
  <c r="AI11" i="40"/>
  <c r="AI10" i="40"/>
  <c r="E35" i="32" l="1"/>
  <c r="F35" i="32" s="1"/>
  <c r="G35" i="32" s="1"/>
  <c r="H35" i="32" s="1"/>
  <c r="I35" i="32" s="1"/>
  <c r="J35" i="32" s="1"/>
  <c r="K35" i="32" s="1"/>
  <c r="L35" i="32" s="1"/>
  <c r="M35" i="32" s="1"/>
  <c r="N35" i="32" s="1"/>
  <c r="O35" i="32" s="1"/>
  <c r="P35" i="32" s="1"/>
  <c r="Q35" i="32" s="1"/>
  <c r="R35" i="32" s="1"/>
  <c r="S35" i="32" s="1"/>
  <c r="T35" i="32" s="1"/>
  <c r="U35" i="32" s="1"/>
  <c r="V35" i="32" s="1"/>
  <c r="W35" i="32" s="1"/>
  <c r="X35" i="32" s="1"/>
  <c r="Y35" i="32" s="1"/>
  <c r="Z35" i="32" s="1"/>
  <c r="AA35" i="32" s="1"/>
  <c r="AB35" i="32" s="1"/>
  <c r="AC35" i="32" s="1"/>
  <c r="AD35" i="32" s="1"/>
  <c r="AE35" i="32" s="1"/>
  <c r="AF35" i="32" s="1"/>
  <c r="AG35" i="32" s="1"/>
  <c r="AH35" i="32" s="1"/>
  <c r="AI35" i="32" s="1"/>
  <c r="AJ35" i="32" s="1"/>
  <c r="AK35" i="32" s="1"/>
  <c r="AL35" i="32" s="1"/>
  <c r="AM35" i="32" s="1"/>
  <c r="AN35" i="32" s="1"/>
  <c r="AO35" i="32" s="1"/>
  <c r="GG9" i="58"/>
  <c r="GG12" i="58" s="1"/>
  <c r="C56" i="57"/>
  <c r="A39" i="32"/>
  <c r="B37" i="32"/>
  <c r="E37" i="32" s="1"/>
  <c r="H29" i="32"/>
  <c r="FH18" i="58"/>
  <c r="FH20" i="58"/>
  <c r="FI20" i="58" s="1"/>
  <c r="FJ20" i="58" s="1"/>
  <c r="FK20" i="58" s="1"/>
  <c r="FL20" i="58" s="1"/>
  <c r="FM20" i="58" s="1"/>
  <c r="FN20" i="58" s="1"/>
  <c r="FO20" i="58" s="1"/>
  <c r="FP20" i="58" s="1"/>
  <c r="FQ20" i="58" s="1"/>
  <c r="FR20" i="58" s="1"/>
  <c r="FS20" i="58" s="1"/>
  <c r="FT20" i="58" s="1"/>
  <c r="FU20" i="58" s="1"/>
  <c r="FV20" i="58" s="1"/>
  <c r="FW20" i="58" s="1"/>
  <c r="FX20" i="58" s="1"/>
  <c r="FY20" i="58" s="1"/>
  <c r="FZ20" i="58" s="1"/>
  <c r="GA20" i="58" s="1"/>
  <c r="GB20" i="58" s="1"/>
  <c r="GC20" i="58" s="1"/>
  <c r="GD20" i="58" s="1"/>
  <c r="B39" i="32" l="1"/>
  <c r="A41" i="32"/>
  <c r="B41" i="32" s="1"/>
  <c r="I29" i="32"/>
  <c r="GH20" i="58"/>
  <c r="GI20" i="58" s="1"/>
  <c r="GJ20" i="58" s="1"/>
  <c r="GK20" i="58" s="1"/>
  <c r="GL20" i="58" s="1"/>
  <c r="GM20" i="58" s="1"/>
  <c r="GN20" i="58" s="1"/>
  <c r="GO20" i="58" s="1"/>
  <c r="GP20" i="58" s="1"/>
  <c r="GQ20" i="58" s="1"/>
  <c r="GR20" i="58" s="1"/>
  <c r="GS20" i="58" s="1"/>
  <c r="GT20" i="58" s="1"/>
  <c r="GU20" i="58" s="1"/>
  <c r="GV20" i="58" s="1"/>
  <c r="GW20" i="58" s="1"/>
  <c r="GX20" i="58" s="1"/>
  <c r="GY20" i="58" s="1"/>
  <c r="GZ20" i="58" s="1"/>
  <c r="HA20" i="58" s="1"/>
  <c r="HB20" i="58" s="1"/>
  <c r="HC20" i="58" s="1"/>
  <c r="HD20" i="58" s="1"/>
  <c r="GH18" i="58"/>
  <c r="HG9" i="58"/>
  <c r="HG12" i="58" s="1"/>
  <c r="C57" i="57"/>
  <c r="F37" i="32"/>
  <c r="G37" i="32" s="1"/>
  <c r="H37" i="32" s="1"/>
  <c r="I37" i="32" s="1"/>
  <c r="J37" i="32" s="1"/>
  <c r="K37" i="32" s="1"/>
  <c r="L37" i="32" s="1"/>
  <c r="M37" i="32" s="1"/>
  <c r="N37" i="32" s="1"/>
  <c r="O37" i="32" s="1"/>
  <c r="P37" i="32" s="1"/>
  <c r="Q37" i="32" s="1"/>
  <c r="R37" i="32" s="1"/>
  <c r="S37" i="32" s="1"/>
  <c r="T37" i="32" s="1"/>
  <c r="U37" i="32" s="1"/>
  <c r="V37" i="32" s="1"/>
  <c r="W37" i="32" s="1"/>
  <c r="X37" i="32" s="1"/>
  <c r="Y37" i="32" s="1"/>
  <c r="Z37" i="32" s="1"/>
  <c r="AA37" i="32" s="1"/>
  <c r="AB37" i="32" s="1"/>
  <c r="AC37" i="32" s="1"/>
  <c r="AD37" i="32" s="1"/>
  <c r="AE37" i="32" s="1"/>
  <c r="AF37" i="32" s="1"/>
  <c r="AG37" i="32" s="1"/>
  <c r="AH37" i="32" s="1"/>
  <c r="AI37" i="32" s="1"/>
  <c r="AJ37" i="32" s="1"/>
  <c r="AK37" i="32" s="1"/>
  <c r="AL37" i="32" s="1"/>
  <c r="AM37" i="32" s="1"/>
  <c r="AN37" i="32" s="1"/>
  <c r="AO37" i="32" s="1"/>
  <c r="HH18" i="58" l="1"/>
  <c r="HH20" i="58"/>
  <c r="HI20" i="58" s="1"/>
  <c r="HJ20" i="58" s="1"/>
  <c r="HK20" i="58" s="1"/>
  <c r="HL20" i="58" s="1"/>
  <c r="HM20" i="58" s="1"/>
  <c r="HN20" i="58" s="1"/>
  <c r="HO20" i="58" s="1"/>
  <c r="HP20" i="58" s="1"/>
  <c r="HQ20" i="58" s="1"/>
  <c r="HR20" i="58" s="1"/>
  <c r="HS20" i="58" s="1"/>
  <c r="HT20" i="58" s="1"/>
  <c r="HU20" i="58" s="1"/>
  <c r="HV20" i="58" s="1"/>
  <c r="HW20" i="58" s="1"/>
  <c r="HX20" i="58" s="1"/>
  <c r="HY20" i="58" s="1"/>
  <c r="HZ20" i="58" s="1"/>
  <c r="IA20" i="58" s="1"/>
  <c r="IB20" i="58" s="1"/>
  <c r="IC20" i="58" s="1"/>
  <c r="ID20" i="58" s="1"/>
  <c r="J29" i="32"/>
  <c r="C59" i="57"/>
  <c r="E41" i="32"/>
  <c r="F41" i="32" s="1"/>
  <c r="G41" i="32" s="1"/>
  <c r="H41" i="32" s="1"/>
  <c r="I41" i="32" s="1"/>
  <c r="J41" i="32" s="1"/>
  <c r="K41" i="32" s="1"/>
  <c r="L41" i="32" s="1"/>
  <c r="M41" i="32" s="1"/>
  <c r="N41" i="32" s="1"/>
  <c r="O41" i="32" s="1"/>
  <c r="P41" i="32" s="1"/>
  <c r="Q41" i="32" s="1"/>
  <c r="R41" i="32" s="1"/>
  <c r="S41" i="32" s="1"/>
  <c r="T41" i="32" s="1"/>
  <c r="U41" i="32" s="1"/>
  <c r="V41" i="32" s="1"/>
  <c r="W41" i="32" s="1"/>
  <c r="X41" i="32" s="1"/>
  <c r="Y41" i="32" s="1"/>
  <c r="Z41" i="32" s="1"/>
  <c r="AA41" i="32" s="1"/>
  <c r="AB41" i="32" s="1"/>
  <c r="AC41" i="32" s="1"/>
  <c r="AD41" i="32" s="1"/>
  <c r="AE41" i="32" s="1"/>
  <c r="AF41" i="32" s="1"/>
  <c r="AG41" i="32" s="1"/>
  <c r="AH41" i="32" s="1"/>
  <c r="AI41" i="32" s="1"/>
  <c r="AJ41" i="32" s="1"/>
  <c r="AK41" i="32" s="1"/>
  <c r="AL41" i="32" s="1"/>
  <c r="AM41" i="32" s="1"/>
  <c r="AN41" i="32" s="1"/>
  <c r="AO41" i="32" s="1"/>
  <c r="JG9" i="58"/>
  <c r="JG12" i="58" s="1"/>
  <c r="IG9" i="58"/>
  <c r="IG12" i="58" s="1"/>
  <c r="C58" i="57"/>
  <c r="E39" i="32"/>
  <c r="F39" i="32" s="1"/>
  <c r="G39" i="32" s="1"/>
  <c r="H39" i="32" s="1"/>
  <c r="I39" i="32" s="1"/>
  <c r="J39" i="32" s="1"/>
  <c r="K39" i="32" s="1"/>
  <c r="L39" i="32" s="1"/>
  <c r="M39" i="32" s="1"/>
  <c r="N39" i="32" s="1"/>
  <c r="O39" i="32" s="1"/>
  <c r="P39" i="32" s="1"/>
  <c r="Q39" i="32" s="1"/>
  <c r="R39" i="32" s="1"/>
  <c r="S39" i="32" s="1"/>
  <c r="T39" i="32" s="1"/>
  <c r="U39" i="32" s="1"/>
  <c r="V39" i="32" s="1"/>
  <c r="W39" i="32" s="1"/>
  <c r="X39" i="32" s="1"/>
  <c r="Y39" i="32" s="1"/>
  <c r="Z39" i="32" s="1"/>
  <c r="AA39" i="32" s="1"/>
  <c r="AB39" i="32" s="1"/>
  <c r="AC39" i="32" s="1"/>
  <c r="AD39" i="32" s="1"/>
  <c r="AE39" i="32" s="1"/>
  <c r="AF39" i="32" s="1"/>
  <c r="AG39" i="32" s="1"/>
  <c r="AH39" i="32" s="1"/>
  <c r="AI39" i="32" l="1"/>
  <c r="AJ39" i="32" s="1"/>
  <c r="AK39" i="32" s="1"/>
  <c r="AL39" i="32" s="1"/>
  <c r="AM39" i="32" s="1"/>
  <c r="AN39" i="32" s="1"/>
  <c r="AO39" i="32" s="1"/>
  <c r="K29" i="32"/>
  <c r="IH20" i="58"/>
  <c r="II20" i="58" s="1"/>
  <c r="IJ20" i="58" s="1"/>
  <c r="IK20" i="58" s="1"/>
  <c r="IL20" i="58" s="1"/>
  <c r="IM20" i="58" s="1"/>
  <c r="IN20" i="58" s="1"/>
  <c r="IO20" i="58" s="1"/>
  <c r="IP20" i="58" s="1"/>
  <c r="IQ20" i="58" s="1"/>
  <c r="IR20" i="58" s="1"/>
  <c r="IS20" i="58" s="1"/>
  <c r="IT20" i="58" s="1"/>
  <c r="IU20" i="58" s="1"/>
  <c r="IV20" i="58" s="1"/>
  <c r="IW20" i="58" s="1"/>
  <c r="IX20" i="58" s="1"/>
  <c r="IY20" i="58" s="1"/>
  <c r="IZ20" i="58" s="1"/>
  <c r="JA20" i="58" s="1"/>
  <c r="JB20" i="58" s="1"/>
  <c r="JC20" i="58" s="1"/>
  <c r="JD20" i="58" s="1"/>
  <c r="IH18" i="58"/>
  <c r="JH18" i="58"/>
  <c r="JH20" i="58"/>
  <c r="JI20" i="58" s="1"/>
  <c r="JJ20" i="58" s="1"/>
  <c r="JK20" i="58" s="1"/>
  <c r="JL20" i="58" s="1"/>
  <c r="JM20" i="58" s="1"/>
  <c r="JN20" i="58" s="1"/>
  <c r="JO20" i="58" s="1"/>
  <c r="JP20" i="58" s="1"/>
  <c r="JQ20" i="58" s="1"/>
  <c r="JR20" i="58" s="1"/>
  <c r="JS20" i="58" s="1"/>
  <c r="JT20" i="58" s="1"/>
  <c r="JU20" i="58" s="1"/>
  <c r="JV20" i="58" s="1"/>
  <c r="JW20" i="58" s="1"/>
  <c r="JX20" i="58" s="1"/>
  <c r="JY20" i="58" s="1"/>
  <c r="JZ20" i="58" s="1"/>
  <c r="KA20" i="58" s="1"/>
  <c r="KB20" i="58" s="1"/>
  <c r="KC20" i="58" s="1"/>
  <c r="KD20" i="58" s="1"/>
  <c r="L29" i="32" l="1"/>
  <c r="M29" i="32" l="1"/>
  <c r="N29" i="32" l="1"/>
  <c r="O29" i="32" l="1"/>
  <c r="P29" i="32" s="1"/>
  <c r="Q29" i="32" s="1"/>
  <c r="R29" i="32" s="1"/>
  <c r="S29" i="32" s="1"/>
  <c r="T29" i="32" s="1"/>
  <c r="U29" i="32" s="1"/>
  <c r="V29" i="32" s="1"/>
  <c r="W29" i="32" s="1"/>
  <c r="X29" i="32" s="1"/>
  <c r="Y29" i="32" s="1"/>
  <c r="Z29" i="32" s="1"/>
  <c r="AA29" i="32" s="1"/>
  <c r="AB29" i="32" s="1"/>
  <c r="AC29" i="32" s="1"/>
  <c r="AD29" i="32" s="1"/>
  <c r="AE29" i="32" s="1"/>
  <c r="AF29" i="32" s="1"/>
  <c r="AG29" i="32" s="1"/>
  <c r="AH29" i="32" s="1"/>
  <c r="AI29" i="32" s="1"/>
  <c r="AJ29" i="32" s="1"/>
  <c r="AK29" i="32" s="1"/>
  <c r="AL29" i="32" s="1"/>
  <c r="AM29" i="32" s="1"/>
  <c r="AN29" i="32" s="1"/>
  <c r="AO29" i="32" s="1"/>
  <c r="AI14" i="32"/>
  <c r="AI13" i="32"/>
  <c r="AI9" i="32"/>
  <c r="AI10" i="32"/>
  <c r="AI11" i="32"/>
  <c r="AI12" i="32" l="1"/>
  <c r="AI15" i="32"/>
  <c r="J21" i="47"/>
  <c r="J22" i="47"/>
  <c r="J23" i="47"/>
  <c r="L22" i="47"/>
  <c r="L21" i="47"/>
  <c r="L23" i="47"/>
  <c r="H12" i="24"/>
  <c r="G62" i="3"/>
  <c r="G63" i="3" s="1"/>
  <c r="H12" i="47"/>
</calcChain>
</file>

<file path=xl/sharedStrings.xml><?xml version="1.0" encoding="utf-8"?>
<sst xmlns="http://schemas.openxmlformats.org/spreadsheetml/2006/main" count="5639" uniqueCount="689">
  <si>
    <t>Compromiso de Gestión 1</t>
  </si>
  <si>
    <t>Compromiso de Gestión 2</t>
  </si>
  <si>
    <t>Compromiso de Gestión 3</t>
  </si>
  <si>
    <t>Compromiso de Gestión 4</t>
  </si>
  <si>
    <t>Compromiso de Gestión 5</t>
  </si>
  <si>
    <t>N°</t>
  </si>
  <si>
    <t>COMPROMISO</t>
  </si>
  <si>
    <t>DIAGNÓSTICO</t>
  </si>
  <si>
    <t>ALTERNATIVAS DE SOLUCIÓN</t>
  </si>
  <si>
    <t>FORTALEZAS</t>
  </si>
  <si>
    <t>ASPECTOS CRÍTICOS</t>
  </si>
  <si>
    <t>CAUSAS</t>
  </si>
  <si>
    <t>Progreso anual de todas y todos los estudiantes de la Institución Educativa.</t>
  </si>
  <si>
    <t>Inicial</t>
  </si>
  <si>
    <t>EIB</t>
  </si>
  <si>
    <t>Matemática</t>
  </si>
  <si>
    <t>Primaria</t>
  </si>
  <si>
    <t>Secundaria</t>
  </si>
  <si>
    <t>Acompañamiento y monitoreo a la práctica pedagógica en la Institución Educativa.</t>
  </si>
  <si>
    <t>Todos los niveles</t>
  </si>
  <si>
    <t>De adultos a escolares</t>
  </si>
  <si>
    <t>Entre escolares</t>
  </si>
  <si>
    <t>Implementación del Plan Anual de Trabajo (PAT)</t>
  </si>
  <si>
    <t>¿Cuáles fueron mis resultados en los años anteriores?</t>
  </si>
  <si>
    <r>
      <t xml:space="preserve">Comprensión Lectora </t>
    </r>
    <r>
      <rPr>
        <sz val="14"/>
        <color indexed="9"/>
        <rFont val="Calibri"/>
        <family val="2"/>
      </rPr>
      <t>(L1)</t>
    </r>
  </si>
  <si>
    <r>
      <t xml:space="preserve">Matemática </t>
    </r>
    <r>
      <rPr>
        <sz val="14"/>
        <color indexed="9"/>
        <rFont val="Calibri"/>
        <family val="2"/>
      </rPr>
      <t>(L2)</t>
    </r>
  </si>
  <si>
    <t>Meta IE*</t>
  </si>
  <si>
    <t>Pronóstico**</t>
  </si>
  <si>
    <t>Nivel de logro</t>
  </si>
  <si>
    <t>% de estudiantes en cada nivel de logro.</t>
  </si>
  <si>
    <t>Satisfactorio</t>
  </si>
  <si>
    <t>En inicio</t>
  </si>
  <si>
    <t>Nro.</t>
  </si>
  <si>
    <r>
      <t xml:space="preserve">Para lograr tus metas en </t>
    </r>
    <r>
      <rPr>
        <b/>
        <i/>
        <u/>
        <sz val="12"/>
        <rFont val="Calibri"/>
        <family val="2"/>
      </rPr>
      <t>Comprensión lectora</t>
    </r>
    <r>
      <rPr>
        <b/>
        <i/>
        <sz val="12"/>
        <rFont val="Calibri"/>
        <family val="2"/>
      </rPr>
      <t xml:space="preserve"> (L1)</t>
    </r>
    <r>
      <rPr>
        <i/>
        <sz val="11"/>
        <rFont val="Calibri"/>
        <family val="2"/>
      </rPr>
      <t>, el número de estudiantes en cada nivel de logro debería ser…</t>
    </r>
  </si>
  <si>
    <r>
      <t xml:space="preserve">Para lograr tus metas en </t>
    </r>
    <r>
      <rPr>
        <b/>
        <i/>
        <u/>
        <sz val="12"/>
        <rFont val="Calibri"/>
        <family val="2"/>
      </rPr>
      <t>Matemática</t>
    </r>
    <r>
      <rPr>
        <b/>
        <i/>
        <sz val="12"/>
        <rFont val="Calibri"/>
        <family val="2"/>
      </rPr>
      <t xml:space="preserve"> (L2)</t>
    </r>
    <r>
      <rPr>
        <i/>
        <sz val="12"/>
        <rFont val="Calibri"/>
        <family val="2"/>
      </rPr>
      <t>,</t>
    </r>
    <r>
      <rPr>
        <i/>
        <sz val="11"/>
        <rFont val="Calibri"/>
        <family val="2"/>
      </rPr>
      <t>el número de estudiantes en cada nivel de logro debería ser…</t>
    </r>
  </si>
  <si>
    <t>Nivel de logro en Comprensión lectora (L1)</t>
  </si>
  <si>
    <t>Nro. de estudiantes</t>
  </si>
  <si>
    <t>Nivel de logro en Matemática (L2)</t>
  </si>
  <si>
    <t>¿Cómo se ven esos resultados gráficamente?</t>
  </si>
  <si>
    <r>
      <rPr>
        <b/>
        <sz val="11"/>
        <rFont val="Arial Unicode MS"/>
        <family val="2"/>
      </rPr>
      <t xml:space="preserve">★ </t>
    </r>
    <r>
      <rPr>
        <i/>
        <sz val="11"/>
        <rFont val="Calibri"/>
        <family val="2"/>
      </rPr>
      <t>En los gráficos siguientes puedes ver cómo han variado tus resultados desde el año 2013. Además, te indica dónde estarían tus resultados si llegas a cumplir tus metas planteadas.</t>
    </r>
  </si>
  <si>
    <t xml:space="preserve">Evaluación Censal de Estudiantes - ECE </t>
  </si>
  <si>
    <t xml:space="preserve">S  E  C  U  N  D  A  R  I  A </t>
  </si>
  <si>
    <t>Comprensión Lectora</t>
  </si>
  <si>
    <t>Resultados 2015</t>
  </si>
  <si>
    <r>
      <t xml:space="preserve">Para lograr tus metas en </t>
    </r>
    <r>
      <rPr>
        <b/>
        <i/>
        <u/>
        <sz val="12"/>
        <rFont val="Calibri"/>
        <family val="2"/>
      </rPr>
      <t>Comprensión lectora</t>
    </r>
    <r>
      <rPr>
        <i/>
        <sz val="11"/>
        <rFont val="Calibri"/>
        <family val="2"/>
      </rPr>
      <t>, el número de estudiantes en cada nivel de logro debería ser:</t>
    </r>
  </si>
  <si>
    <r>
      <t xml:space="preserve">Para lograr tus metas en </t>
    </r>
    <r>
      <rPr>
        <b/>
        <i/>
        <u/>
        <sz val="12"/>
        <rFont val="Calibri"/>
        <family val="2"/>
      </rPr>
      <t>Matemática</t>
    </r>
    <r>
      <rPr>
        <i/>
        <sz val="12"/>
        <rFont val="Calibri"/>
        <family val="2"/>
      </rPr>
      <t>,</t>
    </r>
    <r>
      <rPr>
        <i/>
        <sz val="11"/>
        <rFont val="Calibri"/>
        <family val="2"/>
      </rPr>
      <t>el número de estudiantes en cada nivel de logro debería ser:</t>
    </r>
  </si>
  <si>
    <t>Nivel de logro en Comprensión lectora</t>
  </si>
  <si>
    <t>Nivel de logro en Matemática</t>
  </si>
  <si>
    <r>
      <rPr>
        <b/>
        <sz val="11"/>
        <rFont val="Arial Unicode MS"/>
        <family val="2"/>
      </rPr>
      <t xml:space="preserve">★ </t>
    </r>
    <r>
      <rPr>
        <i/>
        <sz val="11"/>
        <rFont val="Calibri"/>
        <family val="2"/>
      </rPr>
      <t>En los gráficos puedes ver el inicio de los resultados de la evaluación y cómo se proyectan según las metas planteadas.</t>
    </r>
  </si>
  <si>
    <t>★ Recuerda encontrar más información sobre tus resultados en:</t>
  </si>
  <si>
    <t>SICRECE</t>
  </si>
  <si>
    <t>Indicador: Porcentaje de estudiantes, de los demás grados, que alcanzan rendimiento satisfactorio.</t>
  </si>
  <si>
    <t>Metas de rendimiento en el Nivel Inicial para escuelas EIB - Comunicación (Primera y Segunda Lengua)</t>
  </si>
  <si>
    <t>¿Qué hacer?</t>
  </si>
  <si>
    <r>
      <t xml:space="preserve">1° Deberás completar las tablas del </t>
    </r>
    <r>
      <rPr>
        <b/>
        <sz val="11"/>
        <rFont val="Calibri"/>
        <family val="2"/>
      </rPr>
      <t>"Histórico de rendimiento..."</t>
    </r>
    <r>
      <rPr>
        <sz val="11"/>
        <rFont val="Calibri"/>
        <family val="2"/>
      </rPr>
      <t xml:space="preserve"> en relación a las calificaciones obtenidas en Primera Lengua (3, 4 y 5 años) y en Segunda Lengua (Oralidad en 5 años). Entonces, aparecerá automáticamente los porcentajes respectivos y además, tendrás el pronóstico en cada caso. </t>
    </r>
  </si>
  <si>
    <t xml:space="preserve">2° Tomando como referencia los datos del 2015 y el pronóstico, podrás proyectar tus metas.  Luego, escribe el número de estudiantes matriculados el año 2016; 
y, automáticamente se calculará la meta en número de estudiantes. </t>
  </si>
  <si>
    <t>3° Se repite la operación por cada edad, para lograr la meta del nivel en cada subárea de Comunicación (Propuesta Pedagógica DIGEIBIRA), en la tabla "CONSOLIDADO".</t>
  </si>
  <si>
    <t>Área de Comunicación - Primera Lengua</t>
  </si>
  <si>
    <t>Área de Comunicación - Segunda Lengua</t>
  </si>
  <si>
    <t>Meta**</t>
  </si>
  <si>
    <t>Pronóstico***</t>
  </si>
  <si>
    <t>Nivel INICIAL</t>
  </si>
  <si>
    <t>Nro. estudiantes*</t>
  </si>
  <si>
    <t>Nro. de estudiantes según calificación****</t>
  </si>
  <si>
    <t>A</t>
  </si>
  <si>
    <t>B</t>
  </si>
  <si>
    <t>C</t>
  </si>
  <si>
    <t>% de estudiantes según calificación</t>
  </si>
  <si>
    <t>3 años</t>
  </si>
  <si>
    <t>4 años</t>
  </si>
  <si>
    <t>Nro estudiantes*</t>
  </si>
  <si>
    <t>Nro de estudiantes según calificación****</t>
  </si>
  <si>
    <t>5 años</t>
  </si>
  <si>
    <r>
      <t xml:space="preserve">** Meta: </t>
    </r>
    <r>
      <rPr>
        <i/>
        <sz val="11"/>
        <rFont val="Calibri"/>
        <family val="2"/>
      </rPr>
      <t xml:space="preserve"> Esta es la meta que te propones para el año 2016, deberás escribirla en las celdas blancas de %. Ten en cuenta el pronóstico para proponerte metas realistas. </t>
    </r>
  </si>
  <si>
    <r>
      <t xml:space="preserve">*** Pronóstico: </t>
    </r>
    <r>
      <rPr>
        <i/>
        <sz val="11"/>
        <rFont val="Calibri"/>
        <family val="2"/>
      </rPr>
      <t>Es el porcentaje o número de estudiantes según su desempeño en cada grado. El porcentaje de pronóstico depende de los porcentajes alcanzados en los años anteriores y no suma 100% necesariamente.Del mismo modo, suma el número de estudiantes matriculados en el año. Además pueden haber valores negativos sin que ello afecte la interpretación. En esos casos lo que dice el pronóstico es que tu tendencia es marcadamente hacia la baja.</t>
    </r>
  </si>
  <si>
    <r>
      <t>**** Estudiantes según calificación:</t>
    </r>
    <r>
      <rPr>
        <i/>
        <sz val="11"/>
        <rFont val="Calibri"/>
        <family val="2"/>
      </rPr>
      <t xml:space="preserve"> En los años 2013 al 2015 deberás poner el número de estudiantes con cada calificación según las actas finales. En el 2016, se mostrará lo que deberías alcanzar según tu meta propuesta.</t>
    </r>
  </si>
  <si>
    <t>Metas de rendimiento en el Nivel Inicial - Comunicación y Matemática.</t>
  </si>
  <si>
    <r>
      <t xml:space="preserve">1° Deberás completar las tablas del </t>
    </r>
    <r>
      <rPr>
        <b/>
        <sz val="11"/>
        <rFont val="Calibri"/>
        <family val="2"/>
      </rPr>
      <t>"Histórico de rendimiento..."</t>
    </r>
    <r>
      <rPr>
        <sz val="11"/>
        <rFont val="Calibri"/>
        <family val="2"/>
      </rPr>
      <t xml:space="preserve"> en relación a las calificaciones obtenidas en Comunicación y Matemática por cada edad.   Entonces, aparecerá automáticamente los porcentajes respectivos y además, tendrás el pronóstico en cada caso. </t>
    </r>
  </si>
  <si>
    <t>2° Tomando como referencia los datos del 2015 y el pronóstico, podrás proyectar tus metas. Luego, escribe el número de estudiantes matriculados el presente año, y automáticamente se calculará la meta en número de estudiantes.</t>
  </si>
  <si>
    <t>3° Se repite la operación por cada edad, para finalmente contar con la meta del nivel en la tabla "CONSOLIDADO".</t>
  </si>
  <si>
    <t>Área de Comunicación</t>
  </si>
  <si>
    <t>Área de Matemática</t>
  </si>
  <si>
    <t>Metas de rendimiento en el Nivel Inicial - Ciencia y Ambiente, Personal Social.</t>
  </si>
  <si>
    <t>Estas tablas te servirán para realizar la misma operación anterior considerando otras Áreas Curriculares.</t>
  </si>
  <si>
    <t>Área de Ciencia y Ambiente</t>
  </si>
  <si>
    <t>Área de Personal Social</t>
  </si>
  <si>
    <t xml:space="preserve">
</t>
  </si>
  <si>
    <t>Metas de rendimiento en el Nivel Primaria para escuelas EIB - Comunicación (Lengua Materna y Segunda Lengua)</t>
  </si>
  <si>
    <r>
      <t xml:space="preserve">1° Deberás completar las tablas del </t>
    </r>
    <r>
      <rPr>
        <b/>
        <sz val="11"/>
        <rFont val="Calibri"/>
        <family val="2"/>
      </rPr>
      <t>"Histórico de rendimiento..."</t>
    </r>
    <r>
      <rPr>
        <sz val="11"/>
        <rFont val="Calibri"/>
        <family val="2"/>
      </rPr>
      <t xml:space="preserve"> en relación a las calificaciones obtenidas en Lengua Materna y Segunda Lengua por cada grado.  Entonces, aparecerá automáticamente los porcentajes que representan y además, tendrás el pronóstico en cada caso. </t>
    </r>
  </si>
  <si>
    <t>2° Tomando como referencia los datos del 2015 y el pronóstico, podrás proyectar tus metas. Luego, escribir el número de estudiantes matriculados el presente año y 
se calculará la meta en número de estudiantes.</t>
  </si>
  <si>
    <t>3° Se repite la operación en cada uno de los grados. Finalmente contarás con la meta del nivel en la tabla "CONSOLIDADO".</t>
  </si>
  <si>
    <r>
      <t xml:space="preserve">Área de Comunicación </t>
    </r>
    <r>
      <rPr>
        <b/>
        <sz val="12"/>
        <color indexed="9"/>
        <rFont val="Calibri"/>
        <family val="2"/>
      </rPr>
      <t>(LENGUA MATERNA)</t>
    </r>
  </si>
  <si>
    <r>
      <t xml:space="preserve">Área de Comunicación </t>
    </r>
    <r>
      <rPr>
        <b/>
        <sz val="12"/>
        <color indexed="9"/>
        <rFont val="Calibri"/>
        <family val="2"/>
      </rPr>
      <t>(SEGUNDA LENGUA)</t>
    </r>
  </si>
  <si>
    <t>Nivel PRIMARIA</t>
  </si>
  <si>
    <t>AD</t>
  </si>
  <si>
    <r>
      <t xml:space="preserve">Área de Comunicación </t>
    </r>
    <r>
      <rPr>
        <b/>
        <sz val="12"/>
        <rFont val="Calibri"/>
        <family val="2"/>
      </rPr>
      <t>(LENGUA MATERNA)</t>
    </r>
  </si>
  <si>
    <r>
      <t xml:space="preserve">Área de Comunicación </t>
    </r>
    <r>
      <rPr>
        <b/>
        <sz val="12"/>
        <rFont val="Calibri"/>
        <family val="2"/>
      </rPr>
      <t>(SEGUNDA LENGUA)</t>
    </r>
  </si>
  <si>
    <t>1er grado</t>
  </si>
  <si>
    <t>2do grado</t>
  </si>
  <si>
    <t>3er grado</t>
  </si>
  <si>
    <t>4to grado</t>
  </si>
  <si>
    <t>5to grado</t>
  </si>
  <si>
    <t>6to grado</t>
  </si>
  <si>
    <r>
      <t xml:space="preserve">En las II.EE. Intercultural Bilingüe, se consignará en COMUNICACIÓN la </t>
    </r>
    <r>
      <rPr>
        <sz val="11"/>
        <rFont val="Calibri"/>
        <family val="2"/>
      </rPr>
      <t>Calificación diferenciada de</t>
    </r>
    <r>
      <rPr>
        <sz val="11"/>
        <rFont val="Calibri"/>
        <family val="2"/>
      </rPr>
      <t xml:space="preserve"> Lengua Materna y Segunda Lengua, de acuerdo a la Directiva N° 004 VMGP-2005, aprobada por RM N° 0234-2005-ED.</t>
    </r>
  </si>
  <si>
    <t>Para las II.EE. organizadas en REDES EDUCATIVAS, considerarán la consolidación de la calificación final de cada una de las II.EE. que conforman la RED, lo que les permitirá proyectar una meta de RED EDUCATIVA que incluya las aspiraciones de cada una de las II.EE. que la componen.</t>
  </si>
  <si>
    <t>Metas de rendimiento en el Nivel Primaria - Comunicación y Matemática.</t>
  </si>
  <si>
    <t>1° Primero, en la tabla "Histórico de rendimiento..." debes completar los datos con respecto al número de estudiantes matriculados y su nivel de logro al final de los años 2013 al 2015. Luego, aparecerán automáticamente los porcentajes respectivos y tendrás el pronóstico en cada caso.</t>
  </si>
  <si>
    <t xml:space="preserve">2° Tomando como referencia los resultados del año anterior y el pronóstico, podrás proyectar tus metas para cada grado. Luego escribe el número de estudiantes por cada grado y tendrás la distribución de estudiantes, según la meta. </t>
  </si>
  <si>
    <t>3° Esta formulación de metas por año permitirá que se calculen los datos y la meta del nivel educativo en la tabla del "CONSOLIDADO".</t>
  </si>
  <si>
    <t xml:space="preserve">Área de Comunicación </t>
  </si>
  <si>
    <t>Metas de rendimiento en el Nivel Primaria - Ciencia y Ambiente, Personal Social</t>
  </si>
  <si>
    <r>
      <t xml:space="preserve">1° Deberás completar las tablas del </t>
    </r>
    <r>
      <rPr>
        <b/>
        <sz val="11"/>
        <rFont val="Calibri"/>
        <family val="2"/>
      </rPr>
      <t>"Histórico de rendimiento..."</t>
    </r>
    <r>
      <rPr>
        <sz val="11"/>
        <rFont val="Calibri"/>
        <family val="2"/>
      </rPr>
      <t xml:space="preserve"> en relación a las calificaciones obtenidas en Comunicación y Matemática por cada grado. Entonces, contarás con los porcentajes respectivos y el pronóstico en cada caso.</t>
    </r>
  </si>
  <si>
    <t xml:space="preserve">2° Tomando como referencia los datos del 2015 y el pronóstico, podrás proyectar tus metas. </t>
  </si>
  <si>
    <t xml:space="preserve">3° A continuación, debes escribir el número de estudiantes matriculados el año 2016; y verás la distribución de estudiantes según la meta. </t>
  </si>
  <si>
    <t>4° Se repite la operación en cada uno de los grados, para contar con la meta del nivel educativo en la tabla "CONSOLIDADO".</t>
  </si>
  <si>
    <t>Nivel SECUNDARIA</t>
  </si>
  <si>
    <t>18-20</t>
  </si>
  <si>
    <t>14-17</t>
  </si>
  <si>
    <t>11-13</t>
  </si>
  <si>
    <t>0-10</t>
  </si>
  <si>
    <t>1er.
grado</t>
  </si>
  <si>
    <t>2do.
grado</t>
  </si>
  <si>
    <t>3er.
grado</t>
  </si>
  <si>
    <t>4to. 
grado</t>
  </si>
  <si>
    <t>5to.
grado</t>
  </si>
  <si>
    <t>Metas de rendimiento en el Nivel Secundaria - Ciencia, Tecnología y Ambiente; Historia, Geografía y Economía.</t>
  </si>
  <si>
    <t xml:space="preserve">
</t>
  </si>
  <si>
    <t>Área de Ciencia, Tecnología y Ambiente</t>
  </si>
  <si>
    <t>Área de Historia, Geografía y Economía</t>
  </si>
  <si>
    <t>1er.
Grado</t>
  </si>
  <si>
    <t>4to.
grado</t>
  </si>
  <si>
    <t>Nivel educativo</t>
  </si>
  <si>
    <t>Grado</t>
  </si>
  <si>
    <t>Datos</t>
  </si>
  <si>
    <t>INICIAL</t>
  </si>
  <si>
    <t>Nro. estudiantes</t>
  </si>
  <si>
    <t>Porcentaje</t>
  </si>
  <si>
    <t>TOTAL del nivel</t>
  </si>
  <si>
    <t>PRIMARIA</t>
  </si>
  <si>
    <t>SECUNDARIA</t>
  </si>
  <si>
    <t>1er año</t>
  </si>
  <si>
    <t>2do año</t>
  </si>
  <si>
    <t>3er año</t>
  </si>
  <si>
    <t>4to año</t>
  </si>
  <si>
    <t>5to año</t>
  </si>
  <si>
    <t>TOTAL de la I.E.</t>
  </si>
  <si>
    <t>Nivel</t>
  </si>
  <si>
    <t>Matrícula 2016</t>
  </si>
  <si>
    <t>TODA LA I.E.</t>
  </si>
  <si>
    <t>LEYENDA  "Tipos de día"</t>
  </si>
  <si>
    <t>Nro. de días</t>
  </si>
  <si>
    <t>Día efectivo de aprendizaje escolar*</t>
  </si>
  <si>
    <t>* Los días efectivos de aprendizaje escolar incluyen al día del logro.</t>
  </si>
  <si>
    <t>Semana de Planificación**</t>
  </si>
  <si>
    <t>**La semana de planificación se inicia en marzo.</t>
  </si>
  <si>
    <t>Jornadas de reflexión ***</t>
  </si>
  <si>
    <t>*** Las Jornadas de Reflexión, se sugiere realizarlas: al conocerse los resultados de la ECE (abril); antes o después del 1er. día del Logro (julio); y antes o después del 2do. día de logro (diciembre).</t>
  </si>
  <si>
    <t>D</t>
  </si>
  <si>
    <t>E</t>
  </si>
  <si>
    <t>F</t>
  </si>
  <si>
    <t>**** Esta semana está prevista para la preparación de la documentación final del año escolar. Además, se inicia la planificación 2017, que implica la evaluación  (balance) de responsabilidades y resultados en la implementación de los CGE, que permita la planificación del año siguiente.</t>
  </si>
  <si>
    <t>G</t>
  </si>
  <si>
    <t>Documentación final y Planificación 2017****</t>
  </si>
  <si>
    <t xml:space="preserve"> (Ver recomendaciones del "Fascículo de Gestión Escolar")</t>
  </si>
  <si>
    <t>MES</t>
  </si>
  <si>
    <t>Semana 1</t>
  </si>
  <si>
    <t>Semana 2</t>
  </si>
  <si>
    <t>Semana 3</t>
  </si>
  <si>
    <t>Semana 4</t>
  </si>
  <si>
    <t>Semana 5</t>
  </si>
  <si>
    <t>Semana 6</t>
  </si>
  <si>
    <t>N° días</t>
  </si>
  <si>
    <t>EBA</t>
  </si>
  <si>
    <t>EBE</t>
  </si>
  <si>
    <t>ETP</t>
  </si>
  <si>
    <t>L</t>
  </si>
  <si>
    <t>Ma</t>
  </si>
  <si>
    <t>Mi</t>
  </si>
  <si>
    <t>J</t>
  </si>
  <si>
    <t>V</t>
  </si>
  <si>
    <t>S</t>
  </si>
  <si>
    <t>MARZO</t>
  </si>
  <si>
    <t>Fecha</t>
  </si>
  <si>
    <t>950 horas de trabajo pedagógico efectivo durante el año electivo</t>
  </si>
  <si>
    <t>Como mínimo es de 900 horas  según corresponda</t>
  </si>
  <si>
    <t>Tipo</t>
  </si>
  <si>
    <r>
      <t xml:space="preserve">Propuesta para la Calendarización del Año Escolar para alcanzar horas mínimas de acuerdo al </t>
    </r>
    <r>
      <rPr>
        <b/>
        <sz val="10"/>
        <rFont val="Arial Narrow"/>
        <family val="2"/>
      </rPr>
      <t>DS Nº 008-2006- ED.</t>
    </r>
    <r>
      <rPr>
        <sz val="10"/>
        <rFont val="Arial Narrow"/>
        <family val="2"/>
      </rPr>
      <t xml:space="preserve"> Aprueban los</t>
    </r>
    <r>
      <rPr>
        <b/>
        <sz val="10"/>
        <rFont val="Arial Narrow"/>
        <family val="2"/>
      </rPr>
      <t xml:space="preserve"> “Lineamientos para el Seguimiento y Control de la Labor Efectiva de Trabajo Docente en las Instituciones Educativas Públicas”</t>
    </r>
    <r>
      <rPr>
        <sz val="10"/>
        <rFont val="Arial Narrow"/>
        <family val="2"/>
      </rPr>
      <t xml:space="preserve">. </t>
    </r>
  </si>
  <si>
    <t>NOTA:</t>
  </si>
  <si>
    <t>En las IIEE EIB se debe tener en cuenta las situaciones climáticas, geográficas, distancias y otras, para armonizar con las actividades del Calendario Comunal.</t>
  </si>
  <si>
    <t>Julio</t>
  </si>
  <si>
    <t>|</t>
  </si>
  <si>
    <t>% DE EJECUCIÓN</t>
  </si>
  <si>
    <t>INICIO</t>
  </si>
  <si>
    <t>PROCESO</t>
  </si>
  <si>
    <t>SALIDA</t>
  </si>
  <si>
    <t xml:space="preserve">CONDICIONES </t>
  </si>
  <si>
    <t>Elige la opción que corresponda</t>
  </si>
  <si>
    <t>Comité de Tutoría, Orientación Educativa, y Convivencia Escolar.</t>
  </si>
  <si>
    <t>Normas de Convivencia actualizadas en el Reglamento Interno a nivel de I.E.</t>
  </si>
  <si>
    <t>Acuerdos de Aula.</t>
  </si>
  <si>
    <t>Afiliación al Síseve</t>
  </si>
  <si>
    <t>INVOLUCRADOS</t>
  </si>
  <si>
    <t>Pasos de atención del protocolo</t>
  </si>
  <si>
    <t>CASOS DE VIOLENCIA ESCOLAR</t>
  </si>
  <si>
    <t>Registro</t>
  </si>
  <si>
    <t>Acción de la IE</t>
  </si>
  <si>
    <t>Derivación</t>
  </si>
  <si>
    <t>Seguimiento</t>
  </si>
  <si>
    <t>Cierre</t>
  </si>
  <si>
    <t xml:space="preserve">TOTAL  </t>
  </si>
  <si>
    <t>ATENDIDOS</t>
  </si>
  <si>
    <t>Total del año</t>
  </si>
  <si>
    <t>Porcentaje de casos de Violencia Escolar atendidos sobre el total de casos registrados en el libro de incidencias y/o en la plataforma SíseVe.</t>
  </si>
  <si>
    <t>N° ATENDIDOS</t>
  </si>
  <si>
    <t>%</t>
  </si>
  <si>
    <t>TOTAL</t>
  </si>
  <si>
    <t>★ Para conocer el reporte de los casos, ingresa a la plataforma.</t>
  </si>
  <si>
    <t>http://www.siseve.pe/</t>
  </si>
  <si>
    <t>INDICADOR</t>
  </si>
  <si>
    <t>EXPECTATIVA DE AVANCE</t>
  </si>
  <si>
    <t>Alcance del indicador</t>
  </si>
  <si>
    <t>2do o 4to de primaria</t>
  </si>
  <si>
    <t>2do  de secundaria</t>
  </si>
  <si>
    <t>En relación a Comprensión Lectora en 2do grado de secundaria.</t>
  </si>
  <si>
    <t>En relación a Matemática en 2do grado de secundaria.</t>
  </si>
  <si>
    <t>En relación al rendimiento en Segunda Lengua (L2, Oralidad en niños/as de 5 años).</t>
  </si>
  <si>
    <t>En relación al rendimiento en Comunicación.</t>
  </si>
  <si>
    <t>En relación al rendimiento en Matemática.</t>
  </si>
  <si>
    <t>En relación al rendimiento en Ciencia y Ambiente.</t>
  </si>
  <si>
    <t>En relación al rendimiento en Personal Social.</t>
  </si>
  <si>
    <t>Indicador: Porcentaje de actividades planificadas en el PAT que fueron implementadas.</t>
  </si>
  <si>
    <t>Nro</t>
  </si>
  <si>
    <t>Compromiso</t>
  </si>
  <si>
    <t>Equipo responsable</t>
  </si>
  <si>
    <t>Fuente de verificación</t>
  </si>
  <si>
    <t>Matriz de monitoreo al logro de indicadores de los Compromisos de Gestión Escolar.</t>
  </si>
  <si>
    <r>
      <rPr>
        <b/>
        <sz val="12"/>
        <color theme="1" tint="4.9989318521683403E-2"/>
        <rFont val="Calibri"/>
        <family val="2"/>
        <scheme val="minor"/>
      </rPr>
      <t>Meta 2016</t>
    </r>
    <r>
      <rPr>
        <b/>
        <sz val="10"/>
        <color theme="1" tint="4.9989318521683403E-2"/>
        <rFont val="Calibri"/>
        <family val="2"/>
        <scheme val="minor"/>
      </rPr>
      <t xml:space="preserve"> 
</t>
    </r>
    <r>
      <rPr>
        <b/>
        <sz val="8"/>
        <color theme="1" tint="4.9989318521683403E-2"/>
        <rFont val="Calibri"/>
        <family val="2"/>
        <scheme val="minor"/>
      </rPr>
      <t>(Trasladar las metas desde la matriz de planificación del aplicativo 1)</t>
    </r>
  </si>
  <si>
    <t>Datos parciales - Julio</t>
  </si>
  <si>
    <t>Datos finales - Diciembre</t>
  </si>
  <si>
    <t xml:space="preserve">% </t>
  </si>
  <si>
    <t>Porcentaje de estudiantes que logran un nivel satisfactorio en la Evaluación Censal de Estudiantes ECE y ECELO</t>
  </si>
  <si>
    <t>La IE demuestra un incremento del porcentaje de estudiantes que logran el nivel satisfactorio en la ECE y ECELO, respecto al año anterior.</t>
  </si>
  <si>
    <t>En relación a Comprensión Lectora en 2° grado; y Lengua 1 en 4° grado de IIEE EIB.</t>
  </si>
  <si>
    <t>En relación a Matemática en 2° grado; y Lengua 2 en 4° grado de IIEE EIB.</t>
  </si>
  <si>
    <t>Porcentaje de estudiantes, de los demás grados, que alcanzan nivel satisfactorio en rendimiento.</t>
  </si>
  <si>
    <t>La IE demuestra un incremento del porcentaje de estudiantes que logran un nivel satisfactorio de aprendizajes en todos los grados, respecto al año anterior.</t>
  </si>
  <si>
    <t>En relación al rendimiento en Lengua Materna (L1, en niños/as de 3 a 5 años).</t>
  </si>
  <si>
    <t>En relación a los estudiantes que alcanzan el nivel satisfactorio (AD y A) en Lengua Materna.</t>
  </si>
  <si>
    <t>En relación a los estudiantes que alcanzan  el nivel satisfactorio (AD y A) en Segunda Lengua.</t>
  </si>
  <si>
    <t>El nivel satisfactorio incluye resultados de calificación AD y A en Comunicación.</t>
  </si>
  <si>
    <t>El nivel satisfactorio incluye resultados de calificación AD y A en Matemática.</t>
  </si>
  <si>
    <t>El nivel satisfactorio incluye resultados de calificación AD y A en Ciencia y Ambiente.</t>
  </si>
  <si>
    <t>El nivel satisfactorio incluye resultados de calificación AD y A en Personal Social.</t>
  </si>
  <si>
    <t>El nivel satisfactorio incluye resultados de calificación 18-20; 14-17 en Comunicación.</t>
  </si>
  <si>
    <t>El nivel satisfactorio incluye resultados de calificación 18-20; 14-17 en Matemática.</t>
  </si>
  <si>
    <t>El nivel satisfactorio incluye resultados de calificación 18-20; 14-17 en Ciencia, Tecnología y Ambiente.</t>
  </si>
  <si>
    <t>El nivel satisfactorio incluye resultados de calificación 18-20; 14-17 en Historia, Geografía y Economía.</t>
  </si>
  <si>
    <t>Retención anual e interanual de estudiantes en la Institución Educativa.</t>
  </si>
  <si>
    <t>Porcentaje de permanencia (estudiantes que culminan el año escolar y se matriculan en el año siguiente) y conclusión .</t>
  </si>
  <si>
    <t>La IE incrementa el porcentaje de permanencia y conclusión respecto al año anterior.
La IE incrementa el porcentaje de retención respecto al año en curso.</t>
  </si>
  <si>
    <t>Conclusión en el nivel inicial.</t>
  </si>
  <si>
    <t>Prim.</t>
  </si>
  <si>
    <t>Conclusión en el nivel primaria</t>
  </si>
  <si>
    <t>Sec.</t>
  </si>
  <si>
    <t>Conclusión en el nivel secundaria.</t>
  </si>
  <si>
    <t>Cumplimiento de la calendarización planificada por la Institución Educativa.</t>
  </si>
  <si>
    <t>Porcentaje de horas lectivas cumplidas por nivel.</t>
  </si>
  <si>
    <t>La IE cumple el 100% de horas lectivas planificadas en la calendarización.</t>
  </si>
  <si>
    <t>Horas lectivas cumplidas en el nivel inicial.</t>
  </si>
  <si>
    <t>Horas lectivas cumplidas en el nivel primaria.</t>
  </si>
  <si>
    <t>Horas lectivas cumplidas, en el nivel secundaria.</t>
  </si>
  <si>
    <t>Porcentaje de jornadas laborables efectivas de los docentes.</t>
  </si>
  <si>
    <t>La IE asegura la asistencia y permanencia de los docentes en las jornadas laborables.</t>
  </si>
  <si>
    <t>Jornada laboral efectiva de docentes del nivel inicial.</t>
  </si>
  <si>
    <t>Jornada laboral efectiva de docentes del nivel primaria.</t>
  </si>
  <si>
    <t>Jornada laboral efectiva de docentes del nivel secundaria.</t>
  </si>
  <si>
    <t>Acompañamiento y monitoreo a la práctica pedagógica en la Institución Educativa</t>
  </si>
  <si>
    <t>Porcentaje de docentes que reciben monitoreo y acompañamiento por parte del equipo directivo.</t>
  </si>
  <si>
    <t>La IE incrementa el número de docentes monitoreados y acompañados en su práctica pedagógica por el equipo directivo, tomando en cuenta el uso pedagógico del tiempo, uso de herramientas pedagógicas y uso de materiales educativos.</t>
  </si>
  <si>
    <t>Con respecto al número de visitas a docentes del nivel inicial</t>
  </si>
  <si>
    <t>Con respecto al número de visitas a docentes del nivel primaria</t>
  </si>
  <si>
    <t>Con respecto al número de visitas a docentes del nivel secundaria</t>
  </si>
  <si>
    <t>Gestión del clima escolar en la Institución Educativa.</t>
  </si>
  <si>
    <t>Porcentaje de conflictos sobre los que el equipo directivo toma acción, en relación al número de conflictos identificados y registrados.</t>
  </si>
  <si>
    <t>Se incrementa el número de conflictos sobre los cuales el equipo directivo toma acción, respecto de aquellos identificados y registrados, ocurridos en la IE.</t>
  </si>
  <si>
    <t>Con respecto a los casos de violencia escolar atendidos sobre el total de registrados.</t>
  </si>
  <si>
    <t>6.1 Porcentaje de actores educativos que participan en la elaboración del PEI.</t>
  </si>
  <si>
    <t>La IE logra la participación de los actores educativos en la elaboración del PEI.</t>
  </si>
  <si>
    <t>Con respecto a los actores educativos que participan del proceso.</t>
  </si>
  <si>
    <t>6.2 Porcentaje de actividades planificadas en el Plan Anual de Trabajo (PAT) que fueron implementadas.</t>
  </si>
  <si>
    <t>La IE implementa las actividades planificadas en el Plan Anual de Trabajo.</t>
  </si>
  <si>
    <t>Porcentaje de actividades planificadas en el Plan Anual de Trabajo (PAT) que fueron implementadas.</t>
  </si>
  <si>
    <r>
      <t xml:space="preserve">Monitoreo de metas de rendimiento en Comunicación </t>
    </r>
    <r>
      <rPr>
        <sz val="14"/>
        <color indexed="60"/>
        <rFont val="Arial Rounded MT Bold"/>
        <family val="2"/>
      </rPr>
      <t xml:space="preserve">(Primera y segunda lengua). </t>
    </r>
  </si>
  <si>
    <t xml:space="preserve">1° En la tabla "RESULTADOS POR EDADES" debe completarse con los datos de las calificaciones de las/los niñas/os en cada edad según el período. Se presentan dos columnas, en la primera deberás escribir el resultado parcial de las/los niñas/niños (si te organizas en bimestres, considerarás los dos primeros; si te organizas por trimestres, considerarás el primero); y en la segunda, los resultados finales de las/los niñas/niños. </t>
  </si>
  <si>
    <t>2° La tabla del "Consolidado" se procesará, automáticamente, a medida que ingreses datos en las celdas posteriores.</t>
  </si>
  <si>
    <r>
      <rPr>
        <b/>
        <sz val="16"/>
        <color rgb="FF00B050"/>
        <rFont val="Arial Rounded MT Bold"/>
        <family val="2"/>
      </rPr>
      <t>CONSOLIDADO</t>
    </r>
    <r>
      <rPr>
        <b/>
        <sz val="16"/>
        <color indexed="23"/>
        <rFont val="Calibri Light"/>
        <family val="2"/>
      </rPr>
      <t xml:space="preserve"> DE RESULTADOS DEL NIVEL INICIAL_EIB (Calificaciones parciales y finales 2016) </t>
    </r>
    <r>
      <rPr>
        <b/>
        <sz val="16"/>
        <color indexed="23"/>
        <rFont val="Arial Unicode MS"/>
        <family val="2"/>
      </rPr>
      <t>➨</t>
    </r>
  </si>
  <si>
    <r>
      <t xml:space="preserve">ÁREA COMUNICACIÓN 
</t>
    </r>
    <r>
      <rPr>
        <b/>
        <sz val="13"/>
        <color indexed="9"/>
        <rFont val="Calibri"/>
        <family val="2"/>
      </rPr>
      <t>PRIMERA LENGUA</t>
    </r>
  </si>
  <si>
    <t>Parciales</t>
  </si>
  <si>
    <t>Finales</t>
  </si>
  <si>
    <r>
      <t xml:space="preserve">ÁREA COMUNICACIÓN 
</t>
    </r>
    <r>
      <rPr>
        <b/>
        <sz val="13"/>
        <color indexed="9"/>
        <rFont val="Calibri"/>
        <family val="2"/>
      </rPr>
      <t>SEGUNDA LENGUA</t>
    </r>
  </si>
  <si>
    <t xml:space="preserve">Nivel INICIAL
</t>
  </si>
  <si>
    <t>Nro. de estudiantes según calificación**</t>
  </si>
  <si>
    <r>
      <t xml:space="preserve">RESULTADOS POR EDADES </t>
    </r>
    <r>
      <rPr>
        <b/>
        <sz val="18"/>
        <color indexed="23"/>
        <rFont val="Arial Unicode MS"/>
        <family val="2"/>
      </rPr>
      <t>➨</t>
    </r>
  </si>
  <si>
    <r>
      <t>ÁREA COMUNICACIÓN
 (</t>
    </r>
    <r>
      <rPr>
        <b/>
        <sz val="13"/>
        <color indexed="9"/>
        <rFont val="Calibri"/>
        <family val="2"/>
      </rPr>
      <t>PRIMERA LENGUA)</t>
    </r>
  </si>
  <si>
    <r>
      <t>ÁREA COMUNICACIÓN
 (S</t>
    </r>
    <r>
      <rPr>
        <b/>
        <sz val="13"/>
        <color indexed="9"/>
        <rFont val="Calibri"/>
        <family val="2"/>
      </rPr>
      <t>EGUNDA LENGUA)</t>
    </r>
  </si>
  <si>
    <r>
      <t xml:space="preserve">* Nro de estudiantes: </t>
    </r>
    <r>
      <rPr>
        <i/>
        <sz val="10"/>
        <rFont val="Calibri"/>
        <family val="2"/>
      </rPr>
      <t xml:space="preserve"> Idealmente será el mismo número desde el inicio de año, hasta el final. Sin embargo, puede variar de periodo a periodo y al final del año.</t>
    </r>
  </si>
  <si>
    <r>
      <t>** Estudiantes según calificación:</t>
    </r>
    <r>
      <rPr>
        <i/>
        <sz val="10"/>
        <rFont val="Calibri"/>
        <family val="2"/>
      </rPr>
      <t xml:space="preserve"> En estos recuadros coloca el número de estudiantes con cada calificación según periodo indicado.</t>
    </r>
  </si>
  <si>
    <t>Metas de rendimiento en Ciencia y Ambiente, Personal Social.</t>
  </si>
  <si>
    <t>Seguir el procedimiento anterior.</t>
  </si>
  <si>
    <r>
      <rPr>
        <b/>
        <sz val="16"/>
        <color rgb="FF00B050"/>
        <rFont val="Arial Rounded MT Bold"/>
        <family val="2"/>
      </rPr>
      <t>CONSOLIDADO</t>
    </r>
    <r>
      <rPr>
        <b/>
        <sz val="18"/>
        <color indexed="23"/>
        <rFont val="Calibri Light"/>
        <family val="2"/>
      </rPr>
      <t xml:space="preserve"> DE RESULTADOS DEL NIVEL INICIAL (Calificaciones parciales y finales 2016) </t>
    </r>
  </si>
  <si>
    <t>Metas de rendimiento en Comunicación (Lengua materna y Segunda lengua)</t>
  </si>
  <si>
    <t xml:space="preserve">1° En la tabla "RESULTADOS POR GRADOS" debe completarse con los datos de las calificaciones de las/los estudiantes en cada grado, según el período. Se presentan dos columnas, en la primera deberás escribir el resultado parcial de las/los estudiantes (si te organizas en bimestres, considerarás los dos primeros; si te organizas por trimestres, considerarás el primero); y en la segunda, los resultados finales de las/los estudiantes. </t>
  </si>
  <si>
    <r>
      <rPr>
        <b/>
        <sz val="16"/>
        <color rgb="FF00B050"/>
        <rFont val="Arial Rounded MT Bold"/>
        <family val="2"/>
      </rPr>
      <t>CONSOLIDADO</t>
    </r>
    <r>
      <rPr>
        <b/>
        <sz val="18"/>
        <color indexed="23"/>
        <rFont val="Calibri Light"/>
        <family val="2"/>
      </rPr>
      <t xml:space="preserve"> DE RESULTADOS DEL NIVEL PRIMARIA (Calificaciones parciales y finales 2016) </t>
    </r>
    <r>
      <rPr>
        <b/>
        <sz val="18"/>
        <color indexed="23"/>
        <rFont val="Arial Unicode MS"/>
        <family val="2"/>
      </rPr>
      <t>➨</t>
    </r>
  </si>
  <si>
    <r>
      <rPr>
        <b/>
        <sz val="15"/>
        <color indexed="9"/>
        <rFont val="Calibri"/>
        <family val="2"/>
      </rPr>
      <t>ÁREA COMUNICACIÓN</t>
    </r>
    <r>
      <rPr>
        <b/>
        <sz val="16"/>
        <color indexed="9"/>
        <rFont val="Calibri"/>
        <family val="2"/>
      </rPr>
      <t xml:space="preserve"> 
</t>
    </r>
    <r>
      <rPr>
        <b/>
        <sz val="13"/>
        <color indexed="9"/>
        <rFont val="Calibri"/>
        <family val="2"/>
      </rPr>
      <t>LENGUA MATERNA</t>
    </r>
  </si>
  <si>
    <r>
      <rPr>
        <b/>
        <sz val="15"/>
        <color indexed="9"/>
        <rFont val="Calibri"/>
        <family val="2"/>
      </rPr>
      <t>ÁREA COMUNICACIÓN</t>
    </r>
    <r>
      <rPr>
        <b/>
        <sz val="16"/>
        <color indexed="9"/>
        <rFont val="Calibri"/>
        <family val="2"/>
      </rPr>
      <t xml:space="preserve"> 
</t>
    </r>
    <r>
      <rPr>
        <b/>
        <sz val="13"/>
        <color indexed="9"/>
        <rFont val="Calibri"/>
        <family val="2"/>
      </rPr>
      <t>SEGUNDA LENGUA</t>
    </r>
  </si>
  <si>
    <r>
      <t xml:space="preserve">RESULTADOS POR GRADOS </t>
    </r>
    <r>
      <rPr>
        <b/>
        <sz val="18"/>
        <color indexed="23"/>
        <rFont val="Arial Unicode MS"/>
        <family val="2"/>
      </rPr>
      <t>➨</t>
    </r>
  </si>
  <si>
    <t>Nro de estudiantes según calificación**</t>
  </si>
  <si>
    <r>
      <t xml:space="preserve">* Nro. de estudiantes: </t>
    </r>
    <r>
      <rPr>
        <i/>
        <sz val="10"/>
        <rFont val="Calibri"/>
        <family val="2"/>
      </rPr>
      <t xml:space="preserve"> Idealmente será el mismo número desde el inicio de año, hasta el final. Sin embargo, puede variar de periodo a periodo y al final del año.</t>
    </r>
  </si>
  <si>
    <t>Meta 2017</t>
  </si>
  <si>
    <t>Monitoreo a metas de rendimiento en Comunicación y Matemática.</t>
  </si>
  <si>
    <t>Metas de rendimiento en Comunicación y Matemática.</t>
  </si>
  <si>
    <t>Área Comunicación</t>
  </si>
  <si>
    <t>Área Matemática</t>
  </si>
  <si>
    <r>
      <t xml:space="preserve">RESULTADOS POR GRADOS  </t>
    </r>
    <r>
      <rPr>
        <b/>
        <sz val="18"/>
        <color indexed="23"/>
        <rFont val="Arial Unicode MS"/>
        <family val="2"/>
      </rPr>
      <t>➨</t>
    </r>
  </si>
  <si>
    <t>Área Ciencia y Ambiente</t>
  </si>
  <si>
    <t>Notas  parciales</t>
  </si>
  <si>
    <t>Notas finales</t>
  </si>
  <si>
    <t>Área Personal Social</t>
  </si>
  <si>
    <r>
      <t xml:space="preserve">RESULTADOS POR GRADOS   </t>
    </r>
    <r>
      <rPr>
        <b/>
        <sz val="18"/>
        <color indexed="23"/>
        <rFont val="Arial Unicode MS"/>
        <family val="2"/>
      </rPr>
      <t>➨</t>
    </r>
  </si>
  <si>
    <t>1er
grado</t>
  </si>
  <si>
    <t>2do 
grado</t>
  </si>
  <si>
    <t>3er
grado</t>
  </si>
  <si>
    <t>4to 
grado</t>
  </si>
  <si>
    <t>5to
grado</t>
  </si>
  <si>
    <t>Área Ciencia, Tecnología y A.</t>
  </si>
  <si>
    <t>Área Hia, Geografía y Economía</t>
  </si>
  <si>
    <t>Compromiso de Gestion 2</t>
  </si>
  <si>
    <t>Nivel Educativo</t>
  </si>
  <si>
    <t>Abandono 2016</t>
  </si>
  <si>
    <t>Traslado 2016</t>
  </si>
  <si>
    <t>Conclusión 2016</t>
  </si>
  <si>
    <t>Nro. est.</t>
  </si>
  <si>
    <t>Nro estudiantes</t>
  </si>
  <si>
    <t>Nro est.</t>
  </si>
  <si>
    <t>Compromiso de Gestion 3</t>
  </si>
  <si>
    <t>Reporte de horas perdidas y recuperadas; y del porcentaje de cumplimiento de horas lectivas, resultado del balance entre las horas programadas y las cumplidas.</t>
  </si>
  <si>
    <t>Consolidado - NIVEL INICIAL</t>
  </si>
  <si>
    <t>Anual</t>
  </si>
  <si>
    <t xml:space="preserve">Horas perdidas durante el año </t>
  </si>
  <si>
    <t xml:space="preserve">Horas recuperadas durante el año </t>
  </si>
  <si>
    <t xml:space="preserve">Balance entre pérdida y recuperación </t>
  </si>
  <si>
    <t>% de cumplimiento de horas lectivas</t>
  </si>
  <si>
    <t>Consolidado - NIVEL PRIMARIA</t>
  </si>
  <si>
    <t>Consolidado - NIVEL SECUNDARIA</t>
  </si>
  <si>
    <t xml:space="preserve">Horas perdidas según causa de pérdida </t>
  </si>
  <si>
    <t>CAUSA</t>
  </si>
  <si>
    <t>Nro. de horas por nivel</t>
  </si>
  <si>
    <t>Inic.</t>
  </si>
  <si>
    <t>Problema climático</t>
  </si>
  <si>
    <t>Problema social</t>
  </si>
  <si>
    <t>Convocatoria MINEDU/OOII</t>
  </si>
  <si>
    <t>Otros motivos</t>
  </si>
  <si>
    <t>Este consolidado te permitirá identificar qué tipo de problemas o actividades están mellando en el cumplimiento de la planificación.</t>
  </si>
  <si>
    <t>Registro mensual de pérdida y recuperación de horas ➨</t>
  </si>
  <si>
    <t>Esta tabla está dividida según los meses del año escolar y, dentro de ellos, según cada nivel educativo. Deberás escribir el número de horas perdidas en cada mes y nivel educativo según la causa de la pérdida, y luego completa el número de horas recuperadas por mes y nivel educativo. Lo demás procesará automáticamente y el consolidado anual se irá actualizando a medida que agregues más datos.</t>
  </si>
  <si>
    <t>NIVEL</t>
  </si>
  <si>
    <t>Horas programadas</t>
  </si>
  <si>
    <t>Horas perdidas</t>
  </si>
  <si>
    <t>Horas recuperadas</t>
  </si>
  <si>
    <t>Balance mensual</t>
  </si>
  <si>
    <t>Horas perdidas total</t>
  </si>
  <si>
    <t>Indicador 2: Porcentaje de jornadas laborales efectivas de los docentes.</t>
  </si>
  <si>
    <t>HORAS CALENDARIZADAS EN EL AÑO</t>
  </si>
  <si>
    <t>NIVEL/MODALIDAD</t>
  </si>
  <si>
    <t>H. / DIA</t>
  </si>
  <si>
    <t>N° SECC.</t>
  </si>
  <si>
    <t>HORAS</t>
  </si>
  <si>
    <t>HRS. CALENDARIZADAS EN EL MES</t>
  </si>
  <si>
    <t>HORAS CALENDARIZADAS EN EL MES</t>
  </si>
  <si>
    <t>AÑO</t>
  </si>
  <si>
    <t>DIAS</t>
  </si>
  <si>
    <t>LECT.</t>
  </si>
  <si>
    <t>EFEC.</t>
  </si>
  <si>
    <t>INFORME DE LAS HORAS EFECTIVAS DE TRABAJO PEDAGOGICO EN LAS INSTITUCIONES EDUCATIVAS PUBLICAS *</t>
  </si>
  <si>
    <t>AVANCE ANUAL DE JORN. LAB. EFECTIVA</t>
  </si>
  <si>
    <t>JORNADA EFECTIVA</t>
  </si>
  <si>
    <t>PROG.</t>
  </si>
  <si>
    <t>CUMP.</t>
  </si>
  <si>
    <t>CUMPL.</t>
  </si>
  <si>
    <t>% MES</t>
  </si>
  <si>
    <t>% AÑO</t>
  </si>
  <si>
    <t>.</t>
  </si>
  <si>
    <t>* FORMATO 02, PROPUESTO EN "LINEAMIENTOS PARA EL SEGUIMIENTO Y CONTROL DE LA LABOR EFECTIVA DE TRABAJO DOCENTE EN LAS INSTITUCIONES EDUCATIVAS PÚBLICAS"  DS Nº 008-2006-ED</t>
  </si>
  <si>
    <t>APELLIDOS NOMBRES</t>
  </si>
  <si>
    <t>JORN. EFECT. DE TRABAJO PEDAG.</t>
  </si>
  <si>
    <t>EDAD</t>
  </si>
  <si>
    <t>SECCIÓN</t>
  </si>
  <si>
    <t>TOTAL DE HORAS EFECTIVAS MENSUAL</t>
  </si>
  <si>
    <t>DÍAS EFECTIVOS DE TRABAJO ESCOLAR</t>
  </si>
  <si>
    <t>APELLIDOS Y NOMBRES</t>
  </si>
  <si>
    <t>GRADO</t>
  </si>
  <si>
    <t>H. SEM</t>
  </si>
  <si>
    <t>HRS. SEM CONTROL</t>
  </si>
  <si>
    <t>HR. DIA</t>
  </si>
  <si>
    <t>CONTROL</t>
  </si>
  <si>
    <t>1° Lleva el registro de los casos presentados de violencia escolar, en el libro de incidencias y en la plataforma del Síseve.</t>
  </si>
  <si>
    <t>2° Haz el seguimiento de los casos, según el protocolo de atención. La tabla de "Registro mensual" te servirá en ese proceso.</t>
  </si>
  <si>
    <t>SíseVe - Sistema especializado en atención de casos sobre Violencia Escolar</t>
  </si>
  <si>
    <t>Porcentaje de casos de violencia escolar atendidos sobre el total de casos registrados.</t>
  </si>
  <si>
    <t>CONSOLIDADO ANUAL 2016</t>
  </si>
  <si>
    <t>Involucrados</t>
  </si>
  <si>
    <t>Casos de violencia actual según su estado actual</t>
  </si>
  <si>
    <t>CASOS</t>
  </si>
  <si>
    <t>% ATENDIDOS</t>
  </si>
  <si>
    <t>% del año según estado de casos.</t>
  </si>
  <si>
    <r>
      <rPr>
        <b/>
        <sz val="11"/>
        <rFont val="Arial Unicode MS"/>
        <family val="2"/>
      </rPr>
      <t xml:space="preserve">★ </t>
    </r>
    <r>
      <rPr>
        <i/>
        <sz val="11"/>
        <rFont val="Calibri"/>
        <family val="2"/>
      </rPr>
      <t>En las tablas siguientes deberás colocar el número de casos según el detalle solicitado.
En las tablas correspondientes a cada mes deberás completar los datos según los casos que hayan aparecido en cada mes y según el estado en el que estén dichos casos. Podrás ir actualizando o modificando el estado de los casos a medida que vayan avanzando en el proceso. (Si un caso que surgió en marzo, entró en fase de Cierre en junio, tendrás que modificar ese dato en la tabla del mes de marzo, pues el conflicto en cuestión pertenece a ese mes.)
Por lo anterior, será importante que ordenes tu cuaderno de incidencias de forma mensual, así podrás hacer el seguimiento a los conflictos según el mes en que surgieron.
Las definiciones del estado actual de los conflictos está a continuación y puedes encontrar ejemplos en los Manuales del SíseVe, ingresa al vínculo del inicio.</t>
    </r>
  </si>
  <si>
    <r>
      <rPr>
        <b/>
        <i/>
        <sz val="11"/>
        <rFont val="Calibri"/>
        <family val="2"/>
      </rPr>
      <t>Registro</t>
    </r>
    <r>
      <rPr>
        <i/>
        <sz val="11"/>
        <rFont val="Calibri"/>
        <family val="2"/>
      </rPr>
      <t xml:space="preserve">: Etapa inicial donde se toma conocimiento del caso y se procede a registrarlo en el SíseVe y/o en el Cuaderno de incidencias de la I.E. El simple registro no implica que se haya tomado una acción necesariamente.
</t>
    </r>
    <r>
      <rPr>
        <b/>
        <i/>
        <sz val="11"/>
        <rFont val="Calibri"/>
        <family val="2"/>
      </rPr>
      <t>Acción de la I.E.</t>
    </r>
    <r>
      <rPr>
        <i/>
        <sz val="11"/>
        <rFont val="Calibri"/>
        <family val="2"/>
      </rPr>
      <t xml:space="preserve">: Nos referimos a las medidas adoptadas por la escuela para atender cada caso de violencia escolar.
</t>
    </r>
    <r>
      <rPr>
        <b/>
        <i/>
        <sz val="11"/>
        <rFont val="Calibri"/>
        <family val="2"/>
      </rPr>
      <t>Derivación</t>
    </r>
    <r>
      <rPr>
        <i/>
        <sz val="11"/>
        <rFont val="Calibri"/>
        <family val="2"/>
      </rPr>
      <t xml:space="preserve">: Ciertos casos requieren de servicios especializados impartidos por otras instituciones (Defensorías del Niño y del Adolescente, Centros de salud, Centro de Emergencia Mujer, Comisaría o Fiscalía, etc.).
</t>
    </r>
    <r>
      <rPr>
        <b/>
        <i/>
        <sz val="11"/>
        <rFont val="Calibri"/>
        <family val="2"/>
      </rPr>
      <t>Seguimiento</t>
    </r>
    <r>
      <rPr>
        <i/>
        <sz val="11"/>
        <rFont val="Calibri"/>
        <family val="2"/>
      </rPr>
      <t xml:space="preserve">: Consiste en verificar que nuestros estudiantes estén recibiendo una adecuada atención.
</t>
    </r>
    <r>
      <rPr>
        <b/>
        <i/>
        <sz val="11"/>
        <rFont val="Calibri"/>
        <family val="2"/>
      </rPr>
      <t>Cierre</t>
    </r>
    <r>
      <rPr>
        <i/>
        <sz val="11"/>
        <rFont val="Calibri"/>
        <family val="2"/>
      </rPr>
      <t>: Se da por concluida la atención del caso, cuando se han ejecutado las medidas de protección y atención por la I.E. y por los servicios especializados de manera satisfactoria. Para ello, hay que verificar la restitución o protección de los derechos del niño, niña y/o adolescente involucrados en los hechos de violencia.</t>
    </r>
  </si>
  <si>
    <t>Mes</t>
  </si>
  <si>
    <t>Número de casos según su estado actual</t>
  </si>
  <si>
    <t>Total de casos por mes</t>
  </si>
  <si>
    <t>Casos del mes de MARZO</t>
  </si>
  <si>
    <t>Total del mes</t>
  </si>
  <si>
    <t>% según estado de casos del mes</t>
  </si>
  <si>
    <t>Casos del mes de ABRIL</t>
  </si>
  <si>
    <t>Casos del mes de MAYO</t>
  </si>
  <si>
    <t>Casos del mes de JUNIO</t>
  </si>
  <si>
    <t>Casos del mes de JULIO</t>
  </si>
  <si>
    <t>Casos del mes de AGOSTO</t>
  </si>
  <si>
    <t>Casos del mes de SETIEMBRE</t>
  </si>
  <si>
    <t>Casos del mes de OCTUBRE</t>
  </si>
  <si>
    <t>Casos del mes de NOVIEMBRE</t>
  </si>
  <si>
    <t>Casos del mes de DICIEMBRE</t>
  </si>
  <si>
    <t>Nombre de la IE:</t>
  </si>
  <si>
    <t>Resultados 2016</t>
  </si>
  <si>
    <t>Resultados 2014</t>
  </si>
  <si>
    <r>
      <t>¿Cuántos estudiantes tienes en</t>
    </r>
    <r>
      <rPr>
        <b/>
        <sz val="12"/>
        <rFont val="Calibri"/>
        <family val="2"/>
      </rPr>
      <t xml:space="preserve"> 2do. grado de secundaria</t>
    </r>
    <r>
      <rPr>
        <b/>
        <sz val="11"/>
        <rFont val="Calibri"/>
        <family val="2"/>
      </rPr>
      <t xml:space="preserve"> (</t>
    </r>
    <r>
      <rPr>
        <b/>
        <u/>
        <sz val="11"/>
        <rFont val="Calibri"/>
        <family val="2"/>
      </rPr>
      <t>ECE</t>
    </r>
    <r>
      <rPr>
        <b/>
        <sz val="11"/>
        <rFont val="Calibri"/>
        <family val="2"/>
      </rPr>
      <t xml:space="preserve">) este </t>
    </r>
    <r>
      <rPr>
        <b/>
        <u/>
        <sz val="12"/>
        <rFont val="Calibri"/>
        <family val="2"/>
      </rPr>
      <t>2017</t>
    </r>
    <r>
      <rPr>
        <b/>
        <sz val="11"/>
        <rFont val="Calibri"/>
        <family val="2"/>
      </rPr>
      <t>?</t>
    </r>
  </si>
  <si>
    <r>
      <t>¿Cuántos estudiantes tienes en</t>
    </r>
    <r>
      <rPr>
        <b/>
        <sz val="12"/>
        <rFont val="Calibri"/>
        <family val="2"/>
      </rPr>
      <t xml:space="preserve"> 2do. grado de primaria</t>
    </r>
    <r>
      <rPr>
        <b/>
        <sz val="11"/>
        <rFont val="Calibri"/>
        <family val="2"/>
      </rPr>
      <t xml:space="preserve"> (</t>
    </r>
    <r>
      <rPr>
        <b/>
        <u/>
        <sz val="11"/>
        <rFont val="Calibri"/>
        <family val="2"/>
      </rPr>
      <t>ECE</t>
    </r>
    <r>
      <rPr>
        <b/>
        <sz val="11"/>
        <rFont val="Calibri"/>
        <family val="2"/>
      </rPr>
      <t xml:space="preserve">) o en </t>
    </r>
    <r>
      <rPr>
        <b/>
        <sz val="12"/>
        <rFont val="Calibri"/>
        <family val="2"/>
      </rPr>
      <t>4to. grado de primaria</t>
    </r>
    <r>
      <rPr>
        <b/>
        <sz val="11"/>
        <rFont val="Calibri"/>
        <family val="2"/>
      </rPr>
      <t xml:space="preserve"> (</t>
    </r>
    <r>
      <rPr>
        <b/>
        <u/>
        <sz val="11"/>
        <rFont val="Calibri"/>
        <family val="2"/>
      </rPr>
      <t>ECELO</t>
    </r>
    <r>
      <rPr>
        <b/>
        <sz val="11"/>
        <rFont val="Calibri"/>
        <family val="2"/>
      </rPr>
      <t xml:space="preserve">) este </t>
    </r>
    <r>
      <rPr>
        <b/>
        <u/>
        <sz val="12"/>
        <rFont val="Calibri"/>
        <family val="2"/>
      </rPr>
      <t>2017</t>
    </r>
    <r>
      <rPr>
        <b/>
        <sz val="11"/>
        <rFont val="Calibri"/>
        <family val="2"/>
      </rPr>
      <t>?</t>
    </r>
  </si>
  <si>
    <r>
      <t xml:space="preserve">2° Metas 2017 </t>
    </r>
    <r>
      <rPr>
        <b/>
        <sz val="16"/>
        <color indexed="9"/>
        <rFont val="Arial Unicode MS"/>
        <family val="2"/>
      </rPr>
      <t>➨</t>
    </r>
  </si>
  <si>
    <t>Matrícula 2017</t>
  </si>
  <si>
    <t>Formulación de metas del año 2017</t>
  </si>
  <si>
    <t xml:space="preserve">Ciclo Medio: mínimo 2000 horas de estudio (Módulo). </t>
  </si>
  <si>
    <t>Horas Lectivas</t>
  </si>
  <si>
    <t>Horas Efectvas</t>
  </si>
  <si>
    <t xml:space="preserve">3° En la tabla "META 2017", aparecerá el porcentaje de casos de violencia escolar sobre los que la escuela tomó alguna acción el 2016, que permitirá estimar la meta que tu Equipo Directivo se proponga alcanzar durante la presente gestión. </t>
  </si>
  <si>
    <t xml:space="preserve">1° Primero, revisar las condiciones para la Gestión de la Convivencia Escolar en la tabla "RESULTADOS 2016". </t>
  </si>
  <si>
    <t>1° RESULTADOS 2016
Condiciones para la gestión de la Convivencia Escolar</t>
  </si>
  <si>
    <t>3° META 2017 ➨</t>
  </si>
  <si>
    <t>OBJETIVOS DE LA IE</t>
  </si>
  <si>
    <t>Matrícula inicial 2017</t>
  </si>
  <si>
    <t>Matrícula adicional 2017</t>
  </si>
  <si>
    <t>Abandono 2017</t>
  </si>
  <si>
    <t>Traslado 2017</t>
  </si>
  <si>
    <t>Conclusión 2017</t>
  </si>
  <si>
    <t>META 2017</t>
  </si>
  <si>
    <t>Horas Efectivas</t>
  </si>
  <si>
    <t>Descripcion de la Actividad</t>
  </si>
  <si>
    <t>N° DOCENTES MONITOREA-DOS 2016</t>
  </si>
  <si>
    <t>TOTAL DE DOCENTES 2017</t>
  </si>
  <si>
    <t>Meta Parcial</t>
  </si>
  <si>
    <t/>
  </si>
  <si>
    <t>ENE</t>
  </si>
  <si>
    <t>FEB</t>
  </si>
  <si>
    <t>MAR</t>
  </si>
  <si>
    <t>ABR</t>
  </si>
  <si>
    <t>MAY</t>
  </si>
  <si>
    <t>JUN</t>
  </si>
  <si>
    <t>JUL</t>
  </si>
  <si>
    <t>AGO</t>
  </si>
  <si>
    <t>OCT</t>
  </si>
  <si>
    <t>NOV</t>
  </si>
  <si>
    <t>DIC</t>
  </si>
  <si>
    <t>Actividad</t>
  </si>
  <si>
    <t>Matriz de Planificación de Actividades de la IE</t>
  </si>
  <si>
    <t xml:space="preserve">Calendarización del año escolar, Nivel Inicial ➨ </t>
  </si>
  <si>
    <t xml:space="preserve">Calendarización del año escolar, Nivel Primaria ➨ </t>
  </si>
  <si>
    <t>Complete según los datos del nivel en su IE:</t>
  </si>
  <si>
    <t>N° DOCENTES POR ACOMPAÑAR</t>
  </si>
  <si>
    <t>N° DE VISITAS O REUNIONES PREVISTAS</t>
  </si>
  <si>
    <t>META 2017
(Total de visitas o reuniones)</t>
  </si>
  <si>
    <t>PLANIFICACIÓN DE VISITAS A DOCENTES O REUNIONES DE INTERAPRENDIZAJE</t>
  </si>
  <si>
    <r>
      <t>Para ser considerado un "</t>
    </r>
    <r>
      <rPr>
        <b/>
        <sz val="11"/>
        <rFont val="Calibri"/>
        <family val="2"/>
        <scheme val="minor"/>
      </rPr>
      <t>docente monitoreado"</t>
    </r>
    <r>
      <rPr>
        <sz val="11"/>
        <rFont val="Calibri"/>
        <family val="2"/>
        <scheme val="minor"/>
      </rPr>
      <t xml:space="preserve"> se le debe realizar tres visitas al año (inicio, proceso, salida).</t>
    </r>
  </si>
  <si>
    <t>3° PLANIFICACIÓN DE ACOMPAÑAMIENTO 2017</t>
  </si>
  <si>
    <t>★ En esta tabla, organizarás el número de docentes que visitarás por cada momento del año y/o el número de reuniones de interaprendizaje que realizarás en cada mes. Luego, verás cómo esa distribución contribuye al logro de la meta propuesta.</t>
  </si>
  <si>
    <t>Matriz de Diagnóstico, Objetivos y Metas de la IE</t>
  </si>
  <si>
    <t>H. DIA</t>
  </si>
  <si>
    <t>N° SEC</t>
  </si>
  <si>
    <t>Días Programados</t>
  </si>
  <si>
    <t>Parcial</t>
  </si>
  <si>
    <r>
      <rPr>
        <b/>
        <sz val="16"/>
        <color rgb="FF00B050"/>
        <rFont val="Arial Rounded MT Bold"/>
        <family val="2"/>
      </rPr>
      <t>CONSOLIDADO</t>
    </r>
    <r>
      <rPr>
        <b/>
        <sz val="18"/>
        <color indexed="23"/>
        <rFont val="Calibri Light"/>
        <family val="2"/>
      </rPr>
      <t xml:space="preserve"> DE RESULTADOS DEL NIVEL PRIMARIA (Calificaciones parciales y finales 2017) </t>
    </r>
    <r>
      <rPr>
        <b/>
        <sz val="18"/>
        <color indexed="23"/>
        <rFont val="Arial Unicode MS"/>
        <family val="2"/>
      </rPr>
      <t>➨</t>
    </r>
  </si>
  <si>
    <r>
      <rPr>
        <b/>
        <sz val="16"/>
        <color rgb="FF00B050"/>
        <rFont val="Arial Rounded MT Bold"/>
        <family val="2"/>
      </rPr>
      <t xml:space="preserve">CONSOLIDADO </t>
    </r>
    <r>
      <rPr>
        <b/>
        <sz val="18"/>
        <color indexed="23"/>
        <rFont val="Calibri Light"/>
        <family val="2"/>
      </rPr>
      <t xml:space="preserve">DE RESULTADOS DEL NIVEL INICIAL (Calificaciones parciales y finales 2017) </t>
    </r>
    <r>
      <rPr>
        <b/>
        <sz val="18"/>
        <color indexed="23"/>
        <rFont val="Arial Unicode MS"/>
        <family val="2"/>
      </rPr>
      <t>➨</t>
    </r>
  </si>
  <si>
    <r>
      <rPr>
        <b/>
        <sz val="16"/>
        <color rgb="FF00B050"/>
        <rFont val="Arial Rounded MT Bold"/>
        <family val="2"/>
      </rPr>
      <t>CONSOLIDADO</t>
    </r>
    <r>
      <rPr>
        <b/>
        <sz val="18"/>
        <color indexed="23"/>
        <rFont val="Calibri Light"/>
        <family val="2"/>
      </rPr>
      <t xml:space="preserve"> DE RESULTADOS DEL NIVEL INICIAL (Calificaciones parciales y finales 2017) </t>
    </r>
  </si>
  <si>
    <r>
      <rPr>
        <b/>
        <sz val="16"/>
        <color rgb="FF00B050"/>
        <rFont val="Arial Rounded MT Bold"/>
        <family val="2"/>
      </rPr>
      <t>CONSOLIDADO</t>
    </r>
    <r>
      <rPr>
        <b/>
        <sz val="18"/>
        <color indexed="23"/>
        <rFont val="Calibri Light"/>
        <family val="2"/>
      </rPr>
      <t xml:space="preserve"> DE RESULTADOS DEL NIVEL SECUNDARIA (Calificaciones parciales y finales 2017) </t>
    </r>
    <r>
      <rPr>
        <b/>
        <sz val="18"/>
        <color indexed="23"/>
        <rFont val="Arial Unicode MS"/>
        <family val="2"/>
      </rPr>
      <t>➨</t>
    </r>
  </si>
  <si>
    <r>
      <rPr>
        <b/>
        <sz val="18"/>
        <color indexed="60"/>
        <rFont val="Calibri Light"/>
        <family val="2"/>
      </rPr>
      <t>CONSOLIDADO</t>
    </r>
    <r>
      <rPr>
        <b/>
        <sz val="18"/>
        <color indexed="63"/>
        <rFont val="Calibri Light"/>
        <family val="2"/>
      </rPr>
      <t xml:space="preserve"> del histórico de rendimiento y formulación de metas 2017 del Nivel Inicial. </t>
    </r>
    <r>
      <rPr>
        <b/>
        <sz val="18"/>
        <color indexed="63"/>
        <rFont val="Arial Unicode MS"/>
        <family val="2"/>
      </rPr>
      <t>➨</t>
    </r>
  </si>
  <si>
    <t>**** Estudiantes según calificación: En los años 2014 al 2015 deberás poner el número de estudiantes con cada calificación según las actas finales. En el 2016, se mostrará lo que deberías alcanzar según tu meta propuesta.</t>
  </si>
  <si>
    <r>
      <rPr>
        <b/>
        <sz val="18"/>
        <color indexed="60"/>
        <rFont val="Calibri Light"/>
        <family val="2"/>
      </rPr>
      <t>CONSOLIDADO</t>
    </r>
    <r>
      <rPr>
        <b/>
        <sz val="18"/>
        <color indexed="63"/>
        <rFont val="Calibri Light"/>
        <family val="2"/>
      </rPr>
      <t xml:space="preserve"> del Histórico de rendimiento y formulación de metas 2017 del Nivel Inicial. </t>
    </r>
    <r>
      <rPr>
        <b/>
        <sz val="18"/>
        <color indexed="63"/>
        <rFont val="Arial Unicode MS"/>
        <family val="2"/>
      </rPr>
      <t>➨</t>
    </r>
  </si>
  <si>
    <t>Marzo</t>
  </si>
  <si>
    <t>S1</t>
  </si>
  <si>
    <t>S2</t>
  </si>
  <si>
    <t>S3</t>
  </si>
  <si>
    <t>S4</t>
  </si>
  <si>
    <t>SEP</t>
  </si>
  <si>
    <t>Datos generales de la Institución Educativa</t>
  </si>
  <si>
    <t>Director de la IE:</t>
  </si>
  <si>
    <t>Características de la IE:</t>
  </si>
  <si>
    <t>Número de estudiantes</t>
  </si>
  <si>
    <t>Número de docentes</t>
  </si>
  <si>
    <t>Código Modular</t>
  </si>
  <si>
    <r>
      <t xml:space="preserve">Según las características de tu IE, selecciona una opción para configurar el </t>
    </r>
    <r>
      <rPr>
        <b/>
        <sz val="11"/>
        <rFont val="Arial Narrow"/>
        <family val="2"/>
      </rPr>
      <t>Índice del Aplicativo</t>
    </r>
    <r>
      <rPr>
        <sz val="11"/>
        <rFont val="Arial Narrow"/>
        <family val="2"/>
      </rPr>
      <t>:</t>
    </r>
  </si>
  <si>
    <t>Año lectivo:</t>
  </si>
  <si>
    <t>Sección 1: Elaboración del PAT</t>
  </si>
  <si>
    <t>Sección 2: Monitoreo del PAT</t>
  </si>
  <si>
    <t>Matriz de diagnóstico, objetivos y metas de la IE</t>
  </si>
  <si>
    <t>Matriz de planificación de actividades de la IE</t>
  </si>
  <si>
    <t>Reportes de uso opcional para la elaboración del PAT</t>
  </si>
  <si>
    <t>Reportes de uso opcional para el monitoreo del PAT</t>
  </si>
  <si>
    <t>OBJETIVO DEL COMPROMISO</t>
  </si>
  <si>
    <t>Los estudiantes de la IE mejoran sus resultados de aprendizaje respecto al año anterior.</t>
  </si>
  <si>
    <t>La IE mantiene el número de estudiantes matriculados al inicio del año escolar.</t>
  </si>
  <si>
    <t>La IE realiza todas las actividades planificadas (sesiones de aprendizaje, jornadas de reflexión, entre otras) para el año escolar.</t>
  </si>
  <si>
    <t>El equipo directivo de la IE realiza acompañamiento y monitoreo a los docentes de acuerdo a la planificación del año escolar.</t>
  </si>
  <si>
    <t>El equipo directivo desarrolla acciones para la promoción de la convivencia, la prevención y atención de la violencia en la IE.</t>
  </si>
  <si>
    <t>Porcentaje de actividades implementadas con padres de familia y/o apoderados para brindar orientaciones (información de sus hijas e hijos, aprendizaje, convivencia escolar, etc.) planificada en el PAT.</t>
  </si>
  <si>
    <t>Nivel Inicial</t>
  </si>
  <si>
    <t>Nivel Primaria</t>
  </si>
  <si>
    <t>Nivel Secundaria</t>
  </si>
  <si>
    <t>Progreso anual de aprendizajes de todas y todos los estudiantes de la Institución Educativa.</t>
  </si>
  <si>
    <t>Retención anual de estudiantes en la Institución Educativa.</t>
  </si>
  <si>
    <t>Cumplimiento de la calendarización planificada en la Institución Educativa.</t>
  </si>
  <si>
    <t>Gestión de la convivencia escolar en la  Institución Educativa.</t>
  </si>
  <si>
    <r>
      <t xml:space="preserve">Porcentaje de estudiantes que logran </t>
    </r>
    <r>
      <rPr>
        <b/>
        <sz val="14"/>
        <color theme="1"/>
        <rFont val="Arial Narrow"/>
        <family val="2"/>
      </rPr>
      <t>nivel satisfactorio</t>
    </r>
    <r>
      <rPr>
        <sz val="14"/>
        <color theme="1"/>
        <rFont val="Arial Narrow"/>
        <family val="2"/>
      </rPr>
      <t xml:space="preserve"> en la Evaluación Censal de Estudiantes (ECE).</t>
    </r>
  </si>
  <si>
    <r>
      <t xml:space="preserve">Porcentaje de </t>
    </r>
    <r>
      <rPr>
        <b/>
        <sz val="14"/>
        <color theme="1"/>
        <rFont val="Arial Narrow"/>
        <family val="2"/>
      </rPr>
      <t xml:space="preserve">acciones de mejora </t>
    </r>
    <r>
      <rPr>
        <sz val="14"/>
        <color theme="1"/>
        <rFont val="Arial Narrow"/>
        <family val="2"/>
      </rPr>
      <t xml:space="preserve">de los aprendizajes, a partir de los resultados de la ECE, que están siendo </t>
    </r>
    <r>
      <rPr>
        <b/>
        <sz val="14"/>
        <color theme="1"/>
        <rFont val="Arial Narrow"/>
        <family val="2"/>
      </rPr>
      <t>implementadas.</t>
    </r>
  </si>
  <si>
    <r>
      <t xml:space="preserve">Porcentaje de </t>
    </r>
    <r>
      <rPr>
        <b/>
        <sz val="14"/>
        <color theme="1"/>
        <rFont val="Arial Narrow"/>
        <family val="2"/>
      </rPr>
      <t>estudiantes matriculados que concluyen el año</t>
    </r>
    <r>
      <rPr>
        <sz val="14"/>
        <color theme="1"/>
        <rFont val="Arial Narrow"/>
        <family val="2"/>
      </rPr>
      <t xml:space="preserve"> escolar.</t>
    </r>
  </si>
  <si>
    <r>
      <t xml:space="preserve">Porcentaje de </t>
    </r>
    <r>
      <rPr>
        <b/>
        <sz val="14"/>
        <color theme="1"/>
        <rFont val="Arial Narrow"/>
        <family val="2"/>
      </rPr>
      <t>horas lectivas cumplidas</t>
    </r>
    <r>
      <rPr>
        <sz val="14"/>
        <color theme="1"/>
        <rFont val="Arial Narrow"/>
        <family val="2"/>
      </rPr>
      <t xml:space="preserve"> por nivel.</t>
    </r>
  </si>
  <si>
    <r>
      <t xml:space="preserve">Porcentaje de </t>
    </r>
    <r>
      <rPr>
        <b/>
        <sz val="14"/>
        <color theme="1"/>
        <rFont val="Arial Narrow"/>
        <family val="2"/>
      </rPr>
      <t xml:space="preserve">jornadas laborales efectivas </t>
    </r>
    <r>
      <rPr>
        <sz val="14"/>
        <color theme="1"/>
        <rFont val="Arial Narrow"/>
        <family val="2"/>
      </rPr>
      <t>de los docentes.</t>
    </r>
  </si>
  <si>
    <r>
      <rPr>
        <b/>
        <sz val="16"/>
        <color rgb="FFFF0000"/>
        <rFont val="Arial Narrow"/>
        <family val="2"/>
      </rPr>
      <t>Nota:</t>
    </r>
    <r>
      <rPr>
        <sz val="16"/>
        <color theme="1"/>
        <rFont val="Arial Narrow"/>
        <family val="2"/>
      </rPr>
      <t xml:space="preserve"> Completa solamente los espacios en blanco.</t>
    </r>
  </si>
  <si>
    <r>
      <t>Al elaborar esta matriz, toma en cuenta los datos procesados en las hojas de cálculo o "pestañas" posteriores. Para formular las fortalezas y/o aspectos críticos, es conveniente tener presente los resultados del año anterior.</t>
    </r>
    <r>
      <rPr>
        <b/>
        <i/>
        <sz val="14"/>
        <color rgb="FFFF0000"/>
        <rFont val="Calibri"/>
        <family val="2"/>
        <scheme val="minor"/>
      </rPr>
      <t/>
    </r>
  </si>
  <si>
    <r>
      <t xml:space="preserve">METAS 2017
</t>
    </r>
    <r>
      <rPr>
        <i/>
        <sz val="14"/>
        <color theme="0"/>
        <rFont val="Arial Narrow"/>
        <family val="2"/>
      </rPr>
      <t>Completa los espacios blancos</t>
    </r>
  </si>
  <si>
    <t>Responsable directo</t>
  </si>
  <si>
    <t>Indicador: Porcentaje de estudiantes que logran nivel satisfactorio en la ECE</t>
  </si>
  <si>
    <t>Indicador: Porcentaje de estudiantes matriculados que concluyen el año escolar.</t>
  </si>
  <si>
    <t>Metas de Conclusión 
2017</t>
  </si>
  <si>
    <t>Resultados de Conclusión 2016</t>
  </si>
  <si>
    <t>2do secundaria Matemática (%)</t>
  </si>
  <si>
    <r>
      <t xml:space="preserve">DATOS 2016 
</t>
    </r>
    <r>
      <rPr>
        <i/>
        <sz val="14"/>
        <color theme="0"/>
        <rFont val="Arial Narrow"/>
        <family val="2"/>
      </rPr>
      <t>Completa los espacios blancos</t>
    </r>
  </si>
  <si>
    <r>
      <t xml:space="preserve">Porcentaje de </t>
    </r>
    <r>
      <rPr>
        <b/>
        <sz val="14"/>
        <rFont val="Arial Narrow"/>
        <family val="2"/>
      </rPr>
      <t>visitas de monitoreo y acompañamiento</t>
    </r>
    <r>
      <rPr>
        <sz val="14"/>
        <rFont val="Arial Narrow"/>
        <family val="2"/>
      </rPr>
      <t xml:space="preserve"> o de </t>
    </r>
    <r>
      <rPr>
        <b/>
        <sz val="14"/>
        <rFont val="Arial Narrow"/>
        <family val="2"/>
      </rPr>
      <t>reuniones de interaprendizaje</t>
    </r>
    <r>
      <rPr>
        <sz val="14"/>
        <rFont val="Arial Narrow"/>
        <family val="2"/>
      </rPr>
      <t>* pro</t>
    </r>
    <r>
      <rPr>
        <sz val="14"/>
        <color theme="1"/>
        <rFont val="Arial Narrow"/>
        <family val="2"/>
      </rPr>
      <t xml:space="preserve">gramadas en el PAT que han sido ejecutadas.
</t>
    </r>
    <r>
      <rPr>
        <i/>
        <sz val="12"/>
        <color theme="1"/>
        <rFont val="Arial Narrow"/>
        <family val="2"/>
      </rPr>
      <t>*Depende de si la IE cuenta con un director con carga lectiva o sin carga lectiva.</t>
    </r>
  </si>
  <si>
    <t>META 
2017</t>
  </si>
  <si>
    <t>Porcentaje de casos atendidos</t>
  </si>
  <si>
    <r>
      <t xml:space="preserve">Porcentaje de casos atendidos oportunamente del total de casos reportados en el  SISEVE y en el Libro de Incidencias.
</t>
    </r>
    <r>
      <rPr>
        <sz val="12"/>
        <color theme="1"/>
        <rFont val="Arial Narrow"/>
        <family val="2"/>
      </rPr>
      <t xml:space="preserve">* La atención oportuna del caso, se definirá de acuerdo a las acciones de la IE en el marco de los protocolos de atención. </t>
    </r>
  </si>
  <si>
    <t>DIAGNÓSTICO 2016</t>
  </si>
  <si>
    <t xml:space="preserve">2° En caso que las actividades pre-llenadas varíen en tu I.E., podrás cambiar el tipo de día (guíate por la Leyenda "Tipos de día" para seleccionar la letra que corresponda). </t>
  </si>
  <si>
    <t>Horas laborales efectivas</t>
  </si>
  <si>
    <t>Horas lectivas programadas</t>
  </si>
  <si>
    <t>Indicador: Porcentaje de horas lectivas cumplidas por nivel.</t>
  </si>
  <si>
    <t>Feriados</t>
  </si>
  <si>
    <t>Vacaciones estudiantiles</t>
  </si>
  <si>
    <t>Sábados o domingos</t>
  </si>
  <si>
    <t>Nota:</t>
  </si>
  <si>
    <t>Si tu IE cuenta con JEC, modifica el número de horas lectivas diarias</t>
  </si>
  <si>
    <t>Indicador: Porcentaje de visitas de monitoreo y acompañamiento o reuniones de interaprendizaje que han sido implementadas.</t>
  </si>
  <si>
    <t>1° RESULTADOS 2016
(Revisar resultados de aplicativo de monitoreo 2016)</t>
  </si>
  <si>
    <t>2° META DE VISITAS DE MONITOREO O REUNIONES DE INTERAPRENDIZAJE 2017</t>
  </si>
  <si>
    <r>
      <t xml:space="preserve">Si en tu IE realizarás reuniones de interaprendizaje, entonces </t>
    </r>
    <r>
      <rPr>
        <b/>
        <sz val="11"/>
        <color rgb="FFFF0000"/>
        <rFont val="Calibri"/>
        <family val="2"/>
        <scheme val="minor"/>
      </rPr>
      <t>coloca 1</t>
    </r>
    <r>
      <rPr>
        <sz val="11"/>
        <color theme="1"/>
        <rFont val="Calibri"/>
        <family val="2"/>
        <scheme val="minor"/>
      </rPr>
      <t xml:space="preserve"> en "N° de docentes por acompañar"</t>
    </r>
  </si>
  <si>
    <t>1° En la tabla "RESULTADOS 2016" podrás identificar el porcentaje de docentes monitoreados.</t>
  </si>
  <si>
    <r>
      <t xml:space="preserve">INDICADOR
</t>
    </r>
    <r>
      <rPr>
        <i/>
        <sz val="14"/>
        <color theme="0"/>
        <rFont val="Arial Narrow"/>
        <family val="2"/>
      </rPr>
      <t>No todos están considerados aquí. Revisa la NT 2017.</t>
    </r>
  </si>
  <si>
    <t>Indicador: Porcentaje de casos atendidos oportunamente del total de casos reportados</t>
  </si>
  <si>
    <t>ACCIONES DE CONTINGENCIA</t>
  </si>
  <si>
    <t xml:space="preserve">DATOS 2016 </t>
  </si>
  <si>
    <t>METAS 2017</t>
  </si>
  <si>
    <r>
      <t xml:space="preserve">DATOS PARCIALES 2017
</t>
    </r>
    <r>
      <rPr>
        <i/>
        <sz val="14"/>
        <color theme="0"/>
        <rFont val="Arial Narrow"/>
        <family val="2"/>
      </rPr>
      <t>Completa los espacios blancos</t>
    </r>
  </si>
  <si>
    <r>
      <t xml:space="preserve">DATOS FINALES 2017
</t>
    </r>
    <r>
      <rPr>
        <i/>
        <sz val="14"/>
        <color theme="0"/>
        <rFont val="Arial Narrow"/>
        <family val="2"/>
      </rPr>
      <t>Completa los espacios blancos</t>
    </r>
  </si>
  <si>
    <t>Estado de la actividad</t>
  </si>
  <si>
    <t>Matriz de Seguimiento de Actividades de la IE</t>
  </si>
  <si>
    <t>Completa los datos. Si no tienes estudiantes en algún grado o nivel, entonces coloca "0" en los recuadros correspondientes.  Al colocar los datos correspondientes al número de estudiantes se mostrarán automáticamente los porcentajes de conclusión, abandono y traslado correspondientes al año 2016. 
Recuerda que, como es el año en curso, podrás modificar los datos a medida que vayan surgiendo eventualidades.</t>
  </si>
  <si>
    <r>
      <rPr>
        <b/>
        <sz val="11"/>
        <rFont val="Arial Unicode MS"/>
        <family val="2"/>
      </rPr>
      <t xml:space="preserve">★ </t>
    </r>
    <r>
      <rPr>
        <b/>
        <i/>
        <sz val="11"/>
        <rFont val="Calibri"/>
        <family val="2"/>
      </rPr>
      <t xml:space="preserve">Definiciones clave: </t>
    </r>
    <r>
      <rPr>
        <i/>
        <sz val="11"/>
        <rFont val="Calibri"/>
        <family val="2"/>
      </rPr>
      <t xml:space="preserve">
</t>
    </r>
    <r>
      <rPr>
        <i/>
        <u/>
        <sz val="11"/>
        <rFont val="Calibri"/>
        <family val="2"/>
      </rPr>
      <t>Matrícula</t>
    </r>
    <r>
      <rPr>
        <i/>
        <sz val="11"/>
        <rFont val="Calibri"/>
        <family val="2"/>
      </rPr>
      <t xml:space="preserve">: Es el número de matriculados/as en tu I.E. por nivel educativo. En el cuadro de matrícula inicial coloca el número de estudiantes con quienes empezaste el año escolar. Luego, en matrícula adicional puedes ir colocando el número de estudiantes que se matricularon luego del inicio del año escolar.
</t>
    </r>
    <r>
      <rPr>
        <i/>
        <u/>
        <sz val="11"/>
        <rFont val="Calibri"/>
        <family val="2"/>
      </rPr>
      <t>Conclusión</t>
    </r>
    <r>
      <rPr>
        <i/>
        <sz val="11"/>
        <rFont val="Calibri"/>
        <family val="2"/>
      </rPr>
      <t xml:space="preserve">: Se refiere a los estudiantes que se matricularon en tu I.E., culminaron el año escolar en tu misma I.E. El porcentaje de conclusión se calcula teniendo como total al número de matriculados en el año.
</t>
    </r>
    <r>
      <rPr>
        <i/>
        <u/>
        <sz val="11"/>
        <rFont val="Calibri"/>
        <family val="2"/>
      </rPr>
      <t>Abandono</t>
    </r>
    <r>
      <rPr>
        <i/>
        <sz val="11"/>
        <rFont val="Calibri"/>
        <family val="2"/>
      </rPr>
      <t xml:space="preserve">: Se refiere a aquellos/as estudiantes que se matricularon en tu I.E., pero abandonaron sus estudios y no continuaron en ninguna otra IE. El porcentaje de abandono se calcula teniendo como total al número de matriculados en el año.
</t>
    </r>
    <r>
      <rPr>
        <i/>
        <u/>
        <sz val="11"/>
        <rFont val="Calibri"/>
        <family val="2"/>
      </rPr>
      <t>Traslado</t>
    </r>
    <r>
      <rPr>
        <i/>
        <sz val="11"/>
        <rFont val="Calibri"/>
        <family val="2"/>
      </rPr>
      <t xml:space="preserve">: Se refiere a los estudiantes que, se matricularon en tu I.E., pero fueron trasladados a otras por diferentes motivos. El porcentaje de traslado se calcula teniendo como total al número de matriculados en el año.
</t>
    </r>
    <r>
      <rPr>
        <b/>
        <i/>
        <sz val="11.5"/>
        <rFont val="Calibri"/>
        <family val="2"/>
      </rPr>
      <t/>
    </r>
  </si>
  <si>
    <r>
      <t>Resultados 2017</t>
    </r>
    <r>
      <rPr>
        <b/>
        <sz val="22"/>
        <rFont val="Arial Unicode MS"/>
        <family val="2"/>
      </rPr>
      <t>➨</t>
    </r>
  </si>
  <si>
    <t>Seguimiento del cumplimiento de horas lectivas en el año escolar 2017</t>
  </si>
  <si>
    <t>Los datos de horas lectivas programadas se completan automáticamente en base a los datos que completaste en las hojas de Calendarización.</t>
  </si>
  <si>
    <r>
      <rPr>
        <b/>
        <sz val="16"/>
        <rFont val="Arial Rounded MT Bold"/>
        <family val="2"/>
      </rPr>
      <t>CONSOLIDADO</t>
    </r>
    <r>
      <rPr>
        <b/>
        <sz val="15"/>
        <rFont val="Calibri Light"/>
        <family val="2"/>
        <scheme val="major"/>
      </rPr>
      <t xml:space="preserve"> del cumplimiento de horas lectivas 2017 ➨</t>
    </r>
  </si>
  <si>
    <r>
      <t xml:space="preserve">2° Las tablas del </t>
    </r>
    <r>
      <rPr>
        <b/>
        <sz val="12"/>
        <rFont val="Calibri"/>
        <family val="2"/>
        <scheme val="minor"/>
      </rPr>
      <t>consolidado</t>
    </r>
    <r>
      <rPr>
        <sz val="12"/>
        <rFont val="Calibri"/>
        <family val="2"/>
        <scheme val="minor"/>
      </rPr>
      <t xml:space="preserve"> se completarán, automáticamente, a medida que ingreses datos en las celdas posteriores.</t>
    </r>
  </si>
  <si>
    <t>Esta matriz te sirve para visualizar cómo estás avanzando en los CGE. La matriz se completa automáticamente con los datos llenados en otras secciones del aplicativo. Los datos parciales son a Junio 2017 (si empiezas en Marzo).
En la sección de "Acciones de contingencia" podrás completar qué acciones planeas tomar luego de revisar tus resultados parciales del año 2017.</t>
  </si>
  <si>
    <t>Diagnóstico de resultados y metas de la ECE</t>
  </si>
  <si>
    <t>Diagnóstico de resultados y metas de retención anual</t>
  </si>
  <si>
    <t>Calendarización del año escolar, Nivel Inicial</t>
  </si>
  <si>
    <t>Plan de visitas de monitoreo y/o reuniones de interaprendizaje</t>
  </si>
  <si>
    <t>Datos sobre Convivencia Escolar en la IE</t>
  </si>
  <si>
    <t>Análisis de notas de años anteriores, Nivel Inicial EIB</t>
  </si>
  <si>
    <t>Análisis de notas de años anteriores, Nivel Inicial (1)</t>
  </si>
  <si>
    <t>Análisis de notas de años anteriores, Nivel Inicial (2)</t>
  </si>
  <si>
    <t>Resultados de retención anual</t>
  </si>
  <si>
    <t>Seguimiento a horas lectivas 2017, según calendarización del año escolar</t>
  </si>
  <si>
    <t>Seguimiento a jornadas laborales efectivas, Nivel Inicial</t>
  </si>
  <si>
    <t>Seguimiento a notas 2017, Nivel Inicial EIB</t>
  </si>
  <si>
    <t>Seguimiento a notas 2017, Nivel Inicial (1)</t>
  </si>
  <si>
    <t>Seguimiento a notas 2017, Nivel Inicial (2)</t>
  </si>
  <si>
    <t>Seguimiento a casos de violencia en la IE</t>
  </si>
  <si>
    <t>Calendarización del año escolar, Nivel Primaria</t>
  </si>
  <si>
    <t>Análisis de notas de años anteriores, Nivel Primaria EIB</t>
  </si>
  <si>
    <t>Análisis de notas de años anteriores, Nivel Primaria (2)</t>
  </si>
  <si>
    <t>Seguimiento a jornadas laborales efectivas, Nivel Primaria</t>
  </si>
  <si>
    <t>Seguimiento a notas 2017, Nivel Primaria EIB</t>
  </si>
  <si>
    <t>Seguimiento a notas 2017, Nivel Primaria (1)</t>
  </si>
  <si>
    <t>Seguimiento a notas 2017, Nivel Primaria (2)</t>
  </si>
  <si>
    <t>NIVEL PRIMARIA</t>
  </si>
  <si>
    <t>NIVEL INICIAL</t>
  </si>
  <si>
    <t>NIVEL SECUNDARIA</t>
  </si>
  <si>
    <t>Planificadas</t>
  </si>
  <si>
    <t>Ejecutadas</t>
  </si>
  <si>
    <t>Dato Parcial</t>
  </si>
  <si>
    <t>Dato Final</t>
  </si>
  <si>
    <r>
      <rPr>
        <b/>
        <sz val="14"/>
        <color theme="1" tint="0.14999847407452621"/>
        <rFont val="Arial Narrow"/>
        <family val="2"/>
      </rPr>
      <t>Estimado (a) director (a)</t>
    </r>
    <r>
      <rPr>
        <sz val="14"/>
        <color theme="1" tint="0.14999847407452621"/>
        <rFont val="Arial Narrow"/>
        <family val="2"/>
      </rPr>
      <t xml:space="preserve">, 
Este aplicativo ha sido diseñado para ayudarte en la formulación y monitoreo del </t>
    </r>
    <r>
      <rPr>
        <b/>
        <sz val="14"/>
        <color theme="1" tint="0.14999847407452621"/>
        <rFont val="Arial Narrow"/>
        <family val="2"/>
      </rPr>
      <t>Plan Anual de Trabajo (PAT)</t>
    </r>
    <r>
      <rPr>
        <sz val="14"/>
        <color theme="1" tint="0.14999847407452621"/>
        <rFont val="Arial Narrow"/>
        <family val="2"/>
      </rPr>
      <t xml:space="preserve">, en estrecha relación con los </t>
    </r>
    <r>
      <rPr>
        <b/>
        <sz val="14"/>
        <color theme="1" tint="0.14999847407452621"/>
        <rFont val="Arial Narrow"/>
        <family val="2"/>
      </rPr>
      <t xml:space="preserve">Compromisos de Gestión Escolar </t>
    </r>
    <r>
      <rPr>
        <sz val="14"/>
        <color theme="1" tint="0.14999847407452621"/>
        <rFont val="Arial Narrow"/>
        <family val="2"/>
      </rPr>
      <t xml:space="preserve">formulados para el año </t>
    </r>
    <r>
      <rPr>
        <b/>
        <sz val="14"/>
        <color theme="1" tint="0.14999847407452621"/>
        <rFont val="Arial Narrow"/>
        <family val="2"/>
      </rPr>
      <t>2017.</t>
    </r>
    <r>
      <rPr>
        <sz val="14"/>
        <color theme="1" tint="0.14999847407452621"/>
        <rFont val="Arial Narrow"/>
        <family val="2"/>
      </rPr>
      <t xml:space="preserve">
Esperamos, que el aplicativo se convierta en una herramienta útil para tu gestión escolar.
</t>
    </r>
    <r>
      <rPr>
        <b/>
        <sz val="14"/>
        <color rgb="FFFF0000"/>
        <rFont val="Arial Narrow"/>
        <family val="2"/>
      </rPr>
      <t>Novedades</t>
    </r>
    <r>
      <rPr>
        <sz val="14"/>
        <color theme="1" tint="0.14999847407452621"/>
        <rFont val="Arial Narrow"/>
        <family val="2"/>
      </rPr>
      <t xml:space="preserve">
* La versión 2017 integra en </t>
    </r>
    <r>
      <rPr>
        <b/>
        <sz val="14"/>
        <color theme="1" tint="0.14999847407452621"/>
        <rFont val="Arial Narrow"/>
        <family val="2"/>
      </rPr>
      <t>un solo aplicativo</t>
    </r>
    <r>
      <rPr>
        <sz val="14"/>
        <color theme="1" tint="0.14999847407452621"/>
        <rFont val="Arial Narrow"/>
        <family val="2"/>
      </rPr>
      <t xml:space="preserve"> los procesos de formulación y monitoreo del PAT. 
* El seguimiento a los </t>
    </r>
    <r>
      <rPr>
        <b/>
        <sz val="14"/>
        <color theme="1" tint="0.14999847407452621"/>
        <rFont val="Arial Narrow"/>
        <family val="2"/>
      </rPr>
      <t>compromisos 1, 4 y 5</t>
    </r>
    <r>
      <rPr>
        <sz val="14"/>
        <color theme="1" tint="0.14999847407452621"/>
        <rFont val="Arial Narrow"/>
        <family val="2"/>
      </rPr>
      <t xml:space="preserve"> se realiza en las primeras </t>
    </r>
    <r>
      <rPr>
        <b/>
        <sz val="14"/>
        <color theme="1" tint="0.14999847407452621"/>
        <rFont val="Arial Narrow"/>
        <family val="2"/>
      </rPr>
      <t>matrices</t>
    </r>
    <r>
      <rPr>
        <sz val="14"/>
        <color theme="1" tint="0.14999847407452621"/>
        <rFont val="Arial Narrow"/>
        <family val="2"/>
      </rPr>
      <t xml:space="preserve"> de la </t>
    </r>
    <r>
      <rPr>
        <b/>
        <sz val="14"/>
        <color theme="1" tint="0.14999847407452621"/>
        <rFont val="Arial Narrow"/>
        <family val="2"/>
      </rPr>
      <t>Sección 2</t>
    </r>
    <r>
      <rPr>
        <sz val="14"/>
        <color theme="1" tint="0.14999847407452621"/>
        <rFont val="Arial Narrow"/>
        <family val="2"/>
      </rPr>
      <t xml:space="preserve">.
* Los </t>
    </r>
    <r>
      <rPr>
        <b/>
        <sz val="14"/>
        <color theme="1" tint="0.14999847407452621"/>
        <rFont val="Arial Narrow"/>
        <family val="2"/>
      </rPr>
      <t>reportes de uso opcional</t>
    </r>
    <r>
      <rPr>
        <sz val="14"/>
        <color theme="1" tint="0.14999847407452621"/>
        <rFont val="Arial Narrow"/>
        <family val="2"/>
      </rPr>
      <t xml:space="preserve"> pueden ayudar a la formulación y monitoreo del PAT. Sin embargo, su </t>
    </r>
    <r>
      <rPr>
        <b/>
        <sz val="14"/>
        <color theme="1" tint="0.14999847407452621"/>
        <rFont val="Arial Narrow"/>
        <family val="2"/>
      </rPr>
      <t>llenado no es obligatorio</t>
    </r>
    <r>
      <rPr>
        <sz val="14"/>
        <color theme="1" tint="0.14999847407452621"/>
        <rFont val="Arial Narrow"/>
        <family val="2"/>
      </rPr>
      <t>.</t>
    </r>
  </si>
  <si>
    <r>
      <rPr>
        <b/>
        <sz val="14"/>
        <rFont val="Calibri"/>
        <family val="2"/>
        <scheme val="minor"/>
      </rPr>
      <t>Calendarización</t>
    </r>
    <r>
      <rPr>
        <sz val="14"/>
        <rFont val="Calibri"/>
        <family val="2"/>
        <scheme val="minor"/>
      </rPr>
      <t xml:space="preserve"> del año escolar, Nivel </t>
    </r>
    <r>
      <rPr>
        <b/>
        <sz val="14"/>
        <rFont val="Calibri"/>
        <family val="2"/>
        <scheme val="minor"/>
      </rPr>
      <t>Secundaria</t>
    </r>
  </si>
  <si>
    <t>DRE:</t>
  </si>
  <si>
    <t>UGEL:</t>
  </si>
  <si>
    <t>Departamento:</t>
  </si>
  <si>
    <t>Provincia:</t>
  </si>
  <si>
    <t>Distrito:</t>
  </si>
  <si>
    <t>Centro Poblado:</t>
  </si>
  <si>
    <t>Dirección de la IE:</t>
  </si>
  <si>
    <t>Matriz de monitoreo de metas</t>
  </si>
  <si>
    <t>Matriz de seguimiento a planificación</t>
  </si>
  <si>
    <t>Matriz de seguimiento a  planificación</t>
  </si>
  <si>
    <t>Seguimiento a jornadas laborales efectivas, Nivel Secundaria</t>
  </si>
  <si>
    <t>Análisis de notas de años anteriores, Nivel Secundaria (1)</t>
  </si>
  <si>
    <t>Seguimiento a notas 2017, Nivel Secundaria (1)</t>
  </si>
  <si>
    <t>Análisis de notas de años anteriores, Nivel Secundaria (2)</t>
  </si>
  <si>
    <t>Seguimiento a notas 2017, Nivel Secundaria (2)</t>
  </si>
  <si>
    <t>Análisis de notas de años anteriores, Nivel Primaria (1)</t>
  </si>
  <si>
    <t>Calendarización del año escolar, Nivel Secundaria</t>
  </si>
  <si>
    <t>PORCENTAJE DE ACTIVIDADES CUMPLIDAS</t>
  </si>
  <si>
    <t>1° RESULTADOS 2016 ➨</t>
  </si>
  <si>
    <t>TOTAL DE DOCENTES  2016</t>
  </si>
  <si>
    <t>2° RESULTADOS 2016
Estado de los Casos de Violencia Escolar sobre los que se tomó acción</t>
  </si>
  <si>
    <r>
      <rPr>
        <b/>
        <sz val="18"/>
        <color indexed="60"/>
        <rFont val="Calibri Light"/>
        <family val="2"/>
      </rPr>
      <t>CONSOLIDADO</t>
    </r>
    <r>
      <rPr>
        <b/>
        <sz val="18"/>
        <color indexed="8"/>
        <rFont val="Calibri Light"/>
        <family val="2"/>
      </rPr>
      <t xml:space="preserve"> del histórico de rendimiento y formulación de metas 2017</t>
    </r>
    <r>
      <rPr>
        <b/>
        <sz val="14"/>
        <color indexed="8"/>
        <rFont val="Calibri Light"/>
        <family val="2"/>
      </rPr>
      <t xml:space="preserve"> </t>
    </r>
    <r>
      <rPr>
        <b/>
        <sz val="18"/>
        <color indexed="8"/>
        <rFont val="Calibri Light"/>
        <family val="2"/>
      </rPr>
      <t xml:space="preserve">del Nivel Secundaria. </t>
    </r>
    <r>
      <rPr>
        <b/>
        <sz val="18"/>
        <color indexed="8"/>
        <rFont val="Arial Unicode MS"/>
        <family val="2"/>
      </rPr>
      <t>➨</t>
    </r>
  </si>
  <si>
    <r>
      <rPr>
        <b/>
        <sz val="16"/>
        <color rgb="FF00B050"/>
        <rFont val="Arial Rounded MT Bold"/>
        <family val="2"/>
      </rPr>
      <t>CONSOLIDADO</t>
    </r>
    <r>
      <rPr>
        <b/>
        <sz val="16"/>
        <color indexed="23"/>
        <rFont val="Calibri Light"/>
        <family val="2"/>
      </rPr>
      <t xml:space="preserve"> DE RESULTADOS DEL NIVEL INICIAL_EIB (Calificaciones parciales y finales 2017) </t>
    </r>
    <r>
      <rPr>
        <b/>
        <sz val="16"/>
        <color indexed="23"/>
        <rFont val="Arial Unicode MS"/>
        <family val="2"/>
      </rPr>
      <t>➨</t>
    </r>
  </si>
  <si>
    <r>
      <t xml:space="preserve">Registro mensual 2017 </t>
    </r>
    <r>
      <rPr>
        <b/>
        <sz val="20"/>
        <color indexed="23"/>
        <rFont val="Arial Unicode MS"/>
        <family val="2"/>
      </rPr>
      <t>➨</t>
    </r>
  </si>
  <si>
    <r>
      <t xml:space="preserve">Resultados 2017 </t>
    </r>
    <r>
      <rPr>
        <b/>
        <sz val="22"/>
        <color indexed="23"/>
        <rFont val="Arial Unicode MS"/>
        <family val="2"/>
      </rPr>
      <t>➨</t>
    </r>
  </si>
  <si>
    <r>
      <rPr>
        <b/>
        <sz val="18"/>
        <color indexed="60"/>
        <rFont val="Calibri Light"/>
        <family val="2"/>
      </rPr>
      <t>CONSOLIDADO</t>
    </r>
    <r>
      <rPr>
        <b/>
        <sz val="18"/>
        <color indexed="63"/>
        <rFont val="Calibri Light"/>
        <family val="2"/>
      </rPr>
      <t xml:space="preserve"> del Histórico de rendimiento y formulación de metas 2017 del Nivel Primaria. </t>
    </r>
    <r>
      <rPr>
        <b/>
        <sz val="18"/>
        <color indexed="63"/>
        <rFont val="Arial Unicode MS"/>
        <family val="2"/>
      </rPr>
      <t>➨</t>
    </r>
  </si>
  <si>
    <r>
      <rPr>
        <b/>
        <sz val="18"/>
        <color indexed="60"/>
        <rFont val="Calibri Light"/>
        <family val="2"/>
      </rPr>
      <t>CONSOLIDADO</t>
    </r>
    <r>
      <rPr>
        <b/>
        <sz val="18"/>
        <color indexed="63"/>
        <rFont val="Calibri Light"/>
        <family val="2"/>
      </rPr>
      <t xml:space="preserve"> del Histórico de rendimiento y formulación de metas 2017</t>
    </r>
    <r>
      <rPr>
        <b/>
        <sz val="14"/>
        <color indexed="63"/>
        <rFont val="Calibri Light"/>
        <family val="2"/>
      </rPr>
      <t xml:space="preserve"> </t>
    </r>
    <r>
      <rPr>
        <b/>
        <sz val="18"/>
        <color indexed="63"/>
        <rFont val="Calibri Light"/>
        <family val="2"/>
      </rPr>
      <t xml:space="preserve">del Nivel Primaria. </t>
    </r>
    <r>
      <rPr>
        <b/>
        <sz val="18"/>
        <color indexed="63"/>
        <rFont val="Arial Unicode MS"/>
        <family val="2"/>
      </rPr>
      <t>➨</t>
    </r>
  </si>
  <si>
    <r>
      <rPr>
        <b/>
        <sz val="18"/>
        <color indexed="60"/>
        <rFont val="Calibri Light"/>
        <family val="2"/>
      </rPr>
      <t>CONSOLIDADO</t>
    </r>
    <r>
      <rPr>
        <b/>
        <sz val="18"/>
        <color indexed="8"/>
        <rFont val="Calibri Light"/>
        <family val="2"/>
      </rPr>
      <t xml:space="preserve"> del histórico de rendimiento y formulación de metas 2017</t>
    </r>
    <r>
      <rPr>
        <b/>
        <sz val="14"/>
        <color indexed="8"/>
        <rFont val="Calibri Light"/>
        <family val="2"/>
      </rPr>
      <t xml:space="preserve"> </t>
    </r>
    <r>
      <rPr>
        <b/>
        <sz val="18"/>
        <color indexed="8"/>
        <rFont val="Calibri Light"/>
        <family val="2"/>
      </rPr>
      <t xml:space="preserve">del Nivel Secundaria.  </t>
    </r>
    <r>
      <rPr>
        <b/>
        <sz val="18"/>
        <color indexed="8"/>
        <rFont val="Arial Unicode MS"/>
        <family val="2"/>
      </rPr>
      <t>➨</t>
    </r>
  </si>
  <si>
    <r>
      <t xml:space="preserve">Histórico de rendimiento y formulación de metas 2017 según edad. </t>
    </r>
    <r>
      <rPr>
        <b/>
        <sz val="18"/>
        <color indexed="63"/>
        <rFont val="Arial Unicode MS"/>
        <family val="2"/>
      </rPr>
      <t>➨</t>
    </r>
  </si>
  <si>
    <r>
      <t xml:space="preserve">* Nro de estudiantes: </t>
    </r>
    <r>
      <rPr>
        <i/>
        <sz val="11"/>
        <rFont val="Calibri"/>
        <family val="2"/>
      </rPr>
      <t xml:space="preserve"> En los años 2014 al 2016 deberás colocar el número de estudiantes según tus actas finales; en el 2016, deberás colocar el número de estudiantes matriculados en ese año.</t>
    </r>
  </si>
  <si>
    <t>* Nro de estudiantes:  En los años 2014 al 2016 deberás colocar el número de estudiantes según tus actas finales; en el 2016, deberás colocar el número de estudiantes matriculados en ese año.</t>
  </si>
  <si>
    <r>
      <t xml:space="preserve">Histórico de rendimiento y formulación de metas 2017 según grado. </t>
    </r>
    <r>
      <rPr>
        <b/>
        <sz val="18"/>
        <color indexed="63"/>
        <rFont val="Arial Unicode MS"/>
        <family val="2"/>
      </rPr>
      <t>➨</t>
    </r>
  </si>
  <si>
    <r>
      <t xml:space="preserve">Histórico de rendimiento y formulación de metas 2017 según grado </t>
    </r>
    <r>
      <rPr>
        <b/>
        <sz val="18"/>
        <color indexed="63"/>
        <rFont val="Arial Unicode MS"/>
        <family val="2"/>
      </rPr>
      <t>➨</t>
    </r>
  </si>
  <si>
    <r>
      <t xml:space="preserve">Histórico de rendimento y formulación de metas 2017 según grado. </t>
    </r>
    <r>
      <rPr>
        <b/>
        <sz val="18"/>
        <color indexed="8"/>
        <rFont val="Arial Unicode MS"/>
        <family val="2"/>
      </rPr>
      <t>➨</t>
    </r>
  </si>
  <si>
    <r>
      <t xml:space="preserve">Histórico de rendimiento y formulación de metas 2017 según grado. </t>
    </r>
    <r>
      <rPr>
        <b/>
        <sz val="18"/>
        <color indexed="8"/>
        <rFont val="Arial Unicode MS"/>
        <family val="2"/>
      </rPr>
      <t>➨</t>
    </r>
  </si>
  <si>
    <r>
      <t>**** Estudiantes según calificación:</t>
    </r>
    <r>
      <rPr>
        <i/>
        <sz val="11"/>
        <rFont val="Calibri"/>
        <family val="2"/>
      </rPr>
      <t xml:space="preserve"> En los años 2014 al 2016 deberás poner el número de estudiantes con cada calificación según las actas finales. En el 2016, se mostrará lo que deberías alcanzar según tu meta propuesta.</t>
    </r>
  </si>
  <si>
    <r>
      <t>En este planificador puedes colocar tus actividades priorizadas y según correspondan a alguno de los compromisos y/o los indicadores de actividades de los Compromisos 1 y 5 (</t>
    </r>
    <r>
      <rPr>
        <b/>
        <sz val="16"/>
        <rFont val="Arial Narrow"/>
        <family val="2"/>
      </rPr>
      <t>Selecciona Sí o No en las casillas correspondientes</t>
    </r>
    <r>
      <rPr>
        <sz val="16"/>
        <rFont val="Arial Narrow"/>
        <family val="2"/>
      </rPr>
      <t xml:space="preserve">).
Lo que coloques en esta tabla - hasta la columna "fuente de verificación" deberás trasladarlo a la "Matriz de Seguimiento de actividades de la IE" en donde podrás monitorear el cumplimiento de tus actividades.
</t>
    </r>
    <r>
      <rPr>
        <b/>
        <sz val="16"/>
        <color rgb="FFFF0000"/>
        <rFont val="Arial Narrow"/>
        <family val="2"/>
      </rPr>
      <t>Nota:</t>
    </r>
    <r>
      <rPr>
        <sz val="16"/>
        <rFont val="Arial Narrow"/>
        <family val="2"/>
      </rPr>
      <t xml:space="preserve"> Responsable directo es quien responde por el cumplimiento de la actividad.</t>
    </r>
  </si>
  <si>
    <r>
      <t xml:space="preserve">En este planificador puedes colocar tus actividades priorizadas y según correspondan a alguno de los compromisos y/o los indicadores de actividades de los Compromisos 1 y 5.
Copia aquí los datos de la "Matriz de planificación de actividades de la IE" - hasta la columna "fuente de verificación". Luego podrás indicar el estado de cada actividad y colocar cuándo ejecutaste cada actividad.
</t>
    </r>
    <r>
      <rPr>
        <b/>
        <sz val="16"/>
        <color rgb="FFFF0000"/>
        <rFont val="Arial Narrow"/>
        <family val="2"/>
      </rPr>
      <t>Nota:</t>
    </r>
    <r>
      <rPr>
        <sz val="16"/>
        <rFont val="Arial Narrow"/>
        <family val="2"/>
      </rPr>
      <t xml:space="preserve"> Responsable directo es quien responde por el cumplimiento de la actividad.</t>
    </r>
  </si>
  <si>
    <t>Calendarización y seguimiento del cumplimiento de horas en el año escolar 2017 (nivel Inicial)</t>
  </si>
  <si>
    <t>Porcentaje de actividades con padres y madres de familia, tutores legales y/o apoderados para brindar orientaciones (información de sus hijas e hijos, aprendizaje, convivencia escolar, etc.) planificadas en el PAT, que han sido implementadas.</t>
  </si>
  <si>
    <t xml:space="preserve">Calendarización del año escolar, Nivel Secundaria ➨ </t>
  </si>
  <si>
    <t>Calendarización y seguimiento del cumplimiento de horas del año escolar 2017 (nivel Secundaria)</t>
  </si>
  <si>
    <t>Calendarización y seguimiento del cumplimiento de horas en el año escolar 2017 (nivel Primaria)</t>
  </si>
  <si>
    <t>Metas de rendimiento en el Nivel Secundaria - Comunicación y Matemática</t>
  </si>
  <si>
    <t>Metas de rendimiento en el Nivel Secundaria en Comunicación y Matemática.</t>
  </si>
  <si>
    <t>Evaluación Censal de Estudiantes - ECE</t>
  </si>
  <si>
    <r>
      <rPr>
        <b/>
        <sz val="13"/>
        <rFont val="Arial Narrow"/>
        <family val="2"/>
      </rPr>
      <t xml:space="preserve">¿Qué hacer?
La ECE se aplica actualmente en 2do de primaria, 2do de secundaria y 4to de primaria, en el caso de EIB. Completa los datos según los grados y niveles que brinda tu IE.
</t>
    </r>
    <r>
      <rPr>
        <sz val="13"/>
        <rFont val="Arial Narrow"/>
        <family val="2"/>
      </rPr>
      <t>1°</t>
    </r>
    <r>
      <rPr>
        <b/>
        <sz val="13"/>
        <rFont val="Arial Narrow"/>
        <family val="2"/>
      </rPr>
      <t xml:space="preserve"> </t>
    </r>
    <r>
      <rPr>
        <sz val="13"/>
        <rFont val="Arial Narrow"/>
        <family val="2"/>
      </rPr>
      <t>En las siguientes tablas, trasladar los resultados de la ECE (en EBR) o la ECELO (en EIB) de los años 2014 al 2016 (por ejemplo, si en el 2014 obtuviste 35 % de estudiantes 
en el nivel satisfactorio, deberás escribir 35 en celda correspondiente).
2° En la columna de "Pronóstico" aparecerá automáticamente el resultado que podrías obtener en el 2017, según la tendencia de los años anteriores. 
3° Para proyectar la meta debes considerar los datos del pronóstico y los resultados de la última evaluación (2016). Finalmente, para ajustar las metas debes revisar cuántos estudiantes tendrían que alcanzar el nivel satisfactorio para cumplir con esa proyección, como lo muestran las tablas siguientes.</t>
    </r>
  </si>
  <si>
    <t xml:space="preserve">P R I M A R I A </t>
  </si>
  <si>
    <t>Previo al inicio</t>
  </si>
  <si>
    <t>En proceso</t>
  </si>
  <si>
    <r>
      <rPr>
        <b/>
        <i/>
        <sz val="11"/>
        <rFont val="Calibri"/>
        <family val="2"/>
      </rPr>
      <t xml:space="preserve">* Meta IE: </t>
    </r>
    <r>
      <rPr>
        <i/>
        <sz val="11"/>
        <rFont val="Calibri"/>
        <family val="2"/>
      </rPr>
      <t>Son los porcentajes que tu I.E. se propone alcanzar el año 2017.</t>
    </r>
  </si>
  <si>
    <r>
      <rPr>
        <sz val="11"/>
        <rFont val="Calibri"/>
        <family val="2"/>
      </rPr>
      <t xml:space="preserve">1° En la Tabla "Resultados 2016" completa los datos solicitados. Si no tienes estudiantes en algún grado o nivel, entonces coloca "0" en los recuadros correspondientes.
2° Luego, en la tabla siguiente, deberás formularte metas para el 2017 basadas en los resultados del año 2016.
* Si tu IE ofrece las modalidades EBA o EBE puedes modificar los nombres de los niveles o grados educativos para adaptar tabla a tus necesidades. Al colocar los datos referidos al número de estudiantes, se mostrarán automáticamente los porcentajes de conclusión, abandono y traslado del año 2016. </t>
    </r>
    <r>
      <rPr>
        <b/>
        <sz val="11"/>
        <color indexed="63"/>
        <rFont val="Arial Unicode MS"/>
        <family val="2"/>
      </rPr>
      <t xml:space="preserve">  </t>
    </r>
    <r>
      <rPr>
        <i/>
        <sz val="11"/>
        <rFont val="Calibri"/>
        <family val="2"/>
      </rPr>
      <t xml:space="preserve">
</t>
    </r>
    <r>
      <rPr>
        <b/>
        <i/>
        <sz val="11.5"/>
        <rFont val="Calibri"/>
        <family val="2"/>
      </rPr>
      <t/>
    </r>
  </si>
  <si>
    <r>
      <rPr>
        <b/>
        <sz val="16"/>
        <color rgb="FFFF0000"/>
        <rFont val="Arial Narrow"/>
        <family val="2"/>
      </rPr>
      <t>Nota:</t>
    </r>
    <r>
      <rPr>
        <sz val="16"/>
        <color theme="1"/>
        <rFont val="Arial Narrow"/>
        <family val="2"/>
      </rPr>
      <t xml:space="preserve"> Completa solamente los espacios en blanco. Si tu IE ofrece las modalidades EBA o EBE, puedes modificar los nombres de los niveles según se ajuste mejor a tu IE.</t>
    </r>
  </si>
  <si>
    <t>Número de secciones de Nivel Inicial</t>
  </si>
  <si>
    <t>Número de horas lectivas diarias</t>
  </si>
  <si>
    <t>1° La calendarización ya está pre-llenada con la fecha de inicio de clases, los feriados y la semana de planificación inicial. Deberás adaptar los demás días en función de la realidad de tu IE. Si tu IE ofrece EBA o EBE, cambia los títulos correspondientes para adaptarlos a la realidad de tu IE.</t>
  </si>
  <si>
    <t>Número de secciones de Nivel Primaria</t>
  </si>
  <si>
    <t>Número de secciones de Nivel Secundaria</t>
  </si>
  <si>
    <t>2° En la tabla "META 2017", a partir de los datos anteriores, podrás proyectar las acciones de monitoreo y acompañamiento para el presente año.                                    
* Primero, debes decidir a cuántos docentes monitorearás (se sugiere a todos, aunque en las escuelas grandes se optará por un grupo elegido, de preferencia, al azar).
3° Luego, en la tabla "PLANIFICACIÓN DE MONITOREO Y ACOMPAÑAMIENTO", organizarás el número de visitas durante cada momento del año (inicio, proceso y salida).
Nota: Si tu IE ofrece las modalidades EBA o EBE puedes modificar los nombres de los niveles para que la tabla se ajuste mejor a tu realidad.</t>
  </si>
  <si>
    <t>¿El director cuenta con carga lectiva en tu IE? Si es así, entonces te corresponde usar el indicador referido a "reuniones de interaprendizaje". Si no tiene carga lectiva y, además de las visitas de monitoreo, requieres planificar reuniones puedes duplicar esta pestaña para planificar las reuniones de interaprendizaje.</t>
  </si>
  <si>
    <t>1° En la tabla "Registro mensual de pérdida y recuperación de horas", registra mensualmente la pérdida y recuperación de horas lectivas, por nivel educativo (puedes cambiar los títulos si ofreces EBA o EBE).</t>
  </si>
  <si>
    <t>noviembre</t>
  </si>
  <si>
    <r>
      <rPr>
        <b/>
        <sz val="11"/>
        <color theme="1"/>
        <rFont val="Arial Narrow"/>
        <family val="2"/>
      </rPr>
      <t>Nota:</t>
    </r>
    <r>
      <rPr>
        <sz val="11"/>
        <color theme="1"/>
        <rFont val="Arial Narrow"/>
        <family val="2"/>
      </rPr>
      <t xml:space="preserve"> Completa primero esta hoja, luego las hojas referidas a los CGE y los reportes opcionales (si lo consideras necesario) y finalmente la Matriz de diagnóstico, objetivos y metas así como la Matriz de planificación.
</t>
    </r>
    <r>
      <rPr>
        <b/>
        <sz val="11"/>
        <color theme="1"/>
        <rFont val="Arial Narrow"/>
        <family val="2"/>
      </rPr>
      <t>RECUERDA QUE</t>
    </r>
    <r>
      <rPr>
        <sz val="11"/>
        <color theme="1"/>
        <rFont val="Arial Narrow"/>
        <family val="2"/>
      </rPr>
      <t>: Lo más importante del aplicativo son las matrices señaladas y las demás hojas deben usarse siempre y cuando te sean últiles y faciliten el monitoreo del logro de las metas de tu IE.</t>
    </r>
  </si>
  <si>
    <t>Estos datos se enlazan con las hojas de calendarización.</t>
  </si>
  <si>
    <t>2do secundaria Comprensión Lectora (%)</t>
  </si>
  <si>
    <t>2do prim. Matemática/ 4to prim. Segunda Lengua (%)</t>
  </si>
  <si>
    <t>2do prim.Comprensión Lectora/ 4to prim. L. Originaria (%)</t>
  </si>
  <si>
    <t>2do prim.Comprensión lectora/ 4to prim. L. Originaria (%)</t>
  </si>
  <si>
    <t>2do secundaria Comprensión lectora (%)</t>
  </si>
  <si>
    <r>
      <t xml:space="preserve">2° Luego, revisar el cuaderno de incidencias para obtener el reporte de la situación de los casos de violencia escolar. </t>
    </r>
    <r>
      <rPr>
        <i/>
        <sz val="10"/>
        <rFont val="Calibri"/>
        <family val="2"/>
      </rPr>
      <t>(Revisar información en el aplicativo de monitoreo 2016).</t>
    </r>
    <r>
      <rPr>
        <i/>
        <sz val="11"/>
        <rFont val="Calibri"/>
        <family val="2"/>
      </rPr>
      <t xml:space="preserve"> </t>
    </r>
    <r>
      <rPr>
        <b/>
        <i/>
        <sz val="11"/>
        <rFont val="Calibri"/>
        <family val="2"/>
      </rPr>
      <t>Si usas el SíseVe,</t>
    </r>
    <r>
      <rPr>
        <i/>
        <sz val="11"/>
        <rFont val="Calibri"/>
        <family val="2"/>
      </rPr>
      <t xml:space="preserve"> analiza tus datos ahí y luego </t>
    </r>
    <r>
      <rPr>
        <b/>
        <i/>
        <u/>
        <sz val="11"/>
        <rFont val="Calibri"/>
        <family val="2"/>
      </rPr>
      <t>solo completa tu meta 2017</t>
    </r>
    <r>
      <rPr>
        <i/>
        <sz val="11"/>
        <rFont val="Calibri"/>
        <family val="2"/>
      </rPr>
      <t>.</t>
    </r>
  </si>
  <si>
    <r>
      <rPr>
        <b/>
        <i/>
        <sz val="12"/>
        <color theme="1"/>
        <rFont val="Calibri"/>
        <family val="2"/>
        <scheme val="minor"/>
      </rPr>
      <t>Nota:</t>
    </r>
    <r>
      <rPr>
        <i/>
        <sz val="12"/>
        <color theme="1"/>
        <rFont val="Calibri"/>
        <family val="2"/>
        <scheme val="minor"/>
      </rPr>
      <t xml:space="preserve"> Si utilizas el portal del SíseVe o tienes otras fuentes de información, no es necesario llenar esta sección.</t>
    </r>
  </si>
  <si>
    <r>
      <rPr>
        <b/>
        <sz val="11"/>
        <rFont val="Calibri"/>
        <family val="2"/>
        <scheme val="minor"/>
      </rPr>
      <t xml:space="preserve">Nota: </t>
    </r>
    <r>
      <rPr>
        <sz val="11"/>
        <rFont val="Calibri"/>
        <family val="2"/>
        <scheme val="minor"/>
      </rPr>
      <t>Si usas el portal SíseVe y llevas el seguimiento ahí, entonces no es necesario completar esta hoja.</t>
    </r>
  </si>
  <si>
    <t>Indicador 2 del CG1</t>
  </si>
  <si>
    <t>Indicador 2 del CG5</t>
  </si>
  <si>
    <t>Act. con PPFF</t>
  </si>
  <si>
    <t>Act. de mejora de los aprendizajes</t>
  </si>
  <si>
    <r>
      <rPr>
        <b/>
        <i/>
        <sz val="11"/>
        <rFont val="Calibri"/>
        <family val="2"/>
      </rPr>
      <t xml:space="preserve">** Pronóstico: </t>
    </r>
    <r>
      <rPr>
        <i/>
        <sz val="11"/>
        <rFont val="Calibri"/>
        <family val="2"/>
      </rPr>
      <t>Es un porcentaje calculado en función de tus resultados anteriores. Esta columna no sumará 100%, pero sus valores te ayudarán a guiar tus metas. En secundaria no hay pronóstico pues solo son dos años de ECE.</t>
    </r>
  </si>
  <si>
    <r>
      <rPr>
        <b/>
        <sz val="10"/>
        <color theme="1"/>
        <rFont val="Arial Narrow"/>
        <family val="2"/>
      </rPr>
      <t>Observación:</t>
    </r>
    <r>
      <rPr>
        <sz val="10"/>
        <color theme="1"/>
        <rFont val="Arial Narrow"/>
        <family val="2"/>
      </rPr>
      <t xml:space="preserve"> El aplicativo está elaborado en Excel 2013. Si se usan versiones anteriores de Excel, podrían haber campos que no funcionen adecuadamente.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</si>
</sst>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0.0%"/>
    <numFmt numFmtId="166" formatCode="mmmm"/>
    <numFmt numFmtId="167" formatCode="d"/>
  </numFmts>
  <fonts count="299">
    <font>
      <sz val="11"/>
      <color theme="1"/>
      <name val="Calibri"/>
      <family val="2"/>
      <scheme val="minor"/>
    </font>
    <font>
      <b/>
      <sz val="11"/>
      <name val="Calibri"/>
      <family val="2"/>
    </font>
    <font>
      <i/>
      <sz val="11"/>
      <name val="Calibri"/>
      <family val="2"/>
    </font>
    <font>
      <b/>
      <i/>
      <sz val="11"/>
      <name val="Calibri"/>
      <family val="2"/>
    </font>
    <font>
      <b/>
      <sz val="11"/>
      <name val="Arial Unicode MS"/>
      <family val="2"/>
    </font>
    <font>
      <b/>
      <sz val="14"/>
      <color indexed="8"/>
      <name val="Calibri Light"/>
      <family val="2"/>
    </font>
    <font>
      <b/>
      <sz val="12"/>
      <name val="Calibri"/>
      <family val="2"/>
    </font>
    <font>
      <b/>
      <i/>
      <sz val="11.5"/>
      <name val="Calibri"/>
      <family val="2"/>
    </font>
    <font>
      <b/>
      <i/>
      <u/>
      <sz val="12"/>
      <name val="Calibri"/>
      <family val="2"/>
    </font>
    <font>
      <b/>
      <u/>
      <sz val="11"/>
      <name val="Calibri"/>
      <family val="2"/>
    </font>
    <font>
      <b/>
      <u/>
      <sz val="12"/>
      <name val="Calibri"/>
      <family val="2"/>
    </font>
    <font>
      <i/>
      <sz val="12"/>
      <name val="Calibri"/>
      <family val="2"/>
    </font>
    <font>
      <b/>
      <sz val="18"/>
      <color indexed="8"/>
      <name val="Calibri Light"/>
      <family val="2"/>
    </font>
    <font>
      <b/>
      <sz val="18"/>
      <color indexed="8"/>
      <name val="Arial Unicode MS"/>
      <family val="2"/>
    </font>
    <font>
      <b/>
      <sz val="18"/>
      <color indexed="60"/>
      <name val="Calibri Light"/>
      <family val="2"/>
    </font>
    <font>
      <b/>
      <sz val="18"/>
      <color indexed="63"/>
      <name val="Calibri Light"/>
      <family val="2"/>
    </font>
    <font>
      <b/>
      <sz val="18"/>
      <color indexed="63"/>
      <name val="Arial Unicode MS"/>
      <family val="2"/>
    </font>
    <font>
      <sz val="11"/>
      <name val="Calibri"/>
      <family val="2"/>
    </font>
    <font>
      <b/>
      <sz val="14"/>
      <color indexed="63"/>
      <name val="Calibri Light"/>
      <family val="2"/>
    </font>
    <font>
      <b/>
      <sz val="12"/>
      <color indexed="9"/>
      <name val="Calibri"/>
      <family val="2"/>
    </font>
    <font>
      <b/>
      <i/>
      <sz val="12"/>
      <name val="Calibri"/>
      <family val="2"/>
    </font>
    <font>
      <sz val="14"/>
      <color indexed="9"/>
      <name val="Calibri"/>
      <family val="2"/>
    </font>
    <font>
      <sz val="10"/>
      <name val="Arial Narrow"/>
      <family val="2"/>
    </font>
    <font>
      <b/>
      <sz val="10"/>
      <name val="Arial Narrow"/>
      <family val="2"/>
    </font>
    <font>
      <b/>
      <sz val="16"/>
      <color indexed="9"/>
      <name val="Arial Unicode MS"/>
      <family val="2"/>
    </font>
    <font>
      <b/>
      <sz val="11"/>
      <color indexed="63"/>
      <name val="Arial Unicode MS"/>
      <family val="2"/>
    </font>
    <font>
      <i/>
      <sz val="10"/>
      <name val="Calibri"/>
      <family val="2"/>
    </font>
    <font>
      <sz val="9.5"/>
      <name val="Arial Rounded MT Bold"/>
      <family val="2"/>
    </font>
    <font>
      <i/>
      <sz val="11"/>
      <name val="Arial Narrow"/>
      <family val="2"/>
    </font>
    <font>
      <sz val="17"/>
      <name val="Arial Rounded MT Bold"/>
      <family val="2"/>
    </font>
    <font>
      <sz val="16"/>
      <name val="Arial Rounded MT Bold"/>
      <family val="2"/>
    </font>
    <font>
      <sz val="14"/>
      <name val="Arial Rounded MT Bold"/>
      <family val="2"/>
    </font>
    <font>
      <sz val="9.5"/>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1"/>
      <color theme="1"/>
      <name val="Calibri"/>
      <family val="2"/>
      <scheme val="minor"/>
    </font>
    <font>
      <sz val="9"/>
      <color theme="5"/>
      <name val="Calibri"/>
      <family val="2"/>
      <scheme val="minor"/>
    </font>
    <font>
      <i/>
      <sz val="11"/>
      <color theme="8" tint="-0.499984740745262"/>
      <name val="Calibri"/>
      <family val="2"/>
      <scheme val="minor"/>
    </font>
    <font>
      <sz val="11"/>
      <name val="Calibri"/>
      <family val="2"/>
      <scheme val="minor"/>
    </font>
    <font>
      <b/>
      <sz val="12"/>
      <name val="Calibri"/>
      <family val="2"/>
      <scheme val="minor"/>
    </font>
    <font>
      <sz val="10"/>
      <name val="Calibri"/>
      <family val="2"/>
      <scheme val="minor"/>
    </font>
    <font>
      <b/>
      <sz val="18"/>
      <color theme="5" tint="-0.499984740745262"/>
      <name val="Calibri Light"/>
      <family val="2"/>
      <scheme val="major"/>
    </font>
    <font>
      <b/>
      <i/>
      <sz val="11"/>
      <color theme="9"/>
      <name val="Calibri"/>
      <family val="2"/>
      <scheme val="minor"/>
    </font>
    <font>
      <b/>
      <i/>
      <sz val="11"/>
      <color theme="5"/>
      <name val="Calibri"/>
      <family val="2"/>
      <scheme val="minor"/>
    </font>
    <font>
      <b/>
      <i/>
      <sz val="11"/>
      <color rgb="FFFF0000"/>
      <name val="Calibri"/>
      <family val="2"/>
      <scheme val="minor"/>
    </font>
    <font>
      <i/>
      <sz val="12"/>
      <color theme="1"/>
      <name val="Calibri"/>
      <family val="2"/>
      <scheme val="minor"/>
    </font>
    <font>
      <sz val="11"/>
      <color rgb="FF640013"/>
      <name val="Calibri"/>
      <family val="2"/>
      <scheme val="minor"/>
    </font>
    <font>
      <b/>
      <i/>
      <sz val="12"/>
      <color theme="1" tint="0.14999847407452621"/>
      <name val="Calibri"/>
      <family val="2"/>
      <scheme val="minor"/>
    </font>
    <font>
      <i/>
      <sz val="11"/>
      <name val="Calibri"/>
      <family val="2"/>
      <scheme val="minor"/>
    </font>
    <font>
      <sz val="11"/>
      <color theme="1" tint="0.34998626667073579"/>
      <name val="Calibri"/>
      <family val="2"/>
      <scheme val="minor"/>
    </font>
    <font>
      <b/>
      <i/>
      <sz val="11"/>
      <name val="Calibri"/>
      <family val="2"/>
      <scheme val="minor"/>
    </font>
    <font>
      <sz val="18"/>
      <color theme="2" tint="-0.499984740745262"/>
      <name val="Arial Rounded MT Bold"/>
      <family val="2"/>
    </font>
    <font>
      <b/>
      <sz val="16"/>
      <color theme="0"/>
      <name val="Calibri"/>
      <family val="2"/>
      <scheme val="minor"/>
    </font>
    <font>
      <sz val="16"/>
      <color theme="0" tint="-0.499984740745262"/>
      <name val="Arial Rounded MT Bold"/>
      <family val="2"/>
    </font>
    <font>
      <b/>
      <i/>
      <sz val="12"/>
      <name val="Calibri"/>
      <family val="2"/>
      <scheme val="minor"/>
    </font>
    <font>
      <i/>
      <sz val="11"/>
      <color theme="1"/>
      <name val="Calibri"/>
      <family val="2"/>
      <scheme val="minor"/>
    </font>
    <font>
      <b/>
      <i/>
      <sz val="12"/>
      <color rgb="FFC00000"/>
      <name val="Calibri"/>
      <family val="2"/>
      <scheme val="minor"/>
    </font>
    <font>
      <sz val="14"/>
      <color theme="2" tint="-0.499984740745262"/>
      <name val="Arial Rounded MT Bold"/>
      <family val="2"/>
    </font>
    <font>
      <sz val="11"/>
      <color theme="8"/>
      <name val="Calibri"/>
      <family val="2"/>
      <scheme val="minor"/>
    </font>
    <font>
      <sz val="11"/>
      <name val="Calibri Light"/>
      <family val="2"/>
      <scheme val="major"/>
    </font>
    <font>
      <sz val="20"/>
      <color rgb="FFC00000"/>
      <name val="Calibri"/>
      <family val="2"/>
    </font>
    <font>
      <sz val="18"/>
      <color rgb="FFC00000"/>
      <name val="Arial Rounded MT Bold"/>
      <family val="2"/>
    </font>
    <font>
      <b/>
      <sz val="10"/>
      <color theme="1"/>
      <name val="Calibri"/>
      <family val="2"/>
      <scheme val="minor"/>
    </font>
    <font>
      <sz val="9"/>
      <color theme="1"/>
      <name val="Calibri"/>
      <family val="2"/>
      <scheme val="minor"/>
    </font>
    <font>
      <sz val="10"/>
      <color theme="1"/>
      <name val="Calibri"/>
      <family val="2"/>
      <scheme val="minor"/>
    </font>
    <font>
      <sz val="16"/>
      <color rgb="FFC00000"/>
      <name val="Arial Rounded MT Bold"/>
      <family val="2"/>
    </font>
    <font>
      <sz val="18"/>
      <color theme="2" tint="-0.499984740745262"/>
      <name val="Cooper Black"/>
      <family val="1"/>
    </font>
    <font>
      <b/>
      <sz val="20"/>
      <color theme="2" tint="-0.499984740745262"/>
      <name val="Cooper Black"/>
      <family val="1"/>
    </font>
    <font>
      <b/>
      <sz val="11"/>
      <name val="Calibri"/>
      <family val="2"/>
      <scheme val="minor"/>
    </font>
    <font>
      <i/>
      <sz val="9"/>
      <color theme="5"/>
      <name val="Calibri"/>
      <family val="2"/>
      <scheme val="minor"/>
    </font>
    <font>
      <i/>
      <sz val="10"/>
      <name val="Calibri"/>
      <family val="2"/>
      <scheme val="minor"/>
    </font>
    <font>
      <b/>
      <sz val="18"/>
      <color rgb="FFC00000"/>
      <name val="Calibri Light"/>
      <family val="2"/>
      <scheme val="major"/>
    </font>
    <font>
      <b/>
      <i/>
      <sz val="11"/>
      <color theme="0"/>
      <name val="Calibri"/>
      <family val="2"/>
      <scheme val="minor"/>
    </font>
    <font>
      <b/>
      <u/>
      <sz val="14"/>
      <color theme="8"/>
      <name val="Calibri"/>
      <family val="2"/>
      <scheme val="minor"/>
    </font>
    <font>
      <b/>
      <sz val="18"/>
      <color theme="1" tint="0.249977111117893"/>
      <name val="Calibri Light"/>
      <family val="2"/>
    </font>
    <font>
      <i/>
      <sz val="10"/>
      <color theme="1"/>
      <name val="Calibri"/>
      <family val="2"/>
      <scheme val="minor"/>
    </font>
    <font>
      <b/>
      <sz val="18"/>
      <color theme="1" tint="0.249977111117893"/>
      <name val="Calibri Light"/>
      <family val="2"/>
      <scheme val="major"/>
    </font>
    <font>
      <b/>
      <i/>
      <sz val="10"/>
      <color theme="1" tint="0.34998626667073579"/>
      <name val="Calibri"/>
      <family val="2"/>
      <scheme val="minor"/>
    </font>
    <font>
      <sz val="9"/>
      <color theme="1" tint="0.34998626667073579"/>
      <name val="Calibri"/>
      <family val="2"/>
      <scheme val="minor"/>
    </font>
    <font>
      <b/>
      <i/>
      <sz val="14"/>
      <color theme="2" tint="-0.499984740745262"/>
      <name val="Calibri"/>
      <family val="2"/>
      <scheme val="minor"/>
    </font>
    <font>
      <sz val="12"/>
      <color theme="1" tint="0.14999847407452621"/>
      <name val="Calibri"/>
      <family val="2"/>
    </font>
    <font>
      <sz val="11"/>
      <color theme="1" tint="4.9989318521683403E-2"/>
      <name val="Calibri"/>
      <family val="2"/>
      <scheme val="minor"/>
    </font>
    <font>
      <b/>
      <i/>
      <sz val="10"/>
      <name val="Calibri"/>
      <family val="2"/>
      <scheme val="minor"/>
    </font>
    <font>
      <b/>
      <i/>
      <sz val="16"/>
      <color theme="2" tint="-0.499984740745262"/>
      <name val="Calibri"/>
      <family val="2"/>
      <scheme val="minor"/>
    </font>
    <font>
      <sz val="11"/>
      <color theme="1"/>
      <name val="Calibri"/>
      <family val="2"/>
    </font>
    <font>
      <sz val="8"/>
      <color theme="0" tint="-0.14999847407452621"/>
      <name val="Calibri"/>
      <family val="2"/>
      <scheme val="minor"/>
    </font>
    <font>
      <b/>
      <sz val="18"/>
      <color theme="1"/>
      <name val="Calibri Light"/>
      <family val="2"/>
    </font>
    <font>
      <i/>
      <sz val="11"/>
      <color theme="0" tint="-0.14999847407452621"/>
      <name val="Calibri"/>
      <family val="2"/>
      <scheme val="minor"/>
    </font>
    <font>
      <b/>
      <sz val="18"/>
      <color theme="1"/>
      <name val="Calibri Light"/>
      <family val="2"/>
      <scheme val="major"/>
    </font>
    <font>
      <b/>
      <sz val="18"/>
      <color theme="8" tint="-0.499984740745262"/>
      <name val="Calibri Light"/>
      <family val="2"/>
      <scheme val="major"/>
    </font>
    <font>
      <sz val="16"/>
      <color theme="8" tint="-0.499984740745262"/>
      <name val="Calibri Light"/>
      <family val="2"/>
      <scheme val="major"/>
    </font>
    <font>
      <i/>
      <sz val="11"/>
      <color theme="9" tint="-0.499984740745262"/>
      <name val="Calibri"/>
      <family val="2"/>
      <scheme val="minor"/>
    </font>
    <font>
      <b/>
      <i/>
      <sz val="12"/>
      <color theme="1"/>
      <name val="Calibri"/>
      <family val="2"/>
      <scheme val="minor"/>
    </font>
    <font>
      <b/>
      <sz val="11"/>
      <color theme="1"/>
      <name val="Calibri Light"/>
      <family val="2"/>
      <scheme val="major"/>
    </font>
    <font>
      <sz val="8"/>
      <color theme="0" tint="-4.9989318521683403E-2"/>
      <name val="Calibri"/>
      <family val="2"/>
      <scheme val="minor"/>
    </font>
    <font>
      <sz val="11"/>
      <color theme="0" tint="-4.9989318521683403E-2"/>
      <name val="Calibri"/>
      <family val="2"/>
      <scheme val="minor"/>
    </font>
    <font>
      <b/>
      <sz val="20"/>
      <color rgb="FFC00000"/>
      <name val="Calibri Light"/>
      <family val="2"/>
      <scheme val="major"/>
    </font>
    <font>
      <sz val="11"/>
      <color theme="1"/>
      <name val="Calibri Light"/>
      <family val="2"/>
      <scheme val="major"/>
    </font>
    <font>
      <b/>
      <sz val="14"/>
      <color theme="1"/>
      <name val="Calibri"/>
      <family val="2"/>
      <scheme val="minor"/>
    </font>
    <font>
      <b/>
      <sz val="12"/>
      <name val="Calibri Light"/>
      <family val="2"/>
      <scheme val="major"/>
    </font>
    <font>
      <b/>
      <sz val="13"/>
      <color theme="1"/>
      <name val="Calibri Light"/>
      <family val="2"/>
      <scheme val="major"/>
    </font>
    <font>
      <sz val="14"/>
      <color theme="2" tint="-0.89999084444715716"/>
      <name val="Arial Rounded MT Bold"/>
      <family val="2"/>
    </font>
    <font>
      <sz val="14"/>
      <color theme="1"/>
      <name val="Calibri"/>
      <family val="2"/>
      <scheme val="minor"/>
    </font>
    <font>
      <sz val="20"/>
      <color rgb="FFC00000"/>
      <name val="Arial Rounded MT Bold"/>
      <family val="2"/>
    </font>
    <font>
      <sz val="8"/>
      <color theme="1"/>
      <name val="Calibri"/>
      <family val="2"/>
      <scheme val="minor"/>
    </font>
    <font>
      <sz val="10"/>
      <color theme="1"/>
      <name val="Arial Rounded MT Bold"/>
      <family val="2"/>
    </font>
    <font>
      <sz val="11"/>
      <color theme="1"/>
      <name val="Arial Narrow"/>
      <family val="2"/>
    </font>
    <font>
      <i/>
      <sz val="12"/>
      <color rgb="FF000000"/>
      <name val="Arial Narrow"/>
      <family val="2"/>
    </font>
    <font>
      <i/>
      <sz val="11"/>
      <color theme="1"/>
      <name val="Arial Narrow"/>
      <family val="2"/>
    </font>
    <font>
      <sz val="23"/>
      <color rgb="FFC00000"/>
      <name val="Arial Rounded MT Bold"/>
      <family val="2"/>
    </font>
    <font>
      <sz val="11"/>
      <color rgb="FF000000"/>
      <name val="Calibri"/>
      <family val="2"/>
      <scheme val="minor"/>
    </font>
    <font>
      <sz val="16"/>
      <color theme="1"/>
      <name val="Arial Unicode MS"/>
      <family val="2"/>
    </font>
    <font>
      <sz val="14"/>
      <color rgb="FFC00000"/>
      <name val="Arial Rounded MT Bold"/>
      <family val="2"/>
    </font>
    <font>
      <i/>
      <sz val="11"/>
      <color theme="0"/>
      <name val="Calibri"/>
      <family val="2"/>
      <scheme val="minor"/>
    </font>
    <font>
      <b/>
      <sz val="9"/>
      <color theme="0"/>
      <name val="Arial Narrow"/>
      <family val="2"/>
    </font>
    <font>
      <sz val="12"/>
      <name val="Calibri"/>
      <family val="2"/>
      <scheme val="minor"/>
    </font>
    <font>
      <b/>
      <sz val="12"/>
      <color theme="0"/>
      <name val="Calibri Light"/>
      <family val="2"/>
      <scheme val="major"/>
    </font>
    <font>
      <b/>
      <i/>
      <sz val="11"/>
      <color theme="1" tint="4.9989318521683403E-2"/>
      <name val="Calibri"/>
      <family val="2"/>
      <scheme val="minor"/>
    </font>
    <font>
      <b/>
      <i/>
      <sz val="11"/>
      <color theme="1"/>
      <name val="Calibri"/>
      <family val="2"/>
      <scheme val="minor"/>
    </font>
    <font>
      <b/>
      <sz val="11"/>
      <color theme="1" tint="0.249977111117893"/>
      <name val="Calibri"/>
      <family val="2"/>
      <scheme val="minor"/>
    </font>
    <font>
      <b/>
      <sz val="9"/>
      <color rgb="FF000000"/>
      <name val="Arial Narrow"/>
      <family val="2"/>
    </font>
    <font>
      <sz val="9"/>
      <color rgb="FF000000"/>
      <name val="Arial Narrow"/>
      <family val="2"/>
    </font>
    <font>
      <sz val="10.5"/>
      <color theme="1"/>
      <name val="Calibri"/>
      <family val="2"/>
      <scheme val="minor"/>
    </font>
    <font>
      <b/>
      <sz val="12"/>
      <color theme="2" tint="-0.89999084444715716"/>
      <name val="Calibri"/>
      <family val="2"/>
      <scheme val="minor"/>
    </font>
    <font>
      <sz val="9"/>
      <color theme="1"/>
      <name val="Arial Rounded MT Bold"/>
      <family val="2"/>
    </font>
    <font>
      <sz val="8"/>
      <color theme="1"/>
      <name val="Arial Rounded MT Bold"/>
      <family val="2"/>
    </font>
    <font>
      <b/>
      <sz val="13"/>
      <color theme="1"/>
      <name val="Calibri"/>
      <family val="2"/>
      <scheme val="minor"/>
    </font>
    <font>
      <sz val="10.5"/>
      <color theme="1" tint="4.9989318521683403E-2"/>
      <name val="Calibri"/>
      <family val="2"/>
      <scheme val="minor"/>
    </font>
    <font>
      <b/>
      <sz val="20"/>
      <color theme="1"/>
      <name val="Calibri"/>
      <family val="2"/>
      <scheme val="minor"/>
    </font>
    <font>
      <b/>
      <sz val="11"/>
      <color theme="1" tint="4.9989318521683403E-2"/>
      <name val="Calibri"/>
      <family val="2"/>
      <scheme val="minor"/>
    </font>
    <font>
      <sz val="24"/>
      <color rgb="FFC00000"/>
      <name val="Cooper Black"/>
      <family val="1"/>
    </font>
    <font>
      <sz val="24"/>
      <color theme="1" tint="0.249977111117893"/>
      <name val="Cooper Black"/>
      <family val="1"/>
    </font>
    <font>
      <sz val="14"/>
      <color rgb="FF0070C0"/>
      <name val="Arial Rounded MT Bold"/>
      <family val="2"/>
    </font>
    <font>
      <sz val="11"/>
      <color theme="2" tint="-0.749992370372631"/>
      <name val="Calibri"/>
      <family val="2"/>
      <scheme val="minor"/>
    </font>
    <font>
      <b/>
      <sz val="20"/>
      <color theme="0" tint="-4.9989318521683403E-2"/>
      <name val="Arial"/>
      <family val="2"/>
    </font>
    <font>
      <sz val="12"/>
      <color theme="0" tint="-4.9989318521683403E-2"/>
      <name val="Arial"/>
      <family val="2"/>
    </font>
    <font>
      <b/>
      <sz val="18"/>
      <color theme="0"/>
      <name val="Calibri"/>
      <family val="2"/>
      <scheme val="minor"/>
    </font>
    <font>
      <sz val="12"/>
      <color theme="1"/>
      <name val="Calibri"/>
      <family val="2"/>
      <scheme val="minor"/>
    </font>
    <font>
      <b/>
      <sz val="14"/>
      <color theme="0"/>
      <name val="Calibri"/>
      <family val="2"/>
      <scheme val="minor"/>
    </font>
    <font>
      <sz val="12"/>
      <color theme="1"/>
      <name val="Arial Rounded MT Bold"/>
      <family val="2"/>
    </font>
    <font>
      <sz val="18"/>
      <color rgb="FFC00000"/>
      <name val="Calibri"/>
      <family val="2"/>
    </font>
    <font>
      <i/>
      <sz val="10.5"/>
      <name val="Calibri"/>
      <family val="2"/>
      <scheme val="minor"/>
    </font>
    <font>
      <sz val="18"/>
      <color theme="1"/>
      <name val="Arial Rounded MT Bold"/>
      <family val="2"/>
    </font>
    <font>
      <b/>
      <i/>
      <sz val="10"/>
      <color theme="1" tint="4.9989318521683403E-2"/>
      <name val="Calibri"/>
      <family val="2"/>
      <scheme val="minor"/>
    </font>
    <font>
      <b/>
      <sz val="16"/>
      <color theme="1" tint="0.249977111117893"/>
      <name val="Calibri"/>
      <family val="2"/>
      <scheme val="minor"/>
    </font>
    <font>
      <b/>
      <sz val="16"/>
      <color rgb="FFFFFFFF"/>
      <name val="Calibri"/>
      <family val="2"/>
      <scheme val="minor"/>
    </font>
    <font>
      <b/>
      <i/>
      <sz val="10"/>
      <color theme="1"/>
      <name val="Calibri"/>
      <family val="2"/>
      <scheme val="minor"/>
    </font>
    <font>
      <b/>
      <sz val="16"/>
      <name val="Calibri"/>
      <family val="2"/>
      <scheme val="minor"/>
    </font>
    <font>
      <b/>
      <i/>
      <sz val="12"/>
      <color theme="1" tint="4.9989318521683403E-2"/>
      <name val="Calibri"/>
      <family val="2"/>
      <scheme val="minor"/>
    </font>
    <font>
      <b/>
      <sz val="14"/>
      <name val="Calibri"/>
      <family val="2"/>
      <scheme val="minor"/>
    </font>
    <font>
      <b/>
      <sz val="16"/>
      <color theme="0"/>
      <name val="Calibri Light"/>
      <family val="2"/>
      <scheme val="major"/>
    </font>
    <font>
      <b/>
      <sz val="20"/>
      <color theme="0"/>
      <name val="Calibri Light"/>
      <family val="2"/>
      <scheme val="major"/>
    </font>
    <font>
      <sz val="11"/>
      <color rgb="FFC00000"/>
      <name val="Arial Rounded MT Bold"/>
      <family val="2"/>
    </font>
    <font>
      <b/>
      <sz val="9"/>
      <color theme="1" tint="4.9989318521683403E-2"/>
      <name val="Arial Narrow"/>
      <family val="2"/>
    </font>
    <font>
      <b/>
      <sz val="10"/>
      <color theme="0"/>
      <name val="Calibri"/>
      <family val="2"/>
      <scheme val="minor"/>
    </font>
    <font>
      <b/>
      <sz val="11"/>
      <color theme="0"/>
      <name val="Arial Narrow"/>
      <family val="2"/>
    </font>
    <font>
      <b/>
      <sz val="11"/>
      <color theme="1" tint="0.34998626667073579"/>
      <name val="Calibri"/>
      <family val="2"/>
      <scheme val="minor"/>
    </font>
    <font>
      <sz val="11"/>
      <color rgb="FF463400"/>
      <name val="Calibri"/>
      <family val="2"/>
      <scheme val="minor"/>
    </font>
    <font>
      <b/>
      <sz val="12"/>
      <color rgb="FF463400"/>
      <name val="Calibri"/>
      <family val="2"/>
      <scheme val="minor"/>
    </font>
    <font>
      <b/>
      <sz val="10"/>
      <color theme="7" tint="-0.499984740745262"/>
      <name val="Calibri"/>
      <family val="2"/>
      <scheme val="minor"/>
    </font>
    <font>
      <b/>
      <sz val="16"/>
      <color theme="1"/>
      <name val="Calibri"/>
      <family val="2"/>
      <scheme val="minor"/>
    </font>
    <font>
      <sz val="12"/>
      <color theme="1" tint="0.249977111117893"/>
      <name val="Calibri"/>
      <family val="2"/>
    </font>
    <font>
      <b/>
      <sz val="9"/>
      <color theme="7" tint="-0.499984740745262"/>
      <name val="Calibri"/>
      <family val="2"/>
      <scheme val="minor"/>
    </font>
    <font>
      <sz val="10"/>
      <color theme="0"/>
      <name val="Arial Rounded MT Bold"/>
      <family val="2"/>
    </font>
    <font>
      <b/>
      <sz val="13"/>
      <color theme="0"/>
      <name val="Calibri"/>
      <family val="2"/>
      <scheme val="minor"/>
    </font>
    <font>
      <b/>
      <sz val="9"/>
      <color theme="0"/>
      <name val="Calibri"/>
      <family val="2"/>
      <scheme val="minor"/>
    </font>
    <font>
      <b/>
      <sz val="13"/>
      <color theme="0" tint="-4.9989318521683403E-2"/>
      <name val="Calibri"/>
      <family val="2"/>
      <scheme val="minor"/>
    </font>
    <font>
      <b/>
      <sz val="11"/>
      <color theme="0" tint="-4.9989318521683403E-2"/>
      <name val="Calibri"/>
      <family val="2"/>
      <scheme val="minor"/>
    </font>
    <font>
      <b/>
      <sz val="10"/>
      <color theme="1" tint="4.9989318521683403E-2"/>
      <name val="Calibri"/>
      <family val="2"/>
      <scheme val="minor"/>
    </font>
    <font>
      <b/>
      <sz val="12"/>
      <color theme="1" tint="4.9989318521683403E-2"/>
      <name val="Calibri"/>
      <family val="2"/>
      <scheme val="minor"/>
    </font>
    <font>
      <b/>
      <sz val="8"/>
      <color theme="1" tint="4.9989318521683403E-2"/>
      <name val="Calibri"/>
      <family val="2"/>
      <scheme val="minor"/>
    </font>
    <font>
      <b/>
      <sz val="13"/>
      <color theme="1" tint="4.9989318521683403E-2"/>
      <name val="Calibri"/>
      <family val="2"/>
      <scheme val="minor"/>
    </font>
    <font>
      <sz val="13"/>
      <color theme="1"/>
      <name val="Calibri"/>
      <family val="2"/>
      <scheme val="minor"/>
    </font>
    <font>
      <sz val="16"/>
      <color theme="2" tint="-0.499984740745262"/>
      <name val="Arial Rounded MT Bold"/>
      <family val="2"/>
    </font>
    <font>
      <sz val="14"/>
      <color indexed="60"/>
      <name val="Arial Rounded MT Bold"/>
      <family val="2"/>
    </font>
    <font>
      <b/>
      <sz val="16"/>
      <color theme="2" tint="-0.499984740745262"/>
      <name val="Calibri Light"/>
      <family val="2"/>
    </font>
    <font>
      <b/>
      <sz val="16"/>
      <color rgb="FF00B050"/>
      <name val="Arial Rounded MT Bold"/>
      <family val="2"/>
    </font>
    <font>
      <b/>
      <sz val="16"/>
      <color indexed="23"/>
      <name val="Calibri Light"/>
      <family val="2"/>
    </font>
    <font>
      <b/>
      <sz val="16"/>
      <color indexed="23"/>
      <name val="Arial Unicode MS"/>
      <family val="2"/>
    </font>
    <font>
      <b/>
      <sz val="14"/>
      <color rgb="FFFFFFFF"/>
      <name val="Calibri"/>
      <family val="2"/>
      <scheme val="minor"/>
    </font>
    <font>
      <b/>
      <sz val="13"/>
      <color indexed="9"/>
      <name val="Calibri"/>
      <family val="2"/>
    </font>
    <font>
      <b/>
      <i/>
      <sz val="10"/>
      <color theme="0"/>
      <name val="Calibri"/>
      <family val="2"/>
      <scheme val="minor"/>
    </font>
    <font>
      <b/>
      <sz val="18"/>
      <color theme="2" tint="-0.499984740745262"/>
      <name val="Calibri Light"/>
      <family val="2"/>
      <scheme val="major"/>
    </font>
    <font>
      <b/>
      <sz val="18"/>
      <color indexed="23"/>
      <name val="Arial Unicode MS"/>
      <family val="2"/>
    </font>
    <font>
      <b/>
      <sz val="15"/>
      <color theme="0"/>
      <name val="Calibri"/>
      <family val="2"/>
      <scheme val="minor"/>
    </font>
    <font>
      <b/>
      <i/>
      <sz val="14"/>
      <name val="Calibri"/>
      <family val="2"/>
      <scheme val="minor"/>
    </font>
    <font>
      <b/>
      <sz val="18"/>
      <color indexed="23"/>
      <name val="Calibri Light"/>
      <family val="2"/>
    </font>
    <font>
      <b/>
      <sz val="18"/>
      <color theme="2" tint="-0.499984740745262"/>
      <name val="Calibri Light"/>
      <family val="2"/>
    </font>
    <font>
      <b/>
      <sz val="20"/>
      <color rgb="FFC00000"/>
      <name val="Cooper Black"/>
      <family val="1"/>
    </font>
    <font>
      <b/>
      <sz val="15"/>
      <color indexed="9"/>
      <name val="Calibri"/>
      <family val="2"/>
    </font>
    <font>
      <b/>
      <sz val="16"/>
      <color indexed="9"/>
      <name val="Calibri"/>
      <family val="2"/>
    </font>
    <font>
      <i/>
      <sz val="11"/>
      <color theme="8"/>
      <name val="Calibri"/>
      <family val="2"/>
      <scheme val="minor"/>
    </font>
    <font>
      <b/>
      <i/>
      <sz val="12"/>
      <color theme="0"/>
      <name val="Calibri"/>
      <family val="2"/>
      <scheme val="minor"/>
    </font>
    <font>
      <b/>
      <sz val="22"/>
      <color theme="2" tint="-0.499984740745262"/>
      <name val="Calibri Light"/>
      <family val="2"/>
      <scheme val="major"/>
    </font>
    <font>
      <b/>
      <sz val="22"/>
      <color indexed="23"/>
      <name val="Arial Unicode MS"/>
      <family val="2"/>
    </font>
    <font>
      <b/>
      <sz val="12"/>
      <color theme="1" tint="0.249977111117893"/>
      <name val="Calibri Light"/>
      <family val="2"/>
      <scheme val="major"/>
    </font>
    <font>
      <b/>
      <sz val="12"/>
      <color theme="2" tint="-0.499984740745262"/>
      <name val="Calibri Light"/>
      <family val="2"/>
      <scheme val="major"/>
    </font>
    <font>
      <b/>
      <sz val="14"/>
      <color theme="0"/>
      <name val="Calibri Light"/>
      <family val="2"/>
      <scheme val="major"/>
    </font>
    <font>
      <i/>
      <u/>
      <sz val="11"/>
      <name val="Calibri"/>
      <family val="2"/>
    </font>
    <font>
      <b/>
      <sz val="20"/>
      <color theme="2" tint="-0.749992370372631"/>
      <name val="Cooper Black"/>
      <family val="1"/>
    </font>
    <font>
      <b/>
      <sz val="11"/>
      <color theme="2" tint="-0.749992370372631"/>
      <name val="Calibri"/>
      <family val="2"/>
      <scheme val="minor"/>
    </font>
    <font>
      <b/>
      <sz val="20"/>
      <color theme="2" tint="-0.499984740745262"/>
      <name val="Calibri Light"/>
      <family val="2"/>
      <scheme val="major"/>
    </font>
    <font>
      <b/>
      <sz val="14"/>
      <color theme="0" tint="-0.499984740745262"/>
      <name val="Calibri"/>
      <family val="2"/>
      <scheme val="minor"/>
    </font>
    <font>
      <sz val="11"/>
      <color rgb="FF008A3E"/>
      <name val="Arial Rounded MT Bold"/>
      <family val="2"/>
    </font>
    <font>
      <sz val="12"/>
      <color rgb="FFC00000"/>
      <name val="Arial Rounded MT Bold"/>
      <family val="2"/>
    </font>
    <font>
      <sz val="12"/>
      <color rgb="FF008A3E"/>
      <name val="Arial Rounded MT Bold"/>
      <family val="2"/>
    </font>
    <font>
      <sz val="11"/>
      <color theme="0"/>
      <name val="Arial Rounded MT Bold"/>
      <family val="2"/>
    </font>
    <font>
      <b/>
      <sz val="11"/>
      <color rgb="FFFF0000"/>
      <name val="Calibri"/>
      <family val="2"/>
      <scheme val="minor"/>
    </font>
    <font>
      <sz val="8"/>
      <color rgb="FF008A3E"/>
      <name val="Arial Rounded MT Bold"/>
      <family val="2"/>
    </font>
    <font>
      <b/>
      <sz val="10"/>
      <color rgb="FF008A3E"/>
      <name val="Calibri"/>
      <family val="2"/>
      <scheme val="minor"/>
    </font>
    <font>
      <b/>
      <sz val="12"/>
      <color theme="0"/>
      <name val="Calibri"/>
      <family val="2"/>
      <scheme val="minor"/>
    </font>
    <font>
      <b/>
      <sz val="11"/>
      <color theme="1" tint="0.14999847407452621"/>
      <name val="Calibri"/>
      <family val="2"/>
      <scheme val="minor"/>
    </font>
    <font>
      <sz val="11"/>
      <color theme="1" tint="0.14999847407452621"/>
      <name val="Calibri"/>
      <family val="2"/>
      <scheme val="minor"/>
    </font>
    <font>
      <b/>
      <sz val="22"/>
      <color theme="7" tint="-0.499984740745262"/>
      <name val="Calibri Light"/>
      <family val="2"/>
      <scheme val="major"/>
    </font>
    <font>
      <i/>
      <sz val="11"/>
      <color theme="1" tint="0.14999847407452621"/>
      <name val="Calibri"/>
      <family val="2"/>
      <scheme val="minor"/>
    </font>
    <font>
      <b/>
      <sz val="10"/>
      <color theme="1" tint="0.14999847407452621"/>
      <name val="Calibri"/>
      <family val="2"/>
      <scheme val="minor"/>
    </font>
    <font>
      <b/>
      <sz val="20"/>
      <color indexed="23"/>
      <name val="Arial Unicode MS"/>
      <family val="2"/>
    </font>
    <font>
      <b/>
      <i/>
      <sz val="11"/>
      <color theme="1" tint="0.14999847407452621"/>
      <name val="Calibri"/>
      <family val="2"/>
      <scheme val="minor"/>
    </font>
    <font>
      <b/>
      <sz val="18"/>
      <color theme="3" tint="-0.249977111117893"/>
      <name val="Calibri Light"/>
      <family val="2"/>
      <scheme val="major"/>
    </font>
    <font>
      <b/>
      <sz val="11"/>
      <color theme="1" tint="4.9989318521683403E-2"/>
      <name val="Arial Narrow"/>
      <family val="2"/>
    </font>
    <font>
      <sz val="8"/>
      <color rgb="FF000000"/>
      <name val="Segoe UI"/>
      <family val="2"/>
    </font>
    <font>
      <b/>
      <sz val="11"/>
      <name val="Arial Narrow"/>
      <family val="2"/>
    </font>
    <font>
      <sz val="11"/>
      <name val="Arial Narrow"/>
      <family val="2"/>
    </font>
    <font>
      <sz val="14"/>
      <color theme="1"/>
      <name val="Arial Narrow"/>
      <family val="2"/>
    </font>
    <font>
      <sz val="13"/>
      <color theme="1"/>
      <name val="Arial Narrow"/>
      <family val="2"/>
    </font>
    <font>
      <sz val="12"/>
      <color theme="1"/>
      <name val="Arial Narrow"/>
      <family val="2"/>
    </font>
    <font>
      <b/>
      <sz val="18"/>
      <color theme="0"/>
      <name val="Arial Rounded MT Bold"/>
      <family val="2"/>
    </font>
    <font>
      <sz val="16"/>
      <color theme="1"/>
      <name val="Arial Narrow"/>
      <family val="2"/>
    </font>
    <font>
      <b/>
      <sz val="13"/>
      <name val="Arial Narrow"/>
      <family val="2"/>
    </font>
    <font>
      <b/>
      <sz val="14"/>
      <name val="Arial Narrow"/>
      <family val="2"/>
    </font>
    <font>
      <b/>
      <sz val="16"/>
      <name val="Arial Narrow"/>
      <family val="2"/>
    </font>
    <font>
      <b/>
      <sz val="14"/>
      <color theme="1"/>
      <name val="Arial Narrow"/>
      <family val="2"/>
    </font>
    <font>
      <sz val="14"/>
      <name val="Arial Narrow"/>
      <family val="2"/>
    </font>
    <font>
      <sz val="24"/>
      <color rgb="FFC00000"/>
      <name val="Arial Rounded MT Bold"/>
      <family val="2"/>
    </font>
    <font>
      <b/>
      <sz val="14"/>
      <color theme="0"/>
      <name val="Arial Narrow"/>
      <family val="2"/>
    </font>
    <font>
      <sz val="13"/>
      <name val="Arial Narrow"/>
      <family val="2"/>
    </font>
    <font>
      <i/>
      <sz val="14"/>
      <color theme="0"/>
      <name val="Arial Narrow"/>
      <family val="2"/>
    </font>
    <font>
      <b/>
      <i/>
      <sz val="14"/>
      <color rgb="FFFF0000"/>
      <name val="Calibri"/>
      <family val="2"/>
      <scheme val="minor"/>
    </font>
    <font>
      <sz val="16"/>
      <name val="Arial Narrow"/>
      <family val="2"/>
    </font>
    <font>
      <b/>
      <sz val="16"/>
      <color rgb="FFFF0000"/>
      <name val="Arial Narrow"/>
      <family val="2"/>
    </font>
    <font>
      <sz val="20"/>
      <color theme="1"/>
      <name val="Arial Rounded MT Bold"/>
      <family val="2"/>
    </font>
    <font>
      <i/>
      <sz val="12"/>
      <color theme="1"/>
      <name val="Arial Narrow"/>
      <family val="2"/>
    </font>
    <font>
      <b/>
      <sz val="14"/>
      <color theme="2" tint="-0.499984740745262"/>
      <name val="Arial Narrow"/>
      <family val="2"/>
    </font>
    <font>
      <sz val="16"/>
      <color theme="1"/>
      <name val="Arial Rounded MT Bold"/>
      <family val="2"/>
    </font>
    <font>
      <sz val="12"/>
      <color theme="2" tint="-0.89999084444715716"/>
      <name val="Arial Rounded MT Bold"/>
      <family val="2"/>
    </font>
    <font>
      <sz val="12"/>
      <color indexed="63"/>
      <name val="Calibri"/>
      <family val="2"/>
      <scheme val="minor"/>
    </font>
    <font>
      <sz val="12"/>
      <color rgb="FF000000"/>
      <name val="Arial Narrow"/>
      <family val="2"/>
    </font>
    <font>
      <b/>
      <sz val="22"/>
      <name val="Calibri Light"/>
      <family val="2"/>
      <scheme val="major"/>
    </font>
    <font>
      <b/>
      <sz val="22"/>
      <name val="Arial Unicode MS"/>
      <family val="2"/>
    </font>
    <font>
      <b/>
      <sz val="20"/>
      <name val="Calibri Light"/>
      <family val="2"/>
      <scheme val="major"/>
    </font>
    <font>
      <b/>
      <sz val="16"/>
      <name val="Arial Rounded MT Bold"/>
      <family val="2"/>
    </font>
    <font>
      <b/>
      <sz val="15"/>
      <name val="Calibri Light"/>
      <family val="2"/>
      <scheme val="major"/>
    </font>
    <font>
      <sz val="12"/>
      <name val="Arial Rounded MT Bold"/>
      <family val="2"/>
    </font>
    <font>
      <b/>
      <sz val="11"/>
      <color theme="0"/>
      <name val="Arial Rounded MT Bold"/>
      <family val="2"/>
    </font>
    <font>
      <sz val="11"/>
      <color rgb="FFFF0000"/>
      <name val="Arial Rounded MT Bold"/>
      <family val="2"/>
    </font>
    <font>
      <sz val="14"/>
      <color theme="1" tint="0.14999847407452621"/>
      <name val="Arial Narrow"/>
      <family val="2"/>
    </font>
    <font>
      <b/>
      <sz val="14"/>
      <color theme="1" tint="0.14999847407452621"/>
      <name val="Arial Narrow"/>
      <family val="2"/>
    </font>
    <font>
      <b/>
      <sz val="14"/>
      <color rgb="FFFF0000"/>
      <name val="Arial Narrow"/>
      <family val="2"/>
    </font>
    <font>
      <u/>
      <sz val="14"/>
      <color theme="0"/>
      <name val="Arial Rounded MT Bold"/>
      <family val="2"/>
    </font>
    <font>
      <u/>
      <sz val="14"/>
      <color theme="2" tint="-0.499984740745262"/>
      <name val="Arial Rounded MT Bold"/>
      <family val="2"/>
    </font>
    <font>
      <u/>
      <sz val="14"/>
      <name val="Arial Rounded MT Bold"/>
      <family val="2"/>
    </font>
    <font>
      <sz val="14"/>
      <name val="Calibri"/>
      <family val="2"/>
      <scheme val="minor"/>
    </font>
    <font>
      <sz val="14"/>
      <color theme="8" tint="-0.249977111117893"/>
      <name val="Calibri"/>
      <family val="2"/>
      <scheme val="minor"/>
    </font>
    <font>
      <b/>
      <sz val="14"/>
      <color theme="1" tint="0.34998626667073579"/>
      <name val="Calibri Light"/>
      <family val="2"/>
      <scheme val="major"/>
    </font>
    <font>
      <b/>
      <sz val="14"/>
      <name val="Calibri Light"/>
      <family val="2"/>
      <scheme val="major"/>
    </font>
    <font>
      <u/>
      <sz val="14"/>
      <color theme="10"/>
      <name val="Calibri"/>
      <family val="2"/>
      <scheme val="minor"/>
    </font>
    <font>
      <sz val="14"/>
      <color theme="1" tint="0.34998626667073579"/>
      <name val="Calibri"/>
      <family val="2"/>
      <scheme val="minor"/>
    </font>
    <font>
      <sz val="14"/>
      <color rgb="FFC00000"/>
      <name val="Cooper Black"/>
      <family val="1"/>
    </font>
    <font>
      <sz val="14"/>
      <color theme="1" tint="0.249977111117893"/>
      <name val="Cooper Black"/>
      <family val="1"/>
    </font>
    <font>
      <b/>
      <i/>
      <sz val="14"/>
      <color theme="1" tint="0.14999847407452621"/>
      <name val="Calibri"/>
      <family val="2"/>
      <scheme val="minor"/>
    </font>
    <font>
      <i/>
      <sz val="14"/>
      <color theme="1"/>
      <name val="Calibri"/>
      <family val="2"/>
      <scheme val="minor"/>
    </font>
    <font>
      <sz val="14"/>
      <color theme="1"/>
      <name val="Arial Unicode MS"/>
      <family val="2"/>
    </font>
    <font>
      <sz val="14"/>
      <color theme="1" tint="0.249977111117893"/>
      <name val="Calibri"/>
      <family val="2"/>
      <scheme val="minor"/>
    </font>
    <font>
      <sz val="14"/>
      <color rgb="FFC00000"/>
      <name val="Calibri"/>
      <family val="2"/>
      <scheme val="minor"/>
    </font>
    <font>
      <b/>
      <i/>
      <sz val="14"/>
      <color theme="1" tint="0.34998626667073579"/>
      <name val="Calibri Light"/>
      <family val="2"/>
      <scheme val="major"/>
    </font>
    <font>
      <b/>
      <sz val="12"/>
      <color theme="0"/>
      <name val="Arial Narrow"/>
      <family val="2"/>
    </font>
    <font>
      <sz val="14"/>
      <color theme="1" tint="0.34998626667073579"/>
      <name val="Calibri Light"/>
      <family val="2"/>
      <scheme val="major"/>
    </font>
    <font>
      <b/>
      <sz val="14"/>
      <color theme="8" tint="-0.249977111117893"/>
      <name val="Calibri"/>
      <family val="2"/>
      <scheme val="minor"/>
    </font>
    <font>
      <b/>
      <sz val="14"/>
      <color rgb="FFC00000"/>
      <name val="Calibri"/>
      <family val="2"/>
      <scheme val="minor"/>
    </font>
    <font>
      <b/>
      <sz val="16"/>
      <color theme="1"/>
      <name val="Arial Narrow"/>
      <family val="2"/>
    </font>
    <font>
      <b/>
      <sz val="15"/>
      <name val="Calibri"/>
      <family val="2"/>
      <scheme val="minor"/>
    </font>
    <font>
      <b/>
      <sz val="13"/>
      <name val="Calibri"/>
      <family val="2"/>
      <scheme val="minor"/>
    </font>
    <font>
      <b/>
      <sz val="16"/>
      <color theme="0"/>
      <name val="Arial Narrow"/>
      <family val="2"/>
    </font>
    <font>
      <sz val="8"/>
      <color theme="0"/>
      <name val="Calibri"/>
      <family val="2"/>
      <scheme val="minor"/>
    </font>
    <font>
      <b/>
      <sz val="6"/>
      <color theme="0"/>
      <name val="Arial Rounded MT Bold"/>
      <family val="2"/>
    </font>
    <font>
      <sz val="10"/>
      <color theme="0"/>
      <name val="Calibri"/>
      <family val="2"/>
      <scheme val="minor"/>
    </font>
    <font>
      <sz val="9"/>
      <color rgb="FFFF0000"/>
      <name val="Calibri"/>
      <family val="2"/>
      <scheme val="minor"/>
    </font>
    <font>
      <b/>
      <sz val="20"/>
      <color rgb="FFC00000"/>
      <name val="Calibri"/>
      <family val="2"/>
    </font>
    <font>
      <b/>
      <sz val="18"/>
      <color rgb="FFC00000"/>
      <name val="Calibri"/>
      <family val="2"/>
    </font>
    <font>
      <b/>
      <sz val="11"/>
      <color theme="1"/>
      <name val="Arial Narrow"/>
      <family val="2"/>
    </font>
    <font>
      <i/>
      <sz val="11"/>
      <color theme="1" tint="0.34998626667073579"/>
      <name val="Calibri"/>
      <family val="2"/>
      <scheme val="minor"/>
    </font>
    <font>
      <b/>
      <i/>
      <u/>
      <sz val="11"/>
      <name val="Calibri"/>
      <family val="2"/>
    </font>
    <font>
      <sz val="10"/>
      <color theme="1"/>
      <name val="Arial Narrow"/>
      <family val="2"/>
    </font>
    <font>
      <b/>
      <sz val="10"/>
      <color theme="1"/>
      <name val="Arial Narrow"/>
      <family val="2"/>
    </font>
  </fonts>
  <fills count="58">
    <fill>
      <patternFill patternType="none"/>
    </fill>
    <fill>
      <patternFill patternType="gray125"/>
    </fill>
    <fill>
      <patternFill patternType="solid">
        <fgColor theme="5" tint="0.59999389629810485"/>
        <bgColor indexed="65"/>
      </patternFill>
    </fill>
    <fill>
      <patternFill patternType="solid">
        <fgColor theme="6" tint="0.39997558519241921"/>
        <bgColor indexed="65"/>
      </patternFill>
    </fill>
    <fill>
      <patternFill patternType="solid">
        <fgColor theme="5"/>
      </patternFill>
    </fill>
    <fill>
      <patternFill patternType="solid">
        <fgColor theme="0"/>
        <bgColor indexed="64"/>
      </patternFill>
    </fill>
    <fill>
      <patternFill patternType="solid">
        <fgColor theme="9" tint="0.59999389629810485"/>
        <bgColor indexed="64"/>
      </patternFill>
    </fill>
    <fill>
      <patternFill patternType="solid">
        <fgColor theme="7" tint="0.79998168889431442"/>
        <bgColor indexed="64"/>
      </patternFill>
    </fill>
    <fill>
      <patternFill patternType="lightGray">
        <bgColor theme="0"/>
      </patternFill>
    </fill>
    <fill>
      <patternFill patternType="solid">
        <fgColor theme="5" tint="0.59999389629810485"/>
        <bgColor indexed="64"/>
      </patternFill>
    </fill>
    <fill>
      <patternFill patternType="solid">
        <fgColor rgb="FF75ABDD"/>
        <bgColor indexed="64"/>
      </patternFill>
    </fill>
    <fill>
      <patternFill patternType="solid">
        <fgColor rgb="FFCFB7FF"/>
        <bgColor indexed="64"/>
      </patternFill>
    </fill>
    <fill>
      <patternFill patternType="solid">
        <fgColor theme="0"/>
        <bgColor rgb="FFFFE285"/>
      </patternFill>
    </fill>
    <fill>
      <patternFill patternType="solid">
        <fgColor rgb="FFC3F5F3"/>
        <bgColor indexed="64"/>
      </patternFill>
    </fill>
    <fill>
      <patternFill patternType="solid">
        <fgColor rgb="FFFF6969"/>
        <bgColor indexed="64"/>
      </patternFill>
    </fill>
    <fill>
      <patternFill patternType="solid">
        <fgColor theme="0" tint="-4.9989318521683403E-2"/>
        <bgColor indexed="64"/>
      </patternFill>
    </fill>
    <fill>
      <patternFill patternType="solid">
        <fgColor rgb="FFF8F8F8"/>
        <bgColor indexed="64"/>
      </patternFill>
    </fill>
    <fill>
      <patternFill patternType="solid">
        <fgColor rgb="FFF2F2F2"/>
        <bgColor indexed="64"/>
      </patternFill>
    </fill>
    <fill>
      <patternFill patternType="solid">
        <fgColor theme="0" tint="-0.14999847407452621"/>
        <bgColor indexed="64"/>
      </patternFill>
    </fill>
    <fill>
      <patternFill patternType="solid">
        <fgColor rgb="FFB0FAB0"/>
        <bgColor indexed="64"/>
      </patternFill>
    </fill>
    <fill>
      <patternFill patternType="solid">
        <fgColor rgb="FF81D5A3"/>
        <bgColor indexed="64"/>
      </patternFill>
    </fill>
    <fill>
      <patternFill patternType="solid">
        <fgColor rgb="FFB9D9A3"/>
        <bgColor indexed="64"/>
      </patternFill>
    </fill>
    <fill>
      <patternFill patternType="lightDown">
        <bgColor theme="0" tint="-4.9989318521683403E-2"/>
      </patternFill>
    </fill>
    <fill>
      <patternFill patternType="solid">
        <fgColor rgb="FF31975F"/>
        <bgColor indexed="64"/>
      </patternFill>
    </fill>
    <fill>
      <patternFill patternType="solid">
        <fgColor rgb="FFCCFCCC"/>
        <bgColor indexed="64"/>
      </patternFill>
    </fill>
    <fill>
      <patternFill patternType="gray125">
        <bgColor theme="0" tint="-4.9989318521683403E-2"/>
      </patternFill>
    </fill>
    <fill>
      <patternFill patternType="solid">
        <fgColor theme="4" tint="0.59999389629810485"/>
        <bgColor indexed="64"/>
      </patternFill>
    </fill>
    <fill>
      <patternFill patternType="solid">
        <fgColor theme="4" tint="0.79998168889431442"/>
        <bgColor indexed="64"/>
      </patternFill>
    </fill>
    <fill>
      <patternFill patternType="solid">
        <fgColor rgb="FFDDEBF7"/>
        <bgColor indexed="64"/>
      </patternFill>
    </fill>
    <fill>
      <patternFill patternType="solid">
        <fgColor rgb="FFBBFBBB"/>
        <bgColor indexed="64"/>
      </patternFill>
    </fill>
    <fill>
      <patternFill patternType="solid">
        <fgColor rgb="FFBDD7EE"/>
        <bgColor indexed="64"/>
      </patternFill>
    </fill>
    <fill>
      <patternFill patternType="solid">
        <fgColor rgb="FFE6FEE6"/>
        <bgColor indexed="64"/>
      </patternFill>
    </fill>
    <fill>
      <patternFill patternType="solid">
        <fgColor theme="2"/>
        <bgColor indexed="64"/>
      </patternFill>
    </fill>
    <fill>
      <patternFill patternType="solid">
        <fgColor theme="8" tint="0.79998168889431442"/>
        <bgColor indexed="64"/>
      </patternFill>
    </fill>
    <fill>
      <patternFill patternType="lightGray">
        <bgColor theme="0" tint="-0.14993743705557422"/>
      </patternFill>
    </fill>
    <fill>
      <patternFill patternType="gray125">
        <bgColor theme="0" tint="-0.14993743705557422"/>
      </patternFill>
    </fill>
    <fill>
      <patternFill patternType="solid">
        <fgColor rgb="FF68CE96"/>
        <bgColor indexed="64"/>
      </patternFill>
    </fill>
    <fill>
      <patternFill patternType="gray0625">
        <bgColor theme="0" tint="-4.9989318521683403E-2"/>
      </patternFill>
    </fill>
    <fill>
      <patternFill patternType="solid">
        <fgColor rgb="FFDFFDDF"/>
        <bgColor indexed="64"/>
      </patternFill>
    </fill>
    <fill>
      <patternFill patternType="solid">
        <fgColor rgb="FFF0F0F0"/>
        <bgColor indexed="64"/>
      </patternFill>
    </fill>
    <fill>
      <patternFill patternType="solid">
        <fgColor rgb="FFB59545"/>
        <bgColor indexed="64"/>
      </patternFill>
    </fill>
    <fill>
      <patternFill patternType="solid">
        <fgColor rgb="FF584922"/>
        <bgColor indexed="64"/>
      </patternFill>
    </fill>
    <fill>
      <patternFill patternType="solid">
        <fgColor rgb="FFDED0AC"/>
        <bgColor indexed="64"/>
      </patternFill>
    </fill>
    <fill>
      <patternFill patternType="solid">
        <fgColor rgb="FFCBB47B"/>
        <bgColor indexed="64"/>
      </patternFill>
    </fill>
    <fill>
      <patternFill patternType="solid">
        <fgColor rgb="FFE4D8BA"/>
        <bgColor indexed="64"/>
      </patternFill>
    </fill>
    <fill>
      <patternFill patternType="lightDown">
        <bgColor theme="0" tint="-0.249977111117893"/>
      </patternFill>
    </fill>
    <fill>
      <patternFill patternType="lightDown">
        <bgColor theme="2" tint="-0.24994659260841701"/>
      </patternFill>
    </fill>
    <fill>
      <patternFill patternType="solid">
        <fgColor rgb="FFECF4FA"/>
        <bgColor indexed="64"/>
      </patternFill>
    </fill>
    <fill>
      <patternFill patternType="solid">
        <fgColor rgb="FF3AB471"/>
        <bgColor indexed="64"/>
      </patternFill>
    </fill>
    <fill>
      <patternFill patternType="solid">
        <fgColor theme="4" tint="-0.499984740745262"/>
        <bgColor indexed="64"/>
      </patternFill>
    </fill>
    <fill>
      <patternFill patternType="solid">
        <fgColor theme="9" tint="0.79998168889431442"/>
        <bgColor indexed="64"/>
      </patternFill>
    </fill>
    <fill>
      <patternFill patternType="lightDown"/>
    </fill>
    <fill>
      <patternFill patternType="solid">
        <fgColor theme="6" tint="0.59999389629810485"/>
        <bgColor indexed="64"/>
      </patternFill>
    </fill>
    <fill>
      <patternFill patternType="solid">
        <fgColor indexed="65"/>
        <bgColor indexed="64"/>
      </patternFill>
    </fill>
    <fill>
      <patternFill patternType="solid">
        <fgColor rgb="FFCCFFCC"/>
        <bgColor indexed="64"/>
      </patternFill>
    </fill>
    <fill>
      <patternFill patternType="solid">
        <fgColor rgb="FF38AE6D"/>
        <bgColor indexed="64"/>
      </patternFill>
    </fill>
    <fill>
      <patternFill patternType="solid">
        <fgColor theme="6" tint="0.79998168889431442"/>
        <bgColor indexed="64"/>
      </patternFill>
    </fill>
    <fill>
      <patternFill patternType="solid">
        <fgColor rgb="FFF6FCFF"/>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thin">
        <color theme="3" tint="-0.499984740745262"/>
      </left>
      <right style="thin">
        <color theme="3" tint="-0.499984740745262"/>
      </right>
      <top/>
      <bottom style="thin">
        <color theme="3" tint="-0.499984740745262"/>
      </bottom>
      <diagonal/>
    </border>
    <border>
      <left style="thin">
        <color theme="3" tint="-0.499984740745262"/>
      </left>
      <right/>
      <top/>
      <bottom style="thin">
        <color theme="3" tint="-0.499984740745262"/>
      </bottom>
      <diagonal/>
    </border>
    <border>
      <left style="thin">
        <color theme="3" tint="-0.499984740745262"/>
      </left>
      <right/>
      <top style="thin">
        <color theme="3" tint="-0.499984740745262"/>
      </top>
      <bottom style="thin">
        <color theme="3" tint="-0.499984740745262"/>
      </bottom>
      <diagonal/>
    </border>
    <border>
      <left style="thin">
        <color theme="5" tint="-0.499984740745262"/>
      </left>
      <right style="thin">
        <color indexed="64"/>
      </right>
      <top style="thin">
        <color theme="5" tint="-0.499984740745262"/>
      </top>
      <bottom style="thin">
        <color theme="5" tint="-0.499984740745262"/>
      </bottom>
      <diagonal/>
    </border>
    <border>
      <left/>
      <right/>
      <top/>
      <bottom style="medium">
        <color rgb="FFC7AE6F"/>
      </bottom>
      <diagonal/>
    </border>
    <border>
      <left/>
      <right style="thin">
        <color theme="5" tint="-0.499984740745262"/>
      </right>
      <top/>
      <bottom/>
      <diagonal/>
    </border>
    <border>
      <left/>
      <right/>
      <top/>
      <bottom style="thin">
        <color theme="7" tint="-0.499984740745262"/>
      </bottom>
      <diagonal/>
    </border>
    <border>
      <left/>
      <right/>
      <top/>
      <bottom style="thin">
        <color theme="7" tint="-0.24994659260841701"/>
      </bottom>
      <diagonal/>
    </border>
    <border>
      <left/>
      <right/>
      <top/>
      <bottom style="thin">
        <color rgb="FFC7AE6F"/>
      </bottom>
      <diagonal/>
    </border>
    <border>
      <left/>
      <right/>
      <top/>
      <bottom style="medium">
        <color rgb="FFDED0AC"/>
      </bottom>
      <diagonal/>
    </border>
    <border>
      <left style="thin">
        <color theme="6" tint="-0.499984740745262"/>
      </left>
      <right style="thin">
        <color indexed="64"/>
      </right>
      <top/>
      <bottom style="thin">
        <color theme="6" tint="-0.499984740745262"/>
      </bottom>
      <diagonal/>
    </border>
    <border>
      <left style="thin">
        <color theme="6" tint="-0.499984740745262"/>
      </left>
      <right style="thin">
        <color indexed="64"/>
      </right>
      <top style="thin">
        <color theme="6" tint="-0.499984740745262"/>
      </top>
      <bottom style="thin">
        <color theme="6" tint="-0.499984740745262"/>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n">
        <color theme="0" tint="-4.9989318521683403E-2"/>
      </left>
      <right style="thin">
        <color theme="0" tint="-4.9989318521683403E-2"/>
      </right>
      <top style="thin">
        <color theme="0" tint="-0.24994659260841701"/>
      </top>
      <bottom style="thin">
        <color theme="5" tint="-0.499984740745262"/>
      </bottom>
      <diagonal/>
    </border>
    <border>
      <left style="thin">
        <color theme="0" tint="-4.9989318521683403E-2"/>
      </left>
      <right style="thin">
        <color theme="5" tint="-0.499984740745262"/>
      </right>
      <top style="thin">
        <color theme="0" tint="-0.24994659260841701"/>
      </top>
      <bottom style="thin">
        <color theme="5" tint="-0.499984740745262"/>
      </bottom>
      <diagonal/>
    </border>
    <border>
      <left style="thin">
        <color theme="5" tint="-0.499984740745262"/>
      </left>
      <right style="thin">
        <color theme="5" tint="-0.499984740745262"/>
      </right>
      <top/>
      <bottom style="thin">
        <color theme="5" tint="-0.499984740745262"/>
      </bottom>
      <diagonal/>
    </border>
    <border>
      <left style="thin">
        <color theme="5" tint="-0.499984740745262"/>
      </left>
      <right style="thin">
        <color rgb="FF967C3A"/>
      </right>
      <top/>
      <bottom style="thin">
        <color theme="5" tint="-0.499984740745262"/>
      </bottom>
      <diagonal/>
    </border>
    <border>
      <left style="thin">
        <color theme="6" tint="-0.499984740745262"/>
      </left>
      <right/>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style="thick">
        <color theme="0" tint="-0.34998626667073579"/>
      </left>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right style="thick">
        <color theme="0" tint="-0.34998626667073579"/>
      </right>
      <top style="thick">
        <color theme="0" tint="-0.34998626667073579"/>
      </top>
      <bottom style="thick">
        <color theme="0" tint="-0.34998626667073579"/>
      </bottom>
      <diagonal/>
    </border>
    <border>
      <left style="thin">
        <color theme="5" tint="-0.499984740745262"/>
      </left>
      <right/>
      <top style="thin">
        <color theme="5" tint="-0.499984740745262"/>
      </top>
      <bottom style="thin">
        <color theme="5" tint="-0.499984740745262"/>
      </bottom>
      <diagonal/>
    </border>
    <border>
      <left style="thin">
        <color theme="0" tint="-4.9989318521683403E-2"/>
      </left>
      <right/>
      <top style="thin">
        <color theme="5" tint="-0.499984740745262"/>
      </top>
      <bottom style="thin">
        <color theme="0" tint="-0.24994659260841701"/>
      </bottom>
      <diagonal/>
    </border>
    <border>
      <left/>
      <right style="thin">
        <color theme="5" tint="-0.499984740745262"/>
      </right>
      <top style="thin">
        <color theme="5" tint="-0.499984740745262"/>
      </top>
      <bottom style="thin">
        <color theme="0" tint="-0.24994659260841701"/>
      </bottom>
      <diagonal/>
    </border>
    <border>
      <left style="thin">
        <color theme="0" tint="-4.9989318521683403E-2"/>
      </left>
      <right style="thin">
        <color theme="0" tint="-4.9989318521683403E-2"/>
      </right>
      <top style="thin">
        <color theme="5" tint="-0.499984740745262"/>
      </top>
      <bottom/>
      <diagonal/>
    </border>
    <border>
      <left style="thin">
        <color theme="0" tint="-4.9989318521683403E-2"/>
      </left>
      <right style="thin">
        <color theme="0" tint="-4.9989318521683403E-2"/>
      </right>
      <top/>
      <bottom style="thin">
        <color theme="5" tint="-0.499984740745262"/>
      </bottom>
      <diagonal/>
    </border>
    <border>
      <left/>
      <right style="thin">
        <color theme="3" tint="-0.499984740745262"/>
      </right>
      <top style="thin">
        <color theme="3" tint="-0.499984740745262"/>
      </top>
      <bottom style="thin">
        <color theme="3"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rgb="FFC00000"/>
      </left>
      <right style="thin">
        <color rgb="FFC00000"/>
      </right>
      <top style="thin">
        <color rgb="FFC00000"/>
      </top>
      <bottom style="thin">
        <color rgb="FFC00000"/>
      </bottom>
      <diagonal/>
    </border>
    <border>
      <left style="thin">
        <color rgb="FFC00000"/>
      </left>
      <right style="thin">
        <color indexed="64"/>
      </right>
      <top style="thin">
        <color rgb="FFC00000"/>
      </top>
      <bottom style="thin">
        <color rgb="FFC00000"/>
      </bottom>
      <diagonal/>
    </border>
    <border>
      <left style="thin">
        <color indexed="64"/>
      </left>
      <right style="thin">
        <color rgb="FFC00000"/>
      </right>
      <top style="thin">
        <color rgb="FFC00000"/>
      </top>
      <bottom style="thin">
        <color rgb="FFC00000"/>
      </bottom>
      <diagonal/>
    </border>
    <border>
      <left style="thin">
        <color indexed="64"/>
      </left>
      <right style="thin">
        <color indexed="64"/>
      </right>
      <top style="thin">
        <color rgb="FFC00000"/>
      </top>
      <bottom style="thin">
        <color rgb="FFC00000"/>
      </bottom>
      <diagonal/>
    </border>
    <border>
      <left/>
      <right/>
      <top style="thin">
        <color theme="3" tint="-0.499984740745262"/>
      </top>
      <bottom/>
      <diagonal/>
    </border>
    <border>
      <left/>
      <right style="thin">
        <color indexed="64"/>
      </right>
      <top/>
      <bottom style="thin">
        <color theme="3" tint="-0.499984740745262"/>
      </bottom>
      <diagonal/>
    </border>
    <border>
      <left style="thin">
        <color theme="3" tint="-0.499984740745262"/>
      </left>
      <right/>
      <top/>
      <bottom/>
      <diagonal/>
    </border>
    <border>
      <left style="thin">
        <color indexed="64"/>
      </left>
      <right style="double">
        <color indexed="64"/>
      </right>
      <top style="thin">
        <color indexed="64"/>
      </top>
      <bottom style="thin">
        <color indexed="64"/>
      </bottom>
      <diagonal/>
    </border>
    <border>
      <left style="thin">
        <color theme="6" tint="-0.499984740745262"/>
      </left>
      <right style="double">
        <color indexed="64"/>
      </right>
      <top/>
      <bottom style="thin">
        <color theme="6" tint="-0.499984740745262"/>
      </bottom>
      <diagonal/>
    </border>
    <border>
      <left style="thin">
        <color theme="6" tint="-0.499984740745262"/>
      </left>
      <right style="double">
        <color indexed="64"/>
      </right>
      <top style="thin">
        <color theme="6" tint="-0.499984740745262"/>
      </top>
      <bottom style="thin">
        <color theme="6" tint="-0.499984740745262"/>
      </bottom>
      <diagonal/>
    </border>
    <border>
      <left/>
      <right style="double">
        <color indexed="64"/>
      </right>
      <top style="thin">
        <color indexed="64"/>
      </top>
      <bottom style="thin">
        <color indexed="64"/>
      </bottom>
      <diagonal/>
    </border>
    <border>
      <left/>
      <right style="medium">
        <color indexed="64"/>
      </right>
      <top/>
      <bottom style="thin">
        <color indexed="64"/>
      </bottom>
      <diagonal/>
    </border>
    <border>
      <left style="thin">
        <color rgb="FFC00000"/>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indexed="64"/>
      </left>
      <right/>
      <top style="thin">
        <color rgb="FFC00000"/>
      </top>
      <bottom style="thin">
        <color indexed="64"/>
      </bottom>
      <diagonal/>
    </border>
    <border>
      <left/>
      <right/>
      <top style="thin">
        <color rgb="FFC00000"/>
      </top>
      <bottom style="thin">
        <color indexed="64"/>
      </bottom>
      <diagonal/>
    </border>
    <border>
      <left/>
      <right style="thin">
        <color indexed="64"/>
      </right>
      <top style="thin">
        <color rgb="FFC00000"/>
      </top>
      <bottom style="thin">
        <color indexed="64"/>
      </bottom>
      <diagonal/>
    </border>
    <border>
      <left/>
      <right/>
      <top style="thin">
        <color rgb="FFC00000"/>
      </top>
      <bottom style="thin">
        <color rgb="FFC00000"/>
      </bottom>
      <diagonal/>
    </border>
    <border>
      <left style="thin">
        <color rgb="FFC00000"/>
      </left>
      <right/>
      <top style="thin">
        <color indexed="64"/>
      </top>
      <bottom style="thin">
        <color indexed="64"/>
      </bottom>
      <diagonal/>
    </border>
    <border>
      <left/>
      <right style="thin">
        <color rgb="FFC00000"/>
      </right>
      <top style="thin">
        <color indexed="64"/>
      </top>
      <bottom style="thin">
        <color indexed="64"/>
      </bottom>
      <diagonal/>
    </border>
    <border>
      <left style="thin">
        <color indexed="64"/>
      </left>
      <right/>
      <top style="thin">
        <color indexed="64"/>
      </top>
      <bottom style="thin">
        <color rgb="FFC00000"/>
      </bottom>
      <diagonal/>
    </border>
    <border>
      <left/>
      <right style="thin">
        <color indexed="64"/>
      </right>
      <top style="thin">
        <color indexed="64"/>
      </top>
      <bottom style="thin">
        <color rgb="FFC00000"/>
      </bottom>
      <diagonal/>
    </border>
  </borders>
  <cellStyleXfs count="9">
    <xf numFmtId="0" fontId="0" fillId="0" borderId="0"/>
    <xf numFmtId="0" fontId="33"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3" fillId="0" borderId="0" applyBorder="0"/>
    <xf numFmtId="0" fontId="36" fillId="0" borderId="0" applyNumberFormat="0" applyFill="0" applyBorder="0" applyAlignment="0" applyProtection="0"/>
    <xf numFmtId="9" fontId="33"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cellStyleXfs>
  <cellXfs count="1589">
    <xf numFmtId="0" fontId="0" fillId="0" borderId="0" xfId="0"/>
    <xf numFmtId="0" fontId="0" fillId="0" borderId="0" xfId="0" applyFill="1"/>
    <xf numFmtId="0" fontId="42" fillId="0" borderId="0" xfId="0" applyFont="1"/>
    <xf numFmtId="0" fontId="0" fillId="0" borderId="0" xfId="0" applyAlignment="1"/>
    <xf numFmtId="0" fontId="36" fillId="0" borderId="0" xfId="5" applyProtection="1"/>
    <xf numFmtId="164" fontId="43" fillId="0" borderId="16" xfId="6" applyNumberFormat="1" applyFont="1" applyFill="1" applyBorder="1" applyAlignment="1" applyProtection="1">
      <alignment horizontal="center" vertical="center"/>
      <protection locked="0"/>
    </xf>
    <xf numFmtId="164" fontId="44" fillId="0" borderId="16" xfId="0" applyNumberFormat="1" applyFont="1" applyFill="1" applyBorder="1" applyAlignment="1" applyProtection="1">
      <alignment horizontal="center" vertical="center"/>
      <protection locked="0"/>
    </xf>
    <xf numFmtId="0" fontId="0" fillId="0" borderId="0" xfId="0" applyAlignment="1">
      <alignment horizontal="left"/>
    </xf>
    <xf numFmtId="0" fontId="0" fillId="5" borderId="0" xfId="0" applyFill="1"/>
    <xf numFmtId="0" fontId="0" fillId="0" borderId="1" xfId="0" applyBorder="1" applyProtection="1">
      <protection locked="0"/>
    </xf>
    <xf numFmtId="0" fontId="0" fillId="0" borderId="0" xfId="0" applyProtection="1"/>
    <xf numFmtId="0" fontId="46" fillId="0" borderId="0" xfId="8" applyFont="1" applyBorder="1" applyAlignment="1" applyProtection="1">
      <alignment horizontal="center"/>
    </xf>
    <xf numFmtId="0" fontId="37" fillId="0" borderId="0" xfId="0" applyFont="1" applyFill="1" applyProtection="1"/>
    <xf numFmtId="0" fontId="43" fillId="0" borderId="0" xfId="0" applyFont="1" applyProtection="1"/>
    <xf numFmtId="9" fontId="43" fillId="0" borderId="0" xfId="6" applyFont="1" applyFill="1" applyBorder="1" applyAlignment="1" applyProtection="1">
      <alignment vertical="center"/>
    </xf>
    <xf numFmtId="0" fontId="43" fillId="0" borderId="0" xfId="0" applyFont="1" applyFill="1" applyProtection="1"/>
    <xf numFmtId="0" fontId="0" fillId="0" borderId="0" xfId="0" applyFill="1" applyProtection="1"/>
    <xf numFmtId="0" fontId="36" fillId="0" borderId="0" xfId="5" applyAlignment="1" applyProtection="1">
      <alignment vertical="top"/>
    </xf>
    <xf numFmtId="0" fontId="0" fillId="0" borderId="0" xfId="0" applyBorder="1" applyProtection="1"/>
    <xf numFmtId="0" fontId="50" fillId="0" borderId="0" xfId="0" applyFont="1" applyProtection="1"/>
    <xf numFmtId="0" fontId="43" fillId="0" borderId="16" xfId="0" applyFont="1" applyBorder="1" applyAlignment="1" applyProtection="1">
      <alignment horizontal="center" vertical="center"/>
      <protection locked="0"/>
    </xf>
    <xf numFmtId="0" fontId="52" fillId="0" borderId="0" xfId="0" applyFont="1" applyProtection="1"/>
    <xf numFmtId="0" fontId="0" fillId="0" borderId="1" xfId="0" applyBorder="1" applyAlignment="1" applyProtection="1">
      <alignment horizontal="center" vertical="center"/>
      <protection locked="0"/>
    </xf>
    <xf numFmtId="165" fontId="43" fillId="0" borderId="1" xfId="6" applyNumberFormat="1" applyFont="1" applyFill="1" applyBorder="1" applyAlignment="1" applyProtection="1">
      <alignment horizontal="center" vertical="center"/>
      <protection locked="0"/>
    </xf>
    <xf numFmtId="0" fontId="54" fillId="0" borderId="0" xfId="0" applyFont="1" applyProtection="1"/>
    <xf numFmtId="0" fontId="54" fillId="0" borderId="0" xfId="0" applyFont="1"/>
    <xf numFmtId="1" fontId="43" fillId="0" borderId="1" xfId="0" applyNumberFormat="1" applyFont="1" applyFill="1" applyBorder="1" applyAlignment="1" applyProtection="1">
      <alignment horizontal="center"/>
      <protection locked="0"/>
    </xf>
    <xf numFmtId="1" fontId="0" fillId="0" borderId="1" xfId="0" applyNumberFormat="1" applyBorder="1" applyAlignment="1" applyProtection="1">
      <alignment horizontal="center"/>
      <protection locked="0"/>
    </xf>
    <xf numFmtId="0" fontId="0" fillId="0" borderId="1"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56" fillId="5" borderId="0" xfId="8" applyFont="1" applyFill="1" applyAlignment="1" applyProtection="1"/>
    <xf numFmtId="1" fontId="33" fillId="0" borderId="20" xfId="6" applyNumberFormat="1" applyFont="1" applyBorder="1" applyAlignment="1" applyProtection="1">
      <alignment horizontal="center" vertical="center"/>
      <protection locked="0"/>
    </xf>
    <xf numFmtId="1" fontId="33" fillId="0" borderId="21" xfId="6" applyNumberFormat="1" applyFont="1" applyBorder="1" applyAlignment="1" applyProtection="1">
      <alignment horizontal="center" vertical="center"/>
      <protection locked="0"/>
    </xf>
    <xf numFmtId="1" fontId="33" fillId="0" borderId="22" xfId="6" applyNumberFormat="1" applyFont="1" applyBorder="1" applyAlignment="1" applyProtection="1">
      <alignment horizontal="center" vertical="center"/>
      <protection locked="0"/>
    </xf>
    <xf numFmtId="1" fontId="33" fillId="0" borderId="23" xfId="6" applyNumberFormat="1" applyFont="1" applyBorder="1" applyAlignment="1" applyProtection="1">
      <alignment horizontal="center" vertical="center"/>
      <protection locked="0"/>
    </xf>
    <xf numFmtId="1" fontId="33" fillId="0" borderId="1" xfId="6" applyNumberFormat="1" applyFont="1" applyBorder="1" applyAlignment="1" applyProtection="1">
      <alignment horizontal="center" vertical="center"/>
      <protection locked="0"/>
    </xf>
    <xf numFmtId="0" fontId="0" fillId="0" borderId="0" xfId="0" applyProtection="1">
      <protection hidden="1"/>
    </xf>
    <xf numFmtId="0" fontId="0" fillId="5" borderId="0" xfId="0" applyFill="1" applyBorder="1" applyProtection="1">
      <protection hidden="1"/>
    </xf>
    <xf numFmtId="0" fontId="0" fillId="0" borderId="0" xfId="0" applyBorder="1" applyProtection="1">
      <protection hidden="1"/>
    </xf>
    <xf numFmtId="0" fontId="0" fillId="5" borderId="0" xfId="0" applyFill="1" applyProtection="1">
      <protection hidden="1"/>
    </xf>
    <xf numFmtId="0" fontId="0" fillId="0" borderId="0" xfId="0" applyFill="1" applyProtection="1">
      <protection hidden="1"/>
    </xf>
    <xf numFmtId="0" fontId="60" fillId="5" borderId="0" xfId="0" applyFont="1" applyFill="1" applyBorder="1" applyAlignment="1" applyProtection="1">
      <alignment horizontal="center" vertical="center"/>
      <protection hidden="1"/>
    </xf>
    <xf numFmtId="0" fontId="62" fillId="5" borderId="0" xfId="8" applyFont="1" applyFill="1" applyBorder="1" applyAlignment="1" applyProtection="1">
      <alignment vertical="top" wrapText="1"/>
      <protection hidden="1"/>
    </xf>
    <xf numFmtId="0" fontId="63" fillId="0" borderId="0" xfId="0" applyFont="1" applyProtection="1">
      <protection hidden="1"/>
    </xf>
    <xf numFmtId="0" fontId="0" fillId="6" borderId="1" xfId="0" applyFill="1" applyBorder="1" applyAlignment="1" applyProtection="1">
      <alignment horizontal="center" vertical="center"/>
      <protection hidden="1"/>
    </xf>
    <xf numFmtId="0" fontId="0" fillId="7" borderId="1" xfId="0" applyFill="1" applyBorder="1" applyAlignment="1" applyProtection="1">
      <alignment horizontal="center" vertical="center"/>
      <protection hidden="1"/>
    </xf>
    <xf numFmtId="164" fontId="44" fillId="0" borderId="24" xfId="0" applyNumberFormat="1" applyFont="1" applyFill="1" applyBorder="1" applyAlignment="1" applyProtection="1">
      <alignment horizontal="center" vertical="center"/>
      <protection locked="0"/>
    </xf>
    <xf numFmtId="0" fontId="0" fillId="0" borderId="0" xfId="0" applyBorder="1"/>
    <xf numFmtId="0" fontId="0" fillId="9" borderId="1" xfId="0" applyFill="1" applyBorder="1" applyAlignment="1" applyProtection="1">
      <alignment horizontal="center" vertical="center"/>
      <protection hidden="1"/>
    </xf>
    <xf numFmtId="0" fontId="64" fillId="0" borderId="4" xfId="0" applyFont="1" applyFill="1" applyBorder="1" applyAlignment="1" applyProtection="1">
      <alignment horizontal="left"/>
      <protection hidden="1"/>
    </xf>
    <xf numFmtId="0" fontId="64" fillId="0" borderId="5" xfId="0" applyFont="1" applyFill="1" applyBorder="1" applyAlignment="1" applyProtection="1">
      <alignment horizontal="left"/>
      <protection hidden="1"/>
    </xf>
    <xf numFmtId="0" fontId="64" fillId="0" borderId="3" xfId="0" applyFont="1" applyFill="1" applyBorder="1" applyAlignment="1" applyProtection="1">
      <alignment horizontal="left"/>
      <protection hidden="1"/>
    </xf>
    <xf numFmtId="0" fontId="0" fillId="0" borderId="0" xfId="0" applyAlignment="1" applyProtection="1">
      <protection hidden="1"/>
    </xf>
    <xf numFmtId="0" fontId="0" fillId="0" borderId="0" xfId="0" applyAlignment="1" applyProtection="1">
      <alignment wrapText="1"/>
      <protection hidden="1"/>
    </xf>
    <xf numFmtId="0" fontId="67" fillId="5" borderId="0" xfId="0" applyFont="1" applyFill="1" applyBorder="1" applyAlignment="1" applyProtection="1">
      <protection hidden="1"/>
    </xf>
    <xf numFmtId="0" fontId="68" fillId="5" borderId="0" xfId="0" applyFont="1" applyFill="1" applyBorder="1" applyAlignment="1" applyProtection="1">
      <protection hidden="1"/>
    </xf>
    <xf numFmtId="0" fontId="69" fillId="5" borderId="0" xfId="0" applyFont="1" applyFill="1" applyBorder="1" applyAlignment="1" applyProtection="1">
      <protection hidden="1"/>
    </xf>
    <xf numFmtId="0" fontId="0" fillId="10" borderId="1" xfId="0" applyFont="1" applyFill="1" applyBorder="1" applyAlignment="1" applyProtection="1">
      <alignment horizontal="center" vertical="center"/>
      <protection locked="0"/>
    </xf>
    <xf numFmtId="0" fontId="0" fillId="11" borderId="1" xfId="0" applyFill="1" applyBorder="1" applyAlignment="1" applyProtection="1">
      <alignment horizontal="center" vertical="center"/>
      <protection hidden="1"/>
    </xf>
    <xf numFmtId="0" fontId="0" fillId="12" borderId="1" xfId="0" applyFill="1" applyBorder="1" applyAlignment="1" applyProtection="1">
      <alignment horizontal="center" vertical="center"/>
      <protection hidden="1"/>
    </xf>
    <xf numFmtId="0" fontId="0" fillId="13" borderId="1" xfId="0" applyFill="1" applyBorder="1" applyAlignment="1" applyProtection="1">
      <alignment horizontal="center" vertical="center"/>
      <protection hidden="1"/>
    </xf>
    <xf numFmtId="0" fontId="0" fillId="14" borderId="1" xfId="0" applyFill="1" applyBorder="1" applyAlignment="1" applyProtection="1">
      <alignment horizontal="center" vertical="center"/>
      <protection hidden="1"/>
    </xf>
    <xf numFmtId="0" fontId="70" fillId="0" borderId="0" xfId="8" applyFont="1" applyBorder="1" applyAlignment="1" applyProtection="1"/>
    <xf numFmtId="0" fontId="71" fillId="0" borderId="25" xfId="8" applyFont="1" applyBorder="1" applyAlignment="1" applyProtection="1">
      <protection hidden="1"/>
    </xf>
    <xf numFmtId="0" fontId="53" fillId="0" borderId="0" xfId="0" applyFont="1" applyBorder="1" applyAlignment="1" applyProtection="1">
      <alignment vertical="top" wrapText="1"/>
      <protection hidden="1"/>
    </xf>
    <xf numFmtId="0" fontId="0" fillId="0" borderId="0" xfId="0" applyAlignment="1" applyProtection="1">
      <alignment horizontal="left"/>
      <protection hidden="1"/>
    </xf>
    <xf numFmtId="0" fontId="42" fillId="0" borderId="0" xfId="0" applyFont="1" applyProtection="1">
      <protection hidden="1"/>
    </xf>
    <xf numFmtId="0" fontId="54" fillId="0" borderId="0" xfId="0" applyFont="1" applyProtection="1">
      <protection hidden="1"/>
    </xf>
    <xf numFmtId="0" fontId="17" fillId="15" borderId="0" xfId="8" applyFont="1" applyFill="1" applyBorder="1" applyAlignment="1" applyProtection="1">
      <alignment horizontal="left" vertical="center" wrapText="1"/>
      <protection hidden="1"/>
    </xf>
    <xf numFmtId="0" fontId="17" fillId="15" borderId="0" xfId="8" applyFont="1" applyFill="1" applyBorder="1" applyAlignment="1" applyProtection="1">
      <alignment horizontal="left" wrapText="1"/>
      <protection hidden="1"/>
    </xf>
    <xf numFmtId="0" fontId="53" fillId="15" borderId="0" xfId="0" applyFont="1" applyFill="1" applyBorder="1" applyAlignment="1" applyProtection="1">
      <alignment vertical="top" wrapText="1"/>
      <protection hidden="1"/>
    </xf>
    <xf numFmtId="0" fontId="0" fillId="15" borderId="0" xfId="0" applyFill="1" applyAlignment="1" applyProtection="1">
      <alignment horizontal="left"/>
      <protection hidden="1"/>
    </xf>
    <xf numFmtId="0" fontId="43" fillId="15" borderId="0" xfId="0" applyFont="1" applyFill="1" applyAlignment="1" applyProtection="1">
      <alignment horizontal="left"/>
      <protection hidden="1"/>
    </xf>
    <xf numFmtId="0" fontId="37" fillId="15" borderId="0" xfId="0" applyFont="1" applyFill="1" applyProtection="1">
      <protection hidden="1"/>
    </xf>
    <xf numFmtId="0" fontId="80" fillId="15" borderId="0" xfId="0" applyFont="1" applyFill="1" applyProtection="1">
      <protection hidden="1"/>
    </xf>
    <xf numFmtId="0" fontId="43" fillId="15" borderId="0" xfId="0" applyFont="1" applyFill="1" applyProtection="1">
      <protection hidden="1"/>
    </xf>
    <xf numFmtId="0" fontId="0" fillId="15" borderId="0" xfId="0" applyFill="1" applyProtection="1">
      <protection hidden="1"/>
    </xf>
    <xf numFmtId="0" fontId="0" fillId="15" borderId="0" xfId="0" applyFont="1" applyFill="1" applyProtection="1">
      <protection hidden="1"/>
    </xf>
    <xf numFmtId="0" fontId="43" fillId="15" borderId="0" xfId="0" applyFont="1" applyFill="1" applyAlignment="1" applyProtection="1">
      <protection hidden="1"/>
    </xf>
    <xf numFmtId="0" fontId="0" fillId="15" borderId="0" xfId="0" applyFill="1" applyAlignment="1" applyProtection="1">
      <protection hidden="1"/>
    </xf>
    <xf numFmtId="0" fontId="82" fillId="15" borderId="0" xfId="0" applyFont="1" applyFill="1" applyBorder="1" applyAlignment="1" applyProtection="1">
      <alignment horizontal="center" vertical="center" wrapText="1"/>
      <protection hidden="1"/>
    </xf>
    <xf numFmtId="0" fontId="54" fillId="15" borderId="0" xfId="0" applyFont="1" applyFill="1" applyBorder="1" applyAlignment="1" applyProtection="1">
      <alignment horizontal="center" vertical="center" wrapText="1"/>
      <protection hidden="1"/>
    </xf>
    <xf numFmtId="0" fontId="54" fillId="15" borderId="0" xfId="0" applyFont="1" applyFill="1" applyBorder="1" applyAlignment="1" applyProtection="1">
      <alignment horizontal="center" vertical="center"/>
      <protection hidden="1"/>
    </xf>
    <xf numFmtId="1" fontId="83" fillId="15" borderId="0" xfId="6" applyNumberFormat="1" applyFont="1" applyFill="1" applyBorder="1" applyAlignment="1" applyProtection="1">
      <alignment horizontal="center" vertical="center"/>
      <protection hidden="1"/>
    </xf>
    <xf numFmtId="9" fontId="54" fillId="15" borderId="0" xfId="6" applyFont="1" applyFill="1" applyBorder="1" applyAlignment="1" applyProtection="1">
      <alignment horizontal="center" vertical="center"/>
      <protection hidden="1"/>
    </xf>
    <xf numFmtId="0" fontId="0" fillId="5" borderId="0" xfId="0" applyFill="1" applyAlignment="1" applyProtection="1">
      <protection hidden="1"/>
    </xf>
    <xf numFmtId="0" fontId="42" fillId="5" borderId="0" xfId="0" applyFont="1" applyFill="1" applyProtection="1">
      <protection hidden="1"/>
    </xf>
    <xf numFmtId="0" fontId="82" fillId="16" borderId="0" xfId="0" applyFont="1" applyFill="1" applyBorder="1" applyAlignment="1" applyProtection="1">
      <alignment horizontal="center" vertical="center" wrapText="1"/>
      <protection hidden="1"/>
    </xf>
    <xf numFmtId="0" fontId="54" fillId="16" borderId="0" xfId="0" applyFont="1" applyFill="1" applyBorder="1" applyAlignment="1" applyProtection="1">
      <alignment horizontal="center" vertical="center" wrapText="1"/>
      <protection hidden="1"/>
    </xf>
    <xf numFmtId="0" fontId="54" fillId="16" borderId="0" xfId="0" applyFont="1" applyFill="1" applyBorder="1" applyAlignment="1" applyProtection="1">
      <alignment horizontal="center" vertical="center"/>
      <protection hidden="1"/>
    </xf>
    <xf numFmtId="1" fontId="83" fillId="16" borderId="0" xfId="6" applyNumberFormat="1" applyFont="1" applyFill="1" applyBorder="1" applyAlignment="1" applyProtection="1">
      <alignment horizontal="center" vertical="center"/>
      <protection hidden="1"/>
    </xf>
    <xf numFmtId="9" fontId="54" fillId="16" borderId="0" xfId="6" applyFont="1" applyFill="1" applyBorder="1" applyAlignment="1" applyProtection="1">
      <alignment horizontal="center" vertical="center"/>
      <protection hidden="1"/>
    </xf>
    <xf numFmtId="0" fontId="54" fillId="16" borderId="0" xfId="0" applyFont="1" applyFill="1" applyProtection="1">
      <protection hidden="1"/>
    </xf>
    <xf numFmtId="0" fontId="55" fillId="16" borderId="0" xfId="0" applyFont="1" applyFill="1" applyBorder="1" applyAlignment="1" applyProtection="1">
      <alignment horizontal="left" vertical="center"/>
      <protection hidden="1"/>
    </xf>
    <xf numFmtId="9" fontId="43" fillId="16" borderId="0" xfId="6" applyFont="1" applyFill="1" applyBorder="1" applyAlignment="1" applyProtection="1">
      <alignment vertical="center"/>
      <protection hidden="1"/>
    </xf>
    <xf numFmtId="0" fontId="55" fillId="16" borderId="0" xfId="0" applyFont="1" applyFill="1" applyBorder="1" applyAlignment="1" applyProtection="1">
      <alignment horizontal="center" vertical="center" wrapText="1"/>
      <protection hidden="1"/>
    </xf>
    <xf numFmtId="0" fontId="43" fillId="16" borderId="0" xfId="0" applyFont="1" applyFill="1" applyProtection="1">
      <protection hidden="1"/>
    </xf>
    <xf numFmtId="0" fontId="0" fillId="16" borderId="0" xfId="0" applyFill="1" applyProtection="1">
      <protection hidden="1"/>
    </xf>
    <xf numFmtId="0" fontId="54" fillId="17" borderId="0" xfId="0" applyFont="1" applyFill="1" applyProtection="1">
      <protection hidden="1"/>
    </xf>
    <xf numFmtId="0" fontId="0" fillId="17" borderId="0" xfId="0" applyFill="1" applyProtection="1">
      <protection hidden="1"/>
    </xf>
    <xf numFmtId="0" fontId="43" fillId="17" borderId="0" xfId="0" applyFont="1" applyFill="1" applyProtection="1">
      <protection hidden="1"/>
    </xf>
    <xf numFmtId="0" fontId="84" fillId="17" borderId="0" xfId="0" applyFont="1" applyFill="1" applyBorder="1" applyProtection="1">
      <protection hidden="1"/>
    </xf>
    <xf numFmtId="0" fontId="65" fillId="17" borderId="0" xfId="8" applyFont="1" applyFill="1" applyBorder="1" applyAlignment="1" applyProtection="1">
      <alignment horizontal="left"/>
      <protection hidden="1"/>
    </xf>
    <xf numFmtId="0" fontId="85" fillId="17" borderId="0" xfId="8" applyFont="1" applyFill="1" applyBorder="1" applyAlignment="1" applyProtection="1">
      <alignment wrapText="1"/>
      <protection hidden="1"/>
    </xf>
    <xf numFmtId="0" fontId="0" fillId="17" borderId="0" xfId="0" applyFill="1" applyAlignment="1" applyProtection="1">
      <alignment horizontal="left"/>
      <protection hidden="1"/>
    </xf>
    <xf numFmtId="0" fontId="0" fillId="17" borderId="0" xfId="0" applyFill="1" applyAlignment="1" applyProtection="1">
      <protection hidden="1"/>
    </xf>
    <xf numFmtId="0" fontId="55" fillId="17" borderId="0" xfId="0" applyFont="1" applyFill="1" applyAlignment="1" applyProtection="1">
      <alignment horizontal="left" wrapText="1"/>
      <protection hidden="1"/>
    </xf>
    <xf numFmtId="0" fontId="97" fillId="17" borderId="0" xfId="0" applyFont="1" applyFill="1" applyAlignment="1" applyProtection="1">
      <alignment wrapText="1"/>
      <protection hidden="1"/>
    </xf>
    <xf numFmtId="0" fontId="35" fillId="17" borderId="0" xfId="0" applyFont="1" applyFill="1" applyBorder="1" applyAlignment="1" applyProtection="1">
      <protection hidden="1"/>
    </xf>
    <xf numFmtId="0" fontId="64" fillId="17" borderId="0" xfId="0" applyFont="1" applyFill="1" applyBorder="1" applyAlignment="1" applyProtection="1">
      <protection hidden="1"/>
    </xf>
    <xf numFmtId="0" fontId="55" fillId="17" borderId="0" xfId="0" applyFont="1" applyFill="1" applyAlignment="1" applyProtection="1">
      <alignment vertical="top" wrapText="1"/>
      <protection hidden="1"/>
    </xf>
    <xf numFmtId="0" fontId="63" fillId="17" borderId="0" xfId="0" applyFont="1" applyFill="1" applyProtection="1">
      <protection hidden="1"/>
    </xf>
    <xf numFmtId="0" fontId="98" fillId="17" borderId="0" xfId="0" applyFont="1" applyFill="1" applyBorder="1" applyAlignment="1" applyProtection="1">
      <alignment vertical="top" wrapText="1"/>
      <protection hidden="1"/>
    </xf>
    <xf numFmtId="0" fontId="60" fillId="17" borderId="0" xfId="0" applyFont="1" applyFill="1" applyBorder="1" applyAlignment="1" applyProtection="1">
      <alignment wrapText="1"/>
      <protection hidden="1"/>
    </xf>
    <xf numFmtId="0" fontId="34" fillId="17" borderId="0" xfId="0" applyFont="1" applyFill="1" applyProtection="1">
      <protection hidden="1"/>
    </xf>
    <xf numFmtId="0" fontId="61" fillId="17" borderId="0" xfId="0" applyFont="1" applyFill="1" applyBorder="1" applyAlignment="1" applyProtection="1">
      <alignment horizontal="left" wrapText="1"/>
      <protection hidden="1"/>
    </xf>
    <xf numFmtId="0" fontId="40" fillId="17" borderId="0" xfId="0" applyFont="1" applyFill="1" applyBorder="1" applyAlignment="1" applyProtection="1">
      <alignment horizontal="center" vertical="center" wrapText="1"/>
      <protection hidden="1"/>
    </xf>
    <xf numFmtId="0" fontId="0" fillId="17" borderId="0" xfId="0" applyFill="1" applyAlignment="1" applyProtection="1">
      <alignment wrapText="1"/>
      <protection hidden="1"/>
    </xf>
    <xf numFmtId="0" fontId="35" fillId="17" borderId="0" xfId="0" applyFont="1" applyFill="1" applyBorder="1" applyAlignment="1" applyProtection="1">
      <alignment vertical="center" wrapText="1"/>
      <protection hidden="1"/>
    </xf>
    <xf numFmtId="1" fontId="33" fillId="17" borderId="0" xfId="6" applyNumberFormat="1" applyFont="1" applyFill="1" applyBorder="1" applyAlignment="1" applyProtection="1">
      <alignment horizontal="center" vertical="center"/>
      <protection hidden="1"/>
    </xf>
    <xf numFmtId="9" fontId="0" fillId="17" borderId="0" xfId="0" applyNumberFormat="1" applyFill="1" applyBorder="1" applyProtection="1">
      <protection hidden="1"/>
    </xf>
    <xf numFmtId="0" fontId="54" fillId="15" borderId="0" xfId="0" applyFont="1" applyFill="1" applyProtection="1">
      <protection hidden="1"/>
    </xf>
    <xf numFmtId="0" fontId="101" fillId="0" borderId="0" xfId="8" applyFont="1" applyBorder="1" applyAlignment="1" applyProtection="1">
      <protection hidden="1"/>
    </xf>
    <xf numFmtId="0" fontId="84" fillId="0" borderId="0" xfId="0" applyFont="1" applyBorder="1" applyProtection="1">
      <protection hidden="1"/>
    </xf>
    <xf numFmtId="0" fontId="102" fillId="5" borderId="0" xfId="0" applyFont="1" applyFill="1" applyProtection="1">
      <protection hidden="1"/>
    </xf>
    <xf numFmtId="0" fontId="105" fillId="17" borderId="0" xfId="8" applyFont="1" applyFill="1" applyAlignment="1" applyProtection="1">
      <alignment horizontal="left"/>
      <protection hidden="1"/>
    </xf>
    <xf numFmtId="0" fontId="43" fillId="16" borderId="0" xfId="2" applyFont="1" applyFill="1" applyBorder="1" applyAlignment="1" applyProtection="1">
      <alignment vertical="center"/>
      <protection hidden="1"/>
    </xf>
    <xf numFmtId="0" fontId="53" fillId="17" borderId="28" xfId="0" applyFont="1" applyFill="1" applyBorder="1" applyAlignment="1" applyProtection="1">
      <alignment vertical="top" wrapText="1"/>
      <protection hidden="1"/>
    </xf>
    <xf numFmtId="0" fontId="0" fillId="5" borderId="0" xfId="0" applyFill="1" applyBorder="1" applyAlignment="1" applyProtection="1">
      <alignment horizontal="center" vertical="center"/>
      <protection hidden="1"/>
    </xf>
    <xf numFmtId="0" fontId="0" fillId="5" borderId="0" xfId="0" applyFont="1" applyFill="1" applyBorder="1" applyAlignment="1" applyProtection="1">
      <alignment wrapText="1"/>
      <protection hidden="1"/>
    </xf>
    <xf numFmtId="0" fontId="36" fillId="17" borderId="0" xfId="5" applyFill="1" applyProtection="1">
      <protection hidden="1"/>
    </xf>
    <xf numFmtId="0" fontId="111" fillId="18" borderId="0" xfId="0" applyFont="1" applyFill="1" applyProtection="1">
      <protection hidden="1"/>
    </xf>
    <xf numFmtId="0" fontId="112" fillId="18" borderId="0" xfId="0" applyFont="1" applyFill="1"/>
    <xf numFmtId="0" fontId="113" fillId="18" borderId="0" xfId="0" applyFont="1" applyFill="1" applyProtection="1">
      <protection hidden="1"/>
    </xf>
    <xf numFmtId="0" fontId="28" fillId="18" borderId="0" xfId="0" applyFont="1" applyFill="1" applyProtection="1">
      <protection hidden="1"/>
    </xf>
    <xf numFmtId="0" fontId="0" fillId="21" borderId="0" xfId="0" applyFill="1" applyProtection="1"/>
    <xf numFmtId="1" fontId="33" fillId="19" borderId="1" xfId="6" applyNumberFormat="1" applyFont="1" applyFill="1" applyBorder="1" applyAlignment="1" applyProtection="1">
      <alignment horizontal="center" vertical="center"/>
      <protection hidden="1"/>
    </xf>
    <xf numFmtId="165" fontId="33" fillId="19" borderId="21" xfId="6" applyNumberFormat="1" applyFont="1" applyFill="1" applyBorder="1" applyAlignment="1" applyProtection="1">
      <alignment horizontal="center" vertical="center"/>
      <protection hidden="1"/>
    </xf>
    <xf numFmtId="0" fontId="0" fillId="21" borderId="0" xfId="0" applyFill="1"/>
    <xf numFmtId="0" fontId="116" fillId="21" borderId="0" xfId="0" applyFont="1" applyFill="1" applyAlignment="1" applyProtection="1">
      <alignment horizontal="right" vertical="top"/>
    </xf>
    <xf numFmtId="9" fontId="33" fillId="17" borderId="0" xfId="6" applyFont="1" applyFill="1" applyProtection="1">
      <protection hidden="1"/>
    </xf>
    <xf numFmtId="0" fontId="0" fillId="0" borderId="1" xfId="0" applyBorder="1" applyAlignment="1" applyProtection="1">
      <alignment wrapText="1"/>
      <protection locked="0"/>
    </xf>
    <xf numFmtId="0" fontId="0" fillId="19" borderId="1" xfId="0" applyFont="1" applyFill="1" applyBorder="1" applyAlignment="1" applyProtection="1">
      <alignment horizontal="center" vertical="center"/>
      <protection hidden="1"/>
    </xf>
    <xf numFmtId="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12" fontId="120" fillId="19" borderId="1" xfId="0" applyNumberFormat="1" applyFont="1" applyFill="1" applyBorder="1" applyAlignment="1" applyProtection="1">
      <alignment horizontal="center" vertical="center" wrapText="1"/>
      <protection hidden="1"/>
    </xf>
    <xf numFmtId="9" fontId="120" fillId="19" borderId="1" xfId="0" applyNumberFormat="1" applyFont="1" applyFill="1" applyBorder="1" applyAlignment="1" applyProtection="1">
      <alignment horizontal="center" vertical="center" wrapText="1"/>
      <protection hidden="1"/>
    </xf>
    <xf numFmtId="0" fontId="0" fillId="25" borderId="1" xfId="0" applyFill="1" applyBorder="1" applyAlignment="1" applyProtection="1">
      <alignment horizontal="center" vertical="center"/>
      <protection hidden="1"/>
    </xf>
    <xf numFmtId="0" fontId="86" fillId="25" borderId="1" xfId="0" applyFont="1" applyFill="1" applyBorder="1" applyAlignment="1" applyProtection="1">
      <alignment horizontal="center" vertical="center"/>
      <protection hidden="1"/>
    </xf>
    <xf numFmtId="1" fontId="43" fillId="25" borderId="1" xfId="0" applyNumberFormat="1" applyFont="1" applyFill="1" applyBorder="1" applyAlignment="1" applyProtection="1">
      <alignment horizontal="center" vertical="center"/>
      <protection hidden="1"/>
    </xf>
    <xf numFmtId="165" fontId="43" fillId="25" borderId="1" xfId="6" applyNumberFormat="1" applyFont="1" applyFill="1" applyBorder="1" applyAlignment="1" applyProtection="1">
      <alignment horizontal="center" vertical="center"/>
      <protection hidden="1"/>
    </xf>
    <xf numFmtId="165" fontId="45" fillId="25" borderId="1" xfId="6" applyNumberFormat="1" applyFont="1" applyFill="1" applyBorder="1" applyAlignment="1" applyProtection="1">
      <alignment horizontal="center" vertical="center"/>
      <protection hidden="1"/>
    </xf>
    <xf numFmtId="165" fontId="43" fillId="26" borderId="1" xfId="6" applyNumberFormat="1" applyFont="1" applyFill="1" applyBorder="1" applyAlignment="1" applyProtection="1">
      <alignment horizontal="center" vertical="center"/>
      <protection hidden="1"/>
    </xf>
    <xf numFmtId="165" fontId="43" fillId="27" borderId="1" xfId="6" applyNumberFormat="1" applyFont="1" applyFill="1" applyBorder="1" applyAlignment="1" applyProtection="1">
      <alignment horizontal="center" vertical="center"/>
      <protection hidden="1"/>
    </xf>
    <xf numFmtId="1" fontId="43" fillId="26" borderId="1" xfId="0" applyNumberFormat="1" applyFont="1" applyFill="1" applyBorder="1" applyAlignment="1" applyProtection="1">
      <alignment horizontal="center" vertical="center"/>
      <protection hidden="1"/>
    </xf>
    <xf numFmtId="165" fontId="45" fillId="27" borderId="1" xfId="6" applyNumberFormat="1" applyFont="1" applyFill="1" applyBorder="1" applyAlignment="1" applyProtection="1">
      <alignment horizontal="center" vertical="center"/>
      <protection hidden="1"/>
    </xf>
    <xf numFmtId="0" fontId="0" fillId="24" borderId="1" xfId="0" applyFont="1" applyFill="1" applyBorder="1" applyAlignment="1" applyProtection="1">
      <alignment horizontal="center" vertical="center"/>
      <protection hidden="1"/>
    </xf>
    <xf numFmtId="165" fontId="33" fillId="26" borderId="1" xfId="6" applyNumberFormat="1" applyFont="1" applyFill="1" applyBorder="1" applyAlignment="1" applyProtection="1">
      <alignment horizontal="center" vertical="center"/>
      <protection hidden="1"/>
    </xf>
    <xf numFmtId="1" fontId="43" fillId="27" borderId="1" xfId="0" applyNumberFormat="1" applyFont="1" applyFill="1" applyBorder="1" applyAlignment="1" applyProtection="1">
      <alignment horizontal="center" vertical="center"/>
      <protection hidden="1"/>
    </xf>
    <xf numFmtId="0" fontId="86" fillId="24" borderId="1" xfId="0" applyFont="1" applyFill="1" applyBorder="1" applyAlignment="1" applyProtection="1">
      <alignment horizontal="center" vertical="center"/>
      <protection hidden="1"/>
    </xf>
    <xf numFmtId="165" fontId="43" fillId="30" borderId="1" xfId="6" applyNumberFormat="1" applyFont="1" applyFill="1" applyBorder="1" applyAlignment="1" applyProtection="1">
      <alignment horizontal="center" vertical="center"/>
      <protection hidden="1"/>
    </xf>
    <xf numFmtId="0" fontId="125" fillId="30" borderId="1" xfId="0" applyFont="1" applyFill="1" applyBorder="1" applyAlignment="1" applyProtection="1">
      <alignment horizontal="center"/>
      <protection hidden="1"/>
    </xf>
    <xf numFmtId="0" fontId="125" fillId="30" borderId="2" xfId="0" applyFont="1" applyFill="1" applyBorder="1" applyAlignment="1" applyProtection="1">
      <alignment horizontal="center"/>
      <protection hidden="1"/>
    </xf>
    <xf numFmtId="0" fontId="123" fillId="29" borderId="1" xfId="0" applyFont="1" applyFill="1" applyBorder="1" applyAlignment="1" applyProtection="1">
      <alignment horizontal="center" vertical="center"/>
      <protection hidden="1"/>
    </xf>
    <xf numFmtId="0" fontId="126" fillId="29" borderId="1" xfId="0" applyFont="1" applyFill="1" applyBorder="1" applyAlignment="1" applyProtection="1">
      <alignment horizontal="center"/>
      <protection hidden="1"/>
    </xf>
    <xf numFmtId="9" fontId="0" fillId="28" borderId="1" xfId="0" applyNumberFormat="1" applyFill="1" applyBorder="1" applyAlignment="1" applyProtection="1">
      <alignment horizontal="center"/>
      <protection hidden="1"/>
    </xf>
    <xf numFmtId="0" fontId="127" fillId="28" borderId="1" xfId="0" applyFont="1" applyFill="1" applyBorder="1" applyAlignment="1" applyProtection="1">
      <alignment vertical="center" wrapText="1"/>
      <protection hidden="1"/>
    </xf>
    <xf numFmtId="0" fontId="128" fillId="29" borderId="1" xfId="0" applyFont="1" applyFill="1" applyBorder="1" applyAlignment="1" applyProtection="1">
      <alignment horizontal="center" vertical="center" wrapText="1"/>
      <protection hidden="1"/>
    </xf>
    <xf numFmtId="0" fontId="0" fillId="28" borderId="1" xfId="0" applyFont="1" applyFill="1" applyBorder="1" applyAlignment="1" applyProtection="1">
      <alignment vertical="center"/>
      <protection hidden="1"/>
    </xf>
    <xf numFmtId="0" fontId="40" fillId="28" borderId="1" xfId="0" applyFont="1" applyFill="1" applyBorder="1" applyAlignment="1" applyProtection="1">
      <alignment horizontal="left" vertical="center"/>
      <protection hidden="1"/>
    </xf>
    <xf numFmtId="0" fontId="129" fillId="28" borderId="2" xfId="0" applyFont="1" applyFill="1" applyBorder="1" applyAlignment="1" applyProtection="1">
      <alignment vertical="center" wrapText="1"/>
      <protection hidden="1"/>
    </xf>
    <xf numFmtId="0" fontId="129" fillId="28" borderId="9" xfId="0" applyFont="1" applyFill="1" applyBorder="1" applyAlignment="1" applyProtection="1">
      <alignment horizontal="center" vertical="center" wrapText="1"/>
      <protection hidden="1"/>
    </xf>
    <xf numFmtId="0" fontId="0" fillId="5" borderId="1" xfId="0" applyFont="1" applyFill="1" applyBorder="1" applyAlignment="1" applyProtection="1">
      <alignment horizontal="center" vertical="center"/>
      <protection locked="0"/>
    </xf>
    <xf numFmtId="0" fontId="130" fillId="30" borderId="1" xfId="0" applyFont="1" applyFill="1" applyBorder="1" applyAlignment="1" applyProtection="1">
      <alignment horizontal="center" vertical="center" wrapText="1"/>
      <protection hidden="1"/>
    </xf>
    <xf numFmtId="12" fontId="120" fillId="31" borderId="1" xfId="0" applyNumberFormat="1" applyFont="1" applyFill="1" applyBorder="1" applyAlignment="1" applyProtection="1">
      <alignment horizontal="center" vertical="center" wrapText="1"/>
      <protection hidden="1"/>
    </xf>
    <xf numFmtId="9" fontId="120" fillId="31" borderId="1" xfId="0" applyNumberFormat="1" applyFont="1" applyFill="1" applyBorder="1" applyAlignment="1" applyProtection="1">
      <alignment horizontal="center" vertical="center" wrapText="1"/>
      <protection hidden="1"/>
    </xf>
    <xf numFmtId="0" fontId="131" fillId="29" borderId="1" xfId="0" applyFont="1" applyFill="1" applyBorder="1" applyAlignment="1" applyProtection="1">
      <alignment horizontal="center" vertical="center" wrapText="1"/>
      <protection hidden="1"/>
    </xf>
    <xf numFmtId="0" fontId="0" fillId="30" borderId="40" xfId="0" applyFill="1" applyBorder="1" applyAlignment="1" applyProtection="1">
      <alignment horizontal="center" vertical="center"/>
      <protection hidden="1"/>
    </xf>
    <xf numFmtId="0" fontId="0" fillId="30" borderId="41" xfId="0" applyFill="1" applyBorder="1" applyAlignment="1" applyProtection="1">
      <alignment horizontal="center" vertical="center"/>
      <protection hidden="1"/>
    </xf>
    <xf numFmtId="0" fontId="132" fillId="31" borderId="1" xfId="0" applyFont="1" applyFill="1" applyBorder="1" applyAlignment="1" applyProtection="1">
      <alignment horizontal="left" vertical="center" wrapText="1"/>
      <protection hidden="1"/>
    </xf>
    <xf numFmtId="0" fontId="56" fillId="15" borderId="0" xfId="8" applyFont="1" applyFill="1" applyAlignment="1" applyProtection="1"/>
    <xf numFmtId="167" fontId="0" fillId="0" borderId="1" xfId="0" applyNumberFormat="1" applyFont="1" applyFill="1" applyBorder="1" applyAlignment="1" applyProtection="1">
      <alignment horizontal="center" vertical="center"/>
      <protection hidden="1"/>
    </xf>
    <xf numFmtId="0" fontId="63" fillId="15" borderId="0" xfId="0" applyFont="1" applyFill="1" applyProtection="1">
      <protection hidden="1"/>
    </xf>
    <xf numFmtId="0" fontId="63" fillId="5" borderId="0" xfId="0" applyFont="1" applyFill="1" applyProtection="1">
      <protection hidden="1"/>
    </xf>
    <xf numFmtId="0" fontId="97" fillId="15" borderId="0" xfId="0" applyFont="1" applyFill="1" applyBorder="1" applyAlignment="1" applyProtection="1">
      <alignment wrapText="1"/>
      <protection hidden="1"/>
    </xf>
    <xf numFmtId="0" fontId="97" fillId="15" borderId="0" xfId="0" applyFont="1" applyFill="1" applyAlignment="1" applyProtection="1">
      <alignment wrapText="1"/>
      <protection hidden="1"/>
    </xf>
    <xf numFmtId="0" fontId="55" fillId="15" borderId="0" xfId="0" applyFont="1" applyFill="1" applyAlignment="1" applyProtection="1">
      <alignment vertical="top" wrapText="1"/>
      <protection hidden="1"/>
    </xf>
    <xf numFmtId="0" fontId="133" fillId="30" borderId="2" xfId="0" applyFont="1" applyFill="1" applyBorder="1" applyAlignment="1" applyProtection="1">
      <alignment horizontal="center" vertical="center" wrapText="1"/>
      <protection hidden="1"/>
    </xf>
    <xf numFmtId="0" fontId="43" fillId="0" borderId="1" xfId="0" applyFont="1" applyFill="1" applyBorder="1" applyAlignment="1" applyProtection="1">
      <alignment horizontal="center" vertical="center"/>
      <protection locked="0"/>
    </xf>
    <xf numFmtId="0" fontId="70" fillId="0" borderId="0" xfId="8" applyFont="1" applyBorder="1" applyAlignment="1" applyProtection="1">
      <alignment vertical="center"/>
    </xf>
    <xf numFmtId="0" fontId="69" fillId="31" borderId="2" xfId="0" applyFont="1" applyFill="1" applyBorder="1" applyAlignment="1" applyProtection="1">
      <alignment horizontal="left" vertical="center" wrapText="1"/>
      <protection hidden="1"/>
    </xf>
    <xf numFmtId="0" fontId="69" fillId="24" borderId="2" xfId="0" applyFont="1" applyFill="1" applyBorder="1" applyAlignment="1" applyProtection="1">
      <alignment horizontal="center" vertical="center" textRotation="90" wrapText="1"/>
      <protection hidden="1"/>
    </xf>
    <xf numFmtId="0" fontId="62" fillId="15" borderId="0" xfId="8" applyFont="1" applyFill="1" applyBorder="1" applyAlignment="1" applyProtection="1">
      <protection hidden="1"/>
    </xf>
    <xf numFmtId="0" fontId="62" fillId="15" borderId="0" xfId="8" applyFont="1" applyFill="1" applyBorder="1" applyAlignment="1" applyProtection="1">
      <alignment wrapText="1"/>
      <protection hidden="1"/>
    </xf>
    <xf numFmtId="0" fontId="0" fillId="0" borderId="0" xfId="0" applyBorder="1" applyProtection="1">
      <protection locked="0"/>
    </xf>
    <xf numFmtId="0" fontId="0" fillId="0" borderId="0" xfId="0" applyProtection="1">
      <protection locked="0"/>
    </xf>
    <xf numFmtId="0" fontId="101" fillId="0" borderId="0" xfId="8" applyFont="1" applyBorder="1" applyAlignment="1" applyProtection="1">
      <protection locked="0"/>
    </xf>
    <xf numFmtId="0" fontId="173" fillId="24" borderId="1" xfId="0" applyFont="1" applyFill="1" applyBorder="1" applyAlignment="1" applyProtection="1">
      <alignment horizontal="center" vertical="center" wrapText="1"/>
      <protection hidden="1"/>
    </xf>
    <xf numFmtId="0" fontId="176" fillId="24" borderId="1" xfId="0" applyFont="1" applyFill="1" applyBorder="1" applyAlignment="1" applyProtection="1">
      <alignment horizontal="center" vertical="center" wrapText="1"/>
      <protection hidden="1"/>
    </xf>
    <xf numFmtId="1" fontId="177" fillId="5" borderId="1" xfId="6" applyNumberFormat="1" applyFont="1" applyFill="1" applyBorder="1" applyAlignment="1" applyProtection="1">
      <alignment horizontal="center" vertical="center"/>
      <protection locked="0"/>
    </xf>
    <xf numFmtId="9" fontId="177" fillId="34" borderId="1" xfId="6" applyFont="1" applyFill="1" applyBorder="1" applyAlignment="1" applyProtection="1">
      <alignment horizontal="center" vertical="center"/>
      <protection hidden="1"/>
    </xf>
    <xf numFmtId="9" fontId="177" fillId="5" borderId="1" xfId="6" applyFont="1" applyFill="1" applyBorder="1" applyAlignment="1" applyProtection="1">
      <alignment horizontal="center" vertical="center"/>
      <protection locked="0"/>
    </xf>
    <xf numFmtId="0" fontId="45" fillId="28" borderId="1" xfId="0" applyFont="1" applyFill="1" applyBorder="1" applyAlignment="1" applyProtection="1">
      <alignment vertical="center" wrapText="1"/>
      <protection hidden="1"/>
    </xf>
    <xf numFmtId="165" fontId="177" fillId="18" borderId="1" xfId="6" applyNumberFormat="1" applyFont="1" applyFill="1" applyBorder="1" applyAlignment="1" applyProtection="1">
      <alignment horizontal="center" vertical="center"/>
      <protection hidden="1"/>
    </xf>
    <xf numFmtId="0" fontId="45" fillId="28" borderId="4" xfId="0" applyFont="1" applyFill="1" applyBorder="1" applyAlignment="1" applyProtection="1">
      <alignment horizontal="left" vertical="center" wrapText="1"/>
      <protection hidden="1"/>
    </xf>
    <xf numFmtId="9" fontId="177" fillId="35" borderId="1" xfId="6" applyFont="1" applyFill="1" applyBorder="1" applyAlignment="1" applyProtection="1">
      <alignment horizontal="center" vertical="center"/>
      <protection hidden="1"/>
    </xf>
    <xf numFmtId="0" fontId="69" fillId="24" borderId="1" xfId="0" applyFont="1" applyFill="1" applyBorder="1" applyAlignment="1" applyProtection="1">
      <alignment horizontal="center" vertical="center" textRotation="90" wrapText="1"/>
      <protection hidden="1"/>
    </xf>
    <xf numFmtId="9" fontId="177" fillId="18" borderId="1" xfId="6" applyFont="1" applyFill="1" applyBorder="1" applyAlignment="1" applyProtection="1">
      <alignment horizontal="center" vertical="center"/>
      <protection hidden="1"/>
    </xf>
    <xf numFmtId="0" fontId="132" fillId="31" borderId="4" xfId="0" applyFont="1" applyFill="1" applyBorder="1" applyAlignment="1" applyProtection="1">
      <alignment vertical="center" wrapText="1"/>
      <protection hidden="1"/>
    </xf>
    <xf numFmtId="0" fontId="69" fillId="31" borderId="1" xfId="0" applyFont="1" applyFill="1" applyBorder="1" applyAlignment="1" applyProtection="1">
      <alignment horizontal="left" vertical="center" wrapText="1"/>
      <protection hidden="1"/>
    </xf>
    <xf numFmtId="0" fontId="37" fillId="0" borderId="0" xfId="0" applyFont="1" applyProtection="1">
      <protection locked="0"/>
    </xf>
    <xf numFmtId="0" fontId="0" fillId="0" borderId="0" xfId="0" applyAlignment="1" applyProtection="1">
      <alignment horizontal="center" vertical="center"/>
      <protection locked="0"/>
    </xf>
    <xf numFmtId="0" fontId="178" fillId="15" borderId="0" xfId="8" applyFont="1" applyFill="1" applyAlignment="1" applyProtection="1"/>
    <xf numFmtId="0" fontId="84" fillId="0" borderId="0" xfId="0" applyFont="1" applyProtection="1"/>
    <xf numFmtId="0" fontId="53" fillId="0" borderId="0" xfId="0" applyFont="1" applyAlignment="1" applyProtection="1">
      <alignment wrapText="1"/>
    </xf>
    <xf numFmtId="0" fontId="53" fillId="0" borderId="0" xfId="0" applyFont="1" applyAlignment="1" applyProtection="1">
      <alignment horizontal="left" vertical="top" wrapText="1"/>
    </xf>
    <xf numFmtId="0" fontId="0" fillId="0" borderId="0" xfId="0" applyFill="1" applyAlignment="1">
      <alignment horizontal="left"/>
    </xf>
    <xf numFmtId="0" fontId="180" fillId="0" borderId="0" xfId="8" applyFont="1" applyAlignment="1" applyProtection="1">
      <alignment horizontal="left" vertical="top"/>
    </xf>
    <xf numFmtId="0" fontId="0" fillId="0" borderId="0" xfId="0" applyAlignment="1" applyProtection="1">
      <alignment horizontal="left"/>
    </xf>
    <xf numFmtId="0" fontId="43" fillId="0" borderId="0" xfId="0" applyFont="1" applyAlignment="1" applyProtection="1">
      <alignment horizontal="left"/>
    </xf>
    <xf numFmtId="0" fontId="0" fillId="0" borderId="0" xfId="0" applyFill="1" applyAlignment="1" applyProtection="1">
      <alignment horizontal="left"/>
    </xf>
    <xf numFmtId="0" fontId="0" fillId="26" borderId="1" xfId="0" applyFill="1" applyBorder="1" applyAlignment="1" applyProtection="1">
      <alignment horizontal="center" vertical="center"/>
    </xf>
    <xf numFmtId="0" fontId="34" fillId="36" borderId="1" xfId="0" applyFont="1" applyFill="1" applyBorder="1" applyAlignment="1" applyProtection="1">
      <alignment horizontal="center" vertical="center"/>
    </xf>
    <xf numFmtId="0" fontId="43" fillId="27" borderId="1" xfId="0" applyFont="1" applyFill="1" applyBorder="1" applyAlignment="1" applyProtection="1">
      <alignment horizontal="center" vertical="center"/>
    </xf>
    <xf numFmtId="0" fontId="186" fillId="5" borderId="0" xfId="0" applyFont="1" applyFill="1" applyBorder="1" applyAlignment="1" applyProtection="1">
      <alignment vertical="center" wrapText="1"/>
    </xf>
    <xf numFmtId="0" fontId="34" fillId="5" borderId="0" xfId="0" applyFont="1" applyFill="1" applyBorder="1" applyAlignment="1" applyProtection="1">
      <alignment horizontal="center" vertical="center"/>
    </xf>
    <xf numFmtId="165" fontId="43" fillId="5" borderId="0" xfId="6" applyNumberFormat="1" applyFont="1" applyFill="1" applyBorder="1" applyAlignment="1" applyProtection="1">
      <alignment horizontal="center" vertical="center"/>
    </xf>
    <xf numFmtId="0" fontId="148" fillId="5" borderId="0" xfId="0" applyFont="1" applyFill="1" applyBorder="1" applyAlignment="1" applyProtection="1">
      <alignment vertical="center" wrapText="1"/>
    </xf>
    <xf numFmtId="0" fontId="0" fillId="5" borderId="0" xfId="0" applyFill="1" applyBorder="1"/>
    <xf numFmtId="0" fontId="0" fillId="27" borderId="1" xfId="0" applyFill="1" applyBorder="1" applyAlignment="1" applyProtection="1">
      <alignment horizontal="center" vertical="center"/>
    </xf>
    <xf numFmtId="165" fontId="43" fillId="26" borderId="1" xfId="6" applyNumberFormat="1" applyFont="1" applyFill="1" applyBorder="1" applyAlignment="1" applyProtection="1">
      <alignment horizontal="center" vertical="center"/>
    </xf>
    <xf numFmtId="165" fontId="33" fillId="26" borderId="1" xfId="6" applyNumberFormat="1" applyFont="1" applyFill="1" applyBorder="1" applyAlignment="1" applyProtection="1">
      <alignment horizontal="center" vertical="center"/>
    </xf>
    <xf numFmtId="0" fontId="80" fillId="0" borderId="0" xfId="0" applyFont="1" applyProtection="1"/>
    <xf numFmtId="0" fontId="187" fillId="0" borderId="0" xfId="8" applyFont="1" applyAlignment="1" applyProtection="1">
      <alignment horizontal="left" vertical="top"/>
    </xf>
    <xf numFmtId="0" fontId="0" fillId="5" borderId="0" xfId="0" applyFill="1" applyBorder="1" applyAlignment="1">
      <alignment horizontal="left"/>
    </xf>
    <xf numFmtId="0" fontId="0" fillId="37" borderId="1" xfId="0" applyFill="1" applyBorder="1" applyAlignment="1" applyProtection="1">
      <alignment horizontal="center" vertical="center"/>
      <protection hidden="1"/>
    </xf>
    <xf numFmtId="0" fontId="43" fillId="37" borderId="1" xfId="0" applyFont="1" applyFill="1" applyBorder="1" applyAlignment="1" applyProtection="1">
      <alignment horizontal="center" vertical="center"/>
      <protection hidden="1"/>
    </xf>
    <xf numFmtId="0" fontId="43" fillId="24" borderId="1" xfId="0" applyFont="1" applyFill="1" applyBorder="1" applyAlignment="1" applyProtection="1">
      <alignment horizontal="center" vertical="center"/>
    </xf>
    <xf numFmtId="0" fontId="86" fillId="37" borderId="1" xfId="0" applyFont="1" applyFill="1" applyBorder="1" applyAlignment="1" applyProtection="1">
      <alignment horizontal="center" vertical="center"/>
      <protection hidden="1"/>
    </xf>
    <xf numFmtId="165" fontId="43" fillId="27" borderId="1" xfId="6" applyNumberFormat="1" applyFont="1" applyFill="1" applyBorder="1" applyAlignment="1" applyProtection="1">
      <alignment horizontal="center" vertical="center"/>
    </xf>
    <xf numFmtId="165" fontId="43" fillId="37" borderId="1" xfId="6" applyNumberFormat="1" applyFont="1" applyFill="1" applyBorder="1" applyAlignment="1" applyProtection="1">
      <alignment horizontal="center" vertical="center"/>
      <protection hidden="1"/>
    </xf>
    <xf numFmtId="0" fontId="82"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xf>
    <xf numFmtId="1" fontId="83" fillId="0" borderId="0" xfId="6" applyNumberFormat="1" applyFont="1" applyFill="1" applyBorder="1" applyAlignment="1" applyProtection="1">
      <alignment horizontal="center" vertical="center"/>
    </xf>
    <xf numFmtId="0" fontId="87" fillId="0" borderId="0" xfId="0" applyFont="1" applyFill="1" applyBorder="1" applyAlignment="1" applyProtection="1">
      <alignment horizontal="left" vertical="center"/>
    </xf>
    <xf numFmtId="0" fontId="87" fillId="0" borderId="0" xfId="0" applyFont="1" applyFill="1" applyBorder="1" applyAlignment="1" applyProtection="1">
      <alignment horizontal="center" vertical="center" wrapText="1"/>
    </xf>
    <xf numFmtId="0" fontId="34" fillId="0" borderId="0" xfId="2" applyFill="1" applyBorder="1" applyAlignment="1" applyProtection="1">
      <alignment vertical="center"/>
    </xf>
    <xf numFmtId="0" fontId="87" fillId="0" borderId="0" xfId="0" applyFont="1" applyFill="1" applyBorder="1" applyAlignment="1" applyProtection="1">
      <alignment horizontal="left" vertical="center" wrapText="1"/>
    </xf>
    <xf numFmtId="0" fontId="190" fillId="0" borderId="0" xfId="0" applyFont="1" applyProtection="1"/>
    <xf numFmtId="0" fontId="150" fillId="5" borderId="0" xfId="3" applyFont="1" applyFill="1" applyBorder="1" applyAlignment="1" applyProtection="1">
      <alignment vertical="center" wrapText="1"/>
    </xf>
    <xf numFmtId="0" fontId="151" fillId="5" borderId="0" xfId="0" applyFont="1" applyFill="1" applyBorder="1" applyAlignment="1" applyProtection="1">
      <alignment vertical="center" wrapText="1"/>
    </xf>
    <xf numFmtId="0" fontId="0" fillId="5" borderId="0" xfId="0" applyFont="1" applyFill="1" applyBorder="1" applyAlignment="1" applyProtection="1">
      <alignment horizontal="center" vertical="center"/>
    </xf>
    <xf numFmtId="0" fontId="43" fillId="5" borderId="0" xfId="0" applyFont="1" applyFill="1" applyBorder="1" applyAlignment="1" applyProtection="1">
      <alignment horizontal="center" vertical="center"/>
    </xf>
    <xf numFmtId="0" fontId="57" fillId="5" borderId="0" xfId="3" applyFont="1" applyFill="1" applyBorder="1" applyAlignment="1" applyProtection="1">
      <alignment vertical="center" wrapText="1"/>
    </xf>
    <xf numFmtId="0" fontId="86" fillId="5" borderId="0" xfId="0" applyFont="1" applyFill="1" applyBorder="1" applyAlignment="1" applyProtection="1">
      <alignment horizontal="center" vertical="center"/>
    </xf>
    <xf numFmtId="0" fontId="0" fillId="5" borderId="0" xfId="0" applyFill="1" applyBorder="1" applyProtection="1"/>
    <xf numFmtId="0" fontId="70" fillId="0" borderId="0" xfId="8" applyFont="1" applyBorder="1" applyAlignment="1" applyProtection="1">
      <alignment wrapText="1"/>
    </xf>
    <xf numFmtId="0" fontId="178" fillId="18" borderId="0" xfId="8" applyFont="1" applyFill="1" applyAlignment="1" applyProtection="1"/>
    <xf numFmtId="0" fontId="178" fillId="5" borderId="0" xfId="8" applyFont="1" applyFill="1" applyAlignment="1" applyProtection="1"/>
    <xf numFmtId="0" fontId="36" fillId="0" borderId="0" xfId="5" applyAlignment="1" applyProtection="1">
      <alignment horizontal="left" vertical="top"/>
    </xf>
    <xf numFmtId="0" fontId="84" fillId="0" borderId="0" xfId="0" applyFont="1" applyBorder="1" applyProtection="1"/>
    <xf numFmtId="0" fontId="53" fillId="0" borderId="0" xfId="0" applyFont="1" applyBorder="1" applyProtection="1"/>
    <xf numFmtId="0" fontId="192" fillId="0" borderId="0" xfId="8" applyFont="1" applyAlignment="1" applyProtection="1">
      <alignment horizontal="left" vertical="top"/>
    </xf>
    <xf numFmtId="165" fontId="138" fillId="26" borderId="1" xfId="6" applyNumberFormat="1" applyFont="1" applyFill="1" applyBorder="1" applyAlignment="1" applyProtection="1">
      <alignment horizontal="center" vertical="center"/>
    </xf>
    <xf numFmtId="0" fontId="43" fillId="38" borderId="1" xfId="0" applyFont="1" applyFill="1" applyBorder="1" applyAlignment="1" applyProtection="1">
      <alignment horizontal="center" vertical="center"/>
    </xf>
    <xf numFmtId="0" fontId="53" fillId="0" borderId="0" xfId="0" applyFont="1" applyProtection="1"/>
    <xf numFmtId="0" fontId="193" fillId="0" borderId="0" xfId="8" applyFont="1" applyAlignment="1" applyProtection="1">
      <alignment wrapText="1"/>
    </xf>
    <xf numFmtId="0" fontId="63" fillId="0" borderId="0" xfId="0" applyFont="1"/>
    <xf numFmtId="0" fontId="63" fillId="5" borderId="0" xfId="0" applyFont="1" applyFill="1"/>
    <xf numFmtId="0" fontId="63" fillId="0" borderId="0" xfId="0" applyFont="1" applyBorder="1"/>
    <xf numFmtId="0" fontId="63" fillId="0" borderId="0" xfId="0" applyFont="1" applyProtection="1"/>
    <xf numFmtId="0" fontId="196" fillId="0" borderId="0" xfId="0" applyFont="1" applyProtection="1"/>
    <xf numFmtId="1" fontId="0" fillId="27" borderId="1" xfId="0" applyNumberFormat="1" applyFill="1" applyBorder="1" applyAlignment="1" applyProtection="1">
      <alignment horizontal="center" vertical="center"/>
    </xf>
    <xf numFmtId="0" fontId="196" fillId="5" borderId="0" xfId="0" applyFont="1" applyFill="1" applyProtection="1"/>
    <xf numFmtId="0" fontId="63" fillId="0" borderId="0" xfId="0" applyFont="1" applyAlignment="1">
      <alignment horizontal="left"/>
    </xf>
    <xf numFmtId="0" fontId="196" fillId="0" borderId="0" xfId="0" applyFont="1"/>
    <xf numFmtId="1" fontId="43" fillId="0" borderId="1" xfId="6" applyNumberFormat="1" applyFont="1" applyFill="1" applyBorder="1" applyAlignment="1" applyProtection="1">
      <alignment horizontal="center"/>
      <protection locked="0"/>
    </xf>
    <xf numFmtId="165" fontId="33" fillId="27" borderId="1" xfId="6" applyNumberFormat="1" applyFont="1" applyFill="1" applyBorder="1" applyAlignment="1" applyProtection="1">
      <alignment horizontal="center" vertical="center"/>
    </xf>
    <xf numFmtId="1" fontId="43" fillId="0" borderId="1" xfId="0" applyNumberFormat="1" applyFont="1" applyFill="1" applyBorder="1" applyAlignment="1" applyProtection="1">
      <alignment horizontal="center" vertical="center"/>
      <protection locked="0"/>
    </xf>
    <xf numFmtId="0" fontId="35" fillId="23" borderId="1" xfId="0" applyFont="1" applyFill="1" applyBorder="1" applyAlignment="1" applyProtection="1">
      <alignment horizontal="center" vertical="center"/>
      <protection hidden="1"/>
    </xf>
    <xf numFmtId="0" fontId="0" fillId="5" borderId="56" xfId="0" applyFill="1" applyBorder="1" applyProtection="1"/>
    <xf numFmtId="0" fontId="0" fillId="5" borderId="57" xfId="0" applyFill="1" applyBorder="1" applyProtection="1"/>
    <xf numFmtId="0" fontId="56" fillId="15" borderId="0" xfId="8" applyFont="1" applyFill="1" applyAlignment="1" applyProtection="1">
      <protection hidden="1"/>
    </xf>
    <xf numFmtId="0" fontId="36" fillId="0" borderId="0" xfId="5" applyAlignment="1" applyProtection="1">
      <alignment horizontal="left" vertical="top"/>
      <protection hidden="1"/>
    </xf>
    <xf numFmtId="0" fontId="56" fillId="5" borderId="0" xfId="8" applyFont="1" applyFill="1" applyAlignment="1" applyProtection="1">
      <protection hidden="1"/>
    </xf>
    <xf numFmtId="0" fontId="204" fillId="0" borderId="0" xfId="8" applyFont="1" applyBorder="1" applyAlignment="1" applyProtection="1">
      <protection hidden="1"/>
    </xf>
    <xf numFmtId="0" fontId="117" fillId="0" borderId="0" xfId="8" applyFont="1" applyBorder="1" applyAlignment="1" applyProtection="1">
      <protection hidden="1"/>
    </xf>
    <xf numFmtId="0" fontId="46" fillId="0" borderId="0" xfId="8" applyFont="1" applyBorder="1" applyAlignment="1" applyProtection="1">
      <alignment horizontal="center"/>
      <protection hidden="1"/>
    </xf>
    <xf numFmtId="0" fontId="46" fillId="0" borderId="0" xfId="8" applyFont="1" applyBorder="1" applyAlignment="1" applyProtection="1">
      <alignment horizontal="center" wrapText="1"/>
      <protection hidden="1"/>
    </xf>
    <xf numFmtId="0" fontId="53" fillId="0" borderId="0" xfId="0" applyFont="1" applyAlignment="1" applyProtection="1">
      <alignment vertical="top" wrapText="1"/>
      <protection hidden="1"/>
    </xf>
    <xf numFmtId="0" fontId="56" fillId="5" borderId="0" xfId="8" applyFont="1" applyFill="1" applyAlignment="1" applyProtection="1">
      <alignment horizontal="center"/>
      <protection hidden="1"/>
    </xf>
    <xf numFmtId="0" fontId="204" fillId="5" borderId="0" xfId="8" applyFont="1" applyFill="1" applyBorder="1" applyAlignment="1" applyProtection="1">
      <alignment horizontal="center"/>
      <protection hidden="1"/>
    </xf>
    <xf numFmtId="0" fontId="204" fillId="0" borderId="0" xfId="8" applyFont="1" applyBorder="1" applyAlignment="1" applyProtection="1">
      <alignment horizontal="center"/>
      <protection hidden="1"/>
    </xf>
    <xf numFmtId="0" fontId="103" fillId="0" borderId="0" xfId="0" applyFont="1" applyProtection="1">
      <protection hidden="1"/>
    </xf>
    <xf numFmtId="0" fontId="208" fillId="0" borderId="0" xfId="8" applyFont="1" applyBorder="1" applyAlignment="1" applyProtection="1">
      <alignment horizontal="left"/>
      <protection hidden="1"/>
    </xf>
    <xf numFmtId="0" fontId="209" fillId="0" borderId="0" xfId="8" applyFont="1" applyBorder="1" applyAlignment="1" applyProtection="1">
      <alignment horizontal="center"/>
      <protection hidden="1"/>
    </xf>
    <xf numFmtId="0" fontId="35" fillId="48" borderId="2" xfId="0" applyFont="1" applyFill="1" applyBorder="1" applyAlignment="1" applyProtection="1">
      <alignment horizontal="center"/>
      <protection hidden="1"/>
    </xf>
    <xf numFmtId="0" fontId="210" fillId="0" borderId="0" xfId="8" applyFont="1" applyBorder="1" applyAlignment="1" applyProtection="1">
      <alignment horizontal="left"/>
      <protection hidden="1"/>
    </xf>
    <xf numFmtId="0" fontId="117" fillId="0" borderId="0" xfId="8" applyFont="1" applyBorder="1" applyAlignment="1" applyProtection="1">
      <alignment horizontal="center"/>
      <protection hidden="1"/>
    </xf>
    <xf numFmtId="0" fontId="0" fillId="18" borderId="1" xfId="0" applyFill="1" applyBorder="1" applyAlignment="1" applyProtection="1">
      <protection hidden="1"/>
    </xf>
    <xf numFmtId="0" fontId="0" fillId="18" borderId="4" xfId="0" applyFill="1" applyBorder="1" applyAlignment="1" applyProtection="1">
      <protection hidden="1"/>
    </xf>
    <xf numFmtId="0" fontId="0" fillId="29" borderId="1" xfId="0" applyFill="1" applyBorder="1" applyAlignment="1" applyProtection="1">
      <alignment horizontal="center" vertical="center"/>
      <protection hidden="1"/>
    </xf>
    <xf numFmtId="0" fontId="0" fillId="0" borderId="4" xfId="0" applyBorder="1" applyAlignment="1" applyProtection="1">
      <alignment horizontal="left"/>
      <protection locked="0"/>
    </xf>
    <xf numFmtId="0" fontId="56" fillId="15" borderId="0" xfId="8" applyFont="1" applyFill="1" applyAlignment="1" applyProtection="1">
      <alignment horizontal="center"/>
      <protection hidden="1"/>
    </xf>
    <xf numFmtId="0" fontId="53" fillId="0" borderId="0" xfId="0" applyFont="1" applyAlignment="1" applyProtection="1">
      <alignment wrapText="1"/>
      <protection hidden="1"/>
    </xf>
    <xf numFmtId="0" fontId="212" fillId="15" borderId="1" xfId="0" applyFont="1" applyFill="1" applyBorder="1" applyAlignment="1" applyProtection="1">
      <protection hidden="1"/>
    </xf>
    <xf numFmtId="0" fontId="0" fillId="0" borderId="0" xfId="0" applyFill="1" applyBorder="1" applyAlignment="1" applyProtection="1">
      <protection hidden="1"/>
    </xf>
    <xf numFmtId="0" fontId="0" fillId="0" borderId="0" xfId="0" applyFill="1" applyBorder="1" applyAlignment="1" applyProtection="1">
      <alignment horizontal="center"/>
      <protection hidden="1"/>
    </xf>
    <xf numFmtId="0" fontId="109" fillId="0" borderId="0" xfId="0" applyFont="1" applyAlignment="1" applyProtection="1">
      <alignment vertical="top"/>
      <protection hidden="1"/>
    </xf>
    <xf numFmtId="0" fontId="0" fillId="0" borderId="1" xfId="0" applyBorder="1" applyAlignment="1" applyProtection="1">
      <alignment horizontal="center"/>
      <protection hidden="1"/>
    </xf>
    <xf numFmtId="0" fontId="84" fillId="0" borderId="0" xfId="0" applyFont="1" applyBorder="1" applyAlignment="1" applyProtection="1">
      <alignment horizontal="center"/>
      <protection hidden="1"/>
    </xf>
    <xf numFmtId="0" fontId="209" fillId="0" borderId="0" xfId="8" applyFont="1" applyBorder="1" applyAlignment="1" applyProtection="1">
      <alignment horizontal="left"/>
      <protection hidden="1"/>
    </xf>
    <xf numFmtId="0" fontId="35" fillId="48" borderId="1" xfId="0" applyFont="1" applyFill="1" applyBorder="1" applyAlignment="1" applyProtection="1">
      <protection hidden="1"/>
    </xf>
    <xf numFmtId="0" fontId="213" fillId="0" borderId="0" xfId="8" applyFont="1" applyBorder="1" applyAlignment="1" applyProtection="1">
      <alignment horizontal="right"/>
      <protection hidden="1"/>
    </xf>
    <xf numFmtId="0" fontId="69" fillId="0" borderId="0" xfId="0" applyFont="1" applyAlignment="1" applyProtection="1">
      <alignment horizontal="center"/>
      <protection hidden="1"/>
    </xf>
    <xf numFmtId="0" fontId="193" fillId="0" borderId="0" xfId="8" applyFont="1" applyAlignment="1" applyProtection="1">
      <alignment wrapText="1"/>
      <protection hidden="1"/>
    </xf>
    <xf numFmtId="0" fontId="53" fillId="0" borderId="0" xfId="0" applyFont="1" applyProtection="1">
      <protection hidden="1"/>
    </xf>
    <xf numFmtId="0" fontId="17" fillId="0" borderId="0" xfId="0" applyFont="1" applyAlignment="1" applyProtection="1">
      <protection hidden="1"/>
    </xf>
    <xf numFmtId="0" fontId="54" fillId="0" borderId="0" xfId="0" applyFont="1" applyAlignment="1" applyProtection="1">
      <alignment vertical="top"/>
      <protection hidden="1"/>
    </xf>
    <xf numFmtId="0" fontId="0" fillId="0" borderId="0" xfId="0" applyAlignment="1" applyProtection="1">
      <alignment vertical="top"/>
      <protection hidden="1"/>
    </xf>
    <xf numFmtId="0" fontId="55" fillId="0" borderId="0" xfId="0" applyFont="1" applyAlignment="1" applyProtection="1">
      <alignment vertical="top"/>
      <protection hidden="1"/>
    </xf>
    <xf numFmtId="0" fontId="53" fillId="0" borderId="0" xfId="0" applyFont="1" applyAlignment="1" applyProtection="1">
      <alignment horizontal="left" vertical="top" wrapText="1"/>
      <protection hidden="1"/>
    </xf>
    <xf numFmtId="0" fontId="198" fillId="0" borderId="0" xfId="8" applyFont="1" applyAlignment="1" applyProtection="1">
      <alignment horizontal="left" vertical="top"/>
      <protection hidden="1"/>
    </xf>
    <xf numFmtId="0" fontId="53" fillId="0" borderId="0" xfId="0" applyFont="1" applyFill="1" applyAlignment="1" applyProtection="1">
      <alignment horizontal="left" vertical="top" wrapText="1"/>
      <protection hidden="1"/>
    </xf>
    <xf numFmtId="0" fontId="218" fillId="0" borderId="0" xfId="8" applyFont="1" applyFill="1" applyAlignment="1" applyProtection="1">
      <alignment horizontal="left" vertical="top"/>
      <protection hidden="1"/>
    </xf>
    <xf numFmtId="165" fontId="142" fillId="26" borderId="1" xfId="0" applyNumberFormat="1" applyFont="1" applyFill="1" applyBorder="1" applyAlignment="1" applyProtection="1">
      <alignment horizontal="center" vertical="center" wrapText="1"/>
      <protection hidden="1"/>
    </xf>
    <xf numFmtId="0" fontId="44" fillId="0" borderId="0" xfId="8" applyFont="1" applyFill="1" applyBorder="1" applyAlignment="1" applyProtection="1">
      <alignment horizontal="center" vertical="top" wrapText="1"/>
      <protection hidden="1"/>
    </xf>
    <xf numFmtId="9" fontId="120" fillId="0" borderId="0" xfId="0" applyNumberFormat="1" applyFont="1" applyFill="1" applyBorder="1" applyAlignment="1" applyProtection="1">
      <alignment horizontal="center" vertical="center" wrapText="1"/>
      <protection hidden="1"/>
    </xf>
    <xf numFmtId="9" fontId="120" fillId="0" borderId="0" xfId="6" applyFont="1" applyFill="1" applyBorder="1" applyAlignment="1" applyProtection="1">
      <alignment horizontal="center" vertical="center" wrapText="1"/>
      <protection hidden="1"/>
    </xf>
    <xf numFmtId="0" fontId="219" fillId="29" borderId="1" xfId="0" applyFont="1" applyFill="1" applyBorder="1" applyAlignment="1" applyProtection="1">
      <alignment horizontal="center" vertical="center" wrapText="1"/>
      <protection hidden="1"/>
    </xf>
    <xf numFmtId="0" fontId="220" fillId="36" borderId="1" xfId="0" applyFont="1" applyFill="1" applyBorder="1" applyAlignment="1" applyProtection="1">
      <alignment horizontal="center" vertical="center" wrapText="1"/>
      <protection hidden="1"/>
    </xf>
    <xf numFmtId="0" fontId="60" fillId="26" borderId="1" xfId="0" applyFont="1" applyFill="1" applyBorder="1" applyAlignment="1" applyProtection="1">
      <alignment vertical="center"/>
      <protection hidden="1"/>
    </xf>
    <xf numFmtId="0" fontId="0" fillId="27" borderId="1" xfId="0" applyFont="1" applyFill="1" applyBorder="1" applyAlignment="1" applyProtection="1">
      <alignment horizontal="center" vertical="center"/>
      <protection hidden="1"/>
    </xf>
    <xf numFmtId="9" fontId="33" fillId="27" borderId="1" xfId="6" applyFont="1" applyFill="1" applyBorder="1" applyAlignment="1" applyProtection="1">
      <alignment horizontal="center" vertical="center"/>
      <protection hidden="1"/>
    </xf>
    <xf numFmtId="0" fontId="40" fillId="26" borderId="1" xfId="0" applyFont="1" applyFill="1" applyBorder="1" applyAlignment="1" applyProtection="1">
      <alignment horizontal="left" vertical="center"/>
      <protection hidden="1"/>
    </xf>
    <xf numFmtId="0" fontId="0" fillId="26" borderId="1" xfId="0" applyFont="1" applyFill="1" applyBorder="1" applyAlignment="1" applyProtection="1">
      <alignment horizontal="center" vertical="center"/>
      <protection hidden="1"/>
    </xf>
    <xf numFmtId="0" fontId="35" fillId="23" borderId="1" xfId="0" applyFont="1" applyFill="1" applyBorder="1" applyAlignment="1" applyProtection="1">
      <alignment vertical="center"/>
      <protection hidden="1"/>
    </xf>
    <xf numFmtId="9" fontId="33" fillId="36" borderId="1" xfId="6" applyFont="1" applyFill="1" applyBorder="1" applyAlignment="1" applyProtection="1">
      <alignment horizontal="center" vertical="center"/>
      <protection hidden="1"/>
    </xf>
    <xf numFmtId="0" fontId="206" fillId="0" borderId="0" xfId="8" applyFont="1" applyAlignment="1" applyProtection="1">
      <alignment horizontal="left" vertical="top"/>
      <protection hidden="1"/>
    </xf>
    <xf numFmtId="0" fontId="222" fillId="24" borderId="1" xfId="0" applyFont="1" applyFill="1" applyBorder="1" applyAlignment="1" applyProtection="1">
      <alignment horizontal="center" wrapText="1"/>
      <protection hidden="1"/>
    </xf>
    <xf numFmtId="0" fontId="60" fillId="47" borderId="1" xfId="0" applyFont="1" applyFill="1" applyBorder="1" applyAlignment="1" applyProtection="1">
      <alignment vertical="center"/>
      <protection hidden="1"/>
    </xf>
    <xf numFmtId="0" fontId="0" fillId="15" borderId="1" xfId="0" applyFont="1" applyFill="1" applyBorder="1" applyAlignment="1" applyProtection="1">
      <alignment horizontal="center" vertical="center"/>
      <protection hidden="1"/>
    </xf>
    <xf numFmtId="0" fontId="216" fillId="27" borderId="1" xfId="0" applyFont="1" applyFill="1" applyBorder="1" applyAlignment="1" applyProtection="1">
      <alignment horizontal="left" vertical="center"/>
      <protection hidden="1"/>
    </xf>
    <xf numFmtId="0" fontId="217" fillId="27" borderId="1" xfId="0" applyFont="1" applyFill="1" applyBorder="1" applyAlignment="1" applyProtection="1">
      <alignment horizontal="center" vertical="center"/>
      <protection hidden="1"/>
    </xf>
    <xf numFmtId="0" fontId="216" fillId="26" borderId="1" xfId="0" applyFont="1" applyFill="1" applyBorder="1" applyAlignment="1" applyProtection="1">
      <alignment vertical="center"/>
      <protection hidden="1"/>
    </xf>
    <xf numFmtId="9" fontId="33" fillId="15" borderId="1" xfId="6" applyFont="1" applyFill="1" applyBorder="1" applyAlignment="1" applyProtection="1">
      <alignment horizontal="center" vertical="center"/>
      <protection hidden="1"/>
    </xf>
    <xf numFmtId="0" fontId="223" fillId="0" borderId="0" xfId="8" applyFont="1" applyProtection="1">
      <protection hidden="1"/>
    </xf>
    <xf numFmtId="0" fontId="40" fillId="27" borderId="1" xfId="0" applyFont="1" applyFill="1" applyBorder="1" applyAlignment="1" applyProtection="1">
      <alignment horizontal="left" vertical="center"/>
      <protection hidden="1"/>
    </xf>
    <xf numFmtId="0" fontId="34" fillId="23" borderId="1" xfId="2" applyFont="1" applyFill="1" applyBorder="1" applyAlignment="1" applyProtection="1">
      <alignment horizontal="center" vertical="center"/>
      <protection hidden="1"/>
    </xf>
    <xf numFmtId="0" fontId="0" fillId="15" borderId="0" xfId="0" applyFill="1" applyBorder="1" applyAlignment="1" applyProtection="1">
      <protection hidden="1"/>
    </xf>
    <xf numFmtId="0" fontId="55" fillId="15" borderId="0" xfId="0" applyFont="1" applyFill="1" applyBorder="1" applyAlignment="1" applyProtection="1">
      <alignment vertical="top" wrapText="1"/>
      <protection hidden="1"/>
    </xf>
    <xf numFmtId="0" fontId="3" fillId="15" borderId="0" xfId="0" applyFont="1" applyFill="1" applyAlignment="1" applyProtection="1">
      <alignment vertical="top" wrapText="1"/>
      <protection hidden="1"/>
    </xf>
    <xf numFmtId="0" fontId="160" fillId="23" borderId="4" xfId="0" applyFont="1" applyFill="1" applyBorder="1" applyAlignment="1" applyProtection="1">
      <alignment vertical="center"/>
      <protection hidden="1"/>
    </xf>
    <xf numFmtId="0" fontId="160" fillId="23" borderId="5" xfId="0" applyFont="1" applyFill="1" applyBorder="1" applyAlignment="1" applyProtection="1">
      <alignment vertical="center"/>
      <protection hidden="1"/>
    </xf>
    <xf numFmtId="0" fontId="69" fillId="5" borderId="0" xfId="0" applyFont="1" applyFill="1" applyBorder="1" applyAlignment="1" applyProtection="1">
      <alignment vertical="center" wrapText="1"/>
      <protection hidden="1"/>
    </xf>
    <xf numFmtId="0" fontId="177" fillId="0" borderId="0" xfId="0" applyFont="1" applyProtection="1">
      <protection hidden="1"/>
    </xf>
    <xf numFmtId="0" fontId="115" fillId="0" borderId="1" xfId="0" applyFont="1" applyBorder="1" applyAlignment="1" applyProtection="1">
      <alignment horizontal="center" vertical="center" wrapText="1"/>
      <protection locked="0"/>
    </xf>
    <xf numFmtId="0" fontId="115" fillId="0" borderId="10" xfId="0" applyFont="1" applyBorder="1" applyAlignment="1" applyProtection="1">
      <alignment horizontal="center" vertical="center" wrapText="1"/>
      <protection locked="0"/>
    </xf>
    <xf numFmtId="0" fontId="0" fillId="0" borderId="0" xfId="0" applyAlignment="1" applyProtection="1">
      <alignment horizontal="center" wrapText="1"/>
      <protection hidden="1"/>
    </xf>
    <xf numFmtId="0" fontId="55" fillId="15" borderId="0" xfId="0" applyFont="1" applyFill="1" applyBorder="1" applyAlignment="1" applyProtection="1">
      <alignment horizontal="left" vertical="center"/>
      <protection hidden="1"/>
    </xf>
    <xf numFmtId="0" fontId="160" fillId="23" borderId="3" xfId="0" applyFont="1" applyFill="1" applyBorder="1" applyAlignment="1" applyProtection="1">
      <alignment vertical="center"/>
      <protection hidden="1"/>
    </xf>
    <xf numFmtId="0" fontId="35" fillId="23" borderId="4" xfId="0" applyFont="1" applyFill="1" applyBorder="1" applyAlignment="1" applyProtection="1">
      <alignment vertical="center"/>
      <protection hidden="1"/>
    </xf>
    <xf numFmtId="0" fontId="35" fillId="23" borderId="5" xfId="0" applyFont="1" applyFill="1" applyBorder="1" applyAlignment="1" applyProtection="1">
      <alignment vertical="center"/>
      <protection hidden="1"/>
    </xf>
    <xf numFmtId="0" fontId="35" fillId="23" borderId="3" xfId="0" applyFont="1" applyFill="1" applyBorder="1" applyAlignment="1" applyProtection="1">
      <alignment vertical="center"/>
      <protection hidden="1"/>
    </xf>
    <xf numFmtId="0" fontId="69" fillId="5" borderId="0" xfId="0" applyFont="1" applyFill="1" applyBorder="1" applyAlignment="1" applyProtection="1">
      <alignment vertical="center"/>
      <protection hidden="1"/>
    </xf>
    <xf numFmtId="0" fontId="0" fillId="0" borderId="1" xfId="0" applyNumberFormat="1" applyFill="1" applyBorder="1" applyAlignment="1" applyProtection="1">
      <alignment horizontal="center"/>
      <protection locked="0"/>
    </xf>
    <xf numFmtId="0" fontId="0" fillId="0" borderId="1" xfId="0" applyFill="1" applyBorder="1" applyAlignment="1" applyProtection="1">
      <alignment horizontal="center"/>
      <protection locked="0"/>
    </xf>
    <xf numFmtId="0" fontId="100" fillId="17" borderId="0" xfId="0" applyFont="1" applyFill="1" applyProtection="1">
      <protection hidden="1"/>
    </xf>
    <xf numFmtId="166" fontId="40" fillId="20" borderId="1" xfId="0" applyNumberFormat="1" applyFont="1" applyFill="1" applyBorder="1" applyAlignment="1" applyProtection="1">
      <alignment horizontal="center" vertical="center"/>
      <protection hidden="1"/>
    </xf>
    <xf numFmtId="0" fontId="139" fillId="5" borderId="0" xfId="0" applyFont="1" applyFill="1" applyAlignment="1" applyProtection="1">
      <alignment horizontal="center" wrapText="1"/>
    </xf>
    <xf numFmtId="0" fontId="140" fillId="5" borderId="0" xfId="0" applyFont="1" applyFill="1" applyAlignment="1" applyProtection="1">
      <alignment horizontal="center" wrapText="1"/>
    </xf>
    <xf numFmtId="0" fontId="36" fillId="5" borderId="57" xfId="5" applyFill="1" applyBorder="1" applyAlignment="1" applyProtection="1">
      <alignment horizontal="left" indent="5"/>
    </xf>
    <xf numFmtId="0" fontId="0" fillId="5" borderId="58" xfId="0" applyFill="1" applyBorder="1" applyProtection="1"/>
    <xf numFmtId="0" fontId="0" fillId="0" borderId="0" xfId="0" applyFont="1" applyAlignment="1" applyProtection="1">
      <alignment wrapText="1"/>
      <protection hidden="1"/>
    </xf>
    <xf numFmtId="0" fontId="40" fillId="29" borderId="69" xfId="0" applyFont="1" applyFill="1" applyBorder="1" applyAlignment="1" applyProtection="1">
      <alignment horizontal="center" vertical="center" wrapText="1"/>
      <protection hidden="1"/>
    </xf>
    <xf numFmtId="0" fontId="117" fillId="0" borderId="0" xfId="0" applyFont="1" applyFill="1" applyBorder="1" applyAlignment="1" applyProtection="1">
      <alignment horizontal="left"/>
    </xf>
    <xf numFmtId="0" fontId="137" fillId="5" borderId="52" xfId="0" applyFont="1" applyFill="1" applyBorder="1" applyAlignment="1" applyProtection="1"/>
    <xf numFmtId="0" fontId="0" fillId="0" borderId="0" xfId="0" applyBorder="1" applyAlignment="1" applyProtection="1">
      <alignment horizontal="center"/>
      <protection hidden="1"/>
    </xf>
    <xf numFmtId="0" fontId="234" fillId="15" borderId="1" xfId="0" applyFont="1" applyFill="1" applyBorder="1" applyAlignment="1" applyProtection="1">
      <alignment horizontal="center" vertical="center" wrapText="1"/>
      <protection hidden="1"/>
    </xf>
    <xf numFmtId="0" fontId="234" fillId="15" borderId="2" xfId="0" applyFont="1" applyFill="1" applyBorder="1" applyAlignment="1" applyProtection="1">
      <alignment horizontal="center" vertical="center" wrapText="1"/>
      <protection hidden="1"/>
    </xf>
    <xf numFmtId="0" fontId="243" fillId="0" borderId="0" xfId="0" applyFont="1" applyBorder="1" applyAlignment="1" applyProtection="1">
      <alignment vertical="center"/>
      <protection hidden="1"/>
    </xf>
    <xf numFmtId="0" fontId="114" fillId="0" borderId="6" xfId="8" applyFont="1" applyBorder="1" applyAlignment="1" applyProtection="1">
      <alignment horizontal="center"/>
      <protection hidden="1"/>
    </xf>
    <xf numFmtId="0" fontId="114" fillId="0" borderId="6" xfId="8" applyFont="1" applyBorder="1" applyAlignment="1" applyProtection="1">
      <protection hidden="1"/>
    </xf>
    <xf numFmtId="0" fontId="101" fillId="0" borderId="6" xfId="8" applyFont="1" applyBorder="1" applyAlignment="1" applyProtection="1">
      <protection hidden="1"/>
    </xf>
    <xf numFmtId="0" fontId="0" fillId="0" borderId="6" xfId="0" applyBorder="1" applyProtection="1">
      <protection hidden="1"/>
    </xf>
    <xf numFmtId="0" fontId="238" fillId="0" borderId="6" xfId="8" applyFont="1" applyBorder="1" applyAlignment="1" applyProtection="1">
      <alignment vertical="center"/>
      <protection hidden="1"/>
    </xf>
    <xf numFmtId="0" fontId="36" fillId="0" borderId="6" xfId="5" applyBorder="1" applyAlignment="1" applyProtection="1">
      <alignment horizontal="right" vertical="top" wrapText="1"/>
      <protection hidden="1"/>
    </xf>
    <xf numFmtId="0" fontId="108" fillId="0" borderId="6" xfId="8" applyFont="1" applyBorder="1" applyAlignment="1" applyProtection="1">
      <alignment wrapText="1"/>
      <protection hidden="1"/>
    </xf>
    <xf numFmtId="0" fontId="0" fillId="0" borderId="6" xfId="0" applyBorder="1" applyAlignment="1" applyProtection="1">
      <alignment wrapText="1"/>
      <protection hidden="1"/>
    </xf>
    <xf numFmtId="0" fontId="0" fillId="0" borderId="6" xfId="0" applyFont="1" applyBorder="1" applyAlignment="1" applyProtection="1">
      <alignment wrapText="1"/>
      <protection hidden="1"/>
    </xf>
    <xf numFmtId="0" fontId="147" fillId="15" borderId="0" xfId="8" applyFont="1" applyFill="1" applyAlignment="1" applyProtection="1"/>
    <xf numFmtId="0" fontId="237" fillId="51" borderId="1" xfId="0" applyFont="1" applyFill="1" applyBorder="1" applyAlignment="1" applyProtection="1">
      <alignment horizontal="center" vertical="center" wrapText="1"/>
      <protection hidden="1"/>
    </xf>
    <xf numFmtId="0" fontId="169" fillId="23" borderId="2" xfId="0" applyFont="1" applyFill="1" applyBorder="1" applyAlignment="1" applyProtection="1">
      <alignment horizontal="center" vertical="center" wrapText="1"/>
      <protection hidden="1"/>
    </xf>
    <xf numFmtId="0" fontId="0" fillId="53" borderId="1" xfId="0" applyFont="1" applyFill="1" applyBorder="1" applyAlignment="1" applyProtection="1">
      <alignment horizontal="center" vertical="center"/>
      <protection locked="0"/>
    </xf>
    <xf numFmtId="0" fontId="0" fillId="17" borderId="0" xfId="0" applyFill="1" applyAlignment="1" applyProtection="1">
      <alignment vertical="center"/>
      <protection hidden="1"/>
    </xf>
    <xf numFmtId="0" fontId="63" fillId="15" borderId="0" xfId="0" applyFont="1" applyFill="1" applyAlignment="1" applyProtection="1">
      <alignment vertical="center"/>
      <protection hidden="1"/>
    </xf>
    <xf numFmtId="0" fontId="63" fillId="0" borderId="0" xfId="0" applyFont="1" applyAlignment="1" applyProtection="1">
      <alignment vertical="center"/>
      <protection hidden="1"/>
    </xf>
    <xf numFmtId="0" fontId="0" fillId="0" borderId="0" xfId="0" applyAlignment="1" applyProtection="1">
      <alignment vertical="center"/>
      <protection hidden="1"/>
    </xf>
    <xf numFmtId="167" fontId="0" fillId="53" borderId="1" xfId="0" applyNumberFormat="1" applyFont="1" applyFill="1" applyBorder="1" applyAlignment="1" applyProtection="1">
      <alignment horizontal="center" vertical="center"/>
      <protection hidden="1"/>
    </xf>
    <xf numFmtId="0" fontId="101" fillId="15" borderId="0" xfId="8" applyFont="1" applyFill="1" applyBorder="1" applyAlignment="1" applyProtection="1">
      <alignment horizontal="left" vertical="center"/>
      <protection hidden="1"/>
    </xf>
    <xf numFmtId="0" fontId="37" fillId="15" borderId="0" xfId="0" applyFont="1" applyFill="1" applyBorder="1" applyAlignment="1" applyProtection="1">
      <alignment horizontal="left" vertical="center"/>
      <protection hidden="1"/>
    </xf>
    <xf numFmtId="0" fontId="0" fillId="15" borderId="0" xfId="0" applyFill="1" applyBorder="1" applyAlignment="1" applyProtection="1">
      <alignment horizontal="left" vertical="center"/>
      <protection hidden="1"/>
    </xf>
    <xf numFmtId="0" fontId="64" fillId="15" borderId="0" xfId="0" applyFont="1" applyFill="1" applyBorder="1" applyAlignment="1" applyProtection="1">
      <alignment horizontal="left" vertical="center"/>
      <protection hidden="1"/>
    </xf>
    <xf numFmtId="0" fontId="34" fillId="15" borderId="0" xfId="0" applyFont="1" applyFill="1" applyBorder="1" applyAlignment="1" applyProtection="1">
      <alignment horizontal="left" vertical="center"/>
      <protection hidden="1"/>
    </xf>
    <xf numFmtId="0" fontId="43" fillId="15" borderId="0" xfId="0" applyFont="1" applyFill="1" applyBorder="1" applyAlignment="1" applyProtection="1">
      <alignment horizontal="left" vertical="center"/>
      <protection hidden="1"/>
    </xf>
    <xf numFmtId="0" fontId="0" fillId="15" borderId="0" xfId="0" applyFill="1" applyAlignment="1" applyProtection="1">
      <alignment vertical="center"/>
      <protection hidden="1"/>
    </xf>
    <xf numFmtId="0" fontId="247" fillId="15" borderId="0" xfId="0" applyFont="1" applyFill="1" applyBorder="1" applyAlignment="1" applyProtection="1">
      <alignment vertical="center"/>
      <protection hidden="1"/>
    </xf>
    <xf numFmtId="0" fontId="84" fillId="15" borderId="0" xfId="0" applyFont="1" applyFill="1" applyAlignment="1" applyProtection="1">
      <alignment vertical="center"/>
      <protection hidden="1"/>
    </xf>
    <xf numFmtId="0" fontId="53" fillId="15" borderId="0" xfId="0" applyFont="1" applyFill="1" applyBorder="1" applyAlignment="1" applyProtection="1">
      <alignment vertical="center" wrapText="1"/>
      <protection hidden="1"/>
    </xf>
    <xf numFmtId="0" fontId="55" fillId="15" borderId="0" xfId="0" applyFont="1" applyFill="1" applyBorder="1" applyAlignment="1" applyProtection="1">
      <alignment vertical="center" wrapText="1"/>
      <protection hidden="1"/>
    </xf>
    <xf numFmtId="0" fontId="237" fillId="15" borderId="0" xfId="0" applyFont="1" applyFill="1" applyBorder="1" applyAlignment="1" applyProtection="1">
      <alignment vertical="center" wrapText="1"/>
      <protection hidden="1"/>
    </xf>
    <xf numFmtId="0" fontId="55" fillId="15" borderId="0" xfId="0" applyFont="1" applyFill="1" applyAlignment="1" applyProtection="1">
      <alignment horizontal="left" wrapText="1"/>
      <protection hidden="1"/>
    </xf>
    <xf numFmtId="0" fontId="29" fillId="15" borderId="0" xfId="8" applyFont="1" applyFill="1" applyAlignment="1" applyProtection="1">
      <protection hidden="1"/>
    </xf>
    <xf numFmtId="0" fontId="84" fillId="15" borderId="0" xfId="0" applyFont="1" applyFill="1" applyProtection="1">
      <protection hidden="1"/>
    </xf>
    <xf numFmtId="0" fontId="53" fillId="15" borderId="0" xfId="0" applyFont="1" applyFill="1" applyBorder="1" applyAlignment="1" applyProtection="1">
      <alignment wrapText="1"/>
      <protection hidden="1"/>
    </xf>
    <xf numFmtId="0" fontId="55" fillId="15" borderId="0" xfId="0" applyFont="1" applyFill="1" applyBorder="1" applyAlignment="1" applyProtection="1">
      <alignment wrapText="1"/>
      <protection hidden="1"/>
    </xf>
    <xf numFmtId="0" fontId="60" fillId="17" borderId="0" xfId="0" applyFont="1" applyFill="1" applyProtection="1">
      <protection hidden="1"/>
    </xf>
    <xf numFmtId="167" fontId="0" fillId="5" borderId="1" xfId="0" applyNumberFormat="1" applyFont="1" applyFill="1" applyBorder="1" applyAlignment="1" applyProtection="1">
      <alignment horizontal="center" vertical="center"/>
      <protection hidden="1"/>
    </xf>
    <xf numFmtId="0" fontId="58" fillId="0" borderId="0" xfId="8" applyFont="1" applyBorder="1" applyAlignment="1" applyProtection="1">
      <alignment horizontal="left" wrapText="1"/>
      <protection hidden="1"/>
    </xf>
    <xf numFmtId="0" fontId="106" fillId="17" borderId="0" xfId="0" applyFont="1" applyFill="1" applyBorder="1" applyAlignment="1" applyProtection="1">
      <alignment vertical="center"/>
      <protection hidden="1"/>
    </xf>
    <xf numFmtId="0" fontId="30" fillId="15" borderId="0" xfId="8" applyFont="1" applyFill="1" applyAlignment="1" applyProtection="1">
      <protection hidden="1"/>
    </xf>
    <xf numFmtId="0" fontId="249" fillId="15" borderId="0" xfId="0" applyFont="1" applyFill="1" applyBorder="1" applyProtection="1">
      <protection hidden="1"/>
    </xf>
    <xf numFmtId="0" fontId="59" fillId="15" borderId="0" xfId="0" applyFont="1" applyFill="1" applyBorder="1" applyAlignment="1" applyProtection="1">
      <alignment wrapText="1"/>
      <protection hidden="1"/>
    </xf>
    <xf numFmtId="0" fontId="0" fillId="15" borderId="0" xfId="0" applyFill="1" applyBorder="1" applyProtection="1">
      <protection hidden="1"/>
    </xf>
    <xf numFmtId="0" fontId="61" fillId="15" borderId="0" xfId="0" applyFont="1" applyFill="1" applyBorder="1" applyAlignment="1" applyProtection="1">
      <alignment wrapText="1"/>
      <protection hidden="1"/>
    </xf>
    <xf numFmtId="0" fontId="36" fillId="15" borderId="0" xfId="5" applyFill="1" applyAlignment="1" applyProtection="1">
      <alignment vertical="top"/>
      <protection hidden="1"/>
    </xf>
    <xf numFmtId="0" fontId="61" fillId="15" borderId="0" xfId="0" applyFont="1" applyFill="1" applyBorder="1" applyAlignment="1" applyProtection="1">
      <alignment horizontal="left" wrapText="1"/>
      <protection hidden="1"/>
    </xf>
    <xf numFmtId="0" fontId="35" fillId="15" borderId="0" xfId="0" applyFont="1" applyFill="1" applyBorder="1" applyAlignment="1" applyProtection="1">
      <alignment vertical="center" wrapText="1"/>
      <protection hidden="1"/>
    </xf>
    <xf numFmtId="9" fontId="33" fillId="15" borderId="0" xfId="6" applyFont="1" applyFill="1" applyBorder="1" applyAlignment="1" applyProtection="1">
      <alignment horizontal="center" vertical="center"/>
      <protection hidden="1"/>
    </xf>
    <xf numFmtId="9" fontId="0" fillId="15" borderId="0" xfId="0" applyNumberFormat="1" applyFill="1" applyBorder="1" applyProtection="1">
      <protection hidden="1"/>
    </xf>
    <xf numFmtId="0" fontId="249" fillId="15" borderId="0" xfId="0" applyFont="1" applyFill="1" applyBorder="1" applyAlignment="1" applyProtection="1">
      <alignment vertical="center"/>
      <protection hidden="1"/>
    </xf>
    <xf numFmtId="0" fontId="62" fillId="15" borderId="0" xfId="8" applyFont="1" applyFill="1" applyBorder="1" applyAlignment="1" applyProtection="1">
      <alignment vertical="top" wrapText="1"/>
      <protection hidden="1"/>
    </xf>
    <xf numFmtId="0" fontId="31" fillId="15" borderId="0" xfId="8" applyFont="1" applyFill="1" applyBorder="1" applyAlignment="1" applyProtection="1">
      <alignment vertical="top" wrapText="1"/>
      <protection hidden="1"/>
    </xf>
    <xf numFmtId="0" fontId="53" fillId="15" borderId="0" xfId="0" applyFont="1" applyFill="1" applyBorder="1" applyAlignment="1" applyProtection="1">
      <alignment vertical="center"/>
      <protection hidden="1"/>
    </xf>
    <xf numFmtId="0" fontId="46" fillId="15" borderId="0" xfId="8" applyFont="1" applyFill="1" applyBorder="1" applyAlignment="1" applyProtection="1">
      <alignment horizontal="center" vertical="center"/>
      <protection hidden="1"/>
    </xf>
    <xf numFmtId="0" fontId="0" fillId="15" borderId="0" xfId="0" applyFill="1" applyAlignment="1" applyProtection="1">
      <alignment wrapText="1"/>
      <protection hidden="1"/>
    </xf>
    <xf numFmtId="0" fontId="0" fillId="15" borderId="0" xfId="0" applyFill="1" applyAlignment="1" applyProtection="1">
      <alignment horizontal="center"/>
      <protection hidden="1"/>
    </xf>
    <xf numFmtId="0" fontId="101" fillId="15" borderId="0" xfId="8" applyFont="1" applyFill="1" applyBorder="1" applyAlignment="1" applyProtection="1">
      <protection hidden="1"/>
    </xf>
    <xf numFmtId="0" fontId="243" fillId="15" borderId="0" xfId="0" applyFont="1" applyFill="1" applyBorder="1" applyAlignment="1" applyProtection="1">
      <alignment vertical="top"/>
      <protection hidden="1"/>
    </xf>
    <xf numFmtId="165" fontId="229" fillId="0" borderId="1" xfId="0" applyNumberFormat="1" applyFont="1" applyFill="1" applyBorder="1" applyAlignment="1" applyProtection="1">
      <alignment horizontal="center" vertical="center" wrapText="1"/>
      <protection locked="0"/>
    </xf>
    <xf numFmtId="0" fontId="243" fillId="0" borderId="0" xfId="0" applyFont="1" applyBorder="1" applyAlignment="1" applyProtection="1">
      <alignment vertical="top"/>
      <protection hidden="1"/>
    </xf>
    <xf numFmtId="0" fontId="251" fillId="0" borderId="1" xfId="0" applyFont="1" applyBorder="1" applyAlignment="1" applyProtection="1">
      <alignment horizontal="left" wrapText="1"/>
      <protection locked="0"/>
    </xf>
    <xf numFmtId="0" fontId="251" fillId="0" borderId="13" xfId="0" applyFont="1" applyBorder="1" applyAlignment="1" applyProtection="1">
      <alignment horizontal="left" wrapText="1"/>
      <protection locked="0"/>
    </xf>
    <xf numFmtId="0" fontId="230" fillId="0" borderId="13" xfId="0" applyFont="1" applyBorder="1" applyAlignment="1" applyProtection="1">
      <alignment horizontal="left" wrapText="1"/>
      <protection locked="0"/>
    </xf>
    <xf numFmtId="0" fontId="230" fillId="0" borderId="18" xfId="0" applyFont="1" applyBorder="1" applyAlignment="1" applyProtection="1">
      <alignment horizontal="left" wrapText="1"/>
      <protection locked="0"/>
    </xf>
    <xf numFmtId="0" fontId="230" fillId="0" borderId="31" xfId="0" applyFont="1" applyBorder="1" applyAlignment="1" applyProtection="1">
      <alignment horizontal="left" wrapText="1"/>
      <protection locked="0"/>
    </xf>
    <xf numFmtId="0" fontId="251" fillId="0" borderId="10" xfId="0" applyFont="1" applyBorder="1" applyAlignment="1" applyProtection="1">
      <alignment horizontal="left" wrapText="1"/>
      <protection locked="0"/>
    </xf>
    <xf numFmtId="0" fontId="230" fillId="0" borderId="10" xfId="0" applyFont="1" applyBorder="1" applyAlignment="1" applyProtection="1">
      <alignment horizontal="left" wrapText="1"/>
      <protection locked="0"/>
    </xf>
    <xf numFmtId="0" fontId="230" fillId="0" borderId="17" xfId="0" applyFont="1" applyBorder="1" applyAlignment="1" applyProtection="1">
      <alignment horizontal="left" wrapText="1"/>
      <protection locked="0"/>
    </xf>
    <xf numFmtId="0" fontId="230" fillId="0" borderId="32" xfId="0" applyFont="1" applyBorder="1" applyAlignment="1" applyProtection="1">
      <alignment horizontal="left" wrapText="1"/>
      <protection locked="0"/>
    </xf>
    <xf numFmtId="0" fontId="230" fillId="0" borderId="1" xfId="0" applyFont="1" applyBorder="1" applyAlignment="1" applyProtection="1">
      <alignment horizontal="left" wrapText="1"/>
      <protection locked="0"/>
    </xf>
    <xf numFmtId="0" fontId="230" fillId="0" borderId="19" xfId="0" applyFont="1" applyBorder="1" applyAlignment="1" applyProtection="1">
      <alignment horizontal="left" wrapText="1"/>
      <protection locked="0"/>
    </xf>
    <xf numFmtId="0" fontId="230" fillId="30" borderId="40" xfId="0" applyFont="1" applyFill="1" applyBorder="1" applyAlignment="1" applyProtection="1">
      <alignment horizontal="center" vertical="center"/>
      <protection hidden="1"/>
    </xf>
    <xf numFmtId="0" fontId="230" fillId="30" borderId="41" xfId="0" applyFont="1" applyFill="1" applyBorder="1" applyAlignment="1" applyProtection="1">
      <alignment horizontal="center" vertical="center"/>
      <protection hidden="1"/>
    </xf>
    <xf numFmtId="0" fontId="107" fillId="0" borderId="18" xfId="0" applyFont="1" applyBorder="1" applyAlignment="1" applyProtection="1">
      <alignment horizontal="center" vertical="center" wrapText="1"/>
      <protection locked="0"/>
    </xf>
    <xf numFmtId="0" fontId="107" fillId="0" borderId="70" xfId="0" applyFont="1" applyBorder="1" applyAlignment="1" applyProtection="1">
      <alignment horizontal="center" vertical="center" wrapText="1"/>
      <protection locked="0"/>
    </xf>
    <xf numFmtId="0" fontId="107" fillId="0" borderId="17" xfId="0" applyFont="1" applyBorder="1" applyAlignment="1" applyProtection="1">
      <alignment horizontal="center" vertical="center" wrapText="1"/>
      <protection locked="0"/>
    </xf>
    <xf numFmtId="0" fontId="107" fillId="0" borderId="71" xfId="0" applyFont="1" applyBorder="1" applyAlignment="1" applyProtection="1">
      <alignment horizontal="center" vertical="center" wrapText="1"/>
      <protection locked="0"/>
    </xf>
    <xf numFmtId="0" fontId="243" fillId="0" borderId="0" xfId="0" applyFont="1" applyBorder="1" applyAlignment="1" applyProtection="1">
      <alignment vertical="center" wrapText="1"/>
      <protection hidden="1"/>
    </xf>
    <xf numFmtId="0" fontId="36" fillId="15" borderId="0" xfId="5" applyFill="1" applyAlignment="1" applyProtection="1">
      <alignment horizontal="left" vertical="top"/>
      <protection hidden="1"/>
    </xf>
    <xf numFmtId="0" fontId="125" fillId="15" borderId="0" xfId="0" applyFont="1" applyFill="1" applyBorder="1" applyAlignment="1" applyProtection="1">
      <alignment horizontal="center" vertical="center"/>
      <protection hidden="1"/>
    </xf>
    <xf numFmtId="0" fontId="43" fillId="15" borderId="0" xfId="2" applyFont="1" applyFill="1" applyBorder="1" applyAlignment="1" applyProtection="1">
      <alignment horizontal="center" vertical="center"/>
      <protection hidden="1"/>
    </xf>
    <xf numFmtId="0" fontId="119" fillId="15" borderId="0" xfId="0" applyFont="1" applyFill="1" applyBorder="1" applyAlignment="1" applyProtection="1">
      <alignment horizontal="center" vertical="center"/>
      <protection hidden="1"/>
    </xf>
    <xf numFmtId="0" fontId="66" fillId="15" borderId="0" xfId="8" applyFont="1" applyFill="1" applyBorder="1" applyAlignment="1" applyProtection="1">
      <protection hidden="1"/>
    </xf>
    <xf numFmtId="0" fontId="46" fillId="15" borderId="0" xfId="8" applyFont="1" applyFill="1" applyBorder="1" applyAlignment="1" applyProtection="1">
      <alignment horizontal="center"/>
      <protection hidden="1"/>
    </xf>
    <xf numFmtId="0" fontId="46" fillId="15" borderId="0" xfId="8" applyFont="1" applyFill="1" applyBorder="1" applyAlignment="1" applyProtection="1">
      <alignment horizontal="center" wrapText="1"/>
      <protection hidden="1"/>
    </xf>
    <xf numFmtId="0" fontId="64" fillId="15" borderId="0" xfId="0" applyFont="1" applyFill="1" applyProtection="1">
      <protection hidden="1"/>
    </xf>
    <xf numFmtId="0" fontId="34" fillId="15" borderId="0" xfId="0" applyFont="1" applyFill="1" applyProtection="1">
      <protection hidden="1"/>
    </xf>
    <xf numFmtId="0" fontId="53" fillId="15" borderId="0" xfId="0" applyFont="1" applyFill="1" applyAlignment="1" applyProtection="1">
      <alignment vertical="center"/>
      <protection hidden="1"/>
    </xf>
    <xf numFmtId="0" fontId="53" fillId="15" borderId="0" xfId="0" applyFont="1" applyFill="1" applyAlignment="1" applyProtection="1">
      <alignment vertical="center" wrapText="1"/>
      <protection hidden="1"/>
    </xf>
    <xf numFmtId="0" fontId="2" fillId="15" borderId="0" xfId="0" applyFont="1" applyFill="1" applyAlignment="1" applyProtection="1">
      <alignment vertical="top" wrapText="1"/>
      <protection hidden="1"/>
    </xf>
    <xf numFmtId="0" fontId="53" fillId="15" borderId="0" xfId="0" applyFont="1" applyFill="1" applyAlignment="1" applyProtection="1">
      <alignment vertical="top" wrapText="1"/>
      <protection hidden="1"/>
    </xf>
    <xf numFmtId="0" fontId="154" fillId="15" borderId="0" xfId="0" applyFont="1" applyFill="1" applyBorder="1" applyProtection="1">
      <protection hidden="1"/>
    </xf>
    <xf numFmtId="0" fontId="254" fillId="15" borderId="0" xfId="8" applyFont="1" applyFill="1" applyProtection="1">
      <protection hidden="1"/>
    </xf>
    <xf numFmtId="0" fontId="120" fillId="15" borderId="0" xfId="0" applyFont="1" applyFill="1" applyAlignment="1" applyProtection="1">
      <alignment vertical="center"/>
      <protection hidden="1"/>
    </xf>
    <xf numFmtId="0" fontId="43" fillId="54" borderId="1" xfId="0" applyFont="1" applyFill="1" applyBorder="1" applyAlignment="1" applyProtection="1">
      <protection hidden="1"/>
    </xf>
    <xf numFmtId="0" fontId="43" fillId="54" borderId="4" xfId="0" applyFont="1" applyFill="1" applyBorder="1" applyAlignment="1" applyProtection="1">
      <protection hidden="1"/>
    </xf>
    <xf numFmtId="0" fontId="43" fillId="18" borderId="1" xfId="0" applyFont="1" applyFill="1" applyBorder="1" applyAlignment="1" applyProtection="1">
      <alignment horizontal="center"/>
      <protection hidden="1"/>
    </xf>
    <xf numFmtId="0" fontId="66" fillId="15" borderId="0" xfId="8" applyFont="1" applyFill="1" applyBorder="1" applyAlignment="1" applyProtection="1">
      <alignment horizontal="center"/>
      <protection hidden="1"/>
    </xf>
    <xf numFmtId="0" fontId="37" fillId="0" borderId="0" xfId="0" applyFont="1" applyFill="1" applyProtection="1">
      <protection hidden="1"/>
    </xf>
    <xf numFmtId="0" fontId="259" fillId="0" borderId="0" xfId="8" applyFont="1" applyFill="1" applyBorder="1" applyAlignment="1" applyProtection="1">
      <alignment horizontal="left"/>
      <protection hidden="1"/>
    </xf>
    <xf numFmtId="0" fontId="259" fillId="0" borderId="0" xfId="8" applyFont="1" applyFill="1" applyBorder="1" applyAlignment="1" applyProtection="1">
      <alignment vertical="top"/>
      <protection hidden="1"/>
    </xf>
    <xf numFmtId="0" fontId="37" fillId="0" borderId="0" xfId="0" applyFont="1" applyFill="1" applyAlignment="1" applyProtection="1">
      <alignment horizontal="center"/>
      <protection hidden="1"/>
    </xf>
    <xf numFmtId="0" fontId="117" fillId="5" borderId="52" xfId="0" applyFont="1" applyFill="1" applyBorder="1" applyAlignment="1" applyProtection="1">
      <alignment horizontal="left"/>
    </xf>
    <xf numFmtId="0" fontId="117" fillId="5" borderId="53" xfId="0" applyFont="1" applyFill="1" applyBorder="1" applyAlignment="1" applyProtection="1">
      <alignment horizontal="left"/>
    </xf>
    <xf numFmtId="9" fontId="0" fillId="26" borderId="1" xfId="0" applyNumberFormat="1" applyFill="1" applyBorder="1" applyAlignment="1" applyProtection="1">
      <alignment horizontal="center" wrapText="1"/>
      <protection hidden="1"/>
    </xf>
    <xf numFmtId="0" fontId="107" fillId="21" borderId="0" xfId="0" applyFont="1" applyFill="1" applyProtection="1"/>
    <xf numFmtId="0" fontId="107" fillId="0" borderId="33" xfId="0" applyFont="1" applyFill="1" applyBorder="1" applyProtection="1"/>
    <xf numFmtId="0" fontId="107" fillId="0" borderId="34" xfId="0" applyFont="1" applyFill="1" applyBorder="1" applyProtection="1"/>
    <xf numFmtId="0" fontId="107" fillId="5" borderId="51" xfId="0" applyFont="1" applyFill="1" applyBorder="1" applyProtection="1"/>
    <xf numFmtId="0" fontId="107" fillId="5" borderId="54" xfId="0" applyFont="1" applyFill="1" applyBorder="1" applyProtection="1"/>
    <xf numFmtId="0" fontId="263" fillId="0" borderId="0" xfId="0" applyFont="1" applyFill="1" applyBorder="1" applyAlignment="1" applyProtection="1">
      <alignment horizontal="center"/>
    </xf>
    <xf numFmtId="0" fontId="264" fillId="0" borderId="0" xfId="0" applyFont="1" applyFill="1" applyBorder="1" applyAlignment="1" applyProtection="1">
      <alignment horizontal="center"/>
    </xf>
    <xf numFmtId="0" fontId="264" fillId="0" borderId="55" xfId="0" applyFont="1" applyFill="1" applyBorder="1" applyAlignment="1" applyProtection="1">
      <alignment horizontal="center"/>
    </xf>
    <xf numFmtId="0" fontId="234" fillId="0" borderId="6" xfId="0" applyFont="1" applyFill="1" applyBorder="1" applyProtection="1"/>
    <xf numFmtId="0" fontId="265" fillId="0" borderId="6" xfId="0" applyFont="1" applyFill="1" applyBorder="1" applyAlignment="1" applyProtection="1">
      <alignment horizontal="center"/>
    </xf>
    <xf numFmtId="0" fontId="265" fillId="0" borderId="0" xfId="0" applyFont="1" applyFill="1" applyBorder="1" applyAlignment="1" applyProtection="1">
      <alignment horizontal="center"/>
    </xf>
    <xf numFmtId="0" fontId="266" fillId="0" borderId="6" xfId="0" applyFont="1" applyFill="1" applyBorder="1" applyProtection="1"/>
    <xf numFmtId="0" fontId="265" fillId="0" borderId="73" xfId="0" applyFont="1" applyFill="1" applyBorder="1" applyAlignment="1" applyProtection="1">
      <alignment horizontal="center"/>
    </xf>
    <xf numFmtId="0" fontId="107" fillId="0" borderId="0" xfId="0" applyFont="1" applyBorder="1" applyProtection="1"/>
    <xf numFmtId="0" fontId="267" fillId="5" borderId="0" xfId="0" applyFont="1" applyFill="1" applyBorder="1" applyProtection="1"/>
    <xf numFmtId="0" fontId="107" fillId="5" borderId="0" xfId="0" applyFont="1" applyFill="1" applyBorder="1" applyProtection="1"/>
    <xf numFmtId="0" fontId="107" fillId="5" borderId="55" xfId="0" applyFont="1" applyFill="1" applyBorder="1" applyProtection="1"/>
    <xf numFmtId="0" fontId="267" fillId="5" borderId="0" xfId="0" applyFont="1" applyFill="1" applyBorder="1" applyAlignment="1" applyProtection="1">
      <alignment horizontal="left"/>
    </xf>
    <xf numFmtId="0" fontId="268" fillId="5" borderId="0" xfId="0" applyFont="1" applyFill="1" applyBorder="1" applyProtection="1"/>
    <xf numFmtId="0" fontId="154" fillId="0" borderId="0" xfId="0" applyFont="1" applyBorder="1" applyAlignment="1">
      <alignment horizontal="left"/>
    </xf>
    <xf numFmtId="0" fontId="269" fillId="5" borderId="0" xfId="0" applyFont="1" applyFill="1" applyBorder="1" applyAlignment="1" applyProtection="1">
      <alignment horizontal="left"/>
    </xf>
    <xf numFmtId="0" fontId="269" fillId="5" borderId="0" xfId="0" applyFont="1" applyFill="1" applyBorder="1" applyProtection="1"/>
    <xf numFmtId="0" fontId="266" fillId="0" borderId="0" xfId="0" applyFont="1" applyBorder="1"/>
    <xf numFmtId="0" fontId="266" fillId="0" borderId="0" xfId="0" applyFont="1" applyBorder="1" applyAlignment="1">
      <alignment horizontal="left"/>
    </xf>
    <xf numFmtId="0" fontId="267" fillId="0" borderId="0" xfId="0" applyFont="1" applyBorder="1" applyAlignment="1">
      <alignment horizontal="left"/>
    </xf>
    <xf numFmtId="0" fontId="268" fillId="5" borderId="55" xfId="0" applyFont="1" applyFill="1" applyBorder="1" applyProtection="1"/>
    <xf numFmtId="0" fontId="107" fillId="0" borderId="55" xfId="0" applyFont="1" applyBorder="1" applyProtection="1"/>
    <xf numFmtId="0" fontId="103" fillId="0" borderId="0" xfId="0" applyFont="1" applyFill="1" applyBorder="1" applyProtection="1"/>
    <xf numFmtId="0" fontId="107" fillId="0" borderId="0" xfId="0" applyFont="1" applyFill="1" applyBorder="1" applyProtection="1"/>
    <xf numFmtId="0" fontId="107" fillId="0" borderId="55" xfId="0" applyFont="1" applyFill="1" applyBorder="1" applyProtection="1"/>
    <xf numFmtId="0" fontId="270" fillId="5" borderId="0" xfId="5" applyFont="1" applyFill="1" applyBorder="1" applyAlignment="1" applyProtection="1">
      <alignment horizontal="left" indent="5"/>
    </xf>
    <xf numFmtId="0" fontId="271" fillId="0" borderId="0" xfId="0" applyFont="1" applyBorder="1" applyAlignment="1">
      <alignment horizontal="left"/>
    </xf>
    <xf numFmtId="0" fontId="271" fillId="0" borderId="0" xfId="0" applyFont="1" applyBorder="1"/>
    <xf numFmtId="0" fontId="107" fillId="5" borderId="56" xfId="0" applyFont="1" applyFill="1" applyBorder="1" applyProtection="1"/>
    <xf numFmtId="0" fontId="270" fillId="5" borderId="57" xfId="5" applyFont="1" applyFill="1" applyBorder="1" applyAlignment="1" applyProtection="1">
      <alignment horizontal="left" indent="5"/>
    </xf>
    <xf numFmtId="0" fontId="107" fillId="5" borderId="57" xfId="0" applyFont="1" applyFill="1" applyBorder="1" applyProtection="1"/>
    <xf numFmtId="0" fontId="107" fillId="5" borderId="58" xfId="0" applyFont="1" applyFill="1" applyBorder="1" applyProtection="1"/>
    <xf numFmtId="0" fontId="107" fillId="0" borderId="0" xfId="0" applyFont="1"/>
    <xf numFmtId="0" fontId="107" fillId="0" borderId="0" xfId="0" applyFont="1" applyProtection="1"/>
    <xf numFmtId="0" fontId="274" fillId="0" borderId="0" xfId="0" applyFont="1" applyProtection="1"/>
    <xf numFmtId="0" fontId="275" fillId="0" borderId="0" xfId="0" applyFont="1" applyProtection="1"/>
    <xf numFmtId="0" fontId="107" fillId="21" borderId="0" xfId="0" applyFont="1" applyFill="1"/>
    <xf numFmtId="0" fontId="276" fillId="21" borderId="0" xfId="0" applyFont="1" applyFill="1" applyAlignment="1" applyProtection="1">
      <alignment horizontal="right" vertical="top"/>
    </xf>
    <xf numFmtId="0" fontId="277" fillId="21" borderId="0" xfId="0" applyFont="1" applyFill="1" applyAlignment="1" applyProtection="1">
      <alignment horizontal="left" vertical="center" wrapText="1"/>
    </xf>
    <xf numFmtId="0" fontId="107" fillId="0" borderId="51" xfId="0" applyFont="1" applyFill="1" applyBorder="1" applyProtection="1"/>
    <xf numFmtId="0" fontId="263" fillId="0" borderId="52" xfId="0" applyFont="1" applyFill="1" applyBorder="1" applyAlignment="1" applyProtection="1">
      <alignment horizontal="center"/>
    </xf>
    <xf numFmtId="0" fontId="264" fillId="0" borderId="52" xfId="0" applyFont="1" applyFill="1" applyBorder="1" applyAlignment="1" applyProtection="1">
      <alignment horizontal="center"/>
    </xf>
    <xf numFmtId="0" fontId="264" fillId="0" borderId="53" xfId="0" applyFont="1" applyFill="1" applyBorder="1" applyAlignment="1" applyProtection="1">
      <alignment horizontal="center"/>
    </xf>
    <xf numFmtId="0" fontId="278" fillId="0" borderId="0" xfId="0" applyFont="1" applyBorder="1"/>
    <xf numFmtId="0" fontId="103" fillId="0" borderId="0" xfId="0" applyFont="1" applyBorder="1" applyProtection="1"/>
    <xf numFmtId="0" fontId="266" fillId="0" borderId="73" xfId="0" applyFont="1" applyFill="1" applyBorder="1" applyProtection="1"/>
    <xf numFmtId="0" fontId="107" fillId="5" borderId="53" xfId="0" applyFont="1" applyFill="1" applyBorder="1"/>
    <xf numFmtId="0" fontId="107" fillId="5" borderId="55" xfId="0" applyFont="1" applyFill="1" applyBorder="1"/>
    <xf numFmtId="0" fontId="267" fillId="0" borderId="0" xfId="0" applyFont="1" applyFill="1" applyBorder="1" applyProtection="1"/>
    <xf numFmtId="0" fontId="277" fillId="21" borderId="0" xfId="0" applyFont="1" applyFill="1" applyAlignment="1" applyProtection="1">
      <alignment horizontal="left" vertical="top" wrapText="1"/>
    </xf>
    <xf numFmtId="0" fontId="107" fillId="0" borderId="35" xfId="0" applyFont="1" applyFill="1" applyBorder="1" applyProtection="1"/>
    <xf numFmtId="0" fontId="267" fillId="0" borderId="0" xfId="0" applyFont="1" applyFill="1" applyBorder="1" applyAlignment="1" applyProtection="1">
      <alignment horizontal="left"/>
    </xf>
    <xf numFmtId="0" fontId="268" fillId="0" borderId="0" xfId="0" applyFont="1" applyFill="1" applyBorder="1" applyProtection="1"/>
    <xf numFmtId="0" fontId="266" fillId="0" borderId="0" xfId="0" applyFont="1" applyProtection="1"/>
    <xf numFmtId="0" fontId="266" fillId="5" borderId="0" xfId="0" applyFont="1" applyFill="1" applyBorder="1" applyProtection="1"/>
    <xf numFmtId="0" fontId="266" fillId="0" borderId="0" xfId="0" applyFont="1" applyBorder="1" applyProtection="1"/>
    <xf numFmtId="0" fontId="267" fillId="0" borderId="6" xfId="0" applyFont="1" applyBorder="1" applyAlignment="1">
      <alignment horizontal="left"/>
    </xf>
    <xf numFmtId="0" fontId="267" fillId="5" borderId="6" xfId="0" applyFont="1" applyFill="1" applyBorder="1" applyAlignment="1" applyProtection="1">
      <alignment horizontal="left"/>
    </xf>
    <xf numFmtId="0" fontId="267" fillId="5" borderId="6" xfId="0" applyFont="1" applyFill="1" applyBorder="1" applyProtection="1"/>
    <xf numFmtId="0" fontId="107" fillId="5" borderId="6" xfId="0" applyFont="1" applyFill="1" applyBorder="1" applyProtection="1"/>
    <xf numFmtId="0" fontId="279" fillId="5" borderId="0" xfId="0" applyFont="1" applyFill="1" applyBorder="1" applyAlignment="1" applyProtection="1">
      <alignment horizontal="left"/>
    </xf>
    <xf numFmtId="0" fontId="281" fillId="5" borderId="0" xfId="0" applyFont="1" applyFill="1" applyBorder="1" applyProtection="1"/>
    <xf numFmtId="0" fontId="282" fillId="5" borderId="0" xfId="0" applyFont="1" applyFill="1" applyBorder="1" applyAlignment="1" applyProtection="1">
      <alignment horizontal="left"/>
    </xf>
    <xf numFmtId="0" fontId="282" fillId="5" borderId="0" xfId="0" applyFont="1" applyFill="1" applyBorder="1" applyProtection="1"/>
    <xf numFmtId="0" fontId="103" fillId="5" borderId="0" xfId="0" applyFont="1" applyFill="1" applyBorder="1" applyProtection="1"/>
    <xf numFmtId="0" fontId="283" fillId="0" borderId="0" xfId="0" applyFont="1" applyBorder="1"/>
    <xf numFmtId="0" fontId="266" fillId="0" borderId="0" xfId="0" applyFont="1" applyFill="1" applyBorder="1" applyAlignment="1">
      <alignment horizontal="left"/>
    </xf>
    <xf numFmtId="0" fontId="266" fillId="0" borderId="0" xfId="0" applyFont="1" applyFill="1" applyBorder="1"/>
    <xf numFmtId="0" fontId="243" fillId="0" borderId="0" xfId="0" applyFont="1" applyBorder="1" applyAlignment="1" applyProtection="1">
      <alignment horizontal="center" vertical="center" wrapText="1"/>
      <protection hidden="1"/>
    </xf>
    <xf numFmtId="10" fontId="235" fillId="0" borderId="0" xfId="0" applyNumberFormat="1" applyFont="1" applyBorder="1" applyAlignment="1" applyProtection="1">
      <alignment horizontal="center" vertical="center" wrapText="1"/>
      <protection hidden="1"/>
    </xf>
    <xf numFmtId="10" fontId="284" fillId="0" borderId="0" xfId="0" applyNumberFormat="1" applyFont="1" applyBorder="1" applyAlignment="1" applyProtection="1">
      <alignment horizontal="center" vertical="center" wrapText="1"/>
      <protection hidden="1"/>
    </xf>
    <xf numFmtId="0" fontId="0" fillId="0" borderId="0" xfId="0" applyBorder="1" applyAlignment="1" applyProtection="1">
      <alignment wrapText="1"/>
      <protection hidden="1"/>
    </xf>
    <xf numFmtId="0" fontId="0" fillId="0" borderId="0" xfId="0" applyFont="1" applyBorder="1" applyAlignment="1" applyProtection="1">
      <alignment wrapText="1"/>
      <protection hidden="1"/>
    </xf>
    <xf numFmtId="0" fontId="215" fillId="0" borderId="0" xfId="0" applyFont="1" applyFill="1" applyBorder="1" applyAlignment="1" applyProtection="1">
      <alignment horizontal="center" vertical="center" wrapText="1"/>
      <protection hidden="1"/>
    </xf>
    <xf numFmtId="0" fontId="215" fillId="0" borderId="0" xfId="0" applyFont="1" applyFill="1" applyBorder="1" applyAlignment="1" applyProtection="1">
      <alignment wrapText="1"/>
      <protection hidden="1"/>
    </xf>
    <xf numFmtId="10" fontId="235" fillId="0" borderId="0" xfId="0" applyNumberFormat="1" applyFont="1" applyFill="1" applyBorder="1" applyAlignment="1" applyProtection="1">
      <alignment horizontal="center" vertical="center" wrapText="1"/>
      <protection hidden="1"/>
    </xf>
    <xf numFmtId="10" fontId="284" fillId="0" borderId="0" xfId="0" applyNumberFormat="1" applyFont="1" applyFill="1" applyBorder="1" applyAlignment="1" applyProtection="1">
      <alignment horizontal="center" vertical="center" wrapText="1"/>
      <protection hidden="1"/>
    </xf>
    <xf numFmtId="10" fontId="235" fillId="0" borderId="0" xfId="0" applyNumberFormat="1" applyFont="1" applyFill="1" applyBorder="1" applyAlignment="1" applyProtection="1">
      <alignment vertical="center" wrapText="1"/>
      <protection hidden="1"/>
    </xf>
    <xf numFmtId="0" fontId="0" fillId="0" borderId="0" xfId="0" applyAlignment="1" applyProtection="1">
      <alignment horizontal="center"/>
      <protection hidden="1"/>
    </xf>
    <xf numFmtId="0" fontId="228" fillId="15" borderId="1" xfId="0" applyFont="1" applyFill="1" applyBorder="1" applyAlignment="1" applyProtection="1">
      <alignment horizontal="left" vertical="center" wrapText="1"/>
      <protection hidden="1"/>
    </xf>
    <xf numFmtId="0" fontId="40" fillId="29" borderId="1" xfId="0" applyFont="1" applyFill="1" applyBorder="1" applyAlignment="1" applyProtection="1">
      <alignment horizontal="center" vertical="center" wrapText="1"/>
      <protection hidden="1"/>
    </xf>
    <xf numFmtId="0" fontId="129" fillId="30" borderId="1" xfId="0" applyFont="1" applyFill="1" applyBorder="1" applyAlignment="1" applyProtection="1">
      <alignment horizontal="center" vertical="center" wrapText="1"/>
      <protection hidden="1"/>
    </xf>
    <xf numFmtId="0" fontId="129" fillId="28" borderId="1" xfId="0" applyFont="1" applyFill="1" applyBorder="1" applyAlignment="1" applyProtection="1">
      <alignment horizontal="center" vertical="center" wrapText="1"/>
      <protection hidden="1"/>
    </xf>
    <xf numFmtId="0" fontId="0" fillId="17" borderId="0" xfId="0" applyFill="1" applyAlignment="1" applyProtection="1">
      <alignment horizontal="left" wrapText="1"/>
      <protection hidden="1"/>
    </xf>
    <xf numFmtId="164" fontId="43" fillId="24" borderId="1" xfId="2" applyNumberFormat="1" applyFont="1" applyFill="1" applyBorder="1" applyAlignment="1" applyProtection="1">
      <alignment horizontal="center" vertical="center"/>
      <protection hidden="1"/>
    </xf>
    <xf numFmtId="165" fontId="43" fillId="24" borderId="1" xfId="6" applyNumberFormat="1" applyFont="1" applyFill="1" applyBorder="1" applyAlignment="1" applyProtection="1">
      <alignment horizontal="center" vertical="center"/>
      <protection hidden="1"/>
    </xf>
    <xf numFmtId="9" fontId="43" fillId="24" borderId="1" xfId="6" applyFont="1" applyFill="1" applyBorder="1" applyAlignment="1" applyProtection="1">
      <alignment horizontal="center" vertical="center"/>
      <protection hidden="1"/>
    </xf>
    <xf numFmtId="0" fontId="43" fillId="0" borderId="0" xfId="0" applyFont="1" applyProtection="1">
      <protection hidden="1"/>
    </xf>
    <xf numFmtId="0" fontId="58" fillId="18" borderId="0" xfId="0" applyFont="1" applyFill="1" applyBorder="1" applyAlignment="1" applyProtection="1">
      <alignment horizontal="right"/>
      <protection hidden="1"/>
    </xf>
    <xf numFmtId="0" fontId="51" fillId="17" borderId="0" xfId="0" applyFont="1" applyFill="1" applyProtection="1">
      <protection hidden="1"/>
    </xf>
    <xf numFmtId="0" fontId="51" fillId="15" borderId="0" xfId="0" applyFont="1" applyFill="1" applyProtection="1">
      <protection hidden="1"/>
    </xf>
    <xf numFmtId="0" fontId="51" fillId="0" borderId="0" xfId="0" applyFont="1" applyProtection="1">
      <protection hidden="1"/>
    </xf>
    <xf numFmtId="0" fontId="73" fillId="15" borderId="0" xfId="0" applyFont="1" applyFill="1" applyAlignment="1" applyProtection="1">
      <alignment horizontal="left" vertical="center"/>
      <protection hidden="1"/>
    </xf>
    <xf numFmtId="0" fontId="43" fillId="15" borderId="26" xfId="0" applyFont="1" applyFill="1" applyBorder="1" applyProtection="1">
      <protection hidden="1"/>
    </xf>
    <xf numFmtId="0" fontId="77" fillId="23" borderId="36" xfId="3" applyFont="1" applyFill="1" applyBorder="1" applyAlignment="1" applyProtection="1">
      <alignment horizontal="center" vertical="center"/>
      <protection hidden="1"/>
    </xf>
    <xf numFmtId="0" fontId="77" fillId="23" borderId="37" xfId="3" applyFont="1" applyFill="1" applyBorder="1" applyAlignment="1" applyProtection="1">
      <alignment horizontal="center" vertical="center"/>
      <protection hidden="1"/>
    </xf>
    <xf numFmtId="0" fontId="53" fillId="27" borderId="16" xfId="1" applyFont="1" applyFill="1" applyBorder="1" applyAlignment="1" applyProtection="1">
      <alignment horizontal="center" vertical="center" wrapText="1"/>
      <protection hidden="1"/>
    </xf>
    <xf numFmtId="0" fontId="47" fillId="0" borderId="16" xfId="0" applyFont="1" applyFill="1" applyBorder="1" applyAlignment="1" applyProtection="1">
      <alignment horizontal="center" vertical="center"/>
      <protection hidden="1"/>
    </xf>
    <xf numFmtId="164" fontId="43" fillId="24" borderId="16" xfId="2" applyNumberFormat="1" applyFont="1" applyFill="1" applyBorder="1" applyAlignment="1" applyProtection="1">
      <alignment horizontal="center" vertical="center"/>
      <protection hidden="1"/>
    </xf>
    <xf numFmtId="0" fontId="48" fillId="0" borderId="16" xfId="0" applyFont="1" applyFill="1" applyBorder="1" applyAlignment="1" applyProtection="1">
      <alignment horizontal="center" vertical="center"/>
      <protection hidden="1"/>
    </xf>
    <xf numFmtId="0" fontId="49" fillId="0" borderId="16" xfId="0" applyFont="1" applyFill="1" applyBorder="1" applyAlignment="1" applyProtection="1">
      <alignment horizontal="center" vertical="center"/>
      <protection hidden="1"/>
    </xf>
    <xf numFmtId="0" fontId="41" fillId="17" borderId="0" xfId="0" applyFont="1" applyFill="1" applyProtection="1">
      <protection hidden="1"/>
    </xf>
    <xf numFmtId="0" fontId="74" fillId="15" borderId="0" xfId="0" applyFont="1" applyFill="1" applyBorder="1" applyAlignment="1" applyProtection="1">
      <alignment horizontal="center" vertical="center"/>
      <protection hidden="1"/>
    </xf>
    <xf numFmtId="1" fontId="41" fillId="15" borderId="0" xfId="6" applyNumberFormat="1" applyFont="1" applyFill="1" applyBorder="1" applyAlignment="1" applyProtection="1">
      <alignment horizontal="center" vertical="center"/>
      <protection hidden="1"/>
    </xf>
    <xf numFmtId="0" fontId="41" fillId="15" borderId="0" xfId="0" applyFont="1" applyFill="1" applyProtection="1">
      <protection hidden="1"/>
    </xf>
    <xf numFmtId="0" fontId="41" fillId="0" borderId="0" xfId="0" applyFont="1" applyProtection="1">
      <protection hidden="1"/>
    </xf>
    <xf numFmtId="0" fontId="75" fillId="15" borderId="0" xfId="0" applyFont="1" applyFill="1" applyProtection="1">
      <protection hidden="1"/>
    </xf>
    <xf numFmtId="1" fontId="43" fillId="15" borderId="0" xfId="0" applyNumberFormat="1" applyFont="1" applyFill="1" applyProtection="1">
      <protection hidden="1"/>
    </xf>
    <xf numFmtId="1" fontId="43" fillId="15" borderId="0" xfId="6" applyNumberFormat="1" applyFont="1" applyFill="1" applyBorder="1" applyAlignment="1" applyProtection="1">
      <alignment horizontal="center" vertical="center"/>
      <protection hidden="1"/>
    </xf>
    <xf numFmtId="1" fontId="44" fillId="15" borderId="0" xfId="0" applyNumberFormat="1" applyFont="1" applyFill="1" applyBorder="1" applyAlignment="1" applyProtection="1">
      <alignment horizontal="center" vertical="center"/>
      <protection hidden="1"/>
    </xf>
    <xf numFmtId="0" fontId="73" fillId="15" borderId="0" xfId="0" applyFont="1" applyFill="1" applyAlignment="1" applyProtection="1">
      <alignment horizontal="left" indent="7"/>
      <protection hidden="1"/>
    </xf>
    <xf numFmtId="0" fontId="123" fillId="24" borderId="16" xfId="3" applyFont="1" applyFill="1" applyBorder="1" applyAlignment="1" applyProtection="1">
      <alignment horizontal="center" vertical="center"/>
      <protection hidden="1"/>
    </xf>
    <xf numFmtId="164" fontId="43" fillId="0" borderId="0" xfId="6" applyNumberFormat="1" applyFont="1" applyBorder="1" applyAlignment="1" applyProtection="1">
      <alignment horizontal="center" vertical="center"/>
      <protection hidden="1"/>
    </xf>
    <xf numFmtId="0" fontId="118" fillId="23" borderId="16" xfId="1" applyFont="1" applyFill="1" applyBorder="1" applyAlignment="1" applyProtection="1">
      <alignment horizontal="center" vertical="center" wrapText="1"/>
      <protection hidden="1"/>
    </xf>
    <xf numFmtId="164" fontId="43" fillId="15" borderId="0" xfId="0" applyNumberFormat="1" applyFont="1" applyFill="1" applyProtection="1">
      <protection hidden="1"/>
    </xf>
    <xf numFmtId="1" fontId="43" fillId="27" borderId="16" xfId="2" applyNumberFormat="1" applyFont="1" applyFill="1" applyBorder="1" applyAlignment="1" applyProtection="1">
      <alignment horizontal="center" vertical="center"/>
      <protection hidden="1"/>
    </xf>
    <xf numFmtId="164" fontId="73" fillId="15" borderId="0" xfId="0" applyNumberFormat="1" applyFont="1" applyFill="1" applyProtection="1">
      <protection hidden="1"/>
    </xf>
    <xf numFmtId="0" fontId="55" fillId="15" borderId="0" xfId="0" applyFont="1" applyFill="1" applyBorder="1" applyAlignment="1" applyProtection="1">
      <alignment horizontal="center" vertical="center"/>
      <protection hidden="1"/>
    </xf>
    <xf numFmtId="0" fontId="76" fillId="15" borderId="0" xfId="8" applyFont="1" applyFill="1" applyProtection="1">
      <protection hidden="1"/>
    </xf>
    <xf numFmtId="1" fontId="37" fillId="15" borderId="0" xfId="6" applyNumberFormat="1" applyFont="1" applyFill="1" applyBorder="1" applyAlignment="1" applyProtection="1">
      <alignment horizontal="center" vertical="center"/>
      <protection hidden="1"/>
    </xf>
    <xf numFmtId="0" fontId="3" fillId="15" borderId="0" xfId="0" applyFont="1" applyFill="1" applyProtection="1">
      <protection hidden="1"/>
    </xf>
    <xf numFmtId="0" fontId="43" fillId="15" borderId="0" xfId="0" applyFont="1" applyFill="1" applyBorder="1" applyProtection="1">
      <protection hidden="1"/>
    </xf>
    <xf numFmtId="0" fontId="0" fillId="52" borderId="0" xfId="0" applyFill="1" applyProtection="1">
      <protection hidden="1"/>
    </xf>
    <xf numFmtId="0" fontId="35" fillId="15" borderId="0" xfId="3" applyFont="1" applyFill="1" applyBorder="1" applyAlignment="1" applyProtection="1">
      <alignment vertical="center"/>
      <protection hidden="1"/>
    </xf>
    <xf numFmtId="0" fontId="77" fillId="15" borderId="0" xfId="3" applyFont="1" applyFill="1" applyBorder="1" applyAlignment="1" applyProtection="1">
      <alignment horizontal="center" vertical="center"/>
      <protection hidden="1"/>
    </xf>
    <xf numFmtId="0" fontId="53" fillId="27" borderId="38" xfId="1" applyFont="1" applyFill="1" applyBorder="1" applyAlignment="1" applyProtection="1">
      <alignment horizontal="center" vertical="center" wrapText="1"/>
      <protection hidden="1"/>
    </xf>
    <xf numFmtId="0" fontId="123" fillId="27" borderId="38" xfId="3" applyFont="1" applyFill="1" applyBorder="1" applyAlignment="1" applyProtection="1">
      <alignment horizontal="center" vertical="center"/>
      <protection hidden="1"/>
    </xf>
    <xf numFmtId="0" fontId="53" fillId="15" borderId="0" xfId="1" applyFont="1" applyFill="1" applyBorder="1" applyAlignment="1" applyProtection="1">
      <alignment vertical="center"/>
      <protection hidden="1"/>
    </xf>
    <xf numFmtId="0" fontId="123" fillId="27" borderId="39" xfId="3" applyFont="1" applyFill="1" applyBorder="1" applyAlignment="1" applyProtection="1">
      <alignment horizontal="center" vertical="center"/>
      <protection hidden="1"/>
    </xf>
    <xf numFmtId="164" fontId="43" fillId="15" borderId="0" xfId="2" applyNumberFormat="1" applyFont="1" applyFill="1" applyBorder="1" applyAlignment="1" applyProtection="1">
      <alignment horizontal="center" vertical="center"/>
      <protection hidden="1"/>
    </xf>
    <xf numFmtId="164" fontId="38" fillId="15" borderId="0" xfId="7" applyNumberFormat="1" applyFill="1" applyBorder="1" applyAlignment="1" applyProtection="1">
      <alignment horizontal="center" vertical="center"/>
      <protection hidden="1"/>
    </xf>
    <xf numFmtId="0" fontId="77" fillId="23" borderId="16" xfId="1" applyFont="1" applyFill="1" applyBorder="1" applyAlignment="1" applyProtection="1">
      <alignment horizontal="center" vertical="center" wrapText="1"/>
      <protection hidden="1"/>
    </xf>
    <xf numFmtId="0" fontId="2" fillId="15" borderId="0" xfId="0" applyFont="1" applyFill="1" applyProtection="1">
      <protection hidden="1"/>
    </xf>
    <xf numFmtId="0" fontId="78" fillId="15" borderId="0" xfId="5" applyFont="1" applyFill="1" applyProtection="1">
      <protection hidden="1"/>
    </xf>
    <xf numFmtId="164" fontId="43" fillId="8" borderId="16" xfId="2" applyNumberFormat="1" applyFont="1" applyFill="1" applyBorder="1" applyAlignment="1" applyProtection="1">
      <alignment horizontal="center" vertical="center"/>
      <protection locked="0"/>
    </xf>
    <xf numFmtId="0" fontId="147" fillId="15" borderId="0" xfId="8" applyFont="1" applyFill="1" applyAlignment="1" applyProtection="1">
      <protection hidden="1"/>
    </xf>
    <xf numFmtId="0" fontId="33" fillId="0" borderId="0" xfId="0" applyFont="1" applyFill="1" applyProtection="1">
      <protection hidden="1"/>
    </xf>
    <xf numFmtId="0" fontId="65" fillId="15" borderId="0" xfId="8" applyFont="1" applyFill="1" applyBorder="1" applyAlignment="1" applyProtection="1">
      <protection hidden="1"/>
    </xf>
    <xf numFmtId="0" fontId="33" fillId="15" borderId="0" xfId="0" applyFont="1" applyFill="1" applyProtection="1">
      <protection hidden="1"/>
    </xf>
    <xf numFmtId="0" fontId="152" fillId="15" borderId="0" xfId="0" applyFont="1" applyFill="1" applyBorder="1" applyProtection="1">
      <protection hidden="1"/>
    </xf>
    <xf numFmtId="0" fontId="157" fillId="15" borderId="0" xfId="0" applyFont="1" applyFill="1" applyBorder="1" applyAlignment="1" applyProtection="1">
      <alignment wrapText="1"/>
      <protection hidden="1"/>
    </xf>
    <xf numFmtId="0" fontId="2" fillId="15" borderId="0" xfId="0" applyFont="1" applyFill="1" applyBorder="1" applyAlignment="1" applyProtection="1">
      <alignment vertical="center" wrapText="1"/>
      <protection hidden="1"/>
    </xf>
    <xf numFmtId="0" fontId="2" fillId="17" borderId="0" xfId="0" applyFont="1" applyFill="1" applyBorder="1" applyAlignment="1" applyProtection="1">
      <alignment horizontal="left" vertical="center" wrapText="1"/>
      <protection hidden="1"/>
    </xf>
    <xf numFmtId="0" fontId="53" fillId="17" borderId="0" xfId="0" applyFont="1" applyFill="1" applyBorder="1" applyAlignment="1" applyProtection="1">
      <alignment horizontal="left" vertical="center" wrapText="1"/>
      <protection hidden="1"/>
    </xf>
    <xf numFmtId="0" fontId="94" fillId="17" borderId="0" xfId="8" applyFont="1" applyFill="1" applyAlignment="1" applyProtection="1">
      <alignment horizontal="center" vertical="top"/>
      <protection hidden="1"/>
    </xf>
    <xf numFmtId="0" fontId="95" fillId="17" borderId="0" xfId="8" applyFont="1" applyFill="1" applyBorder="1" applyAlignment="1" applyProtection="1">
      <alignment horizontal="center" vertical="center"/>
      <protection hidden="1"/>
    </xf>
    <xf numFmtId="0" fontId="43" fillId="17" borderId="0" xfId="0" applyFont="1" applyFill="1" applyAlignment="1" applyProtection="1">
      <alignment wrapText="1"/>
      <protection hidden="1"/>
    </xf>
    <xf numFmtId="0" fontId="121" fillId="23" borderId="1" xfId="8" applyFont="1" applyFill="1" applyBorder="1" applyAlignment="1" applyProtection="1">
      <alignment horizontal="center" vertical="center" wrapText="1"/>
      <protection hidden="1"/>
    </xf>
    <xf numFmtId="0" fontId="60" fillId="28" borderId="1" xfId="0" applyFont="1" applyFill="1" applyBorder="1" applyAlignment="1" applyProtection="1">
      <alignment horizontal="center"/>
      <protection hidden="1"/>
    </xf>
    <xf numFmtId="0" fontId="0" fillId="25" borderId="1" xfId="0" applyFill="1" applyBorder="1" applyProtection="1">
      <protection hidden="1"/>
    </xf>
    <xf numFmtId="165" fontId="33" fillId="30" borderId="1" xfId="6" applyNumberFormat="1" applyFont="1" applyFill="1" applyBorder="1" applyAlignment="1" applyProtection="1">
      <alignment wrapText="1"/>
      <protection hidden="1"/>
    </xf>
    <xf numFmtId="0" fontId="123" fillId="24" borderId="1" xfId="0" applyFont="1" applyFill="1" applyBorder="1" applyAlignment="1" applyProtection="1">
      <alignment horizontal="center"/>
      <protection hidden="1"/>
    </xf>
    <xf numFmtId="0" fontId="40" fillId="24" borderId="1" xfId="0" applyFont="1" applyFill="1" applyBorder="1" applyProtection="1">
      <protection hidden="1"/>
    </xf>
    <xf numFmtId="0" fontId="40" fillId="24" borderId="1" xfId="0" applyFont="1" applyFill="1" applyBorder="1" applyAlignment="1" applyProtection="1">
      <alignment wrapText="1"/>
      <protection hidden="1"/>
    </xf>
    <xf numFmtId="165" fontId="40" fillId="24" borderId="1" xfId="6" applyNumberFormat="1" applyFont="1" applyFill="1" applyBorder="1" applyAlignment="1" applyProtection="1">
      <alignment wrapText="1"/>
      <protection hidden="1"/>
    </xf>
    <xf numFmtId="165" fontId="40" fillId="24" borderId="1" xfId="6" applyNumberFormat="1" applyFont="1" applyFill="1" applyBorder="1" applyProtection="1">
      <protection hidden="1"/>
    </xf>
    <xf numFmtId="0" fontId="103" fillId="0" borderId="0" xfId="0" applyFont="1" applyFill="1" applyBorder="1" applyAlignment="1" applyProtection="1">
      <alignment horizontal="center" vertical="center"/>
      <protection hidden="1"/>
    </xf>
    <xf numFmtId="0" fontId="104" fillId="0" borderId="0" xfId="8"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protection hidden="1"/>
    </xf>
    <xf numFmtId="0" fontId="0" fillId="0" borderId="0" xfId="0" applyFill="1" applyBorder="1" applyProtection="1">
      <protection hidden="1"/>
    </xf>
    <xf numFmtId="0" fontId="122" fillId="19" borderId="1" xfId="0" applyFont="1" applyFill="1" applyBorder="1" applyAlignment="1" applyProtection="1">
      <alignment horizontal="center"/>
      <protection hidden="1"/>
    </xf>
    <xf numFmtId="0" fontId="40" fillId="19" borderId="1" xfId="0" applyFont="1" applyFill="1" applyBorder="1" applyProtection="1">
      <protection hidden="1"/>
    </xf>
    <xf numFmtId="165" fontId="40" fillId="19" borderId="1" xfId="6" applyNumberFormat="1" applyFont="1" applyFill="1" applyBorder="1" applyAlignment="1" applyProtection="1">
      <alignment wrapText="1"/>
      <protection hidden="1"/>
    </xf>
    <xf numFmtId="165" fontId="40" fillId="19" borderId="1" xfId="6" applyNumberFormat="1" applyFont="1" applyFill="1" applyBorder="1" applyProtection="1">
      <protection hidden="1"/>
    </xf>
    <xf numFmtId="0" fontId="96" fillId="17" borderId="0" xfId="0" applyFont="1" applyFill="1" applyAlignment="1" applyProtection="1">
      <protection hidden="1"/>
    </xf>
    <xf numFmtId="0" fontId="88" fillId="17" borderId="0" xfId="0" applyFont="1" applyFill="1" applyBorder="1" applyProtection="1">
      <protection hidden="1"/>
    </xf>
    <xf numFmtId="0" fontId="53" fillId="17" borderId="0" xfId="0" applyFont="1" applyFill="1" applyAlignment="1" applyProtection="1">
      <alignment horizontal="left" wrapText="1"/>
      <protection hidden="1"/>
    </xf>
    <xf numFmtId="0" fontId="104" fillId="30" borderId="1" xfId="8" applyFont="1" applyFill="1" applyBorder="1" applyAlignment="1" applyProtection="1">
      <alignment horizontal="center" vertical="center" wrapText="1"/>
      <protection hidden="1"/>
    </xf>
    <xf numFmtId="0" fontId="53" fillId="19" borderId="1" xfId="0" applyFont="1" applyFill="1" applyBorder="1" applyAlignment="1" applyProtection="1">
      <alignment horizontal="left"/>
      <protection hidden="1"/>
    </xf>
    <xf numFmtId="0" fontId="43" fillId="27" borderId="1" xfId="0" applyFont="1" applyFill="1" applyBorder="1" applyProtection="1">
      <protection hidden="1"/>
    </xf>
    <xf numFmtId="0" fontId="43" fillId="28" borderId="1" xfId="0" applyFont="1" applyFill="1" applyBorder="1" applyProtection="1">
      <protection hidden="1"/>
    </xf>
    <xf numFmtId="0" fontId="43" fillId="22" borderId="1" xfId="0" applyFont="1" applyFill="1" applyBorder="1" applyProtection="1">
      <protection hidden="1"/>
    </xf>
    <xf numFmtId="165" fontId="43" fillId="27" borderId="1" xfId="6" applyNumberFormat="1" applyFont="1" applyFill="1" applyBorder="1" applyProtection="1">
      <protection hidden="1"/>
    </xf>
    <xf numFmtId="0" fontId="55" fillId="28" borderId="1" xfId="0" applyFont="1" applyFill="1" applyBorder="1" applyAlignment="1" applyProtection="1">
      <alignment horizontal="left"/>
      <protection hidden="1"/>
    </xf>
    <xf numFmtId="165" fontId="43" fillId="30" borderId="1" xfId="6" applyNumberFormat="1" applyFont="1" applyFill="1" applyBorder="1" applyProtection="1">
      <protection hidden="1"/>
    </xf>
    <xf numFmtId="0" fontId="53" fillId="17" borderId="0" xfId="0" applyFont="1" applyFill="1" applyProtection="1">
      <protection hidden="1"/>
    </xf>
    <xf numFmtId="0" fontId="0" fillId="0" borderId="1" xfId="0" applyFont="1" applyFill="1" applyBorder="1" applyAlignment="1" applyProtection="1">
      <alignment horizontal="center" vertical="center"/>
      <protection hidden="1"/>
    </xf>
    <xf numFmtId="0" fontId="112" fillId="18" borderId="0" xfId="0" applyFont="1" applyFill="1" applyProtection="1">
      <protection hidden="1"/>
    </xf>
    <xf numFmtId="0" fontId="248" fillId="15" borderId="0" xfId="8" applyFont="1" applyFill="1" applyAlignment="1" applyProtection="1">
      <protection hidden="1"/>
    </xf>
    <xf numFmtId="1" fontId="33" fillId="0" borderId="1" xfId="6" applyNumberFormat="1" applyFont="1" applyFill="1" applyBorder="1" applyAlignment="1" applyProtection="1">
      <alignment horizontal="center" vertical="center"/>
      <protection locked="0"/>
    </xf>
    <xf numFmtId="0" fontId="110" fillId="15" borderId="0" xfId="8" applyFont="1" applyFill="1" applyAlignment="1" applyProtection="1">
      <protection hidden="1"/>
    </xf>
    <xf numFmtId="0" fontId="53" fillId="0" borderId="0" xfId="0" applyFont="1" applyAlignment="1" applyProtection="1">
      <alignment horizontal="left" vertical="top" wrapText="1"/>
      <protection hidden="1"/>
    </xf>
    <xf numFmtId="0" fontId="35" fillId="23" borderId="1" xfId="0" applyFont="1" applyFill="1" applyBorder="1" applyAlignment="1" applyProtection="1">
      <alignment horizontal="center" vertical="center" wrapText="1"/>
      <protection hidden="1"/>
    </xf>
    <xf numFmtId="0" fontId="0" fillId="0" borderId="4" xfId="0" applyBorder="1" applyAlignment="1" applyProtection="1">
      <alignment horizontal="center"/>
      <protection locked="0"/>
    </xf>
    <xf numFmtId="0" fontId="0" fillId="27" borderId="1" xfId="0" applyFill="1" applyBorder="1" applyAlignment="1" applyProtection="1">
      <alignment horizontal="center" vertical="center"/>
      <protection hidden="1"/>
    </xf>
    <xf numFmtId="0" fontId="0" fillId="27" borderId="1" xfId="0" applyFill="1" applyBorder="1" applyAlignment="1" applyProtection="1">
      <alignment horizontal="center"/>
      <protection hidden="1"/>
    </xf>
    <xf numFmtId="0" fontId="0" fillId="29" borderId="1" xfId="0" applyFill="1" applyBorder="1" applyAlignment="1" applyProtection="1">
      <alignment horizontal="center"/>
      <protection hidden="1"/>
    </xf>
    <xf numFmtId="0" fontId="0" fillId="0" borderId="0" xfId="0" applyAlignment="1" applyProtection="1">
      <alignment horizontal="center"/>
      <protection hidden="1"/>
    </xf>
    <xf numFmtId="0" fontId="0" fillId="26" borderId="1" xfId="0" applyFill="1" applyBorder="1" applyAlignment="1" applyProtection="1">
      <alignment horizontal="center" vertical="center"/>
      <protection hidden="1"/>
    </xf>
    <xf numFmtId="0" fontId="0" fillId="18" borderId="1" xfId="0" applyFill="1" applyBorder="1" applyAlignment="1" applyProtection="1">
      <alignment horizontal="center"/>
      <protection hidden="1"/>
    </xf>
    <xf numFmtId="0" fontId="0" fillId="18" borderId="4" xfId="0" applyFill="1" applyBorder="1" applyAlignment="1" applyProtection="1">
      <alignment horizontal="center"/>
      <protection hidden="1"/>
    </xf>
    <xf numFmtId="0" fontId="228" fillId="15" borderId="1" xfId="0" applyFont="1" applyFill="1" applyBorder="1" applyAlignment="1" applyProtection="1">
      <alignment horizontal="left" vertical="center" wrapText="1"/>
      <protection hidden="1"/>
    </xf>
    <xf numFmtId="0" fontId="53" fillId="15" borderId="0" xfId="0" applyFont="1" applyFill="1" applyAlignment="1" applyProtection="1">
      <alignment horizontal="left" wrapText="1"/>
      <protection hidden="1"/>
    </xf>
    <xf numFmtId="0" fontId="17" fillId="17" borderId="0" xfId="8" applyFont="1" applyFill="1" applyBorder="1" applyAlignment="1" applyProtection="1">
      <alignment horizontal="left" vertical="center" wrapText="1"/>
      <protection hidden="1"/>
    </xf>
    <xf numFmtId="0" fontId="43" fillId="27" borderId="1" xfId="0" applyFont="1" applyFill="1" applyBorder="1" applyAlignment="1" applyProtection="1">
      <alignment horizontal="center" vertical="center"/>
      <protection hidden="1"/>
    </xf>
    <xf numFmtId="0" fontId="40" fillId="29" borderId="1" xfId="0" applyFont="1" applyFill="1" applyBorder="1" applyAlignment="1" applyProtection="1">
      <alignment horizontal="center" vertical="center" wrapText="1"/>
      <protection hidden="1"/>
    </xf>
    <xf numFmtId="0" fontId="43" fillId="0" borderId="1" xfId="0" applyFont="1" applyFill="1" applyBorder="1" applyAlignment="1" applyProtection="1">
      <alignment horizontal="center" vertical="center"/>
      <protection locked="0"/>
    </xf>
    <xf numFmtId="0" fontId="55" fillId="16" borderId="0" xfId="0" applyFont="1" applyFill="1" applyBorder="1" applyAlignment="1" applyProtection="1">
      <alignment horizontal="left" vertical="center" wrapText="1"/>
      <protection hidden="1"/>
    </xf>
    <xf numFmtId="0" fontId="43" fillId="25" borderId="1" xfId="0" applyFont="1" applyFill="1" applyBorder="1" applyAlignment="1" applyProtection="1">
      <alignment horizontal="center" vertical="center"/>
      <protection hidden="1"/>
    </xf>
    <xf numFmtId="0" fontId="121" fillId="23" borderId="1" xfId="8" applyFont="1" applyFill="1" applyBorder="1" applyAlignment="1" applyProtection="1">
      <alignment horizontal="center" vertical="center" wrapText="1"/>
      <protection hidden="1"/>
    </xf>
    <xf numFmtId="0" fontId="0" fillId="15" borderId="6" xfId="0" applyFill="1" applyBorder="1" applyProtection="1">
      <protection hidden="1"/>
    </xf>
    <xf numFmtId="0" fontId="0" fillId="0" borderId="6" xfId="0" applyFill="1" applyBorder="1" applyProtection="1">
      <protection hidden="1"/>
    </xf>
    <xf numFmtId="164" fontId="240" fillId="24" borderId="1" xfId="2" applyNumberFormat="1" applyFont="1" applyFill="1" applyBorder="1" applyAlignment="1" applyProtection="1">
      <alignment horizontal="center" vertical="center"/>
      <protection hidden="1"/>
    </xf>
    <xf numFmtId="165" fontId="240" fillId="24" borderId="1" xfId="2" applyNumberFormat="1" applyFont="1" applyFill="1" applyBorder="1" applyAlignment="1" applyProtection="1">
      <alignment horizontal="center" vertical="center"/>
      <protection hidden="1"/>
    </xf>
    <xf numFmtId="165" fontId="240" fillId="24" borderId="1" xfId="6" applyNumberFormat="1" applyFont="1" applyFill="1" applyBorder="1" applyAlignment="1" applyProtection="1">
      <alignment horizontal="center" vertical="center"/>
      <protection hidden="1"/>
    </xf>
    <xf numFmtId="9" fontId="240" fillId="24" borderId="1" xfId="6" applyFont="1" applyFill="1" applyBorder="1" applyAlignment="1" applyProtection="1">
      <alignment horizontal="center" vertical="center"/>
      <protection hidden="1"/>
    </xf>
    <xf numFmtId="10" fontId="240" fillId="24" borderId="1" xfId="6" applyNumberFormat="1" applyFont="1" applyFill="1" applyBorder="1" applyAlignment="1" applyProtection="1">
      <alignment horizontal="center" vertical="center"/>
      <protection hidden="1"/>
    </xf>
    <xf numFmtId="165" fontId="229" fillId="54" borderId="1" xfId="0" applyNumberFormat="1" applyFont="1" applyFill="1"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240" fillId="51" borderId="1" xfId="0" applyFont="1" applyFill="1" applyBorder="1" applyAlignment="1" applyProtection="1">
      <alignment horizontal="center" vertical="center" wrapText="1"/>
      <protection locked="0"/>
    </xf>
    <xf numFmtId="0" fontId="70" fillId="0" borderId="0" xfId="8" applyFont="1" applyBorder="1" applyAlignment="1" applyProtection="1">
      <alignment vertical="center"/>
      <protection hidden="1"/>
    </xf>
    <xf numFmtId="0" fontId="70" fillId="0" borderId="0" xfId="8" applyFont="1" applyBorder="1" applyAlignment="1" applyProtection="1">
      <protection hidden="1"/>
    </xf>
    <xf numFmtId="0" fontId="17" fillId="17" borderId="27" xfId="8" applyFont="1" applyFill="1" applyBorder="1" applyAlignment="1" applyProtection="1">
      <alignment horizontal="left" wrapText="1"/>
      <protection hidden="1"/>
    </xf>
    <xf numFmtId="0" fontId="53" fillId="17" borderId="6" xfId="0" applyFont="1" applyFill="1" applyBorder="1" applyAlignment="1" applyProtection="1">
      <alignment vertical="top" wrapText="1"/>
      <protection hidden="1"/>
    </xf>
    <xf numFmtId="0" fontId="17" fillId="17" borderId="0" xfId="8" applyFont="1" applyFill="1" applyBorder="1" applyAlignment="1" applyProtection="1">
      <alignment horizontal="left" wrapText="1"/>
      <protection hidden="1"/>
    </xf>
    <xf numFmtId="0" fontId="53" fillId="17" borderId="0" xfId="0" applyFont="1" applyFill="1" applyBorder="1" applyAlignment="1" applyProtection="1">
      <alignment vertical="top" wrapText="1"/>
      <protection hidden="1"/>
    </xf>
    <xf numFmtId="0" fontId="43" fillId="17" borderId="0" xfId="0" applyFont="1" applyFill="1" applyAlignment="1" applyProtection="1">
      <alignment horizontal="left"/>
      <protection hidden="1"/>
    </xf>
    <xf numFmtId="0" fontId="37" fillId="17" borderId="0" xfId="0" applyFont="1" applyFill="1" applyProtection="1">
      <protection hidden="1"/>
    </xf>
    <xf numFmtId="0" fontId="0" fillId="17" borderId="0" xfId="0" applyFont="1" applyFill="1" applyProtection="1">
      <protection hidden="1"/>
    </xf>
    <xf numFmtId="0" fontId="0" fillId="28" borderId="1" xfId="0" applyFont="1" applyFill="1" applyBorder="1" applyAlignment="1" applyProtection="1">
      <alignment horizontal="center" vertical="center"/>
      <protection hidden="1"/>
    </xf>
    <xf numFmtId="1" fontId="0" fillId="30" borderId="1" xfId="0" applyNumberFormat="1" applyFont="1" applyFill="1" applyBorder="1" applyAlignment="1" applyProtection="1">
      <alignment horizontal="center" vertical="center"/>
      <protection hidden="1"/>
    </xf>
    <xf numFmtId="1" fontId="43" fillId="30" borderId="1" xfId="0" applyNumberFormat="1" applyFont="1" applyFill="1" applyBorder="1" applyAlignment="1" applyProtection="1">
      <alignment horizontal="center" vertical="center"/>
      <protection hidden="1"/>
    </xf>
    <xf numFmtId="165" fontId="33" fillId="30" borderId="1" xfId="6" applyNumberFormat="1" applyFont="1" applyFill="1" applyBorder="1" applyAlignment="1" applyProtection="1">
      <alignment horizontal="center" vertical="center"/>
      <protection hidden="1"/>
    </xf>
    <xf numFmtId="165" fontId="33" fillId="28" borderId="1" xfId="6" applyNumberFormat="1" applyFont="1" applyFill="1" applyBorder="1" applyAlignment="1" applyProtection="1">
      <alignment horizontal="center" vertical="center"/>
      <protection hidden="1"/>
    </xf>
    <xf numFmtId="165" fontId="69" fillId="28" borderId="1" xfId="6" applyNumberFormat="1" applyFont="1" applyFill="1" applyBorder="1" applyAlignment="1" applyProtection="1">
      <alignment horizontal="center" vertical="center"/>
      <protection hidden="1"/>
    </xf>
    <xf numFmtId="165" fontId="43" fillId="28" borderId="1" xfId="6" applyNumberFormat="1" applyFont="1" applyFill="1" applyBorder="1" applyAlignment="1" applyProtection="1">
      <alignment horizontal="center" vertical="center"/>
      <protection hidden="1"/>
    </xf>
    <xf numFmtId="165" fontId="45" fillId="28" borderId="1" xfId="6" applyNumberFormat="1" applyFont="1" applyFill="1" applyBorder="1" applyAlignment="1" applyProtection="1">
      <alignment horizontal="center" vertical="center"/>
      <protection hidden="1"/>
    </xf>
    <xf numFmtId="0" fontId="80" fillId="17" borderId="0" xfId="0" applyFont="1" applyFill="1" applyProtection="1">
      <protection hidden="1"/>
    </xf>
    <xf numFmtId="0" fontId="43" fillId="17" borderId="0" xfId="0" applyFont="1" applyFill="1" applyAlignment="1" applyProtection="1">
      <protection hidden="1"/>
    </xf>
    <xf numFmtId="1" fontId="43" fillId="28" borderId="1" xfId="0" applyNumberFormat="1" applyFont="1" applyFill="1" applyBorder="1" applyAlignment="1" applyProtection="1">
      <alignment horizontal="center" vertical="center"/>
      <protection hidden="1"/>
    </xf>
    <xf numFmtId="0" fontId="82" fillId="17" borderId="0" xfId="0" applyFont="1" applyFill="1" applyBorder="1" applyAlignment="1" applyProtection="1">
      <alignment horizontal="center" vertical="center" wrapText="1"/>
      <protection hidden="1"/>
    </xf>
    <xf numFmtId="0" fontId="54" fillId="17" borderId="0" xfId="0" applyFont="1" applyFill="1" applyBorder="1" applyAlignment="1" applyProtection="1">
      <alignment horizontal="center" vertical="center" wrapText="1"/>
      <protection hidden="1"/>
    </xf>
    <xf numFmtId="0" fontId="54" fillId="17" borderId="0" xfId="0" applyFont="1" applyFill="1" applyBorder="1" applyAlignment="1" applyProtection="1">
      <alignment horizontal="center" vertical="center"/>
      <protection hidden="1"/>
    </xf>
    <xf numFmtId="1" fontId="83" fillId="17" borderId="0" xfId="6" applyNumberFormat="1" applyFont="1" applyFill="1" applyBorder="1" applyAlignment="1" applyProtection="1">
      <alignment horizontal="center" vertical="center"/>
      <protection hidden="1"/>
    </xf>
    <xf numFmtId="9" fontId="54" fillId="17" borderId="0" xfId="6" applyFont="1" applyFill="1" applyBorder="1" applyAlignment="1" applyProtection="1">
      <alignment horizontal="center" vertical="center"/>
      <protection hidden="1"/>
    </xf>
    <xf numFmtId="0" fontId="55" fillId="17" borderId="0" xfId="0" applyFont="1" applyFill="1" applyBorder="1" applyAlignment="1" applyProtection="1">
      <alignment horizontal="left" vertical="center"/>
      <protection hidden="1"/>
    </xf>
    <xf numFmtId="0" fontId="65" fillId="15" borderId="25" xfId="8" applyFont="1" applyFill="1" applyBorder="1" applyAlignment="1" applyProtection="1">
      <protection hidden="1"/>
    </xf>
    <xf numFmtId="0" fontId="17" fillId="17" borderId="0" xfId="8" applyFont="1" applyFill="1" applyBorder="1" applyAlignment="1" applyProtection="1">
      <alignment horizontal="left"/>
      <protection hidden="1"/>
    </xf>
    <xf numFmtId="0" fontId="0" fillId="29" borderId="1" xfId="0" applyFont="1" applyFill="1" applyBorder="1" applyAlignment="1" applyProtection="1">
      <alignment horizontal="center" vertical="center"/>
      <protection hidden="1"/>
    </xf>
    <xf numFmtId="0" fontId="86" fillId="17" borderId="0" xfId="0" applyFont="1" applyFill="1" applyProtection="1">
      <protection hidden="1"/>
    </xf>
    <xf numFmtId="0" fontId="87" fillId="17" borderId="0" xfId="0" applyFont="1" applyFill="1" applyBorder="1" applyAlignment="1" applyProtection="1">
      <alignment horizontal="left" vertical="center"/>
      <protection hidden="1"/>
    </xf>
    <xf numFmtId="9" fontId="43" fillId="17" borderId="0" xfId="6" applyFont="1" applyFill="1" applyBorder="1" applyAlignment="1" applyProtection="1">
      <alignment vertical="center"/>
      <protection hidden="1"/>
    </xf>
    <xf numFmtId="0" fontId="87" fillId="17" borderId="0" xfId="0" applyFont="1" applyFill="1" applyBorder="1" applyAlignment="1" applyProtection="1">
      <alignment horizontal="center" vertical="center" wrapText="1"/>
      <protection hidden="1"/>
    </xf>
    <xf numFmtId="0" fontId="0" fillId="17" borderId="0" xfId="0" applyFill="1" applyBorder="1" applyProtection="1">
      <protection hidden="1"/>
    </xf>
    <xf numFmtId="0" fontId="72" fillId="0" borderId="29" xfId="8" applyFont="1" applyBorder="1" applyAlignment="1" applyProtection="1">
      <protection hidden="1"/>
    </xf>
    <xf numFmtId="0" fontId="17" fillId="17" borderId="0" xfId="8" applyFont="1" applyFill="1" applyBorder="1" applyAlignment="1" applyProtection="1">
      <alignment wrapText="1"/>
      <protection hidden="1"/>
    </xf>
    <xf numFmtId="0" fontId="89" fillId="17" borderId="0" xfId="8" applyFont="1" applyFill="1" applyBorder="1" applyAlignment="1" applyProtection="1">
      <alignment wrapText="1"/>
      <protection hidden="1"/>
    </xf>
    <xf numFmtId="1" fontId="0" fillId="28" borderId="1" xfId="0" applyNumberFormat="1" applyFont="1" applyFill="1" applyBorder="1" applyAlignment="1" applyProtection="1">
      <alignment horizontal="center" vertical="center"/>
      <protection hidden="1"/>
    </xf>
    <xf numFmtId="1" fontId="0" fillId="30" borderId="1" xfId="0" applyNumberFormat="1" applyFont="1" applyFill="1" applyBorder="1" applyAlignment="1" applyProtection="1">
      <alignment horizontal="center"/>
      <protection hidden="1"/>
    </xf>
    <xf numFmtId="1" fontId="43" fillId="28" borderId="1" xfId="0" applyNumberFormat="1" applyFont="1" applyFill="1" applyBorder="1" applyAlignment="1" applyProtection="1">
      <alignment horizontal="center"/>
      <protection hidden="1"/>
    </xf>
    <xf numFmtId="1" fontId="0" fillId="0" borderId="0" xfId="0" applyNumberFormat="1" applyBorder="1" applyProtection="1">
      <protection hidden="1"/>
    </xf>
    <xf numFmtId="0" fontId="55" fillId="17" borderId="0" xfId="0" applyFont="1" applyFill="1" applyBorder="1" applyAlignment="1" applyProtection="1">
      <alignment horizontal="center" vertical="center" wrapText="1"/>
      <protection hidden="1"/>
    </xf>
    <xf numFmtId="0" fontId="34" fillId="17" borderId="0" xfId="2" applyFont="1" applyFill="1" applyBorder="1" applyAlignment="1" applyProtection="1">
      <alignment vertical="center"/>
      <protection hidden="1"/>
    </xf>
    <xf numFmtId="0" fontId="55" fillId="17" borderId="0" xfId="0" applyFont="1" applyFill="1" applyBorder="1" applyAlignment="1" applyProtection="1">
      <alignment horizontal="left" vertical="center" wrapText="1"/>
      <protection hidden="1"/>
    </xf>
    <xf numFmtId="165" fontId="43" fillId="27" borderId="1" xfId="6" applyNumberFormat="1" applyFont="1" applyFill="1" applyBorder="1" applyAlignment="1" applyProtection="1">
      <alignment horizontal="center" vertical="center"/>
      <protection locked="0"/>
    </xf>
    <xf numFmtId="9" fontId="54" fillId="17" borderId="0" xfId="6" applyFont="1" applyFill="1" applyBorder="1" applyAlignment="1" applyProtection="1">
      <alignment horizontal="center" vertical="center"/>
      <protection locked="0"/>
    </xf>
    <xf numFmtId="0" fontId="72" fillId="0" borderId="25" xfId="8" applyFont="1" applyBorder="1" applyAlignment="1" applyProtection="1">
      <protection hidden="1"/>
    </xf>
    <xf numFmtId="0" fontId="89" fillId="17" borderId="0" xfId="8" applyFont="1" applyFill="1" applyBorder="1" applyAlignment="1" applyProtection="1">
      <alignment horizontal="left" wrapText="1"/>
      <protection hidden="1"/>
    </xf>
    <xf numFmtId="0" fontId="89" fillId="17" borderId="27" xfId="8" applyFont="1" applyFill="1" applyBorder="1" applyAlignment="1" applyProtection="1">
      <alignment horizontal="left" wrapText="1"/>
      <protection hidden="1"/>
    </xf>
    <xf numFmtId="0" fontId="89" fillId="17" borderId="27" xfId="8" applyFont="1" applyFill="1" applyBorder="1" applyAlignment="1" applyProtection="1">
      <alignment wrapText="1"/>
      <protection hidden="1"/>
    </xf>
    <xf numFmtId="0" fontId="100" fillId="0" borderId="0" xfId="0" applyFont="1" applyProtection="1">
      <protection hidden="1"/>
    </xf>
    <xf numFmtId="0" fontId="99" fillId="0" borderId="0" xfId="0" applyFont="1" applyProtection="1">
      <protection hidden="1"/>
    </xf>
    <xf numFmtId="0" fontId="90" fillId="0" borderId="0" xfId="0" applyFont="1" applyProtection="1">
      <protection hidden="1"/>
    </xf>
    <xf numFmtId="0" fontId="34" fillId="17" borderId="0" xfId="2" applyFill="1" applyBorder="1" applyAlignment="1" applyProtection="1">
      <alignment vertical="center"/>
      <protection hidden="1"/>
    </xf>
    <xf numFmtId="0" fontId="87" fillId="17" borderId="0" xfId="0" applyFont="1" applyFill="1" applyBorder="1" applyAlignment="1" applyProtection="1">
      <alignment horizontal="left" vertical="center" wrapText="1"/>
      <protection hidden="1"/>
    </xf>
    <xf numFmtId="0" fontId="55" fillId="0" borderId="0" xfId="0" applyFont="1" applyFill="1" applyBorder="1" applyAlignment="1" applyProtection="1">
      <alignment horizontal="left" vertical="center"/>
      <protection hidden="1"/>
    </xf>
    <xf numFmtId="9" fontId="43" fillId="0" borderId="0" xfId="6" applyFont="1" applyFill="1" applyBorder="1" applyAlignment="1" applyProtection="1">
      <alignment vertical="center"/>
      <protection hidden="1"/>
    </xf>
    <xf numFmtId="0" fontId="55" fillId="0" borderId="0" xfId="0" applyFont="1" applyFill="1" applyBorder="1" applyAlignment="1" applyProtection="1">
      <alignment horizontal="center" vertical="center" wrapText="1"/>
      <protection hidden="1"/>
    </xf>
    <xf numFmtId="0" fontId="43" fillId="0" borderId="0" xfId="0" applyFont="1" applyFill="1" applyProtection="1">
      <protection hidden="1"/>
    </xf>
    <xf numFmtId="0" fontId="34" fillId="0" borderId="0" xfId="2" applyFont="1" applyFill="1" applyBorder="1" applyAlignment="1" applyProtection="1">
      <alignment vertical="center"/>
      <protection hidden="1"/>
    </xf>
    <xf numFmtId="0" fontId="0" fillId="0" borderId="0" xfId="0" applyFont="1" applyFill="1" applyProtection="1">
      <protection hidden="1"/>
    </xf>
    <xf numFmtId="0" fontId="55" fillId="0" borderId="0" xfId="0" applyFont="1" applyFill="1" applyBorder="1" applyAlignment="1" applyProtection="1">
      <alignment horizontal="left" vertical="center" wrapText="1"/>
      <protection hidden="1"/>
    </xf>
    <xf numFmtId="0" fontId="72" fillId="0" borderId="30" xfId="8" applyFont="1" applyBorder="1" applyAlignment="1" applyProtection="1">
      <protection hidden="1"/>
    </xf>
    <xf numFmtId="0" fontId="0" fillId="0" borderId="30" xfId="0" applyBorder="1" applyProtection="1">
      <protection hidden="1"/>
    </xf>
    <xf numFmtId="0" fontId="70" fillId="17" borderId="0" xfId="8" applyFont="1" applyFill="1" applyBorder="1" applyAlignment="1" applyProtection="1">
      <alignment vertical="center"/>
      <protection hidden="1"/>
    </xf>
    <xf numFmtId="0" fontId="17" fillId="17" borderId="0" xfId="8" applyFont="1" applyFill="1" applyBorder="1" applyAlignment="1" applyProtection="1">
      <protection hidden="1"/>
    </xf>
    <xf numFmtId="0" fontId="53" fillId="17" borderId="0" xfId="0" applyFont="1" applyFill="1" applyAlignment="1" applyProtection="1">
      <alignment vertical="top" wrapText="1"/>
      <protection hidden="1"/>
    </xf>
    <xf numFmtId="0" fontId="0" fillId="0" borderId="25" xfId="0" applyBorder="1" applyProtection="1">
      <protection hidden="1"/>
    </xf>
    <xf numFmtId="0" fontId="85" fillId="17" borderId="0" xfId="8" applyFont="1" applyFill="1" applyBorder="1" applyAlignment="1" applyProtection="1">
      <alignment vertical="center" wrapText="1"/>
      <protection hidden="1"/>
    </xf>
    <xf numFmtId="49" fontId="0" fillId="29" borderId="1" xfId="0" applyNumberFormat="1" applyFont="1" applyFill="1" applyBorder="1" applyAlignment="1" applyProtection="1">
      <alignment horizontal="center" vertical="center"/>
      <protection hidden="1"/>
    </xf>
    <xf numFmtId="0" fontId="93" fillId="17" borderId="0" xfId="8" applyFont="1" applyFill="1" applyAlignment="1" applyProtection="1">
      <alignment horizontal="left"/>
      <protection hidden="1"/>
    </xf>
    <xf numFmtId="0" fontId="134" fillId="29" borderId="1" xfId="0" applyFont="1" applyFill="1" applyBorder="1" applyAlignment="1" applyProtection="1">
      <alignment horizontal="center" vertical="center" wrapText="1"/>
      <protection hidden="1"/>
    </xf>
    <xf numFmtId="49" fontId="86" fillId="24" borderId="1" xfId="0" applyNumberFormat="1" applyFont="1" applyFill="1" applyBorder="1" applyAlignment="1" applyProtection="1">
      <alignment horizontal="center" vertical="center"/>
      <protection hidden="1"/>
    </xf>
    <xf numFmtId="0" fontId="54" fillId="5" borderId="0" xfId="0" applyFont="1" applyFill="1" applyBorder="1" applyAlignment="1" applyProtection="1">
      <alignment horizontal="center" vertical="center" wrapText="1"/>
      <protection hidden="1"/>
    </xf>
    <xf numFmtId="0" fontId="54" fillId="5" borderId="0" xfId="0" applyFont="1" applyFill="1" applyBorder="1" applyAlignment="1" applyProtection="1">
      <alignment horizontal="center" vertical="center"/>
      <protection hidden="1"/>
    </xf>
    <xf numFmtId="0" fontId="92" fillId="17" borderId="0" xfId="0" applyFont="1" applyFill="1" applyBorder="1" applyAlignment="1" applyProtection="1">
      <alignment vertical="top" wrapText="1"/>
      <protection hidden="1"/>
    </xf>
    <xf numFmtId="0" fontId="56" fillId="5" borderId="30" xfId="8" applyFont="1" applyFill="1" applyBorder="1" applyAlignment="1" applyProtection="1">
      <alignment horizontal="left"/>
      <protection hidden="1"/>
    </xf>
    <xf numFmtId="0" fontId="36" fillId="0" borderId="30" xfId="5" applyBorder="1" applyAlignment="1" applyProtection="1">
      <alignment vertical="top"/>
      <protection hidden="1"/>
    </xf>
    <xf numFmtId="0" fontId="17" fillId="17" borderId="28" xfId="8" applyFont="1" applyFill="1" applyBorder="1" applyAlignment="1" applyProtection="1">
      <protection hidden="1"/>
    </xf>
    <xf numFmtId="0" fontId="17" fillId="17" borderId="28" xfId="8" applyFont="1" applyFill="1" applyBorder="1" applyAlignment="1" applyProtection="1">
      <alignment wrapText="1"/>
      <protection hidden="1"/>
    </xf>
    <xf numFmtId="0" fontId="124" fillId="29" borderId="1" xfId="0" applyFont="1" applyFill="1" applyBorder="1" applyAlignment="1" applyProtection="1">
      <alignment horizontal="center" vertical="center" wrapText="1"/>
      <protection hidden="1"/>
    </xf>
    <xf numFmtId="0" fontId="54" fillId="17" borderId="0" xfId="0" applyFont="1" applyFill="1" applyBorder="1" applyAlignment="1" applyProtection="1">
      <alignment horizontal="left" vertical="center" wrapText="1"/>
      <protection hidden="1"/>
    </xf>
    <xf numFmtId="0" fontId="252" fillId="15" borderId="0" xfId="8" applyFont="1" applyFill="1" applyAlignment="1" applyProtection="1">
      <alignment horizontal="left" vertical="top"/>
      <protection hidden="1"/>
    </xf>
    <xf numFmtId="0" fontId="43" fillId="15" borderId="0" xfId="0" applyFont="1" applyFill="1" applyAlignment="1" applyProtection="1">
      <alignment wrapText="1"/>
      <protection hidden="1"/>
    </xf>
    <xf numFmtId="0" fontId="94" fillId="15" borderId="0" xfId="8" applyFont="1" applyFill="1" applyAlignment="1" applyProtection="1">
      <alignment horizontal="center" vertical="top"/>
      <protection hidden="1"/>
    </xf>
    <xf numFmtId="0" fontId="95" fillId="15" borderId="0" xfId="8" applyFont="1" applyFill="1" applyBorder="1" applyAlignment="1" applyProtection="1">
      <alignment horizontal="center" vertical="center"/>
      <protection hidden="1"/>
    </xf>
    <xf numFmtId="0" fontId="60" fillId="27" borderId="1" xfId="0" applyFont="1" applyFill="1" applyBorder="1" applyAlignment="1" applyProtection="1">
      <alignment horizontal="left"/>
      <protection hidden="1"/>
    </xf>
    <xf numFmtId="9" fontId="33" fillId="27" borderId="1" xfId="6" applyFont="1" applyFill="1" applyBorder="1" applyProtection="1">
      <protection hidden="1"/>
    </xf>
    <xf numFmtId="0" fontId="60" fillId="27" borderId="60" xfId="0" applyFont="1" applyFill="1" applyBorder="1" applyAlignment="1" applyProtection="1">
      <alignment horizontal="left"/>
      <protection hidden="1"/>
    </xf>
    <xf numFmtId="0" fontId="123" fillId="29" borderId="9" xfId="0" applyFont="1" applyFill="1" applyBorder="1" applyAlignment="1" applyProtection="1">
      <alignment horizontal="center"/>
      <protection hidden="1"/>
    </xf>
    <xf numFmtId="0" fontId="40" fillId="29" borderId="9" xfId="0" applyFont="1" applyFill="1" applyBorder="1" applyProtection="1">
      <protection hidden="1"/>
    </xf>
    <xf numFmtId="0" fontId="40" fillId="29" borderId="9" xfId="0" applyFont="1" applyFill="1" applyBorder="1" applyAlignment="1" applyProtection="1">
      <alignment wrapText="1"/>
      <protection hidden="1"/>
    </xf>
    <xf numFmtId="0" fontId="123" fillId="29" borderId="2" xfId="0" applyFont="1" applyFill="1" applyBorder="1" applyAlignment="1" applyProtection="1">
      <alignment horizontal="center"/>
      <protection hidden="1"/>
    </xf>
    <xf numFmtId="9" fontId="40" fillId="29" borderId="1" xfId="6" applyFont="1" applyFill="1" applyBorder="1" applyProtection="1">
      <protection hidden="1"/>
    </xf>
    <xf numFmtId="0" fontId="103" fillId="0" borderId="5" xfId="0" applyFont="1" applyFill="1" applyBorder="1" applyAlignment="1" applyProtection="1">
      <alignment horizontal="center" vertical="center"/>
      <protection hidden="1"/>
    </xf>
    <xf numFmtId="0" fontId="121" fillId="0" borderId="5" xfId="8" applyFont="1" applyFill="1" applyBorder="1" applyAlignment="1" applyProtection="1">
      <alignment horizontal="center" vertical="center" wrapText="1"/>
      <protection hidden="1"/>
    </xf>
    <xf numFmtId="0" fontId="60" fillId="0" borderId="5" xfId="0" applyFont="1" applyFill="1" applyBorder="1" applyAlignment="1" applyProtection="1">
      <alignment horizontal="center"/>
      <protection hidden="1"/>
    </xf>
    <xf numFmtId="0" fontId="60" fillId="27" borderId="9" xfId="0" applyFont="1" applyFill="1" applyBorder="1" applyAlignment="1" applyProtection="1">
      <alignment horizontal="left"/>
      <protection hidden="1"/>
    </xf>
    <xf numFmtId="0" fontId="123" fillId="29" borderId="1" xfId="0" applyFont="1" applyFill="1" applyBorder="1" applyAlignment="1" applyProtection="1">
      <alignment horizontal="center"/>
      <protection hidden="1"/>
    </xf>
    <xf numFmtId="0" fontId="34" fillId="0" borderId="0" xfId="0" applyFont="1" applyProtection="1">
      <protection hidden="1"/>
    </xf>
    <xf numFmtId="0" fontId="104" fillId="0" borderId="5" xfId="8" applyFont="1" applyFill="1" applyBorder="1" applyAlignment="1" applyProtection="1">
      <alignment horizontal="center" vertical="center" wrapText="1"/>
      <protection hidden="1"/>
    </xf>
    <xf numFmtId="0" fontId="0" fillId="0" borderId="5" xfId="0" applyFill="1" applyBorder="1" applyProtection="1">
      <protection locked="0"/>
    </xf>
    <xf numFmtId="164" fontId="0" fillId="15" borderId="0" xfId="0" applyNumberFormat="1" applyFill="1" applyProtection="1">
      <protection hidden="1"/>
    </xf>
    <xf numFmtId="164" fontId="43" fillId="54" borderId="62" xfId="0" applyNumberFormat="1" applyFont="1" applyFill="1" applyBorder="1" applyAlignment="1" applyProtection="1">
      <alignment horizontal="center"/>
      <protection hidden="1"/>
    </xf>
    <xf numFmtId="0" fontId="43" fillId="54" borderId="62" xfId="0" applyFont="1" applyFill="1" applyBorder="1" applyAlignment="1" applyProtection="1">
      <alignment horizontal="center"/>
      <protection hidden="1"/>
    </xf>
    <xf numFmtId="0" fontId="31" fillId="0" borderId="0" xfId="8" applyFont="1" applyBorder="1" applyAlignment="1" applyProtection="1">
      <alignment horizontal="center"/>
      <protection hidden="1"/>
    </xf>
    <xf numFmtId="0" fontId="43" fillId="0" borderId="0" xfId="0" applyFont="1" applyAlignment="1" applyProtection="1">
      <alignment horizontal="center"/>
      <protection hidden="1"/>
    </xf>
    <xf numFmtId="0" fontId="210" fillId="0" borderId="0" xfId="8" applyFont="1" applyBorder="1" applyAlignment="1" applyProtection="1">
      <alignment vertical="center"/>
      <protection hidden="1"/>
    </xf>
    <xf numFmtId="4" fontId="0" fillId="0" borderId="0" xfId="0" applyNumberFormat="1" applyAlignment="1" applyProtection="1">
      <alignment horizontal="center"/>
      <protection hidden="1"/>
    </xf>
    <xf numFmtId="0" fontId="84" fillId="0" borderId="0" xfId="0" applyFont="1" applyProtection="1">
      <protection hidden="1"/>
    </xf>
    <xf numFmtId="0" fontId="0" fillId="0" borderId="0" xfId="0" applyFill="1" applyAlignment="1" applyProtection="1">
      <alignment horizontal="left"/>
      <protection hidden="1"/>
    </xf>
    <xf numFmtId="0" fontId="43" fillId="0" borderId="0" xfId="0" applyFont="1" applyAlignment="1" applyProtection="1">
      <alignment horizontal="left"/>
      <protection hidden="1"/>
    </xf>
    <xf numFmtId="0" fontId="34" fillId="36" borderId="1" xfId="0" applyFont="1" applyFill="1" applyBorder="1" applyAlignment="1" applyProtection="1">
      <alignment horizontal="center" vertical="center"/>
      <protection hidden="1"/>
    </xf>
    <xf numFmtId="0" fontId="186" fillId="5" borderId="0" xfId="0" applyFont="1" applyFill="1" applyBorder="1" applyAlignment="1" applyProtection="1">
      <alignment vertical="center" wrapText="1"/>
      <protection hidden="1"/>
    </xf>
    <xf numFmtId="0" fontId="34" fillId="5" borderId="0" xfId="0" applyFont="1" applyFill="1" applyBorder="1" applyAlignment="1" applyProtection="1">
      <alignment horizontal="center" vertical="center"/>
      <protection hidden="1"/>
    </xf>
    <xf numFmtId="165" fontId="43" fillId="5" borderId="0" xfId="6" applyNumberFormat="1" applyFont="1" applyFill="1" applyBorder="1" applyAlignment="1" applyProtection="1">
      <alignment horizontal="center" vertical="center"/>
      <protection hidden="1"/>
    </xf>
    <xf numFmtId="0" fontId="148" fillId="5" borderId="0" xfId="0" applyFont="1" applyFill="1" applyBorder="1" applyAlignment="1" applyProtection="1">
      <alignment vertical="center" wrapText="1"/>
      <protection hidden="1"/>
    </xf>
    <xf numFmtId="0" fontId="80" fillId="0" borderId="0" xfId="0" applyFont="1" applyProtection="1">
      <protection hidden="1"/>
    </xf>
    <xf numFmtId="0" fontId="187" fillId="0" borderId="0" xfId="8" applyFont="1" applyAlignment="1" applyProtection="1">
      <alignment horizontal="left" vertical="top"/>
      <protection hidden="1"/>
    </xf>
    <xf numFmtId="0" fontId="0" fillId="5" borderId="0" xfId="0" applyFill="1" applyBorder="1" applyAlignment="1" applyProtection="1">
      <alignment horizontal="left"/>
      <protection hidden="1"/>
    </xf>
    <xf numFmtId="0" fontId="43" fillId="24" borderId="1" xfId="0" applyFont="1" applyFill="1" applyBorder="1" applyAlignment="1" applyProtection="1">
      <alignment horizontal="center" vertical="center"/>
      <protection hidden="1"/>
    </xf>
    <xf numFmtId="0" fontId="82" fillId="0" borderId="0" xfId="0" applyFont="1" applyFill="1" applyBorder="1" applyAlignment="1" applyProtection="1">
      <alignment horizontal="center" vertical="center" wrapText="1"/>
      <protection hidden="1"/>
    </xf>
    <xf numFmtId="0" fontId="54" fillId="0" borderId="0" xfId="0" applyFont="1" applyFill="1" applyBorder="1" applyAlignment="1" applyProtection="1">
      <alignment horizontal="center" vertical="center" wrapText="1"/>
      <protection hidden="1"/>
    </xf>
    <xf numFmtId="0" fontId="54" fillId="0" borderId="0" xfId="0" applyFont="1" applyFill="1" applyBorder="1" applyAlignment="1" applyProtection="1">
      <alignment horizontal="center" vertical="center"/>
      <protection hidden="1"/>
    </xf>
    <xf numFmtId="1" fontId="83" fillId="0" borderId="0" xfId="6" applyNumberFormat="1" applyFont="1" applyFill="1" applyBorder="1" applyAlignment="1" applyProtection="1">
      <alignment horizontal="center" vertical="center"/>
      <protection hidden="1"/>
    </xf>
    <xf numFmtId="0" fontId="87" fillId="0" borderId="0" xfId="0" applyFont="1" applyFill="1" applyBorder="1" applyAlignment="1" applyProtection="1">
      <alignment horizontal="left" vertical="center"/>
      <protection hidden="1"/>
    </xf>
    <xf numFmtId="0" fontId="87" fillId="0" borderId="0" xfId="0" applyFont="1" applyFill="1" applyBorder="1" applyAlignment="1" applyProtection="1">
      <alignment horizontal="center" vertical="center" wrapText="1"/>
      <protection hidden="1"/>
    </xf>
    <xf numFmtId="0" fontId="34" fillId="0" borderId="0" xfId="2" applyFill="1" applyBorder="1" applyAlignment="1" applyProtection="1">
      <alignment vertical="center"/>
      <protection hidden="1"/>
    </xf>
    <xf numFmtId="0" fontId="87" fillId="0" borderId="0" xfId="0" applyFont="1" applyFill="1" applyBorder="1" applyAlignment="1" applyProtection="1">
      <alignment horizontal="left" vertical="center" wrapText="1"/>
      <protection hidden="1"/>
    </xf>
    <xf numFmtId="0" fontId="190" fillId="0" borderId="0" xfId="0" applyFont="1" applyProtection="1">
      <protection hidden="1"/>
    </xf>
    <xf numFmtId="0" fontId="150" fillId="5" borderId="0" xfId="3" applyFont="1" applyFill="1" applyBorder="1" applyAlignment="1" applyProtection="1">
      <alignment vertical="center" wrapText="1"/>
      <protection hidden="1"/>
    </xf>
    <xf numFmtId="0" fontId="151" fillId="5" borderId="0" xfId="0" applyFont="1" applyFill="1" applyBorder="1" applyAlignment="1" applyProtection="1">
      <alignment vertical="center" wrapText="1"/>
      <protection hidden="1"/>
    </xf>
    <xf numFmtId="0" fontId="0" fillId="5" borderId="0" xfId="0" applyFont="1" applyFill="1" applyBorder="1" applyAlignment="1" applyProtection="1">
      <alignment horizontal="center" vertical="center"/>
      <protection hidden="1"/>
    </xf>
    <xf numFmtId="0" fontId="43" fillId="5" borderId="0" xfId="0" applyFont="1" applyFill="1" applyBorder="1" applyAlignment="1" applyProtection="1">
      <alignment horizontal="center" vertical="center"/>
      <protection hidden="1"/>
    </xf>
    <xf numFmtId="0" fontId="57" fillId="5" borderId="0" xfId="3" applyFont="1" applyFill="1" applyBorder="1" applyAlignment="1" applyProtection="1">
      <alignment vertical="center" wrapText="1"/>
      <protection hidden="1"/>
    </xf>
    <xf numFmtId="0" fontId="86" fillId="5" borderId="0" xfId="0" applyFont="1" applyFill="1" applyBorder="1" applyAlignment="1" applyProtection="1">
      <alignment horizontal="center" vertical="center"/>
      <protection hidden="1"/>
    </xf>
    <xf numFmtId="1" fontId="83" fillId="0" borderId="0" xfId="6" applyNumberFormat="1" applyFont="1" applyFill="1" applyBorder="1" applyAlignment="1" applyProtection="1">
      <alignment horizontal="center" vertical="center"/>
      <protection locked="0"/>
    </xf>
    <xf numFmtId="164" fontId="0" fillId="54" borderId="62" xfId="0" applyNumberFormat="1" applyFill="1" applyBorder="1" applyAlignment="1" applyProtection="1">
      <alignment horizontal="center"/>
      <protection hidden="1"/>
    </xf>
    <xf numFmtId="0" fontId="0" fillId="54" borderId="62" xfId="0" applyFill="1" applyBorder="1" applyAlignment="1" applyProtection="1">
      <alignment horizontal="center"/>
      <protection hidden="1"/>
    </xf>
    <xf numFmtId="0" fontId="70" fillId="0" borderId="0" xfId="8" applyFont="1" applyBorder="1" applyAlignment="1" applyProtection="1">
      <alignment wrapText="1"/>
      <protection hidden="1"/>
    </xf>
    <xf numFmtId="0" fontId="53" fillId="0" borderId="0" xfId="0" applyFont="1" applyBorder="1" applyProtection="1">
      <protection hidden="1"/>
    </xf>
    <xf numFmtId="165" fontId="138" fillId="26" borderId="1" xfId="6" applyNumberFormat="1" applyFont="1" applyFill="1" applyBorder="1" applyAlignment="1" applyProtection="1">
      <alignment horizontal="center" vertical="center"/>
      <protection hidden="1"/>
    </xf>
    <xf numFmtId="0" fontId="43" fillId="38" borderId="1" xfId="0" applyFont="1" applyFill="1" applyBorder="1" applyAlignment="1" applyProtection="1">
      <alignment horizontal="center" vertical="center"/>
      <protection hidden="1"/>
    </xf>
    <xf numFmtId="0" fontId="63" fillId="0" borderId="0" xfId="0" applyFont="1" applyBorder="1" applyProtection="1">
      <protection hidden="1"/>
    </xf>
    <xf numFmtId="0" fontId="196" fillId="0" borderId="0" xfId="0" applyFont="1" applyProtection="1">
      <protection hidden="1"/>
    </xf>
    <xf numFmtId="1" fontId="0" fillId="27" borderId="1" xfId="0" applyNumberFormat="1" applyFill="1" applyBorder="1" applyAlignment="1" applyProtection="1">
      <alignment horizontal="center" vertical="center"/>
      <protection hidden="1"/>
    </xf>
    <xf numFmtId="0" fontId="196" fillId="5" borderId="0" xfId="0" applyFont="1" applyFill="1" applyProtection="1">
      <protection hidden="1"/>
    </xf>
    <xf numFmtId="0" fontId="63" fillId="0" borderId="0" xfId="0" applyFont="1" applyAlignment="1" applyProtection="1">
      <alignment horizontal="left"/>
      <protection hidden="1"/>
    </xf>
    <xf numFmtId="165" fontId="33" fillId="27" borderId="1" xfId="6" applyNumberFormat="1" applyFont="1" applyFill="1" applyBorder="1" applyAlignment="1" applyProtection="1">
      <alignment horizontal="center" vertical="center"/>
      <protection hidden="1"/>
    </xf>
    <xf numFmtId="165" fontId="33" fillId="27" borderId="1" xfId="6" applyNumberFormat="1" applyFont="1" applyFill="1" applyBorder="1" applyAlignment="1" applyProtection="1">
      <alignment horizontal="center" vertical="center"/>
      <protection locked="0"/>
    </xf>
    <xf numFmtId="0" fontId="65" fillId="0" borderId="0" xfId="8" applyFont="1" applyBorder="1" applyAlignment="1" applyProtection="1">
      <protection hidden="1"/>
    </xf>
    <xf numFmtId="0" fontId="65" fillId="0" borderId="0" xfId="8" applyFont="1" applyBorder="1" applyAlignment="1" applyProtection="1">
      <alignment wrapText="1"/>
      <protection hidden="1"/>
    </xf>
    <xf numFmtId="0" fontId="53" fillId="0" borderId="0" xfId="0" applyFont="1" applyAlignment="1" applyProtection="1">
      <protection hidden="1"/>
    </xf>
    <xf numFmtId="0" fontId="65" fillId="0" borderId="0" xfId="8" applyFont="1" applyBorder="1" applyAlignment="1" applyProtection="1">
      <alignment horizontal="left"/>
      <protection hidden="1"/>
    </xf>
    <xf numFmtId="0" fontId="186" fillId="40" borderId="1" xfId="0" applyFont="1" applyFill="1" applyBorder="1" applyAlignment="1" applyProtection="1">
      <alignment vertical="center" wrapText="1"/>
      <protection hidden="1"/>
    </xf>
    <xf numFmtId="0" fontId="34" fillId="41" borderId="1" xfId="0" applyFont="1" applyFill="1" applyBorder="1" applyAlignment="1" applyProtection="1">
      <alignment horizontal="center" vertical="center"/>
      <protection hidden="1"/>
    </xf>
    <xf numFmtId="165" fontId="43" fillId="42" borderId="1" xfId="6" applyNumberFormat="1" applyFont="1" applyFill="1" applyBorder="1" applyAlignment="1" applyProtection="1">
      <alignment horizontal="center" vertical="center"/>
      <protection hidden="1"/>
    </xf>
    <xf numFmtId="0" fontId="148" fillId="43" borderId="1" xfId="0" applyFont="1" applyFill="1" applyBorder="1" applyAlignment="1" applyProtection="1">
      <alignment vertical="center" wrapText="1"/>
      <protection hidden="1"/>
    </xf>
    <xf numFmtId="165" fontId="43" fillId="44" borderId="1" xfId="6" applyNumberFormat="1" applyFont="1" applyFill="1" applyBorder="1" applyAlignment="1" applyProtection="1">
      <alignment horizontal="center" vertical="center"/>
      <protection hidden="1"/>
    </xf>
    <xf numFmtId="49" fontId="34" fillId="36" borderId="1" xfId="0" applyNumberFormat="1" applyFont="1" applyFill="1" applyBorder="1" applyAlignment="1" applyProtection="1">
      <alignment horizontal="center" vertical="center"/>
      <protection hidden="1"/>
    </xf>
    <xf numFmtId="49" fontId="43" fillId="38" borderId="1" xfId="0" applyNumberFormat="1" applyFont="1" applyFill="1" applyBorder="1" applyAlignment="1" applyProtection="1">
      <alignment horizontal="center" vertical="center"/>
      <protection hidden="1"/>
    </xf>
    <xf numFmtId="0" fontId="145" fillId="0" borderId="0" xfId="8" applyFont="1" applyBorder="1" applyAlignment="1" applyProtection="1">
      <protection hidden="1"/>
    </xf>
    <xf numFmtId="49" fontId="43" fillId="24" borderId="1" xfId="0" applyNumberFormat="1" applyFont="1" applyFill="1" applyBorder="1" applyAlignment="1" applyProtection="1">
      <alignment horizontal="center" vertical="center"/>
      <protection hidden="1"/>
    </xf>
    <xf numFmtId="0" fontId="111" fillId="0" borderId="0" xfId="0" applyNumberFormat="1" applyFont="1" applyFill="1" applyProtection="1">
      <protection hidden="1"/>
    </xf>
    <xf numFmtId="0" fontId="160" fillId="23" borderId="1" xfId="0" applyNumberFormat="1" applyFont="1" applyFill="1" applyBorder="1" applyAlignment="1" applyProtection="1">
      <alignment vertical="center" wrapText="1"/>
      <protection hidden="1"/>
    </xf>
    <xf numFmtId="0" fontId="228" fillId="0" borderId="0" xfId="0" applyNumberFormat="1" applyFont="1" applyFill="1" applyBorder="1" applyAlignment="1" applyProtection="1">
      <alignment horizontal="center"/>
      <protection hidden="1"/>
    </xf>
    <xf numFmtId="0" fontId="226" fillId="50" borderId="1" xfId="0" applyNumberFormat="1" applyFont="1" applyFill="1" applyBorder="1" applyAlignment="1" applyProtection="1">
      <alignment horizontal="center" vertical="center" wrapText="1"/>
      <protection hidden="1"/>
    </xf>
    <xf numFmtId="0" fontId="111" fillId="0" borderId="0" xfId="0" applyNumberFormat="1" applyFont="1" applyFill="1" applyBorder="1" applyProtection="1">
      <protection hidden="1"/>
    </xf>
    <xf numFmtId="0" fontId="111" fillId="50" borderId="0" xfId="0" applyNumberFormat="1" applyFont="1" applyFill="1" applyBorder="1" applyProtection="1">
      <protection hidden="1"/>
    </xf>
    <xf numFmtId="0" fontId="237" fillId="0" borderId="1" xfId="0" applyFont="1" applyFill="1" applyBorder="1" applyAlignment="1" applyProtection="1">
      <alignment horizontal="center" vertical="center" wrapText="1"/>
      <protection locked="0" hidden="1"/>
    </xf>
    <xf numFmtId="165" fontId="228" fillId="0" borderId="1" xfId="0" applyNumberFormat="1" applyFont="1" applyFill="1" applyBorder="1" applyAlignment="1" applyProtection="1">
      <alignment horizontal="center" vertical="center" wrapText="1"/>
      <protection locked="0" hidden="1"/>
    </xf>
    <xf numFmtId="0" fontId="288" fillId="0" borderId="0" xfId="0" applyFont="1" applyProtection="1">
      <protection hidden="1"/>
    </xf>
    <xf numFmtId="164" fontId="288" fillId="0" borderId="0" xfId="0" applyNumberFormat="1" applyFont="1" applyProtection="1">
      <protection hidden="1"/>
    </xf>
    <xf numFmtId="0" fontId="56" fillId="56" borderId="0" xfId="8" applyFont="1" applyFill="1" applyAlignment="1" applyProtection="1">
      <protection hidden="1"/>
    </xf>
    <xf numFmtId="0" fontId="56" fillId="56" borderId="0" xfId="8" applyFont="1" applyFill="1" applyAlignment="1" applyProtection="1">
      <alignment horizontal="center"/>
      <protection hidden="1"/>
    </xf>
    <xf numFmtId="0" fontId="0" fillId="56" borderId="0" xfId="0" applyFill="1" applyProtection="1">
      <protection hidden="1"/>
    </xf>
    <xf numFmtId="0" fontId="0" fillId="56" borderId="0" xfId="0" applyFill="1" applyAlignment="1" applyProtection="1">
      <alignment horizontal="center"/>
      <protection hidden="1"/>
    </xf>
    <xf numFmtId="0" fontId="204" fillId="56" borderId="0" xfId="8" applyFont="1" applyFill="1" applyBorder="1" applyAlignment="1" applyProtection="1">
      <alignment horizontal="center"/>
      <protection hidden="1"/>
    </xf>
    <xf numFmtId="0" fontId="204" fillId="56" borderId="0" xfId="8" applyFont="1" applyFill="1" applyBorder="1" applyAlignment="1" applyProtection="1">
      <protection hidden="1"/>
    </xf>
    <xf numFmtId="0" fontId="107" fillId="56" borderId="0" xfId="0" applyFont="1" applyFill="1" applyBorder="1" applyAlignment="1" applyProtection="1">
      <protection hidden="1"/>
    </xf>
    <xf numFmtId="0" fontId="53" fillId="56" borderId="0" xfId="0" applyFont="1" applyFill="1" applyAlignment="1" applyProtection="1">
      <alignment wrapText="1"/>
      <protection hidden="1"/>
    </xf>
    <xf numFmtId="0" fontId="117" fillId="56" borderId="0" xfId="8" applyFont="1" applyFill="1" applyBorder="1" applyAlignment="1" applyProtection="1">
      <alignment horizontal="left"/>
      <protection hidden="1"/>
    </xf>
    <xf numFmtId="0" fontId="0" fillId="56" borderId="0" xfId="0" applyFill="1" applyBorder="1" applyAlignment="1" applyProtection="1">
      <alignment horizontal="center"/>
      <protection hidden="1"/>
    </xf>
    <xf numFmtId="0" fontId="0" fillId="0" borderId="0" xfId="0" applyFill="1" applyAlignment="1" applyProtection="1">
      <alignment horizontal="center"/>
      <protection hidden="1"/>
    </xf>
    <xf numFmtId="0" fontId="56" fillId="0" borderId="0" xfId="8" applyFont="1" applyFill="1" applyAlignment="1" applyProtection="1">
      <alignment horizontal="center"/>
      <protection hidden="1"/>
    </xf>
    <xf numFmtId="0" fontId="238" fillId="0" borderId="6" xfId="8" applyFont="1" applyBorder="1" applyAlignment="1" applyProtection="1">
      <alignment vertical="center" wrapText="1"/>
      <protection hidden="1"/>
    </xf>
    <xf numFmtId="0" fontId="0" fillId="0" borderId="1" xfId="0" applyFill="1" applyBorder="1" applyAlignment="1" applyProtection="1">
      <alignment horizontal="center" vertical="center"/>
      <protection locked="0" hidden="1"/>
    </xf>
    <xf numFmtId="0" fontId="17" fillId="0" borderId="1" xfId="0" applyFont="1" applyFill="1" applyBorder="1" applyAlignment="1" applyProtection="1">
      <alignment horizontal="center" vertical="center" wrapText="1"/>
      <protection locked="0" hidden="1"/>
    </xf>
    <xf numFmtId="9" fontId="142" fillId="18" borderId="1" xfId="0" applyNumberFormat="1" applyFont="1" applyFill="1" applyBorder="1" applyAlignment="1" applyProtection="1">
      <alignment horizontal="center" wrapText="1"/>
      <protection hidden="1"/>
    </xf>
    <xf numFmtId="0" fontId="0" fillId="45" borderId="1" xfId="0" applyFill="1" applyBorder="1" applyProtection="1"/>
    <xf numFmtId="0" fontId="0" fillId="45" borderId="60" xfId="0" applyFill="1" applyBorder="1" applyProtection="1"/>
    <xf numFmtId="0" fontId="40" fillId="45" borderId="1" xfId="0" applyFont="1" applyFill="1" applyBorder="1" applyProtection="1"/>
    <xf numFmtId="0" fontId="40" fillId="46" borderId="1" xfId="0" applyFont="1" applyFill="1" applyBorder="1" applyProtection="1"/>
    <xf numFmtId="0" fontId="34" fillId="0" borderId="0" xfId="0" applyFont="1" applyAlignment="1" applyProtection="1">
      <alignment horizontal="center"/>
      <protection hidden="1"/>
    </xf>
    <xf numFmtId="0" fontId="289" fillId="0" borderId="0" xfId="8" applyFont="1" applyBorder="1" applyAlignment="1" applyProtection="1">
      <alignment horizontal="right"/>
      <protection hidden="1"/>
    </xf>
    <xf numFmtId="0" fontId="290" fillId="0" borderId="0" xfId="0" applyFont="1" applyAlignment="1" applyProtection="1">
      <alignment horizontal="center"/>
      <protection hidden="1"/>
    </xf>
    <xf numFmtId="0" fontId="43" fillId="0" borderId="1" xfId="0" applyFont="1" applyFill="1" applyBorder="1" applyAlignment="1" applyProtection="1">
      <alignment horizontal="center" vertical="center"/>
      <protection locked="0"/>
    </xf>
    <xf numFmtId="0" fontId="0" fillId="0" borderId="13"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0" borderId="31" xfId="0" applyFont="1" applyBorder="1" applyAlignment="1" applyProtection="1">
      <alignment horizontal="left" vertical="center" wrapText="1"/>
      <protection locked="0"/>
    </xf>
    <xf numFmtId="0" fontId="0" fillId="0" borderId="18" xfId="0" applyFont="1" applyBorder="1" applyAlignment="1" applyProtection="1">
      <alignment vertical="center" wrapText="1"/>
      <protection locked="0"/>
    </xf>
    <xf numFmtId="0" fontId="0" fillId="0" borderId="70" xfId="0" applyFont="1" applyBorder="1" applyAlignment="1" applyProtection="1">
      <alignment vertical="center" wrapText="1"/>
      <protection locked="0"/>
    </xf>
    <xf numFmtId="0" fontId="0" fillId="0" borderId="10"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32" xfId="0" applyFont="1" applyBorder="1" applyAlignment="1" applyProtection="1">
      <alignment horizontal="left" vertical="center" wrapText="1"/>
      <protection locked="0"/>
    </xf>
    <xf numFmtId="0" fontId="0" fillId="0" borderId="17" xfId="0" applyFont="1" applyBorder="1" applyAlignment="1" applyProtection="1">
      <alignment vertical="center" wrapText="1"/>
      <protection locked="0"/>
    </xf>
    <xf numFmtId="0" fontId="0" fillId="0" borderId="71" xfId="0" applyFont="1" applyBorder="1" applyAlignment="1" applyProtection="1">
      <alignment vertical="center" wrapText="1"/>
      <protection locked="0"/>
    </xf>
    <xf numFmtId="0" fontId="0" fillId="0" borderId="1" xfId="0" applyFont="1" applyBorder="1" applyAlignment="1" applyProtection="1">
      <alignment horizontal="left" vertical="center" wrapText="1"/>
      <protection locked="0"/>
    </xf>
    <xf numFmtId="0" fontId="0" fillId="0" borderId="19" xfId="0" applyFont="1" applyBorder="1" applyAlignment="1" applyProtection="1">
      <alignment horizontal="left" vertical="center" wrapText="1"/>
      <protection locked="0"/>
    </xf>
    <xf numFmtId="0" fontId="115" fillId="0" borderId="13" xfId="0" applyFont="1" applyBorder="1" applyAlignment="1" applyProtection="1">
      <alignment horizontal="center" vertical="center" wrapText="1"/>
      <protection locked="0"/>
    </xf>
    <xf numFmtId="0" fontId="0" fillId="0" borderId="1" xfId="0" applyBorder="1" applyAlignment="1" applyProtection="1">
      <alignment horizontal="center" vertical="center"/>
      <protection locked="0" hidden="1"/>
    </xf>
    <xf numFmtId="0" fontId="43" fillId="0" borderId="1" xfId="0" applyFont="1" applyFill="1" applyBorder="1" applyAlignment="1" applyProtection="1">
      <alignment horizontal="center" vertical="center"/>
      <protection locked="0" hidden="1"/>
    </xf>
    <xf numFmtId="1" fontId="43" fillId="0" borderId="1" xfId="0" applyNumberFormat="1" applyFont="1" applyFill="1" applyBorder="1" applyAlignment="1" applyProtection="1">
      <alignment horizontal="center"/>
      <protection locked="0" hidden="1"/>
    </xf>
    <xf numFmtId="165" fontId="43" fillId="0" borderId="1" xfId="6" applyNumberFormat="1" applyFont="1" applyFill="1" applyBorder="1" applyAlignment="1" applyProtection="1">
      <alignment horizontal="center" vertical="center"/>
      <protection locked="0" hidden="1"/>
    </xf>
    <xf numFmtId="0" fontId="86" fillId="54" borderId="1" xfId="0" applyFont="1" applyFill="1" applyBorder="1" applyAlignment="1" applyProtection="1">
      <alignment horizontal="center" vertical="center"/>
      <protection hidden="1"/>
    </xf>
    <xf numFmtId="1" fontId="0" fillId="0" borderId="1" xfId="0" applyNumberFormat="1" applyBorder="1" applyAlignment="1" applyProtection="1">
      <alignment horizontal="center"/>
      <protection locked="0" hidden="1"/>
    </xf>
    <xf numFmtId="1" fontId="43" fillId="27" borderId="1" xfId="0" applyNumberFormat="1" applyFont="1" applyFill="1" applyBorder="1" applyAlignment="1" applyProtection="1">
      <alignment horizontal="center"/>
      <protection hidden="1"/>
    </xf>
    <xf numFmtId="1" fontId="291" fillId="17" borderId="0" xfId="6" applyNumberFormat="1" applyFont="1" applyFill="1" applyBorder="1" applyAlignment="1" applyProtection="1">
      <alignment horizontal="center" vertical="center"/>
      <protection hidden="1"/>
    </xf>
    <xf numFmtId="0" fontId="43" fillId="0" borderId="1" xfId="0" applyFont="1" applyBorder="1" applyProtection="1">
      <protection locked="0" hidden="1"/>
    </xf>
    <xf numFmtId="165" fontId="73" fillId="0" borderId="1" xfId="6" applyNumberFormat="1" applyFont="1" applyFill="1" applyBorder="1" applyProtection="1">
      <protection locked="0" hidden="1"/>
    </xf>
    <xf numFmtId="9" fontId="0" fillId="0" borderId="3" xfId="0" applyNumberFormat="1" applyFill="1" applyBorder="1" applyAlignment="1" applyProtection="1">
      <alignment horizontal="center" vertical="center"/>
      <protection locked="0" hidden="1"/>
    </xf>
    <xf numFmtId="0" fontId="55" fillId="36" borderId="9" xfId="0" applyFont="1" applyFill="1" applyBorder="1" applyAlignment="1" applyProtection="1">
      <alignment horizontal="center"/>
      <protection hidden="1"/>
    </xf>
    <xf numFmtId="0" fontId="73" fillId="36" borderId="9" xfId="0" applyFont="1" applyFill="1" applyBorder="1" applyProtection="1">
      <protection hidden="1"/>
    </xf>
    <xf numFmtId="0" fontId="55" fillId="36" borderId="1" xfId="0" applyFont="1" applyFill="1" applyBorder="1" applyAlignment="1" applyProtection="1">
      <alignment horizontal="center"/>
      <protection hidden="1"/>
    </xf>
    <xf numFmtId="0" fontId="73" fillId="46" borderId="1" xfId="0" applyFont="1" applyFill="1" applyBorder="1" applyProtection="1"/>
    <xf numFmtId="9" fontId="73" fillId="36" borderId="1" xfId="6" applyFont="1" applyFill="1" applyBorder="1" applyProtection="1">
      <protection hidden="1"/>
    </xf>
    <xf numFmtId="0" fontId="35" fillId="23" borderId="1" xfId="0" applyFont="1" applyFill="1" applyBorder="1" applyAlignment="1" applyProtection="1">
      <alignment horizontal="center" vertical="center" wrapText="1"/>
      <protection hidden="1"/>
    </xf>
    <xf numFmtId="0" fontId="0" fillId="27" borderId="1" xfId="0" applyFill="1" applyBorder="1" applyAlignment="1" applyProtection="1">
      <alignment horizontal="center" vertical="center"/>
      <protection hidden="1"/>
    </xf>
    <xf numFmtId="0" fontId="0" fillId="26" borderId="1" xfId="0" applyFill="1" applyBorder="1" applyAlignment="1" applyProtection="1">
      <alignment horizontal="center" vertical="center"/>
      <protection hidden="1"/>
    </xf>
    <xf numFmtId="0" fontId="228" fillId="15" borderId="1" xfId="0" applyFont="1" applyFill="1" applyBorder="1" applyAlignment="1" applyProtection="1">
      <alignment horizontal="left" vertical="center" wrapText="1"/>
      <protection hidden="1"/>
    </xf>
    <xf numFmtId="0" fontId="43" fillId="27" borderId="1" xfId="0" applyFont="1" applyFill="1" applyBorder="1" applyAlignment="1" applyProtection="1">
      <alignment horizontal="center" vertical="center"/>
      <protection hidden="1"/>
    </xf>
    <xf numFmtId="0" fontId="222" fillId="0" borderId="16" xfId="0" applyFont="1" applyFill="1" applyBorder="1" applyAlignment="1" applyProtection="1">
      <alignment horizontal="center" vertical="center"/>
      <protection hidden="1"/>
    </xf>
    <xf numFmtId="1" fontId="43" fillId="15" borderId="13" xfId="7" applyNumberFormat="1" applyFont="1" applyFill="1" applyBorder="1" applyAlignment="1" applyProtection="1">
      <alignment horizontal="center" vertical="center"/>
      <protection hidden="1"/>
    </xf>
    <xf numFmtId="0" fontId="0" fillId="28" borderId="1" xfId="0" applyFill="1" applyBorder="1" applyAlignment="1" applyProtection="1">
      <alignment horizontal="center" vertical="center"/>
    </xf>
    <xf numFmtId="165" fontId="33" fillId="28" borderId="1" xfId="6" applyNumberFormat="1" applyFont="1" applyFill="1" applyBorder="1" applyAlignment="1" applyProtection="1">
      <alignment horizontal="center" vertical="center"/>
    </xf>
    <xf numFmtId="165" fontId="69" fillId="28" borderId="1" xfId="6" applyNumberFormat="1" applyFont="1" applyFill="1" applyBorder="1" applyAlignment="1" applyProtection="1">
      <alignment horizontal="center" vertical="center"/>
    </xf>
    <xf numFmtId="0" fontId="0" fillId="15" borderId="0" xfId="0" applyFont="1" applyFill="1" applyBorder="1" applyAlignment="1" applyProtection="1">
      <alignment vertical="center"/>
      <protection hidden="1"/>
    </xf>
    <xf numFmtId="0" fontId="147" fillId="15" borderId="0" xfId="8" applyFont="1" applyFill="1" applyAlignment="1" applyProtection="1">
      <protection locked="0" hidden="1"/>
    </xf>
    <xf numFmtId="0" fontId="104" fillId="30" borderId="1" xfId="8" applyFont="1" applyFill="1" applyBorder="1" applyAlignment="1" applyProtection="1">
      <alignment horizontal="center" vertical="center" wrapText="1"/>
      <protection locked="0" hidden="1"/>
    </xf>
    <xf numFmtId="0" fontId="228" fillId="15" borderId="1" xfId="0" applyFont="1" applyFill="1" applyBorder="1" applyAlignment="1" applyProtection="1">
      <alignment horizontal="left" vertical="center" wrapText="1"/>
      <protection locked="0" hidden="1"/>
    </xf>
    <xf numFmtId="0" fontId="101" fillId="15" borderId="0" xfId="8" applyFont="1" applyFill="1" applyBorder="1" applyAlignment="1" applyProtection="1">
      <alignment horizontal="left" vertical="center"/>
      <protection locked="0" hidden="1"/>
    </xf>
    <xf numFmtId="0" fontId="147" fillId="15" borderId="0" xfId="8" applyFont="1" applyFill="1" applyAlignment="1" applyProtection="1">
      <protection locked="0"/>
    </xf>
    <xf numFmtId="0" fontId="248" fillId="15" borderId="0" xfId="8" applyFont="1" applyFill="1" applyAlignment="1" applyProtection="1">
      <protection locked="0" hidden="1"/>
    </xf>
    <xf numFmtId="0" fontId="30" fillId="15" borderId="0" xfId="8" applyFont="1" applyFill="1" applyAlignment="1" applyProtection="1">
      <alignment vertical="center"/>
      <protection locked="0" hidden="1"/>
    </xf>
    <xf numFmtId="0" fontId="238" fillId="15" borderId="0" xfId="8" applyFont="1" applyFill="1" applyBorder="1" applyAlignment="1" applyProtection="1">
      <alignment vertical="center"/>
      <protection locked="0" hidden="1"/>
    </xf>
    <xf numFmtId="0" fontId="238" fillId="0" borderId="6" xfId="8" applyFont="1" applyBorder="1" applyAlignment="1" applyProtection="1">
      <alignment vertical="center"/>
      <protection locked="0" hidden="1"/>
    </xf>
    <xf numFmtId="0" fontId="117" fillId="15" borderId="0" xfId="8" applyFont="1" applyFill="1" applyBorder="1" applyAlignment="1" applyProtection="1">
      <alignment vertical="center"/>
      <protection locked="0" hidden="1"/>
    </xf>
    <xf numFmtId="0" fontId="147" fillId="56" borderId="0" xfId="8" applyFont="1" applyFill="1" applyAlignment="1" applyProtection="1">
      <protection locked="0" hidden="1"/>
    </xf>
    <xf numFmtId="0" fontId="117" fillId="56" borderId="0" xfId="8" applyFont="1" applyFill="1" applyBorder="1" applyAlignment="1" applyProtection="1">
      <protection locked="0" hidden="1"/>
    </xf>
    <xf numFmtId="0" fontId="117" fillId="56" borderId="0" xfId="8" applyFont="1" applyFill="1" applyBorder="1" applyAlignment="1" applyProtection="1">
      <alignment vertical="center"/>
      <protection locked="0" hidden="1"/>
    </xf>
    <xf numFmtId="0" fontId="70" fillId="0" borderId="0" xfId="8" applyFont="1" applyBorder="1" applyAlignment="1" applyProtection="1">
      <alignment vertical="center"/>
      <protection locked="0" hidden="1"/>
    </xf>
    <xf numFmtId="0" fontId="0" fillId="37" borderId="1" xfId="0" applyFill="1" applyBorder="1" applyAlignment="1" applyProtection="1">
      <alignment horizontal="center" vertical="center"/>
    </xf>
    <xf numFmtId="0" fontId="43" fillId="37" borderId="1" xfId="0" applyFont="1" applyFill="1" applyBorder="1" applyAlignment="1" applyProtection="1">
      <alignment horizontal="center" vertical="center"/>
    </xf>
    <xf numFmtId="165" fontId="43" fillId="37" borderId="1" xfId="6" applyNumberFormat="1" applyFont="1" applyFill="1" applyBorder="1" applyAlignment="1" applyProtection="1">
      <alignment horizontal="center" vertical="center"/>
    </xf>
    <xf numFmtId="0" fontId="70" fillId="0" borderId="0" xfId="8" applyFont="1" applyBorder="1" applyAlignment="1" applyProtection="1">
      <alignment horizontal="left" vertical="center"/>
      <protection locked="0" hidden="1"/>
    </xf>
    <xf numFmtId="0" fontId="180" fillId="0" borderId="0" xfId="8" applyFont="1" applyAlignment="1" applyProtection="1">
      <alignment horizontal="left" vertical="top"/>
      <protection locked="0" hidden="1"/>
    </xf>
    <xf numFmtId="0" fontId="79" fillId="17" borderId="0" xfId="8" applyFont="1" applyFill="1" applyAlignment="1" applyProtection="1">
      <alignment horizontal="left" vertical="top"/>
      <protection locked="0" hidden="1"/>
    </xf>
    <xf numFmtId="0" fontId="81" fillId="17" borderId="0" xfId="8" applyFont="1" applyFill="1" applyAlignment="1" applyProtection="1">
      <alignment horizontal="left"/>
      <protection locked="0" hidden="1"/>
    </xf>
    <xf numFmtId="0" fontId="192" fillId="0" borderId="0" xfId="8" applyFont="1" applyAlignment="1" applyProtection="1">
      <alignment horizontal="left" vertical="top"/>
      <protection locked="0" hidden="1"/>
    </xf>
    <xf numFmtId="0" fontId="187" fillId="0" borderId="0" xfId="8" applyFont="1" applyAlignment="1" applyProtection="1">
      <alignment horizontal="left" vertical="top"/>
      <protection locked="0" hidden="1"/>
    </xf>
    <xf numFmtId="0" fontId="292" fillId="0" borderId="0" xfId="8" applyFont="1" applyBorder="1" applyAlignment="1" applyProtection="1">
      <protection locked="0" hidden="1"/>
    </xf>
    <xf numFmtId="0" fontId="70" fillId="17" borderId="0" xfId="8" applyFont="1" applyFill="1" applyBorder="1" applyAlignment="1" applyProtection="1">
      <alignment vertical="center"/>
      <protection locked="0" hidden="1"/>
    </xf>
    <xf numFmtId="0" fontId="91" fillId="17" borderId="0" xfId="8" applyFont="1" applyFill="1" applyAlignment="1" applyProtection="1">
      <protection locked="0" hidden="1"/>
    </xf>
    <xf numFmtId="0" fontId="91" fillId="17" borderId="0" xfId="8" applyFont="1" applyFill="1" applyAlignment="1" applyProtection="1">
      <alignment horizontal="left" vertical="top"/>
      <protection locked="0" hidden="1"/>
    </xf>
    <xf numFmtId="0" fontId="293" fillId="0" borderId="0" xfId="8" applyFont="1" applyBorder="1" applyAlignment="1" applyProtection="1">
      <protection locked="0" hidden="1"/>
    </xf>
    <xf numFmtId="10" fontId="228" fillId="0" borderId="1" xfId="0" quotePrefix="1" applyNumberFormat="1" applyFont="1" applyFill="1" applyBorder="1" applyAlignment="1" applyProtection="1">
      <alignment horizontal="center" vertical="center" wrapText="1"/>
      <protection locked="0" hidden="1"/>
    </xf>
    <xf numFmtId="49" fontId="240" fillId="0" borderId="1" xfId="0" applyNumberFormat="1" applyFont="1" applyFill="1" applyBorder="1" applyAlignment="1" applyProtection="1">
      <alignment horizontal="center"/>
      <protection locked="0"/>
    </xf>
    <xf numFmtId="165" fontId="33" fillId="26" borderId="1" xfId="6" applyNumberFormat="1" applyFont="1" applyFill="1" applyBorder="1" applyProtection="1">
      <protection hidden="1"/>
    </xf>
    <xf numFmtId="0" fontId="0" fillId="27" borderId="1" xfId="0" applyFill="1" applyBorder="1" applyProtection="1"/>
    <xf numFmtId="0" fontId="0" fillId="26" borderId="1" xfId="0" applyFill="1" applyBorder="1" applyProtection="1"/>
    <xf numFmtId="166" fontId="40" fillId="20" borderId="1" xfId="0" applyNumberFormat="1" applyFont="1" applyFill="1" applyBorder="1" applyAlignment="1" applyProtection="1">
      <alignment horizontal="center" vertical="center"/>
      <protection locked="0" hidden="1"/>
    </xf>
    <xf numFmtId="0" fontId="0" fillId="54" borderId="1" xfId="0" applyFont="1" applyFill="1" applyBorder="1" applyAlignment="1" applyProtection="1">
      <alignment horizontal="center" vertical="center" wrapText="1"/>
      <protection hidden="1"/>
    </xf>
    <xf numFmtId="0" fontId="67" fillId="54" borderId="1" xfId="0" applyFont="1" applyFill="1" applyBorder="1" applyAlignment="1" applyProtection="1">
      <alignment horizontal="center" vertical="center" wrapText="1"/>
      <protection hidden="1"/>
    </xf>
    <xf numFmtId="0" fontId="295" fillId="0" borderId="0" xfId="0" applyFont="1" applyAlignment="1" applyProtection="1">
      <alignment horizontal="left"/>
      <protection hidden="1"/>
    </xf>
    <xf numFmtId="0" fontId="50" fillId="17" borderId="0" xfId="0" applyFont="1" applyFill="1" applyProtection="1">
      <protection hidden="1"/>
    </xf>
    <xf numFmtId="0" fontId="36" fillId="0" borderId="0" xfId="5" applyAlignment="1" applyProtection="1">
      <alignment horizontal="left"/>
      <protection hidden="1"/>
    </xf>
    <xf numFmtId="0" fontId="54" fillId="0" borderId="0" xfId="0" applyFont="1" applyAlignment="1" applyProtection="1">
      <protection hidden="1"/>
    </xf>
    <xf numFmtId="0" fontId="43" fillId="0" borderId="0" xfId="0" applyFont="1" applyAlignment="1" applyProtection="1">
      <alignment horizontal="left" vertical="top"/>
      <protection hidden="1"/>
    </xf>
    <xf numFmtId="0" fontId="40" fillId="29" borderId="1" xfId="0" applyFont="1" applyFill="1" applyBorder="1" applyAlignment="1" applyProtection="1">
      <alignment horizontal="center" vertical="center" wrapText="1"/>
      <protection hidden="1"/>
    </xf>
    <xf numFmtId="0" fontId="0" fillId="29" borderId="1" xfId="0" applyFill="1" applyBorder="1" applyAlignment="1" applyProtection="1">
      <alignment horizontal="center"/>
      <protection hidden="1"/>
    </xf>
    <xf numFmtId="165" fontId="33" fillId="29" borderId="1" xfId="6" applyNumberFormat="1" applyFont="1" applyFill="1" applyBorder="1" applyAlignment="1" applyProtection="1">
      <alignment horizontal="center"/>
      <protection hidden="1"/>
    </xf>
    <xf numFmtId="0" fontId="0" fillId="27" borderId="1" xfId="0" applyFill="1" applyBorder="1" applyAlignment="1" applyProtection="1">
      <alignment horizontal="center"/>
      <protection hidden="1"/>
    </xf>
    <xf numFmtId="0" fontId="170" fillId="48" borderId="1" xfId="0" applyFont="1" applyFill="1" applyBorder="1" applyAlignment="1" applyProtection="1">
      <alignment horizontal="center"/>
      <protection hidden="1"/>
    </xf>
    <xf numFmtId="0" fontId="35" fillId="48" borderId="1" xfId="0" applyFont="1" applyFill="1" applyBorder="1" applyAlignment="1" applyProtection="1">
      <alignment horizontal="center"/>
      <protection hidden="1"/>
    </xf>
    <xf numFmtId="0" fontId="0" fillId="0" borderId="0" xfId="0" applyAlignment="1" applyProtection="1">
      <alignment horizontal="center"/>
      <protection hidden="1"/>
    </xf>
    <xf numFmtId="0" fontId="115" fillId="0" borderId="3" xfId="0" applyFont="1" applyBorder="1" applyAlignment="1" applyProtection="1">
      <alignment horizontal="left" vertical="center" wrapText="1"/>
      <protection locked="0"/>
    </xf>
    <xf numFmtId="0" fontId="115" fillId="0" borderId="8" xfId="0" applyFont="1" applyBorder="1" applyAlignment="1" applyProtection="1">
      <alignment horizontal="left" vertical="center" wrapText="1"/>
      <protection locked="0"/>
    </xf>
    <xf numFmtId="0" fontId="40" fillId="29" borderId="1" xfId="0" applyFont="1" applyFill="1" applyBorder="1" applyAlignment="1" applyProtection="1">
      <alignment horizontal="center" vertical="center" wrapText="1"/>
      <protection hidden="1"/>
    </xf>
    <xf numFmtId="0" fontId="43" fillId="28" borderId="1" xfId="0" applyFont="1" applyFill="1" applyBorder="1" applyAlignment="1" applyProtection="1">
      <alignment horizontal="center" vertical="center"/>
    </xf>
    <xf numFmtId="0" fontId="0" fillId="28" borderId="1" xfId="0" applyFont="1" applyFill="1" applyBorder="1" applyAlignment="1" applyProtection="1">
      <alignment horizontal="center" vertical="center"/>
    </xf>
    <xf numFmtId="0" fontId="70" fillId="0" borderId="0" xfId="8" applyFont="1" applyBorder="1" applyAlignment="1" applyProtection="1">
      <alignment vertical="center"/>
      <protection locked="0" hidden="1"/>
    </xf>
    <xf numFmtId="0" fontId="251" fillId="0" borderId="3" xfId="0" applyFont="1" applyBorder="1" applyAlignment="1" applyProtection="1">
      <alignment horizontal="left" wrapText="1"/>
      <protection locked="0"/>
    </xf>
    <xf numFmtId="0" fontId="251" fillId="0" borderId="8" xfId="0" applyFont="1" applyBorder="1" applyAlignment="1" applyProtection="1">
      <alignment horizontal="left" wrapText="1"/>
      <protection locked="0"/>
    </xf>
    <xf numFmtId="0" fontId="0" fillId="0" borderId="0" xfId="0" applyAlignment="1" applyProtection="1">
      <alignment wrapText="1"/>
      <protection locked="0"/>
    </xf>
    <xf numFmtId="0" fontId="0" fillId="0" borderId="5" xfId="0" applyFill="1" applyBorder="1" applyProtection="1"/>
    <xf numFmtId="0" fontId="0" fillId="57" borderId="1" xfId="0" applyFill="1" applyBorder="1" applyProtection="1"/>
    <xf numFmtId="0" fontId="121" fillId="23" borderId="1" xfId="8" applyFont="1" applyFill="1" applyBorder="1" applyAlignment="1" applyProtection="1">
      <alignment horizontal="center" vertical="center" wrapText="1"/>
      <protection locked="0" hidden="1"/>
    </xf>
    <xf numFmtId="167" fontId="0" fillId="53" borderId="1" xfId="0" applyNumberFormat="1" applyFont="1" applyFill="1" applyBorder="1" applyAlignment="1" applyProtection="1">
      <alignment horizontal="center" vertical="center"/>
    </xf>
    <xf numFmtId="0" fontId="0" fillId="15" borderId="0" xfId="0" applyFill="1" applyProtection="1">
      <protection locked="0" hidden="1"/>
    </xf>
    <xf numFmtId="0" fontId="0" fillId="33" borderId="1" xfId="0" applyFill="1" applyBorder="1" applyAlignment="1" applyProtection="1">
      <alignment horizontal="center" vertical="center"/>
      <protection hidden="1"/>
    </xf>
    <xf numFmtId="0" fontId="0" fillId="0" borderId="1" xfId="0" applyFont="1" applyBorder="1" applyAlignment="1" applyProtection="1">
      <alignment horizontal="center" vertical="center" wrapText="1"/>
      <protection locked="0" hidden="1"/>
    </xf>
    <xf numFmtId="0" fontId="79" fillId="15" borderId="0" xfId="8" applyFont="1" applyFill="1" applyAlignment="1" applyProtection="1">
      <alignment horizontal="left" vertical="top"/>
      <protection locked="0" hidden="1"/>
    </xf>
    <xf numFmtId="0" fontId="81" fillId="15" borderId="0" xfId="8" applyFont="1" applyFill="1" applyAlignment="1" applyProtection="1">
      <alignment horizontal="left"/>
      <protection locked="0" hidden="1"/>
    </xf>
    <xf numFmtId="0" fontId="93" fillId="17" borderId="0" xfId="8" applyFont="1" applyFill="1" applyAlignment="1" applyProtection="1">
      <alignment horizontal="left"/>
      <protection locked="0" hidden="1"/>
    </xf>
    <xf numFmtId="0" fontId="297" fillId="0" borderId="0" xfId="0" applyNumberFormat="1" applyFont="1" applyFill="1" applyProtection="1">
      <protection hidden="1"/>
    </xf>
    <xf numFmtId="49" fontId="240" fillId="0" borderId="1" xfId="0" applyNumberFormat="1" applyFont="1" applyFill="1" applyBorder="1" applyAlignment="1" applyProtection="1">
      <alignment horizontal="center"/>
      <protection locked="0"/>
    </xf>
    <xf numFmtId="49" fontId="226" fillId="0" borderId="4" xfId="0" applyNumberFormat="1" applyFont="1" applyFill="1" applyBorder="1" applyAlignment="1" applyProtection="1">
      <alignment horizontal="center" vertical="center" wrapText="1"/>
      <protection locked="0"/>
    </xf>
    <xf numFmtId="49" fontId="226" fillId="0" borderId="3" xfId="0" applyNumberFormat="1" applyFont="1" applyFill="1" applyBorder="1" applyAlignment="1" applyProtection="1">
      <alignment horizontal="center" vertical="center" wrapText="1"/>
      <protection locked="0"/>
    </xf>
    <xf numFmtId="0" fontId="160" fillId="23" borderId="1" xfId="0" applyNumberFormat="1" applyFont="1" applyFill="1" applyBorder="1" applyAlignment="1" applyProtection="1">
      <alignment horizontal="center" vertical="center" wrapText="1"/>
      <protection hidden="1"/>
    </xf>
    <xf numFmtId="0" fontId="226" fillId="50" borderId="1" xfId="0" applyNumberFormat="1" applyFont="1" applyFill="1" applyBorder="1" applyAlignment="1" applyProtection="1">
      <alignment horizontal="center" vertical="center" wrapText="1"/>
      <protection locked="0" hidden="1"/>
    </xf>
    <xf numFmtId="0" fontId="226" fillId="50" borderId="1" xfId="0" applyNumberFormat="1" applyFont="1" applyFill="1" applyBorder="1" applyAlignment="1" applyProtection="1">
      <alignment horizontal="center" vertical="center" wrapText="1"/>
      <protection hidden="1"/>
    </xf>
    <xf numFmtId="0" fontId="280" fillId="55" borderId="4" xfId="0" applyNumberFormat="1" applyFont="1" applyFill="1" applyBorder="1" applyAlignment="1" applyProtection="1">
      <alignment horizontal="center"/>
      <protection hidden="1"/>
    </xf>
    <xf numFmtId="0" fontId="280" fillId="55" borderId="5" xfId="0" applyNumberFormat="1" applyFont="1" applyFill="1" applyBorder="1" applyAlignment="1" applyProtection="1">
      <alignment horizontal="center"/>
      <protection hidden="1"/>
    </xf>
    <xf numFmtId="0" fontId="280" fillId="55" borderId="3" xfId="0" applyNumberFormat="1" applyFont="1" applyFill="1" applyBorder="1" applyAlignment="1" applyProtection="1">
      <alignment horizontal="center"/>
      <protection hidden="1"/>
    </xf>
    <xf numFmtId="49" fontId="226" fillId="0" borderId="1" xfId="0" applyNumberFormat="1" applyFont="1" applyFill="1" applyBorder="1" applyAlignment="1" applyProtection="1">
      <alignment horizontal="center" vertical="center" wrapText="1"/>
      <protection locked="0"/>
    </xf>
    <xf numFmtId="0" fontId="111" fillId="0" borderId="4" xfId="0" applyNumberFormat="1" applyFont="1" applyFill="1" applyBorder="1" applyAlignment="1" applyProtection="1">
      <alignment horizontal="left" vertical="top" wrapText="1"/>
      <protection hidden="1"/>
    </xf>
    <xf numFmtId="0" fontId="111" fillId="0" borderId="5" xfId="0" applyNumberFormat="1" applyFont="1" applyFill="1" applyBorder="1" applyAlignment="1" applyProtection="1">
      <alignment horizontal="left" vertical="top" wrapText="1"/>
      <protection hidden="1"/>
    </xf>
    <xf numFmtId="0" fontId="111" fillId="0" borderId="3" xfId="0" applyNumberFormat="1" applyFont="1" applyFill="1" applyBorder="1" applyAlignment="1" applyProtection="1">
      <alignment horizontal="left" vertical="top" wrapText="1"/>
      <protection hidden="1"/>
    </xf>
    <xf numFmtId="49" fontId="226" fillId="5" borderId="4" xfId="0" applyNumberFormat="1" applyFont="1" applyFill="1" applyBorder="1" applyAlignment="1" applyProtection="1">
      <alignment horizontal="center" vertical="center" wrapText="1"/>
      <protection locked="0"/>
    </xf>
    <xf numFmtId="49" fontId="226" fillId="5" borderId="5" xfId="0" applyNumberFormat="1" applyFont="1" applyFill="1" applyBorder="1" applyAlignment="1" applyProtection="1">
      <alignment horizontal="center" vertical="center" wrapText="1"/>
      <protection locked="0"/>
    </xf>
    <xf numFmtId="49" fontId="226" fillId="5" borderId="3" xfId="0" applyNumberFormat="1" applyFont="1" applyFill="1" applyBorder="1" applyAlignment="1" applyProtection="1">
      <alignment horizontal="center" vertical="center" wrapText="1"/>
      <protection locked="0"/>
    </xf>
    <xf numFmtId="0" fontId="226" fillId="5" borderId="4" xfId="0" applyNumberFormat="1" applyFont="1" applyFill="1" applyBorder="1" applyAlignment="1" applyProtection="1">
      <alignment horizontal="center" vertical="center" wrapText="1"/>
      <protection hidden="1"/>
    </xf>
    <xf numFmtId="0" fontId="226" fillId="5" borderId="5" xfId="0" applyNumberFormat="1" applyFont="1" applyFill="1" applyBorder="1" applyAlignment="1" applyProtection="1">
      <alignment horizontal="center" vertical="center" wrapText="1"/>
      <protection hidden="1"/>
    </xf>
    <xf numFmtId="0" fontId="226" fillId="5" borderId="3" xfId="0" applyNumberFormat="1" applyFont="1" applyFill="1" applyBorder="1" applyAlignment="1" applyProtection="1">
      <alignment horizontal="center" vertical="center" wrapText="1"/>
      <protection hidden="1"/>
    </xf>
    <xf numFmtId="0" fontId="231" fillId="23" borderId="0" xfId="0" applyNumberFormat="1" applyFont="1" applyFill="1" applyBorder="1" applyAlignment="1" applyProtection="1">
      <alignment horizontal="left" vertical="center" wrapText="1" indent="22"/>
      <protection locked="0" hidden="1"/>
    </xf>
    <xf numFmtId="0" fontId="280" fillId="55" borderId="1" xfId="0" applyNumberFormat="1" applyFont="1" applyFill="1" applyBorder="1" applyAlignment="1" applyProtection="1">
      <alignment horizontal="center"/>
      <protection hidden="1"/>
    </xf>
    <xf numFmtId="0" fontId="227" fillId="0" borderId="0" xfId="0" applyNumberFormat="1" applyFont="1" applyFill="1" applyBorder="1" applyAlignment="1" applyProtection="1">
      <alignment horizontal="left" vertical="center" wrapText="1"/>
      <protection hidden="1"/>
    </xf>
    <xf numFmtId="0" fontId="135" fillId="32" borderId="42" xfId="0" applyFont="1" applyFill="1" applyBorder="1" applyAlignment="1" applyProtection="1">
      <alignment horizontal="center" vertical="center" wrapText="1"/>
    </xf>
    <xf numFmtId="0" fontId="136" fillId="32" borderId="43" xfId="0" applyFont="1" applyFill="1" applyBorder="1" applyAlignment="1" applyProtection="1">
      <alignment horizontal="center" vertical="center" wrapText="1"/>
    </xf>
    <xf numFmtId="0" fontId="260" fillId="21" borderId="0" xfId="0" applyFont="1" applyFill="1" applyAlignment="1" applyProtection="1">
      <alignment horizontal="left" vertical="center" wrapText="1"/>
    </xf>
    <xf numFmtId="0" fontId="272" fillId="32" borderId="42" xfId="0" applyFont="1" applyFill="1" applyBorder="1" applyAlignment="1" applyProtection="1">
      <alignment horizontal="center" vertical="center" wrapText="1"/>
    </xf>
    <xf numFmtId="0" fontId="273" fillId="32" borderId="43" xfId="0" applyFont="1" applyFill="1" applyBorder="1" applyAlignment="1" applyProtection="1">
      <alignment horizontal="center" vertical="center" wrapText="1"/>
    </xf>
    <xf numFmtId="0" fontId="136" fillId="32" borderId="44" xfId="0" applyFont="1" applyFill="1" applyBorder="1" applyAlignment="1" applyProtection="1">
      <alignment horizontal="center" vertical="center" wrapText="1"/>
    </xf>
    <xf numFmtId="0" fontId="101" fillId="0" borderId="0" xfId="8" applyFont="1" applyBorder="1" applyAlignment="1" applyProtection="1">
      <alignment horizontal="left"/>
      <protection locked="0" hidden="1"/>
    </xf>
    <xf numFmtId="0" fontId="101" fillId="0" borderId="0" xfId="8" applyFont="1" applyBorder="1" applyAlignment="1" applyProtection="1">
      <alignment horizontal="left"/>
      <protection hidden="1"/>
    </xf>
    <xf numFmtId="0" fontId="169" fillId="23" borderId="1" xfId="8" applyFont="1" applyFill="1" applyBorder="1" applyAlignment="1" applyProtection="1">
      <alignment horizontal="left" vertical="top" wrapText="1"/>
      <protection hidden="1"/>
    </xf>
    <xf numFmtId="0" fontId="216" fillId="36" borderId="1" xfId="0" applyFont="1" applyFill="1" applyBorder="1" applyAlignment="1" applyProtection="1">
      <alignment horizontal="center" vertical="center" wrapText="1"/>
      <protection hidden="1"/>
    </xf>
    <xf numFmtId="0" fontId="35" fillId="23" borderId="1" xfId="0" applyFont="1" applyFill="1" applyBorder="1" applyAlignment="1" applyProtection="1">
      <alignment horizontal="center" vertical="center" wrapText="1"/>
      <protection hidden="1"/>
    </xf>
    <xf numFmtId="0" fontId="168" fillId="23" borderId="1" xfId="0" applyFont="1" applyFill="1" applyBorder="1" applyAlignment="1" applyProtection="1">
      <alignment horizontal="center" vertical="center" wrapText="1"/>
      <protection hidden="1"/>
    </xf>
    <xf numFmtId="0" fontId="216" fillId="36" borderId="1" xfId="0" applyFont="1" applyFill="1" applyBorder="1" applyAlignment="1" applyProtection="1">
      <alignment horizontal="center" vertical="center"/>
      <protection hidden="1"/>
    </xf>
    <xf numFmtId="0" fontId="2" fillId="0" borderId="0" xfId="0" applyFont="1" applyAlignment="1" applyProtection="1">
      <alignment horizontal="left" vertical="top" wrapText="1"/>
      <protection hidden="1"/>
    </xf>
    <xf numFmtId="0" fontId="53" fillId="0" borderId="0" xfId="0" applyFont="1" applyAlignment="1" applyProtection="1">
      <alignment horizontal="left" vertical="top" wrapText="1"/>
      <protection hidden="1"/>
    </xf>
    <xf numFmtId="0" fontId="2" fillId="0" borderId="0" xfId="0" applyFont="1" applyBorder="1" applyAlignment="1" applyProtection="1">
      <alignment horizontal="left" vertical="top" wrapText="1"/>
      <protection hidden="1"/>
    </xf>
    <xf numFmtId="0" fontId="53" fillId="0" borderId="0" xfId="0" applyFont="1" applyBorder="1" applyAlignment="1" applyProtection="1">
      <alignment horizontal="left" vertical="top" wrapText="1"/>
      <protection hidden="1"/>
    </xf>
    <xf numFmtId="0" fontId="35" fillId="23" borderId="1" xfId="0" applyFont="1" applyFill="1" applyBorder="1" applyAlignment="1" applyProtection="1">
      <alignment horizontal="center" vertical="center"/>
      <protection hidden="1"/>
    </xf>
    <xf numFmtId="0" fontId="222" fillId="24" borderId="1" xfId="0" applyFont="1" applyFill="1" applyBorder="1" applyAlignment="1" applyProtection="1">
      <alignment horizontal="center" vertical="center" wrapText="1"/>
      <protection hidden="1"/>
    </xf>
    <xf numFmtId="0" fontId="205" fillId="36" borderId="1" xfId="0" applyFont="1" applyFill="1" applyBorder="1" applyAlignment="1" applyProtection="1">
      <alignment horizontal="center" vertical="center"/>
      <protection hidden="1"/>
    </xf>
    <xf numFmtId="0" fontId="40" fillId="26" borderId="1" xfId="0" applyFont="1" applyFill="1" applyBorder="1" applyAlignment="1" applyProtection="1">
      <alignment horizontal="center" vertical="center" wrapText="1"/>
      <protection hidden="1"/>
    </xf>
    <xf numFmtId="0" fontId="0" fillId="27" borderId="4" xfId="0" applyFill="1" applyBorder="1" applyAlignment="1" applyProtection="1">
      <alignment horizontal="center" vertical="center"/>
      <protection hidden="1"/>
    </xf>
    <xf numFmtId="0" fontId="0" fillId="27" borderId="5" xfId="0" applyFill="1" applyBorder="1" applyAlignment="1" applyProtection="1">
      <alignment horizontal="center" vertical="center"/>
      <protection hidden="1"/>
    </xf>
    <xf numFmtId="0" fontId="0" fillId="27" borderId="3" xfId="0" applyFill="1" applyBorder="1" applyAlignment="1" applyProtection="1">
      <alignment horizontal="center" vertical="center"/>
      <protection hidden="1"/>
    </xf>
    <xf numFmtId="0" fontId="68" fillId="27" borderId="2" xfId="0" applyFont="1" applyFill="1" applyBorder="1" applyAlignment="1" applyProtection="1">
      <alignment horizontal="center" vertical="center" textRotation="90" wrapText="1"/>
      <protection hidden="1"/>
    </xf>
    <xf numFmtId="0" fontId="68" fillId="27" borderId="15" xfId="0" applyFont="1" applyFill="1" applyBorder="1" applyAlignment="1" applyProtection="1">
      <alignment horizontal="center" vertical="center" textRotation="90" wrapText="1"/>
      <protection hidden="1"/>
    </xf>
    <xf numFmtId="0" fontId="68" fillId="27" borderId="9" xfId="0" applyFont="1" applyFill="1" applyBorder="1" applyAlignment="1" applyProtection="1">
      <alignment horizontal="center" vertical="center" textRotation="90" wrapText="1"/>
      <protection hidden="1"/>
    </xf>
    <xf numFmtId="0" fontId="69" fillId="29" borderId="2" xfId="0" applyFont="1" applyFill="1" applyBorder="1" applyAlignment="1" applyProtection="1">
      <alignment horizontal="center" vertical="center" textRotation="90" wrapText="1"/>
      <protection hidden="1"/>
    </xf>
    <xf numFmtId="0" fontId="69" fillId="29" borderId="15" xfId="0" applyFont="1" applyFill="1" applyBorder="1" applyAlignment="1" applyProtection="1">
      <alignment horizontal="center" vertical="center" textRotation="90" wrapText="1"/>
      <protection hidden="1"/>
    </xf>
    <xf numFmtId="0" fontId="69" fillId="29" borderId="9" xfId="0" applyFont="1" applyFill="1" applyBorder="1" applyAlignment="1" applyProtection="1">
      <alignment horizontal="center" vertical="center" textRotation="90" wrapText="1"/>
      <protection hidden="1"/>
    </xf>
    <xf numFmtId="1" fontId="33" fillId="29" borderId="4" xfId="6" applyNumberFormat="1" applyFont="1" applyFill="1" applyBorder="1" applyAlignment="1" applyProtection="1">
      <alignment horizontal="center"/>
      <protection hidden="1"/>
    </xf>
    <xf numFmtId="1" fontId="33" fillId="29" borderId="3" xfId="6" applyNumberFormat="1" applyFont="1" applyFill="1" applyBorder="1" applyAlignment="1" applyProtection="1">
      <alignment horizontal="center"/>
      <protection hidden="1"/>
    </xf>
    <xf numFmtId="165" fontId="33" fillId="29" borderId="4" xfId="6" applyNumberFormat="1" applyFont="1" applyFill="1" applyBorder="1" applyAlignment="1" applyProtection="1">
      <alignment horizontal="center"/>
      <protection hidden="1"/>
    </xf>
    <xf numFmtId="165" fontId="33" fillId="29" borderId="3" xfId="6" applyNumberFormat="1" applyFont="1" applyFill="1" applyBorder="1" applyAlignment="1" applyProtection="1">
      <alignment horizontal="center"/>
      <protection hidden="1"/>
    </xf>
    <xf numFmtId="9" fontId="33" fillId="29" borderId="4" xfId="6" applyFont="1" applyFill="1" applyBorder="1" applyAlignment="1" applyProtection="1">
      <alignment horizontal="center"/>
      <protection hidden="1"/>
    </xf>
    <xf numFmtId="9" fontId="33" fillId="29" borderId="3" xfId="6" applyFont="1" applyFill="1" applyBorder="1" applyAlignment="1" applyProtection="1">
      <alignment horizontal="center"/>
      <protection hidden="1"/>
    </xf>
    <xf numFmtId="0" fontId="69" fillId="29" borderId="1" xfId="0" applyFont="1" applyFill="1" applyBorder="1" applyAlignment="1" applyProtection="1">
      <alignment horizontal="center" vertical="center" textRotation="90" wrapText="1"/>
      <protection hidden="1"/>
    </xf>
    <xf numFmtId="0" fontId="0" fillId="29" borderId="1" xfId="0" applyFill="1" applyBorder="1" applyAlignment="1" applyProtection="1">
      <alignment horizontal="center"/>
      <protection hidden="1"/>
    </xf>
    <xf numFmtId="9" fontId="33" fillId="29" borderId="1" xfId="6" applyFont="1" applyFill="1" applyBorder="1" applyAlignment="1" applyProtection="1">
      <alignment horizontal="center"/>
      <protection hidden="1"/>
    </xf>
    <xf numFmtId="165" fontId="33" fillId="29" borderId="1" xfId="6" applyNumberFormat="1" applyFont="1" applyFill="1" applyBorder="1" applyAlignment="1" applyProtection="1">
      <alignment horizontal="center"/>
      <protection hidden="1"/>
    </xf>
    <xf numFmtId="0" fontId="68" fillId="27" borderId="1" xfId="0" applyFont="1" applyFill="1" applyBorder="1" applyAlignment="1" applyProtection="1">
      <alignment horizontal="center" vertical="center" textRotation="90" wrapText="1"/>
      <protection hidden="1"/>
    </xf>
    <xf numFmtId="0" fontId="0" fillId="27" borderId="1" xfId="0" applyFill="1" applyBorder="1" applyAlignment="1" applyProtection="1">
      <alignment horizontal="center" vertical="center"/>
      <protection hidden="1"/>
    </xf>
    <xf numFmtId="0" fontId="0" fillId="26" borderId="9" xfId="0" applyFill="1" applyBorder="1" applyAlignment="1" applyProtection="1">
      <alignment horizontal="center"/>
      <protection hidden="1"/>
    </xf>
    <xf numFmtId="0" fontId="0" fillId="27" borderId="1" xfId="0" applyFill="1" applyBorder="1" applyAlignment="1" applyProtection="1">
      <alignment horizontal="center"/>
      <protection hidden="1"/>
    </xf>
    <xf numFmtId="0" fontId="214" fillId="0" borderId="1" xfId="0" applyFont="1" applyFill="1" applyBorder="1" applyAlignment="1" applyProtection="1">
      <alignment horizontal="center"/>
      <protection hidden="1"/>
    </xf>
    <xf numFmtId="1" fontId="33" fillId="29" borderId="1" xfId="6" applyNumberFormat="1" applyFont="1" applyFill="1" applyBorder="1" applyAlignment="1" applyProtection="1">
      <alignment horizontal="center"/>
      <protection hidden="1"/>
    </xf>
    <xf numFmtId="0" fontId="35" fillId="48" borderId="1" xfId="0" applyFont="1" applyFill="1" applyBorder="1" applyAlignment="1" applyProtection="1">
      <alignment horizontal="center"/>
      <protection hidden="1"/>
    </xf>
    <xf numFmtId="0" fontId="170" fillId="48" borderId="2" xfId="0" applyFont="1" applyFill="1" applyBorder="1" applyAlignment="1" applyProtection="1">
      <alignment horizontal="center"/>
      <protection hidden="1"/>
    </xf>
    <xf numFmtId="0" fontId="170" fillId="48" borderId="1" xfId="0" applyFont="1" applyFill="1" applyBorder="1" applyAlignment="1" applyProtection="1">
      <alignment horizontal="center"/>
      <protection hidden="1"/>
    </xf>
    <xf numFmtId="166" fontId="0" fillId="27" borderId="1" xfId="0" applyNumberFormat="1" applyFill="1" applyBorder="1" applyAlignment="1" applyProtection="1">
      <alignment horizontal="center" vertical="center"/>
      <protection hidden="1"/>
    </xf>
    <xf numFmtId="166" fontId="0" fillId="27" borderId="4" xfId="0" applyNumberFormat="1" applyFill="1" applyBorder="1" applyAlignment="1" applyProtection="1">
      <alignment horizontal="center" vertical="center"/>
      <protection hidden="1"/>
    </xf>
    <xf numFmtId="0" fontId="0" fillId="54" borderId="63" xfId="0" applyFill="1" applyBorder="1" applyAlignment="1" applyProtection="1">
      <alignment horizontal="center" vertical="center"/>
      <protection hidden="1"/>
    </xf>
    <xf numFmtId="0" fontId="0" fillId="54" borderId="64" xfId="0" applyFill="1" applyBorder="1" applyAlignment="1" applyProtection="1">
      <alignment horizontal="center" vertical="center"/>
      <protection hidden="1"/>
    </xf>
    <xf numFmtId="0" fontId="0" fillId="18" borderId="3" xfId="0" applyFill="1" applyBorder="1" applyAlignment="1" applyProtection="1">
      <alignment horizontal="center" vertical="center"/>
      <protection hidden="1"/>
    </xf>
    <xf numFmtId="0" fontId="0" fillId="18" borderId="1" xfId="0" applyFill="1" applyBorder="1" applyAlignment="1" applyProtection="1">
      <alignment horizontal="center" vertical="center"/>
      <protection hidden="1"/>
    </xf>
    <xf numFmtId="166" fontId="209" fillId="54" borderId="63" xfId="8" applyNumberFormat="1" applyFont="1" applyFill="1" applyBorder="1" applyAlignment="1" applyProtection="1">
      <alignment horizontal="center" vertical="center"/>
      <protection hidden="1"/>
    </xf>
    <xf numFmtId="0" fontId="209" fillId="54" borderId="65" xfId="8" applyFont="1" applyFill="1" applyBorder="1" applyAlignment="1" applyProtection="1">
      <alignment horizontal="center" vertical="center"/>
      <protection hidden="1"/>
    </xf>
    <xf numFmtId="0" fontId="209" fillId="54" borderId="64" xfId="8" applyFont="1" applyFill="1" applyBorder="1" applyAlignment="1" applyProtection="1">
      <alignment horizontal="center" vertical="center"/>
      <protection hidden="1"/>
    </xf>
    <xf numFmtId="0" fontId="207" fillId="56" borderId="0" xfId="0" applyFont="1" applyFill="1" applyBorder="1" applyAlignment="1" applyProtection="1">
      <alignment horizontal="left"/>
      <protection hidden="1"/>
    </xf>
    <xf numFmtId="0" fontId="159" fillId="48" borderId="4" xfId="0" applyFont="1" applyFill="1" applyBorder="1" applyAlignment="1" applyProtection="1">
      <alignment horizontal="center"/>
      <protection hidden="1"/>
    </xf>
    <xf numFmtId="0" fontId="159" fillId="48" borderId="3" xfId="0" applyFont="1" applyFill="1" applyBorder="1" applyAlignment="1" applyProtection="1">
      <alignment horizontal="center"/>
      <protection hidden="1"/>
    </xf>
    <xf numFmtId="0" fontId="0" fillId="0" borderId="13" xfId="0" applyBorder="1" applyAlignment="1" applyProtection="1">
      <alignment horizontal="center"/>
      <protection hidden="1"/>
    </xf>
    <xf numFmtId="0" fontId="0" fillId="0" borderId="0" xfId="0" applyAlignment="1" applyProtection="1">
      <alignment horizontal="center"/>
      <protection hidden="1"/>
    </xf>
    <xf numFmtId="0" fontId="35" fillId="48" borderId="4" xfId="0" applyFont="1" applyFill="1" applyBorder="1" applyAlignment="1" applyProtection="1">
      <alignment horizontal="center"/>
      <protection hidden="1"/>
    </xf>
    <xf numFmtId="0" fontId="35" fillId="48" borderId="5" xfId="0" applyFont="1" applyFill="1" applyBorder="1" applyAlignment="1" applyProtection="1">
      <alignment horizontal="center"/>
      <protection hidden="1"/>
    </xf>
    <xf numFmtId="0" fontId="35" fillId="48" borderId="3" xfId="0" applyFont="1" applyFill="1" applyBorder="1" applyAlignment="1" applyProtection="1">
      <alignment horizontal="center"/>
      <protection hidden="1"/>
    </xf>
    <xf numFmtId="0" fontId="170" fillId="48" borderId="82" xfId="0" applyFont="1" applyFill="1" applyBorder="1" applyAlignment="1" applyProtection="1">
      <alignment horizontal="center"/>
      <protection hidden="1"/>
    </xf>
    <xf numFmtId="0" fontId="170" fillId="48" borderId="83" xfId="0" applyFont="1" applyFill="1" applyBorder="1" applyAlignment="1" applyProtection="1">
      <alignment horizontal="center"/>
      <protection hidden="1"/>
    </xf>
    <xf numFmtId="0" fontId="170" fillId="48" borderId="4" xfId="0" applyFont="1" applyFill="1" applyBorder="1" applyAlignment="1" applyProtection="1">
      <alignment horizontal="center"/>
      <protection hidden="1"/>
    </xf>
    <xf numFmtId="0" fontId="170" fillId="48" borderId="3" xfId="0" applyFont="1" applyFill="1" applyBorder="1" applyAlignment="1" applyProtection="1">
      <alignment horizontal="center"/>
      <protection hidden="1"/>
    </xf>
    <xf numFmtId="166" fontId="43" fillId="27" borderId="1" xfId="0" applyNumberFormat="1" applyFont="1" applyFill="1" applyBorder="1" applyAlignment="1" applyProtection="1">
      <alignment horizontal="center" vertical="center"/>
      <protection hidden="1"/>
    </xf>
    <xf numFmtId="166" fontId="43" fillId="27" borderId="4" xfId="0" applyNumberFormat="1" applyFont="1" applyFill="1" applyBorder="1" applyAlignment="1" applyProtection="1">
      <alignment horizontal="center" vertical="center"/>
      <protection hidden="1"/>
    </xf>
    <xf numFmtId="0" fontId="43" fillId="54" borderId="63" xfId="0" applyFont="1" applyFill="1" applyBorder="1" applyAlignment="1" applyProtection="1">
      <alignment horizontal="center" vertical="center"/>
      <protection hidden="1"/>
    </xf>
    <xf numFmtId="0" fontId="43" fillId="54" borderId="64" xfId="0" applyFont="1" applyFill="1" applyBorder="1" applyAlignment="1" applyProtection="1">
      <alignment horizontal="center" vertical="center"/>
      <protection hidden="1"/>
    </xf>
    <xf numFmtId="0" fontId="43" fillId="54" borderId="3" xfId="0" applyFont="1" applyFill="1" applyBorder="1" applyAlignment="1" applyProtection="1">
      <alignment horizontal="center" vertical="center"/>
      <protection hidden="1"/>
    </xf>
    <xf numFmtId="0" fontId="43" fillId="54" borderId="1" xfId="0" applyFont="1" applyFill="1" applyBorder="1" applyAlignment="1" applyProtection="1">
      <alignment horizontal="center" vertical="center"/>
      <protection hidden="1"/>
    </xf>
    <xf numFmtId="166" fontId="0" fillId="27" borderId="5" xfId="0" applyNumberFormat="1" applyFill="1" applyBorder="1" applyAlignment="1" applyProtection="1">
      <alignment horizontal="center" vertical="center"/>
      <protection hidden="1"/>
    </xf>
    <xf numFmtId="166" fontId="0" fillId="27" borderId="81" xfId="0" applyNumberFormat="1" applyFill="1" applyBorder="1" applyAlignment="1" applyProtection="1">
      <alignment horizontal="center" vertical="center"/>
      <protection hidden="1"/>
    </xf>
    <xf numFmtId="0" fontId="0" fillId="50" borderId="74" xfId="0" applyFill="1" applyBorder="1" applyAlignment="1" applyProtection="1">
      <alignment horizontal="center" vertical="center"/>
      <protection hidden="1"/>
    </xf>
    <xf numFmtId="0" fontId="0" fillId="50" borderId="75" xfId="0" applyFill="1" applyBorder="1" applyAlignment="1" applyProtection="1">
      <alignment horizontal="center" vertical="center"/>
      <protection hidden="1"/>
    </xf>
    <xf numFmtId="0" fontId="0" fillId="18" borderId="80" xfId="0" applyFill="1" applyBorder="1" applyAlignment="1" applyProtection="1">
      <alignment horizontal="center" vertical="center"/>
      <protection hidden="1"/>
    </xf>
    <xf numFmtId="0" fontId="0" fillId="18" borderId="4" xfId="0" applyFill="1" applyBorder="1" applyAlignment="1" applyProtection="1">
      <alignment horizontal="center" vertical="center"/>
      <protection hidden="1"/>
    </xf>
    <xf numFmtId="0" fontId="0" fillId="26" borderId="1" xfId="0" applyFill="1" applyBorder="1" applyAlignment="1" applyProtection="1">
      <alignment horizontal="center" vertical="center"/>
      <protection hidden="1"/>
    </xf>
    <xf numFmtId="0" fontId="0" fillId="26" borderId="4" xfId="0" applyFill="1" applyBorder="1" applyAlignment="1" applyProtection="1">
      <alignment horizontal="center"/>
      <protection hidden="1"/>
    </xf>
    <xf numFmtId="0" fontId="0" fillId="26" borderId="5" xfId="0" applyFill="1" applyBorder="1" applyAlignment="1" applyProtection="1">
      <alignment horizontal="center"/>
      <protection hidden="1"/>
    </xf>
    <xf numFmtId="0" fontId="0" fillId="26" borderId="3" xfId="0" applyFill="1" applyBorder="1" applyAlignment="1" applyProtection="1">
      <alignment horizontal="center"/>
      <protection hidden="1"/>
    </xf>
    <xf numFmtId="0" fontId="0" fillId="26" borderId="76" xfId="0" applyFill="1" applyBorder="1" applyAlignment="1" applyProtection="1">
      <alignment horizontal="center"/>
      <protection hidden="1"/>
    </xf>
    <xf numFmtId="0" fontId="0" fillId="26" borderId="77" xfId="0" applyFill="1" applyBorder="1" applyAlignment="1" applyProtection="1">
      <alignment horizontal="center"/>
      <protection hidden="1"/>
    </xf>
    <xf numFmtId="0" fontId="0" fillId="26" borderId="78" xfId="0" applyFill="1" applyBorder="1" applyAlignment="1" applyProtection="1">
      <alignment horizontal="center"/>
      <protection hidden="1"/>
    </xf>
    <xf numFmtId="0" fontId="211" fillId="23" borderId="1" xfId="8" applyFont="1" applyFill="1" applyBorder="1" applyAlignment="1" applyProtection="1">
      <alignment horizontal="center" vertical="center"/>
      <protection hidden="1"/>
    </xf>
    <xf numFmtId="0" fontId="211" fillId="23" borderId="4" xfId="8" applyFont="1" applyFill="1" applyBorder="1" applyAlignment="1" applyProtection="1">
      <alignment horizontal="center" vertical="center"/>
      <protection hidden="1"/>
    </xf>
    <xf numFmtId="0" fontId="209" fillId="0" borderId="63" xfId="8" applyFont="1" applyBorder="1" applyAlignment="1" applyProtection="1">
      <alignment horizontal="center" vertical="center"/>
      <protection hidden="1"/>
    </xf>
    <xf numFmtId="0" fontId="209" fillId="0" borderId="65" xfId="8" applyFont="1" applyBorder="1" applyAlignment="1" applyProtection="1">
      <alignment horizontal="center" vertical="center"/>
      <protection hidden="1"/>
    </xf>
    <xf numFmtId="0" fontId="209" fillId="0" borderId="64" xfId="8" applyFont="1" applyBorder="1" applyAlignment="1" applyProtection="1">
      <alignment horizontal="center" vertical="center"/>
      <protection hidden="1"/>
    </xf>
    <xf numFmtId="166" fontId="209" fillId="54" borderId="74" xfId="8" applyNumberFormat="1" applyFont="1" applyFill="1" applyBorder="1" applyAlignment="1" applyProtection="1">
      <alignment horizontal="center" vertical="center"/>
      <protection hidden="1"/>
    </xf>
    <xf numFmtId="166" fontId="209" fillId="54" borderId="79" xfId="8" applyNumberFormat="1" applyFont="1" applyFill="1" applyBorder="1" applyAlignment="1" applyProtection="1">
      <alignment horizontal="center" vertical="center"/>
      <protection hidden="1"/>
    </xf>
    <xf numFmtId="166" fontId="209" fillId="54" borderId="75" xfId="8" applyNumberFormat="1" applyFont="1" applyFill="1" applyBorder="1" applyAlignment="1" applyProtection="1">
      <alignment horizontal="center" vertical="center"/>
      <protection hidden="1"/>
    </xf>
    <xf numFmtId="0" fontId="0" fillId="27" borderId="4" xfId="0" applyFill="1" applyBorder="1" applyAlignment="1" applyProtection="1">
      <alignment horizontal="center"/>
      <protection hidden="1"/>
    </xf>
    <xf numFmtId="0" fontId="0" fillId="27" borderId="3" xfId="0" applyFill="1" applyBorder="1" applyAlignment="1" applyProtection="1">
      <alignment horizontal="center"/>
      <protection hidden="1"/>
    </xf>
    <xf numFmtId="0" fontId="214" fillId="0" borderId="4" xfId="0" applyFont="1" applyFill="1" applyBorder="1" applyAlignment="1" applyProtection="1">
      <alignment horizontal="center"/>
      <protection hidden="1"/>
    </xf>
    <xf numFmtId="0" fontId="214" fillId="0" borderId="3" xfId="0" applyFont="1" applyFill="1" applyBorder="1" applyAlignment="1" applyProtection="1">
      <alignment horizontal="center"/>
      <protection hidden="1"/>
    </xf>
    <xf numFmtId="0" fontId="0" fillId="27" borderId="1" xfId="0" applyFill="1" applyBorder="1" applyAlignment="1" applyProtection="1">
      <protection hidden="1"/>
    </xf>
    <xf numFmtId="0" fontId="0" fillId="29" borderId="4" xfId="0" applyFill="1" applyBorder="1" applyAlignment="1" applyProtection="1">
      <alignment horizontal="center"/>
      <protection hidden="1"/>
    </xf>
    <xf numFmtId="0" fontId="0" fillId="29" borderId="3" xfId="0" applyFill="1" applyBorder="1" applyAlignment="1" applyProtection="1">
      <alignment horizontal="center"/>
      <protection hidden="1"/>
    </xf>
    <xf numFmtId="0" fontId="69" fillId="29" borderId="1" xfId="0" applyFont="1" applyFill="1" applyBorder="1" applyAlignment="1" applyProtection="1">
      <alignment horizontal="center" vertical="center"/>
      <protection hidden="1"/>
    </xf>
    <xf numFmtId="0" fontId="69" fillId="29" borderId="10" xfId="0" applyFont="1" applyFill="1" applyBorder="1" applyAlignment="1" applyProtection="1">
      <alignment horizontal="center" vertical="center" wrapText="1"/>
      <protection hidden="1"/>
    </xf>
    <xf numFmtId="0" fontId="69" fillId="29" borderId="13" xfId="0" applyFont="1" applyFill="1" applyBorder="1" applyAlignment="1" applyProtection="1">
      <alignment horizontal="center" vertical="center" wrapText="1"/>
      <protection hidden="1"/>
    </xf>
    <xf numFmtId="0" fontId="69" fillId="29" borderId="7" xfId="0" applyFont="1" applyFill="1" applyBorder="1" applyAlignment="1" applyProtection="1">
      <alignment horizontal="center" vertical="center" wrapText="1"/>
      <protection hidden="1"/>
    </xf>
    <xf numFmtId="0" fontId="68" fillId="29" borderId="10" xfId="0" applyFont="1" applyFill="1" applyBorder="1" applyAlignment="1" applyProtection="1">
      <alignment horizontal="center" vertical="center" textRotation="90" wrapText="1"/>
      <protection hidden="1"/>
    </xf>
    <xf numFmtId="0" fontId="68" fillId="29" borderId="13" xfId="0" applyFont="1" applyFill="1" applyBorder="1" applyAlignment="1" applyProtection="1">
      <alignment horizontal="center" vertical="center" textRotation="90" wrapText="1"/>
      <protection hidden="1"/>
    </xf>
    <xf numFmtId="0" fontId="68" fillId="29" borderId="7" xfId="0" applyFont="1" applyFill="1" applyBorder="1" applyAlignment="1" applyProtection="1">
      <alignment horizontal="center" vertical="center" textRotation="90" wrapText="1"/>
      <protection hidden="1"/>
    </xf>
    <xf numFmtId="0" fontId="69" fillId="29" borderId="1" xfId="0" applyFont="1" applyFill="1" applyBorder="1" applyAlignment="1" applyProtection="1">
      <alignment horizontal="center" vertical="center" textRotation="90"/>
      <protection hidden="1"/>
    </xf>
    <xf numFmtId="0" fontId="0" fillId="18" borderId="1" xfId="0" applyFill="1" applyBorder="1" applyAlignment="1" applyProtection="1">
      <alignment horizontal="center"/>
      <protection hidden="1"/>
    </xf>
    <xf numFmtId="0" fontId="0" fillId="18" borderId="4" xfId="0" applyFill="1" applyBorder="1" applyAlignment="1" applyProtection="1">
      <alignment horizontal="center"/>
      <protection hidden="1"/>
    </xf>
    <xf numFmtId="0" fontId="159" fillId="23" borderId="4" xfId="0" applyFont="1" applyFill="1" applyBorder="1" applyAlignment="1" applyProtection="1">
      <alignment horizontal="center"/>
      <protection hidden="1"/>
    </xf>
    <xf numFmtId="0" fontId="159" fillId="23" borderId="3" xfId="0" applyFont="1" applyFill="1" applyBorder="1" applyAlignment="1" applyProtection="1">
      <alignment horizontal="center"/>
      <protection hidden="1"/>
    </xf>
    <xf numFmtId="0" fontId="0" fillId="26" borderId="1" xfId="0" applyFill="1" applyBorder="1" applyAlignment="1" applyProtection="1">
      <alignment horizontal="center"/>
      <protection hidden="1"/>
    </xf>
    <xf numFmtId="166" fontId="257" fillId="54" borderId="1" xfId="8" applyNumberFormat="1" applyFont="1" applyFill="1" applyBorder="1" applyAlignment="1" applyProtection="1">
      <alignment horizontal="center" vertical="center"/>
      <protection hidden="1"/>
    </xf>
    <xf numFmtId="0" fontId="257" fillId="54" borderId="1" xfId="8" applyFont="1" applyFill="1" applyBorder="1" applyAlignment="1" applyProtection="1">
      <alignment horizontal="center" vertical="center"/>
      <protection hidden="1"/>
    </xf>
    <xf numFmtId="0" fontId="258" fillId="23" borderId="1" xfId="8" applyFont="1" applyFill="1" applyBorder="1" applyAlignment="1" applyProtection="1">
      <alignment horizontal="center" vertical="center"/>
      <protection hidden="1"/>
    </xf>
    <xf numFmtId="0" fontId="258" fillId="23" borderId="4" xfId="8" applyFont="1" applyFill="1" applyBorder="1" applyAlignment="1" applyProtection="1">
      <alignment horizontal="center" vertical="center"/>
      <protection hidden="1"/>
    </xf>
    <xf numFmtId="166" fontId="257" fillId="54" borderId="63" xfId="8" applyNumberFormat="1" applyFont="1" applyFill="1" applyBorder="1" applyAlignment="1" applyProtection="1">
      <alignment horizontal="center" vertical="center"/>
      <protection hidden="1"/>
    </xf>
    <xf numFmtId="0" fontId="257" fillId="54" borderId="65" xfId="8" applyFont="1" applyFill="1" applyBorder="1" applyAlignment="1" applyProtection="1">
      <alignment horizontal="center" vertical="center"/>
      <protection hidden="1"/>
    </xf>
    <xf numFmtId="0" fontId="257" fillId="54" borderId="64" xfId="8" applyFont="1" applyFill="1" applyBorder="1" applyAlignment="1" applyProtection="1">
      <alignment horizontal="center" vertical="center"/>
      <protection hidden="1"/>
    </xf>
    <xf numFmtId="0" fontId="35" fillId="23" borderId="4" xfId="0" applyFont="1" applyFill="1" applyBorder="1" applyAlignment="1" applyProtection="1">
      <alignment horizontal="center" vertical="center"/>
      <protection locked="0" hidden="1"/>
    </xf>
    <xf numFmtId="0" fontId="35" fillId="23" borderId="5" xfId="0" applyFont="1" applyFill="1" applyBorder="1" applyAlignment="1" applyProtection="1">
      <alignment horizontal="center" vertical="center"/>
      <protection locked="0" hidden="1"/>
    </xf>
    <xf numFmtId="0" fontId="35" fillId="23" borderId="3" xfId="0" applyFont="1" applyFill="1" applyBorder="1" applyAlignment="1" applyProtection="1">
      <alignment horizontal="center" vertical="center"/>
      <protection locked="0" hidden="1"/>
    </xf>
    <xf numFmtId="0" fontId="35" fillId="36" borderId="4" xfId="0" applyFont="1" applyFill="1" applyBorder="1" applyAlignment="1" applyProtection="1">
      <alignment horizontal="center" vertical="center"/>
      <protection hidden="1"/>
    </xf>
    <xf numFmtId="0" fontId="35" fillId="36" borderId="5" xfId="0" applyFont="1" applyFill="1" applyBorder="1" applyAlignment="1" applyProtection="1">
      <alignment horizontal="center" vertical="center"/>
      <protection hidden="1"/>
    </xf>
    <xf numFmtId="0" fontId="35" fillId="36" borderId="3" xfId="0" applyFont="1" applyFill="1" applyBorder="1" applyAlignment="1" applyProtection="1">
      <alignment horizontal="center" vertical="center"/>
      <protection hidden="1"/>
    </xf>
    <xf numFmtId="0" fontId="205" fillId="26" borderId="4" xfId="3" applyFont="1" applyFill="1" applyBorder="1" applyAlignment="1" applyProtection="1">
      <alignment horizontal="left" vertical="center" wrapText="1"/>
      <protection hidden="1"/>
    </xf>
    <xf numFmtId="0" fontId="205" fillId="26" borderId="5" xfId="3" applyFont="1" applyFill="1" applyBorder="1" applyAlignment="1" applyProtection="1">
      <alignment horizontal="left" vertical="center" wrapText="1"/>
      <protection hidden="1"/>
    </xf>
    <xf numFmtId="0" fontId="205" fillId="26" borderId="3" xfId="3" applyFont="1" applyFill="1" applyBorder="1" applyAlignment="1" applyProtection="1">
      <alignment horizontal="left" vertical="center" wrapText="1"/>
      <protection hidden="1"/>
    </xf>
    <xf numFmtId="164" fontId="0" fillId="27" borderId="4" xfId="0" applyNumberFormat="1" applyFill="1" applyBorder="1" applyAlignment="1" applyProtection="1">
      <alignment horizontal="center"/>
      <protection hidden="1"/>
    </xf>
    <xf numFmtId="164" fontId="0" fillId="27" borderId="5" xfId="0" applyNumberFormat="1" applyFill="1" applyBorder="1" applyAlignment="1" applyProtection="1">
      <alignment horizontal="center"/>
      <protection hidden="1"/>
    </xf>
    <xf numFmtId="164" fontId="0" fillId="27" borderId="3" xfId="0" applyNumberFormat="1" applyFill="1" applyBorder="1" applyAlignment="1" applyProtection="1">
      <alignment horizontal="center"/>
      <protection hidden="1"/>
    </xf>
    <xf numFmtId="0" fontId="35" fillId="36" borderId="4" xfId="3" applyFont="1" applyFill="1" applyBorder="1" applyAlignment="1" applyProtection="1">
      <alignment horizontal="center" vertical="center" wrapText="1"/>
      <protection hidden="1"/>
    </xf>
    <xf numFmtId="0" fontId="35" fillId="36" borderId="5" xfId="3" applyFont="1" applyFill="1" applyBorder="1" applyAlignment="1" applyProtection="1">
      <alignment horizontal="center" vertical="center" wrapText="1"/>
      <protection hidden="1"/>
    </xf>
    <xf numFmtId="0" fontId="35" fillId="36" borderId="3" xfId="3" applyFont="1" applyFill="1" applyBorder="1" applyAlignment="1" applyProtection="1">
      <alignment horizontal="center" vertical="center" wrapText="1"/>
      <protection hidden="1"/>
    </xf>
    <xf numFmtId="165" fontId="33" fillId="24" borderId="4" xfId="6" applyNumberFormat="1" applyFont="1" applyFill="1" applyBorder="1" applyAlignment="1" applyProtection="1">
      <alignment horizontal="center"/>
      <protection hidden="1"/>
    </xf>
    <xf numFmtId="165" fontId="33" fillId="24" borderId="5" xfId="6" applyNumberFormat="1" applyFont="1" applyFill="1" applyBorder="1" applyAlignment="1" applyProtection="1">
      <alignment horizontal="center"/>
      <protection hidden="1"/>
    </xf>
    <xf numFmtId="165" fontId="33" fillId="24" borderId="3" xfId="6" applyNumberFormat="1" applyFont="1" applyFill="1" applyBorder="1" applyAlignment="1" applyProtection="1">
      <alignment horizontal="center"/>
      <protection hidden="1"/>
    </xf>
    <xf numFmtId="0" fontId="35" fillId="36" borderId="1" xfId="3" applyFont="1" applyFill="1" applyBorder="1" applyAlignment="1" applyProtection="1">
      <alignment horizontal="center" vertical="center" wrapText="1"/>
      <protection hidden="1"/>
    </xf>
    <xf numFmtId="165" fontId="33" fillId="24" borderId="1" xfId="6" applyNumberFormat="1" applyFont="1" applyFill="1" applyBorder="1" applyAlignment="1" applyProtection="1">
      <alignment horizontal="center"/>
      <protection hidden="1"/>
    </xf>
    <xf numFmtId="0" fontId="35" fillId="23" borderId="1" xfId="0" applyFont="1" applyFill="1" applyBorder="1" applyAlignment="1" applyProtection="1">
      <alignment horizontal="center" vertical="center"/>
      <protection locked="0" hidden="1"/>
    </xf>
    <xf numFmtId="0" fontId="35" fillId="36" borderId="1" xfId="0" applyFont="1" applyFill="1" applyBorder="1" applyAlignment="1" applyProtection="1">
      <alignment horizontal="center" vertical="center"/>
      <protection hidden="1"/>
    </xf>
    <xf numFmtId="0" fontId="134" fillId="36" borderId="13" xfId="0" applyFont="1" applyFill="1" applyBorder="1" applyAlignment="1" applyProtection="1">
      <alignment horizontal="center" vertical="center"/>
      <protection hidden="1"/>
    </xf>
    <xf numFmtId="0" fontId="134" fillId="36" borderId="0" xfId="0" applyFont="1" applyFill="1" applyBorder="1" applyAlignment="1" applyProtection="1">
      <alignment horizontal="center" vertical="center"/>
      <protection hidden="1"/>
    </xf>
    <xf numFmtId="0" fontId="134" fillId="36" borderId="14" xfId="0" applyFont="1" applyFill="1" applyBorder="1" applyAlignment="1" applyProtection="1">
      <alignment horizontal="center" vertical="center"/>
      <protection hidden="1"/>
    </xf>
    <xf numFmtId="0" fontId="134" fillId="36" borderId="7" xfId="0" applyFont="1" applyFill="1" applyBorder="1" applyAlignment="1" applyProtection="1">
      <alignment horizontal="center" vertical="center"/>
      <protection hidden="1"/>
    </xf>
    <xf numFmtId="0" fontId="134" fillId="36" borderId="6" xfId="0" applyFont="1" applyFill="1" applyBorder="1" applyAlignment="1" applyProtection="1">
      <alignment horizontal="center" vertical="center"/>
      <protection hidden="1"/>
    </xf>
    <xf numFmtId="0" fontId="134" fillId="36" borderId="8" xfId="0" applyFont="1" applyFill="1" applyBorder="1" applyAlignment="1" applyProtection="1">
      <alignment horizontal="center" vertical="center"/>
      <protection hidden="1"/>
    </xf>
    <xf numFmtId="0" fontId="134" fillId="36" borderId="1" xfId="0" applyFont="1" applyFill="1" applyBorder="1" applyAlignment="1" applyProtection="1">
      <alignment horizontal="center"/>
      <protection locked="0" hidden="1"/>
    </xf>
    <xf numFmtId="0" fontId="40" fillId="26" borderId="7" xfId="0" applyFont="1" applyFill="1" applyBorder="1" applyAlignment="1" applyProtection="1">
      <alignment horizontal="center"/>
      <protection locked="0" hidden="1"/>
    </xf>
    <xf numFmtId="0" fontId="40" fillId="26" borderId="8" xfId="0" applyFont="1" applyFill="1" applyBorder="1" applyAlignment="1" applyProtection="1">
      <alignment horizontal="center"/>
      <protection locked="0" hidden="1"/>
    </xf>
    <xf numFmtId="0" fontId="40" fillId="26" borderId="1" xfId="0" applyFont="1" applyFill="1" applyBorder="1" applyAlignment="1" applyProtection="1">
      <alignment horizontal="center"/>
      <protection locked="0" hidden="1"/>
    </xf>
    <xf numFmtId="0" fontId="205" fillId="26" borderId="4" xfId="0" applyFont="1" applyFill="1" applyBorder="1" applyAlignment="1" applyProtection="1">
      <alignment horizontal="left"/>
      <protection hidden="1"/>
    </xf>
    <xf numFmtId="0" fontId="205" fillId="26" borderId="5" xfId="0" applyFont="1" applyFill="1" applyBorder="1" applyAlignment="1" applyProtection="1">
      <alignment horizontal="left"/>
      <protection hidden="1"/>
    </xf>
    <xf numFmtId="0" fontId="205" fillId="26" borderId="3" xfId="0" applyFont="1" applyFill="1" applyBorder="1" applyAlignment="1" applyProtection="1">
      <alignment horizontal="left"/>
      <protection hidden="1"/>
    </xf>
    <xf numFmtId="164" fontId="0" fillId="27" borderId="1" xfId="0" applyNumberFormat="1" applyFill="1" applyBorder="1" applyAlignment="1" applyProtection="1">
      <alignment horizontal="center"/>
      <protection hidden="1"/>
    </xf>
    <xf numFmtId="0" fontId="17" fillId="15" borderId="0" xfId="0" applyFont="1" applyFill="1" applyAlignment="1" applyProtection="1">
      <alignment horizontal="left" vertical="top" wrapText="1"/>
      <protection hidden="1"/>
    </xf>
    <xf numFmtId="0" fontId="73" fillId="15" borderId="0" xfId="0" applyFont="1" applyFill="1" applyAlignment="1" applyProtection="1">
      <alignment horizontal="left" vertical="top" wrapText="1"/>
      <protection hidden="1"/>
    </xf>
    <xf numFmtId="0" fontId="134" fillId="36" borderId="1" xfId="0" applyFont="1" applyFill="1" applyBorder="1" applyAlignment="1" applyProtection="1">
      <alignment horizontal="center" vertical="center"/>
      <protection hidden="1"/>
    </xf>
    <xf numFmtId="0" fontId="134" fillId="36" borderId="1" xfId="0" applyFont="1" applyFill="1" applyBorder="1" applyAlignment="1" applyProtection="1">
      <alignment horizontal="center" vertical="center"/>
      <protection locked="0" hidden="1"/>
    </xf>
    <xf numFmtId="0" fontId="134" fillId="36" borderId="1" xfId="0" applyFont="1" applyFill="1" applyBorder="1" applyAlignment="1" applyProtection="1">
      <alignment horizontal="center" vertical="center" wrapText="1"/>
      <protection hidden="1"/>
    </xf>
    <xf numFmtId="0" fontId="40" fillId="24" borderId="1" xfId="0" applyFont="1" applyFill="1" applyBorder="1" applyAlignment="1" applyProtection="1">
      <alignment horizontal="center" vertical="center" wrapText="1"/>
      <protection hidden="1"/>
    </xf>
    <xf numFmtId="164" fontId="0" fillId="47" borderId="1" xfId="0" applyNumberFormat="1" applyFill="1" applyBorder="1" applyAlignment="1" applyProtection="1">
      <alignment horizontal="center"/>
      <protection hidden="1"/>
    </xf>
    <xf numFmtId="166" fontId="224" fillId="26" borderId="1" xfId="0" applyNumberFormat="1" applyFont="1" applyFill="1" applyBorder="1" applyAlignment="1" applyProtection="1">
      <alignment horizontal="center" vertical="center"/>
      <protection hidden="1"/>
    </xf>
    <xf numFmtId="0" fontId="60" fillId="47" borderId="1" xfId="0" applyFont="1" applyFill="1" applyBorder="1" applyAlignment="1" applyProtection="1">
      <alignment horizontal="center"/>
      <protection locked="0" hidden="1"/>
    </xf>
    <xf numFmtId="0" fontId="0" fillId="47" borderId="1" xfId="0" applyFill="1" applyBorder="1" applyAlignment="1" applyProtection="1">
      <alignment horizontal="center"/>
      <protection hidden="1"/>
    </xf>
    <xf numFmtId="164" fontId="0" fillId="0" borderId="1" xfId="0" applyNumberFormat="1" applyBorder="1" applyAlignment="1" applyProtection="1">
      <alignment horizontal="center"/>
      <protection locked="0"/>
    </xf>
    <xf numFmtId="166" fontId="224" fillId="26" borderId="4" xfId="0" applyNumberFormat="1" applyFont="1" applyFill="1" applyBorder="1" applyAlignment="1" applyProtection="1">
      <alignment horizontal="center" vertical="center"/>
      <protection hidden="1"/>
    </xf>
    <xf numFmtId="166" fontId="224" fillId="26" borderId="3" xfId="0" applyNumberFormat="1" applyFont="1" applyFill="1" applyBorder="1" applyAlignment="1" applyProtection="1">
      <alignment horizontal="center" vertical="center"/>
      <protection hidden="1"/>
    </xf>
    <xf numFmtId="0" fontId="120" fillId="15" borderId="0" xfId="0" applyFont="1" applyFill="1" applyAlignment="1" applyProtection="1">
      <alignment horizontal="left" vertical="center" wrapText="1"/>
      <protection hidden="1"/>
    </xf>
    <xf numFmtId="0" fontId="53" fillId="15" borderId="0" xfId="0" applyFont="1" applyFill="1" applyAlignment="1" applyProtection="1">
      <alignment horizontal="left" vertical="top" wrapText="1"/>
      <protection hidden="1"/>
    </xf>
    <xf numFmtId="0" fontId="154" fillId="36" borderId="2" xfId="0" applyFont="1" applyFill="1" applyBorder="1" applyAlignment="1" applyProtection="1">
      <alignment horizontal="center" vertical="center"/>
      <protection locked="0" hidden="1"/>
    </xf>
    <xf numFmtId="0" fontId="154" fillId="36" borderId="15" xfId="0" applyFont="1" applyFill="1" applyBorder="1" applyAlignment="1" applyProtection="1">
      <alignment horizontal="center" vertical="center"/>
      <protection locked="0" hidden="1"/>
    </xf>
    <xf numFmtId="0" fontId="154" fillId="36" borderId="9" xfId="0" applyFont="1" applyFill="1" applyBorder="1" applyAlignment="1" applyProtection="1">
      <alignment horizontal="center" vertical="center"/>
      <protection locked="0" hidden="1"/>
    </xf>
    <xf numFmtId="0" fontId="200" fillId="38" borderId="2" xfId="8" applyFont="1" applyFill="1" applyBorder="1" applyAlignment="1" applyProtection="1">
      <alignment horizontal="center" vertical="center" wrapText="1"/>
      <protection locked="0" hidden="1"/>
    </xf>
    <xf numFmtId="0" fontId="200" fillId="38" borderId="9" xfId="8" applyFont="1" applyFill="1" applyBorder="1" applyAlignment="1" applyProtection="1">
      <alignment horizontal="center" vertical="center" wrapText="1"/>
      <protection locked="0" hidden="1"/>
    </xf>
    <xf numFmtId="0" fontId="200" fillId="38" borderId="59" xfId="8" applyFont="1" applyFill="1" applyBorder="1" applyAlignment="1" applyProtection="1">
      <alignment horizontal="center" vertical="center" wrapText="1"/>
      <protection locked="0" hidden="1"/>
    </xf>
    <xf numFmtId="0" fontId="200" fillId="29" borderId="61" xfId="8" applyFont="1" applyFill="1" applyBorder="1" applyAlignment="1" applyProtection="1">
      <alignment horizontal="center" vertical="center" wrapText="1"/>
      <protection hidden="1"/>
    </xf>
    <xf numFmtId="0" fontId="200" fillId="29" borderId="9" xfId="8" applyFont="1" applyFill="1" applyBorder="1" applyAlignment="1" applyProtection="1">
      <alignment horizontal="center" vertical="center" wrapText="1"/>
      <protection hidden="1"/>
    </xf>
    <xf numFmtId="0" fontId="201" fillId="38" borderId="2" xfId="8" applyFont="1" applyFill="1" applyBorder="1" applyAlignment="1" applyProtection="1">
      <alignment horizontal="center" vertical="center" wrapText="1"/>
      <protection locked="0" hidden="1"/>
    </xf>
    <xf numFmtId="0" fontId="201" fillId="38" borderId="9" xfId="8" applyFont="1" applyFill="1" applyBorder="1" applyAlignment="1" applyProtection="1">
      <alignment horizontal="center" vertical="center" wrapText="1"/>
      <protection locked="0" hidden="1"/>
    </xf>
    <xf numFmtId="0" fontId="201" fillId="38" borderId="59" xfId="8" applyFont="1" applyFill="1" applyBorder="1" applyAlignment="1" applyProtection="1">
      <alignment horizontal="center" vertical="center" wrapText="1"/>
      <protection locked="0" hidden="1"/>
    </xf>
    <xf numFmtId="0" fontId="202" fillId="23" borderId="10" xfId="8" applyFont="1" applyFill="1" applyBorder="1" applyAlignment="1" applyProtection="1">
      <alignment horizontal="center" vertical="center" wrapText="1"/>
      <protection hidden="1"/>
    </xf>
    <xf numFmtId="0" fontId="202" fillId="23" borderId="12" xfId="8" applyFont="1" applyFill="1" applyBorder="1" applyAlignment="1" applyProtection="1">
      <alignment horizontal="center" vertical="center" wrapText="1"/>
      <protection hidden="1"/>
    </xf>
    <xf numFmtId="0" fontId="202" fillId="23" borderId="7" xfId="8" applyFont="1" applyFill="1" applyBorder="1" applyAlignment="1" applyProtection="1">
      <alignment horizontal="center" vertical="center" wrapText="1"/>
      <protection hidden="1"/>
    </xf>
    <xf numFmtId="0" fontId="202" fillId="23" borderId="8" xfId="8" applyFont="1" applyFill="1" applyBorder="1" applyAlignment="1" applyProtection="1">
      <alignment horizontal="center" vertical="center" wrapText="1"/>
      <protection hidden="1"/>
    </xf>
    <xf numFmtId="0" fontId="2" fillId="15" borderId="0" xfId="0" applyFont="1" applyFill="1" applyAlignment="1" applyProtection="1">
      <alignment horizontal="left" vertical="top" wrapText="1"/>
      <protection hidden="1"/>
    </xf>
    <xf numFmtId="0" fontId="35" fillId="36" borderId="1" xfId="0" applyFont="1" applyFill="1" applyBorder="1" applyAlignment="1" applyProtection="1">
      <alignment horizontal="center" vertical="center" wrapText="1"/>
      <protection hidden="1"/>
    </xf>
    <xf numFmtId="0" fontId="197" fillId="36" borderId="1" xfId="0" applyFont="1" applyFill="1" applyBorder="1" applyAlignment="1" applyProtection="1">
      <alignment horizontal="center" vertical="center" wrapText="1"/>
      <protection locked="0" hidden="1"/>
    </xf>
    <xf numFmtId="0" fontId="43" fillId="39" borderId="1" xfId="0" applyFont="1" applyFill="1" applyBorder="1" applyAlignment="1" applyProtection="1">
      <alignment horizontal="left" vertical="center" wrapText="1"/>
      <protection hidden="1"/>
    </xf>
    <xf numFmtId="0" fontId="57" fillId="36" borderId="1" xfId="3" applyFont="1" applyFill="1" applyBorder="1" applyAlignment="1" applyProtection="1">
      <alignment horizontal="center" vertical="center" wrapText="1"/>
      <protection locked="0" hidden="1"/>
    </xf>
    <xf numFmtId="0" fontId="57" fillId="23" borderId="1" xfId="3" applyFont="1" applyFill="1" applyBorder="1" applyAlignment="1" applyProtection="1">
      <alignment horizontal="center" vertical="center" wrapText="1"/>
      <protection locked="0" hidden="1"/>
    </xf>
    <xf numFmtId="0" fontId="87" fillId="24" borderId="1" xfId="0" applyFont="1" applyFill="1" applyBorder="1" applyAlignment="1" applyProtection="1">
      <alignment horizontal="center" vertical="center" wrapText="1"/>
      <protection locked="0" hidden="1"/>
    </xf>
    <xf numFmtId="0" fontId="43" fillId="0" borderId="0" xfId="0" applyFont="1" applyAlignment="1" applyProtection="1">
      <alignment horizontal="left" wrapText="1"/>
      <protection hidden="1"/>
    </xf>
    <xf numFmtId="0" fontId="186" fillId="36" borderId="1" xfId="0" applyFont="1" applyFill="1" applyBorder="1" applyAlignment="1" applyProtection="1">
      <alignment horizontal="center" vertical="center" wrapText="1"/>
      <protection locked="0" hidden="1"/>
    </xf>
    <xf numFmtId="0" fontId="43" fillId="39" borderId="1" xfId="0" applyFont="1" applyFill="1" applyBorder="1" applyAlignment="1" applyProtection="1">
      <alignment horizontal="center" vertical="center" wrapText="1"/>
      <protection hidden="1"/>
    </xf>
    <xf numFmtId="0" fontId="87" fillId="38" borderId="1" xfId="0" applyFont="1" applyFill="1" applyBorder="1" applyAlignment="1" applyProtection="1">
      <alignment horizontal="center" vertical="center" wrapText="1"/>
      <protection locked="0" hidden="1"/>
    </xf>
    <xf numFmtId="0" fontId="43" fillId="15" borderId="1" xfId="0" applyFont="1" applyFill="1" applyBorder="1" applyAlignment="1" applyProtection="1">
      <alignment horizontal="center" vertical="center" wrapText="1"/>
      <protection hidden="1"/>
    </xf>
    <xf numFmtId="0" fontId="43" fillId="15" borderId="1" xfId="0" applyFont="1" applyFill="1" applyBorder="1" applyAlignment="1" applyProtection="1">
      <alignment horizontal="left" vertical="center" wrapText="1"/>
      <protection hidden="1"/>
    </xf>
    <xf numFmtId="0" fontId="43" fillId="0" borderId="1" xfId="0" applyFont="1" applyFill="1" applyBorder="1" applyAlignment="1" applyProtection="1">
      <alignment horizontal="center" vertical="center" wrapText="1"/>
      <protection hidden="1"/>
    </xf>
    <xf numFmtId="0" fontId="43" fillId="0" borderId="1" xfId="0" applyFont="1" applyFill="1" applyBorder="1" applyAlignment="1" applyProtection="1">
      <alignment horizontal="left" vertical="center" wrapText="1"/>
      <protection hidden="1"/>
    </xf>
    <xf numFmtId="0" fontId="193" fillId="0" borderId="0" xfId="8" applyFont="1" applyAlignment="1" applyProtection="1">
      <alignment horizontal="center" wrapText="1"/>
      <protection hidden="1"/>
    </xf>
    <xf numFmtId="0" fontId="57" fillId="23" borderId="10" xfId="3" applyFont="1" applyFill="1" applyBorder="1" applyAlignment="1" applyProtection="1">
      <alignment horizontal="center" vertical="center" wrapText="1"/>
      <protection locked="0" hidden="1"/>
    </xf>
    <xf numFmtId="0" fontId="57" fillId="23" borderId="11" xfId="3" applyFont="1" applyFill="1" applyBorder="1" applyAlignment="1" applyProtection="1">
      <alignment horizontal="center" vertical="center" wrapText="1"/>
      <protection locked="0" hidden="1"/>
    </xf>
    <xf numFmtId="0" fontId="57" fillId="23" borderId="12" xfId="3" applyFont="1" applyFill="1" applyBorder="1" applyAlignment="1" applyProtection="1">
      <alignment horizontal="center" vertical="center" wrapText="1"/>
      <protection locked="0" hidden="1"/>
    </xf>
    <xf numFmtId="0" fontId="57" fillId="23" borderId="7" xfId="3" applyFont="1" applyFill="1" applyBorder="1" applyAlignment="1" applyProtection="1">
      <alignment horizontal="center" vertical="center" wrapText="1"/>
      <protection locked="0" hidden="1"/>
    </xf>
    <xf numFmtId="0" fontId="57" fillId="23" borderId="6" xfId="3" applyFont="1" applyFill="1" applyBorder="1" applyAlignment="1" applyProtection="1">
      <alignment horizontal="center" vertical="center" wrapText="1"/>
      <protection locked="0" hidden="1"/>
    </xf>
    <xf numFmtId="0" fontId="57" fillId="23" borderId="8" xfId="3" applyFont="1" applyFill="1" applyBorder="1" applyAlignment="1" applyProtection="1">
      <alignment horizontal="center" vertical="center" wrapText="1"/>
      <protection locked="0" hidden="1"/>
    </xf>
    <xf numFmtId="0" fontId="292" fillId="0" borderId="0" xfId="8" applyFont="1" applyBorder="1" applyAlignment="1" applyProtection="1">
      <alignment horizontal="left"/>
      <protection locked="0" hidden="1"/>
    </xf>
    <xf numFmtId="0" fontId="65" fillId="0" borderId="0" xfId="8" applyFont="1" applyBorder="1" applyAlignment="1" applyProtection="1">
      <alignment horizontal="left"/>
      <protection hidden="1"/>
    </xf>
    <xf numFmtId="0" fontId="150" fillId="23" borderId="1" xfId="3" applyFont="1" applyFill="1" applyBorder="1" applyAlignment="1" applyProtection="1">
      <alignment horizontal="center" vertical="center" wrapText="1"/>
      <protection locked="0" hidden="1"/>
    </xf>
    <xf numFmtId="0" fontId="184" fillId="23" borderId="1" xfId="3" applyFont="1" applyFill="1" applyBorder="1" applyAlignment="1" applyProtection="1">
      <alignment horizontal="center" vertical="center" wrapText="1"/>
      <protection locked="0" hidden="1"/>
    </xf>
    <xf numFmtId="0" fontId="189" fillId="36" borderId="1" xfId="3" applyFont="1" applyFill="1" applyBorder="1" applyAlignment="1" applyProtection="1">
      <alignment horizontal="center" vertical="center" wrapText="1"/>
      <protection locked="0" hidden="1"/>
    </xf>
    <xf numFmtId="0" fontId="43" fillId="37" borderId="4" xfId="0" applyFont="1" applyFill="1" applyBorder="1" applyAlignment="1" applyProtection="1">
      <alignment horizontal="left" vertical="center" wrapText="1"/>
      <protection hidden="1"/>
    </xf>
    <xf numFmtId="0" fontId="43" fillId="37" borderId="3" xfId="0" applyFont="1" applyFill="1" applyBorder="1" applyAlignment="1" applyProtection="1">
      <alignment horizontal="left" vertical="center" wrapText="1"/>
      <protection hidden="1"/>
    </xf>
    <xf numFmtId="0" fontId="43" fillId="37" borderId="2" xfId="0" applyFont="1" applyFill="1" applyBorder="1" applyAlignment="1" applyProtection="1">
      <alignment horizontal="left" vertical="center" wrapText="1"/>
      <protection hidden="1"/>
    </xf>
    <xf numFmtId="0" fontId="43" fillId="37" borderId="15" xfId="0" applyFont="1" applyFill="1" applyBorder="1" applyAlignment="1" applyProtection="1">
      <alignment horizontal="left" vertical="center" wrapText="1"/>
      <protection hidden="1"/>
    </xf>
    <xf numFmtId="0" fontId="43" fillId="37" borderId="9" xfId="0" applyFont="1" applyFill="1" applyBorder="1" applyAlignment="1" applyProtection="1">
      <alignment horizontal="left" vertical="center" wrapText="1"/>
      <protection hidden="1"/>
    </xf>
    <xf numFmtId="0" fontId="240" fillId="0" borderId="2" xfId="0" applyFont="1" applyBorder="1" applyAlignment="1" applyProtection="1">
      <alignment horizontal="left" vertical="center" wrapText="1"/>
      <protection locked="0"/>
    </xf>
    <xf numFmtId="0" fontId="240" fillId="0" borderId="15" xfId="0" applyFont="1" applyBorder="1" applyAlignment="1" applyProtection="1">
      <alignment horizontal="left" vertical="center" wrapText="1"/>
      <protection locked="0"/>
    </xf>
    <xf numFmtId="0" fontId="240" fillId="0" borderId="9" xfId="0" applyFont="1" applyBorder="1" applyAlignment="1" applyProtection="1">
      <alignment horizontal="left" vertical="center" wrapText="1"/>
      <protection locked="0"/>
    </xf>
    <xf numFmtId="0" fontId="243" fillId="15" borderId="0" xfId="0" applyFont="1" applyFill="1" applyBorder="1" applyAlignment="1" applyProtection="1">
      <alignment horizontal="left" vertical="center" wrapText="1"/>
      <protection hidden="1"/>
    </xf>
    <xf numFmtId="0" fontId="240" fillId="54" borderId="2" xfId="0" applyNumberFormat="1" applyFont="1" applyFill="1" applyBorder="1" applyAlignment="1" applyProtection="1">
      <alignment horizontal="left" wrapText="1"/>
      <protection hidden="1"/>
    </xf>
    <xf numFmtId="0" fontId="240" fillId="54" borderId="15" xfId="0" applyNumberFormat="1" applyFont="1" applyFill="1" applyBorder="1" applyAlignment="1" applyProtection="1">
      <alignment horizontal="left" wrapText="1"/>
      <protection hidden="1"/>
    </xf>
    <xf numFmtId="0" fontId="240" fillId="54" borderId="9" xfId="0" applyNumberFormat="1" applyFont="1" applyFill="1" applyBorder="1" applyAlignment="1" applyProtection="1">
      <alignment horizontal="left" wrapText="1"/>
      <protection hidden="1"/>
    </xf>
    <xf numFmtId="0" fontId="228" fillId="15" borderId="1" xfId="0" applyFont="1" applyFill="1" applyBorder="1" applyAlignment="1" applyProtection="1">
      <alignment horizontal="center" vertical="center" wrapText="1"/>
      <protection hidden="1"/>
    </xf>
    <xf numFmtId="0" fontId="228" fillId="15" borderId="1" xfId="0" applyFont="1" applyFill="1" applyBorder="1" applyAlignment="1" applyProtection="1">
      <alignment horizontal="left" vertical="center" wrapText="1"/>
      <protection hidden="1"/>
    </xf>
    <xf numFmtId="0" fontId="240" fillId="54" borderId="10" xfId="0" applyNumberFormat="1" applyFont="1" applyFill="1" applyBorder="1" applyAlignment="1" applyProtection="1">
      <alignment horizontal="left" wrapText="1"/>
      <protection hidden="1"/>
    </xf>
    <xf numFmtId="0" fontId="240" fillId="54" borderId="7" xfId="0" applyNumberFormat="1" applyFont="1" applyFill="1" applyBorder="1" applyAlignment="1" applyProtection="1">
      <alignment horizontal="left" wrapText="1"/>
      <protection hidden="1"/>
    </xf>
    <xf numFmtId="0" fontId="240" fillId="54" borderId="1" xfId="0" applyNumberFormat="1" applyFont="1" applyFill="1" applyBorder="1" applyAlignment="1" applyProtection="1">
      <alignment horizontal="left" wrapText="1"/>
      <protection hidden="1"/>
    </xf>
    <xf numFmtId="0" fontId="236" fillId="30" borderId="2" xfId="0" applyFont="1" applyFill="1" applyBorder="1" applyAlignment="1" applyProtection="1">
      <alignment horizontal="center" vertical="center" wrapText="1"/>
      <protection hidden="1"/>
    </xf>
    <xf numFmtId="0" fontId="236" fillId="30" borderId="15" xfId="0" applyFont="1" applyFill="1" applyBorder="1" applyAlignment="1" applyProtection="1">
      <alignment horizontal="center" vertical="center" wrapText="1"/>
      <protection hidden="1"/>
    </xf>
    <xf numFmtId="0" fontId="236" fillId="30" borderId="9" xfId="0" applyFont="1" applyFill="1" applyBorder="1" applyAlignment="1" applyProtection="1">
      <alignment horizontal="center" vertical="center" wrapText="1"/>
      <protection hidden="1"/>
    </xf>
    <xf numFmtId="0" fontId="236" fillId="30" borderId="1" xfId="0" applyFont="1" applyFill="1" applyBorder="1" applyAlignment="1" applyProtection="1">
      <alignment horizontal="center" vertical="center" wrapText="1"/>
      <protection hidden="1"/>
    </xf>
    <xf numFmtId="0" fontId="228" fillId="15" borderId="2" xfId="0" applyFont="1" applyFill="1" applyBorder="1" applyAlignment="1" applyProtection="1">
      <alignment horizontal="center" vertical="center" wrapText="1"/>
      <protection hidden="1"/>
    </xf>
    <xf numFmtId="0" fontId="228" fillId="15" borderId="15" xfId="0" applyFont="1" applyFill="1" applyBorder="1" applyAlignment="1" applyProtection="1">
      <alignment horizontal="center" vertical="center" wrapText="1"/>
      <protection hidden="1"/>
    </xf>
    <xf numFmtId="0" fontId="228" fillId="15" borderId="9" xfId="0" applyFont="1" applyFill="1" applyBorder="1" applyAlignment="1" applyProtection="1">
      <alignment horizontal="center" vertical="center" wrapText="1"/>
      <protection hidden="1"/>
    </xf>
    <xf numFmtId="0" fontId="228" fillId="15" borderId="2" xfId="0" applyFont="1" applyFill="1" applyBorder="1" applyAlignment="1" applyProtection="1">
      <alignment horizontal="left" vertical="center" wrapText="1"/>
      <protection hidden="1"/>
    </xf>
    <xf numFmtId="0" fontId="228" fillId="15" borderId="15" xfId="0" applyFont="1" applyFill="1" applyBorder="1" applyAlignment="1" applyProtection="1">
      <alignment horizontal="left" vertical="center" wrapText="1"/>
      <protection hidden="1"/>
    </xf>
    <xf numFmtId="0" fontId="228" fillId="15" borderId="9" xfId="0" applyFont="1" applyFill="1" applyBorder="1" applyAlignment="1" applyProtection="1">
      <alignment horizontal="left" vertical="center" wrapText="1"/>
      <protection hidden="1"/>
    </xf>
    <xf numFmtId="0" fontId="239" fillId="23" borderId="1" xfId="0" applyFont="1" applyFill="1" applyBorder="1" applyAlignment="1" applyProtection="1">
      <alignment horizontal="center" vertical="center" wrapText="1"/>
      <protection hidden="1"/>
    </xf>
    <xf numFmtId="0" fontId="240" fillId="5" borderId="2" xfId="0" applyFont="1" applyFill="1" applyBorder="1" applyAlignment="1" applyProtection="1">
      <alignment horizontal="left" vertical="center" wrapText="1"/>
      <protection locked="0"/>
    </xf>
    <xf numFmtId="0" fontId="240" fillId="5" borderId="15" xfId="0" applyFont="1" applyFill="1" applyBorder="1" applyAlignment="1" applyProtection="1">
      <alignment horizontal="left" vertical="center" wrapText="1"/>
      <protection locked="0"/>
    </xf>
    <xf numFmtId="0" fontId="240" fillId="5" borderId="9" xfId="0" applyFont="1" applyFill="1" applyBorder="1" applyAlignment="1" applyProtection="1">
      <alignment horizontal="left" vertical="center" wrapText="1"/>
      <protection locked="0"/>
    </xf>
    <xf numFmtId="0" fontId="53" fillId="0" borderId="0" xfId="0" applyFont="1" applyAlignment="1" applyProtection="1">
      <alignment horizontal="left" vertical="top" wrapText="1"/>
    </xf>
    <xf numFmtId="0" fontId="87" fillId="38" borderId="1" xfId="0" applyFont="1" applyFill="1" applyBorder="1" applyAlignment="1" applyProtection="1">
      <alignment horizontal="center" vertical="center" wrapText="1"/>
    </xf>
    <xf numFmtId="0" fontId="43" fillId="15" borderId="1" xfId="0" applyFont="1" applyFill="1" applyBorder="1" applyAlignment="1" applyProtection="1">
      <alignment horizontal="center" vertical="center" wrapText="1"/>
    </xf>
    <xf numFmtId="0" fontId="43" fillId="15" borderId="1" xfId="0" applyFont="1" applyFill="1" applyBorder="1" applyAlignment="1" applyProtection="1">
      <alignment horizontal="left" vertical="center" wrapText="1"/>
    </xf>
    <xf numFmtId="0" fontId="35" fillId="36" borderId="1" xfId="0" applyFont="1" applyFill="1" applyBorder="1" applyAlignment="1" applyProtection="1">
      <alignment horizontal="center" vertical="center" wrapText="1"/>
    </xf>
    <xf numFmtId="0" fontId="186" fillId="36" borderId="1" xfId="0" applyFont="1" applyFill="1" applyBorder="1" applyAlignment="1" applyProtection="1">
      <alignment horizontal="center" vertical="center" wrapText="1"/>
    </xf>
    <xf numFmtId="0" fontId="57" fillId="36" borderId="1" xfId="3" applyFont="1" applyFill="1" applyBorder="1" applyAlignment="1" applyProtection="1">
      <alignment horizontal="center" vertical="center" wrapText="1"/>
    </xf>
    <xf numFmtId="0" fontId="193" fillId="0" borderId="0" xfId="8" applyFont="1" applyAlignment="1" applyProtection="1">
      <alignment horizontal="center" wrapText="1"/>
    </xf>
    <xf numFmtId="0" fontId="43" fillId="0" borderId="0" xfId="0" applyFont="1" applyAlignment="1" applyProtection="1">
      <alignment horizontal="left" wrapText="1"/>
    </xf>
    <xf numFmtId="0" fontId="57" fillId="23" borderId="1" xfId="3" applyFont="1" applyFill="1" applyBorder="1" applyAlignment="1" applyProtection="1">
      <alignment horizontal="center" vertical="center" wrapText="1"/>
    </xf>
    <xf numFmtId="0" fontId="57" fillId="23" borderId="10" xfId="3" applyFont="1" applyFill="1" applyBorder="1" applyAlignment="1" applyProtection="1">
      <alignment horizontal="center" vertical="center" wrapText="1"/>
    </xf>
    <xf numFmtId="0" fontId="57" fillId="23" borderId="11" xfId="3" applyFont="1" applyFill="1" applyBorder="1" applyAlignment="1" applyProtection="1">
      <alignment horizontal="center" vertical="center" wrapText="1"/>
    </xf>
    <xf numFmtId="0" fontId="57" fillId="23" borderId="12" xfId="3" applyFont="1" applyFill="1" applyBorder="1" applyAlignment="1" applyProtection="1">
      <alignment horizontal="center" vertical="center" wrapText="1"/>
    </xf>
    <xf numFmtId="0" fontId="57" fillId="23" borderId="7" xfId="3" applyFont="1" applyFill="1" applyBorder="1" applyAlignment="1" applyProtection="1">
      <alignment horizontal="center" vertical="center" wrapText="1"/>
    </xf>
    <xf numFmtId="0" fontId="57" fillId="23" borderId="6" xfId="3" applyFont="1" applyFill="1" applyBorder="1" applyAlignment="1" applyProtection="1">
      <alignment horizontal="center" vertical="center" wrapText="1"/>
    </xf>
    <xf numFmtId="0" fontId="57" fillId="23" borderId="8" xfId="3" applyFont="1" applyFill="1" applyBorder="1" applyAlignment="1" applyProtection="1">
      <alignment horizontal="center" vertical="center" wrapText="1"/>
    </xf>
    <xf numFmtId="0" fontId="65" fillId="0" borderId="0" xfId="8" applyFont="1" applyBorder="1" applyAlignment="1" applyProtection="1">
      <alignment horizontal="left"/>
    </xf>
    <xf numFmtId="0" fontId="53" fillId="0" borderId="0" xfId="0" applyFont="1" applyBorder="1" applyAlignment="1" applyProtection="1">
      <alignment horizontal="left" vertical="top" wrapText="1"/>
    </xf>
    <xf numFmtId="0" fontId="87" fillId="24" borderId="1" xfId="0" applyFont="1" applyFill="1" applyBorder="1" applyAlignment="1" applyProtection="1">
      <alignment horizontal="center" vertical="center" wrapText="1"/>
    </xf>
    <xf numFmtId="0" fontId="189" fillId="36" borderId="1" xfId="3" applyFont="1" applyFill="1" applyBorder="1" applyAlignment="1" applyProtection="1">
      <alignment horizontal="center" vertical="center" wrapText="1"/>
      <protection hidden="1"/>
    </xf>
    <xf numFmtId="0" fontId="184" fillId="23" borderId="1" xfId="3" applyFont="1" applyFill="1" applyBorder="1" applyAlignment="1" applyProtection="1">
      <alignment horizontal="center" vertical="center" wrapText="1"/>
    </xf>
    <xf numFmtId="0" fontId="69" fillId="24" borderId="10" xfId="0" applyFont="1" applyFill="1" applyBorder="1" applyAlignment="1" applyProtection="1">
      <alignment horizontal="center" vertical="center" wrapText="1"/>
      <protection hidden="1"/>
    </xf>
    <xf numFmtId="0" fontId="69" fillId="24" borderId="12" xfId="0" applyFont="1" applyFill="1" applyBorder="1" applyAlignment="1" applyProtection="1">
      <alignment horizontal="center" vertical="center" wrapText="1"/>
      <protection hidden="1"/>
    </xf>
    <xf numFmtId="0" fontId="45" fillId="28" borderId="4" xfId="0" applyFont="1" applyFill="1" applyBorder="1" applyAlignment="1" applyProtection="1">
      <alignment horizontal="left" vertical="center" wrapText="1"/>
      <protection hidden="1"/>
    </xf>
    <xf numFmtId="0" fontId="45" fillId="28" borderId="3" xfId="0" applyFont="1" applyFill="1" applyBorder="1" applyAlignment="1" applyProtection="1">
      <alignment horizontal="left" vertical="center" wrapText="1"/>
      <protection hidden="1"/>
    </xf>
    <xf numFmtId="0" fontId="133" fillId="30" borderId="2" xfId="0" applyFont="1" applyFill="1" applyBorder="1" applyAlignment="1" applyProtection="1">
      <alignment horizontal="center" vertical="center" wrapText="1"/>
      <protection hidden="1"/>
    </xf>
    <xf numFmtId="0" fontId="133" fillId="30" borderId="9" xfId="0" applyFont="1" applyFill="1" applyBorder="1" applyAlignment="1" applyProtection="1">
      <alignment horizontal="center" vertical="center" wrapText="1"/>
      <protection hidden="1"/>
    </xf>
    <xf numFmtId="0" fontId="69" fillId="24" borderId="7" xfId="0" applyFont="1" applyFill="1" applyBorder="1" applyAlignment="1" applyProtection="1">
      <alignment horizontal="center" vertical="center" wrapText="1"/>
      <protection hidden="1"/>
    </xf>
    <xf numFmtId="0" fontId="69" fillId="24" borderId="8" xfId="0" applyFont="1" applyFill="1" applyBorder="1" applyAlignment="1" applyProtection="1">
      <alignment horizontal="center" vertical="center" wrapText="1"/>
      <protection hidden="1"/>
    </xf>
    <xf numFmtId="0" fontId="69" fillId="24" borderId="2" xfId="0" applyFont="1" applyFill="1" applyBorder="1" applyAlignment="1" applyProtection="1">
      <alignment horizontal="center" vertical="center" textRotation="90" wrapText="1"/>
      <protection hidden="1"/>
    </xf>
    <xf numFmtId="0" fontId="69" fillId="24" borderId="9" xfId="0" applyFont="1" applyFill="1" applyBorder="1" applyAlignment="1" applyProtection="1">
      <alignment horizontal="center" vertical="center" textRotation="90" wrapText="1"/>
      <protection hidden="1"/>
    </xf>
    <xf numFmtId="0" fontId="133" fillId="30" borderId="15" xfId="0" applyFont="1" applyFill="1" applyBorder="1" applyAlignment="1" applyProtection="1">
      <alignment horizontal="center" vertical="center" wrapText="1"/>
      <protection hidden="1"/>
    </xf>
    <xf numFmtId="0" fontId="45" fillId="24" borderId="10" xfId="0" applyFont="1" applyFill="1" applyBorder="1" applyAlignment="1" applyProtection="1">
      <alignment horizontal="left" vertical="center" wrapText="1"/>
      <protection hidden="1"/>
    </xf>
    <xf numFmtId="0" fontId="45" fillId="24" borderId="12" xfId="0" applyFont="1" applyFill="1" applyBorder="1" applyAlignment="1" applyProtection="1">
      <alignment horizontal="left" vertical="center" wrapText="1"/>
      <protection hidden="1"/>
    </xf>
    <xf numFmtId="0" fontId="45" fillId="24" borderId="13" xfId="0" applyFont="1" applyFill="1" applyBorder="1" applyAlignment="1" applyProtection="1">
      <alignment horizontal="left" vertical="center" wrapText="1"/>
      <protection hidden="1"/>
    </xf>
    <xf numFmtId="0" fontId="45" fillId="24" borderId="14" xfId="0" applyFont="1" applyFill="1" applyBorder="1" applyAlignment="1" applyProtection="1">
      <alignment horizontal="left" vertical="center" wrapText="1"/>
      <protection hidden="1"/>
    </xf>
    <xf numFmtId="0" fontId="45" fillId="24" borderId="7" xfId="0" applyFont="1" applyFill="1" applyBorder="1" applyAlignment="1" applyProtection="1">
      <alignment horizontal="left" vertical="center" wrapText="1"/>
      <protection hidden="1"/>
    </xf>
    <xf numFmtId="0" fontId="45" fillId="24" borderId="8" xfId="0" applyFont="1" applyFill="1" applyBorder="1" applyAlignment="1" applyProtection="1">
      <alignment horizontal="left" vertical="center" wrapText="1"/>
      <protection hidden="1"/>
    </xf>
    <xf numFmtId="0" fontId="69" fillId="31" borderId="2" xfId="0" applyFont="1" applyFill="1" applyBorder="1" applyAlignment="1" applyProtection="1">
      <alignment horizontal="left" vertical="center" wrapText="1"/>
      <protection hidden="1"/>
    </xf>
    <xf numFmtId="0" fontId="69" fillId="31" borderId="15" xfId="0" applyFont="1" applyFill="1" applyBorder="1" applyAlignment="1" applyProtection="1">
      <alignment horizontal="left" vertical="center" wrapText="1"/>
      <protection hidden="1"/>
    </xf>
    <xf numFmtId="0" fontId="69" fillId="31" borderId="9" xfId="0" applyFont="1" applyFill="1" applyBorder="1" applyAlignment="1" applyProtection="1">
      <alignment horizontal="left" vertical="center" wrapText="1"/>
      <protection hidden="1"/>
    </xf>
    <xf numFmtId="0" fontId="69" fillId="24" borderId="13" xfId="0" applyFont="1" applyFill="1" applyBorder="1" applyAlignment="1" applyProtection="1">
      <alignment horizontal="center" vertical="center" wrapText="1"/>
      <protection hidden="1"/>
    </xf>
    <xf numFmtId="0" fontId="69" fillId="24" borderId="14" xfId="0" applyFont="1" applyFill="1" applyBorder="1" applyAlignment="1" applyProtection="1">
      <alignment horizontal="center" vertical="center" wrapText="1"/>
      <protection hidden="1"/>
    </xf>
    <xf numFmtId="0" fontId="69" fillId="31" borderId="1" xfId="0" applyFont="1" applyFill="1" applyBorder="1" applyAlignment="1" applyProtection="1">
      <alignment horizontal="left" vertical="center" wrapText="1"/>
      <protection hidden="1"/>
    </xf>
    <xf numFmtId="0" fontId="133" fillId="30" borderId="1" xfId="0" applyFont="1" applyFill="1" applyBorder="1" applyAlignment="1" applyProtection="1">
      <alignment horizontal="center" vertical="center" wrapText="1"/>
      <protection hidden="1"/>
    </xf>
    <xf numFmtId="0" fontId="69" fillId="24" borderId="1" xfId="0" applyFont="1" applyFill="1" applyBorder="1" applyAlignment="1" applyProtection="1">
      <alignment horizontal="left" vertical="center" wrapText="1"/>
      <protection hidden="1"/>
    </xf>
    <xf numFmtId="0" fontId="45" fillId="31" borderId="1" xfId="0" applyFont="1" applyFill="1" applyBorder="1" applyAlignment="1" applyProtection="1">
      <alignment horizontal="left" vertical="center" wrapText="1"/>
      <protection hidden="1"/>
    </xf>
    <xf numFmtId="0" fontId="45" fillId="28" borderId="1" xfId="0" applyFont="1" applyFill="1" applyBorder="1" applyAlignment="1" applyProtection="1">
      <alignment horizontal="left" vertical="center" wrapText="1"/>
      <protection hidden="1"/>
    </xf>
    <xf numFmtId="0" fontId="69" fillId="24" borderId="15" xfId="0" applyFont="1" applyFill="1" applyBorder="1" applyAlignment="1" applyProtection="1">
      <alignment horizontal="center" vertical="center" textRotation="90" wrapText="1"/>
      <protection hidden="1"/>
    </xf>
    <xf numFmtId="0" fontId="69" fillId="24" borderId="1" xfId="0" applyFont="1" applyFill="1" applyBorder="1" applyAlignment="1" applyProtection="1">
      <alignment horizontal="center" vertical="center" textRotation="90" wrapText="1"/>
      <protection hidden="1"/>
    </xf>
    <xf numFmtId="0" fontId="45" fillId="30" borderId="1" xfId="0" applyFont="1" applyFill="1" applyBorder="1" applyAlignment="1" applyProtection="1">
      <alignment horizontal="center" vertical="center" wrapText="1"/>
      <protection hidden="1"/>
    </xf>
    <xf numFmtId="0" fontId="69" fillId="30" borderId="2" xfId="0" applyFont="1" applyFill="1" applyBorder="1" applyAlignment="1" applyProtection="1">
      <alignment horizontal="center" vertical="center" textRotation="90" wrapText="1"/>
      <protection hidden="1"/>
    </xf>
    <xf numFmtId="0" fontId="69" fillId="30" borderId="9" xfId="0" applyFont="1" applyFill="1" applyBorder="1" applyAlignment="1" applyProtection="1">
      <alignment horizontal="center" vertical="center" textRotation="90" wrapText="1"/>
      <protection hidden="1"/>
    </xf>
    <xf numFmtId="0" fontId="171" fillId="23" borderId="2" xfId="0" applyFont="1" applyFill="1" applyBorder="1" applyAlignment="1" applyProtection="1">
      <alignment horizontal="center" vertical="center" wrapText="1"/>
      <protection hidden="1"/>
    </xf>
    <xf numFmtId="0" fontId="171" fillId="23" borderId="9" xfId="0" applyFont="1" applyFill="1" applyBorder="1" applyAlignment="1" applyProtection="1">
      <alignment horizontal="center" vertical="center" wrapText="1"/>
      <protection hidden="1"/>
    </xf>
    <xf numFmtId="0" fontId="69" fillId="24" borderId="10" xfId="0" applyFont="1" applyFill="1" applyBorder="1" applyAlignment="1" applyProtection="1">
      <alignment horizontal="left" vertical="center" wrapText="1"/>
      <protection hidden="1"/>
    </xf>
    <xf numFmtId="0" fontId="69" fillId="24" borderId="12" xfId="0" applyFont="1" applyFill="1" applyBorder="1" applyAlignment="1" applyProtection="1">
      <alignment horizontal="left" vertical="center" wrapText="1"/>
      <protection hidden="1"/>
    </xf>
    <xf numFmtId="0" fontId="69" fillId="24" borderId="13" xfId="0" applyFont="1" applyFill="1" applyBorder="1" applyAlignment="1" applyProtection="1">
      <alignment horizontal="left" vertical="center" wrapText="1"/>
      <protection hidden="1"/>
    </xf>
    <xf numFmtId="0" fontId="69" fillId="24" borderId="14" xfId="0" applyFont="1" applyFill="1" applyBorder="1" applyAlignment="1" applyProtection="1">
      <alignment horizontal="left" vertical="center" wrapText="1"/>
      <protection hidden="1"/>
    </xf>
    <xf numFmtId="0" fontId="69" fillId="24" borderId="7" xfId="0" applyFont="1" applyFill="1" applyBorder="1" applyAlignment="1" applyProtection="1">
      <alignment horizontal="left" vertical="center" wrapText="1"/>
      <protection hidden="1"/>
    </xf>
    <xf numFmtId="0" fontId="69" fillId="24" borderId="8" xfId="0" applyFont="1" applyFill="1" applyBorder="1" applyAlignment="1" applyProtection="1">
      <alignment horizontal="left" vertical="center" wrapText="1"/>
      <protection hidden="1"/>
    </xf>
    <xf numFmtId="0" fontId="172" fillId="23" borderId="2" xfId="0" applyFont="1" applyFill="1" applyBorder="1" applyAlignment="1" applyProtection="1">
      <alignment horizontal="center" vertical="center" wrapText="1"/>
      <protection hidden="1"/>
    </xf>
    <xf numFmtId="0" fontId="172" fillId="23" borderId="9" xfId="0" applyFont="1" applyFill="1" applyBorder="1" applyAlignment="1" applyProtection="1">
      <alignment horizontal="center" vertical="center" wrapText="1"/>
      <protection hidden="1"/>
    </xf>
    <xf numFmtId="0" fontId="171" fillId="23" borderId="10" xfId="0" applyFont="1" applyFill="1" applyBorder="1" applyAlignment="1" applyProtection="1">
      <alignment horizontal="center" vertical="center" wrapText="1"/>
      <protection hidden="1"/>
    </xf>
    <xf numFmtId="0" fontId="171" fillId="23" borderId="12" xfId="0" applyFont="1" applyFill="1" applyBorder="1" applyAlignment="1" applyProtection="1">
      <alignment horizontal="center" vertical="center" wrapText="1"/>
      <protection hidden="1"/>
    </xf>
    <xf numFmtId="0" fontId="171" fillId="23" borderId="7" xfId="0" applyFont="1" applyFill="1" applyBorder="1" applyAlignment="1" applyProtection="1">
      <alignment horizontal="center" vertical="center" wrapText="1"/>
      <protection hidden="1"/>
    </xf>
    <xf numFmtId="0" fontId="171" fillId="23" borderId="8" xfId="0" applyFont="1" applyFill="1" applyBorder="1" applyAlignment="1" applyProtection="1">
      <alignment horizontal="center" vertical="center" wrapText="1"/>
      <protection hidden="1"/>
    </xf>
    <xf numFmtId="0" fontId="169" fillId="23" borderId="10" xfId="0" applyFont="1" applyFill="1" applyBorder="1" applyAlignment="1" applyProtection="1">
      <alignment horizontal="center" vertical="center" wrapText="1"/>
      <protection hidden="1"/>
    </xf>
    <xf numFmtId="0" fontId="169" fillId="23" borderId="12" xfId="0" applyFont="1" applyFill="1" applyBorder="1" applyAlignment="1" applyProtection="1">
      <alignment horizontal="center" vertical="center" wrapText="1"/>
      <protection hidden="1"/>
    </xf>
    <xf numFmtId="0" fontId="169" fillId="23" borderId="7" xfId="0" applyFont="1" applyFill="1" applyBorder="1" applyAlignment="1" applyProtection="1">
      <alignment horizontal="center" vertical="center" wrapText="1"/>
      <protection hidden="1"/>
    </xf>
    <xf numFmtId="0" fontId="169" fillId="23" borderId="8" xfId="0" applyFont="1" applyFill="1" applyBorder="1" applyAlignment="1" applyProtection="1">
      <alignment horizontal="center" vertical="center" wrapText="1"/>
      <protection hidden="1"/>
    </xf>
    <xf numFmtId="0" fontId="237" fillId="0" borderId="10" xfId="0" applyFont="1" applyBorder="1" applyAlignment="1" applyProtection="1">
      <alignment horizontal="left" vertical="center" wrapText="1"/>
      <protection locked="0"/>
    </xf>
    <xf numFmtId="0" fontId="237" fillId="0" borderId="7" xfId="0" applyFont="1" applyBorder="1" applyAlignment="1" applyProtection="1">
      <alignment horizontal="left" vertical="center" wrapText="1"/>
      <protection locked="0"/>
    </xf>
    <xf numFmtId="0" fontId="237" fillId="0" borderId="2" xfId="0" applyFont="1" applyBorder="1" applyAlignment="1" applyProtection="1">
      <alignment horizontal="left" vertical="center" wrapText="1"/>
      <protection locked="0"/>
    </xf>
    <xf numFmtId="0" fontId="237" fillId="0" borderId="9" xfId="0" applyFont="1" applyBorder="1" applyAlignment="1" applyProtection="1">
      <alignment horizontal="left" vertical="center" wrapText="1"/>
      <protection locked="0"/>
    </xf>
    <xf numFmtId="0" fontId="239" fillId="23" borderId="2" xfId="0" applyFont="1" applyFill="1" applyBorder="1" applyAlignment="1" applyProtection="1">
      <alignment horizontal="center" vertical="center" wrapText="1"/>
      <protection hidden="1"/>
    </xf>
    <xf numFmtId="0" fontId="239" fillId="23" borderId="9" xfId="0" applyFont="1" applyFill="1" applyBorder="1" applyAlignment="1" applyProtection="1">
      <alignment horizontal="center" vertical="center" wrapText="1"/>
      <protection hidden="1"/>
    </xf>
    <xf numFmtId="0" fontId="237" fillId="0" borderId="15" xfId="0" applyFont="1" applyBorder="1" applyAlignment="1" applyProtection="1">
      <alignment horizontal="left" vertical="center" wrapText="1"/>
      <protection locked="0"/>
    </xf>
    <xf numFmtId="0" fontId="237" fillId="5" borderId="2" xfId="0" applyFont="1" applyFill="1" applyBorder="1" applyAlignment="1" applyProtection="1">
      <alignment horizontal="left" vertical="center" wrapText="1"/>
      <protection locked="0"/>
    </xf>
    <xf numFmtId="0" fontId="237" fillId="5" borderId="15" xfId="0" applyFont="1" applyFill="1" applyBorder="1" applyAlignment="1" applyProtection="1">
      <alignment horizontal="left" vertical="center" wrapText="1"/>
      <protection locked="0"/>
    </xf>
    <xf numFmtId="0" fontId="237" fillId="5" borderId="9" xfId="0" applyFont="1" applyFill="1" applyBorder="1" applyAlignment="1" applyProtection="1">
      <alignment horizontal="left" vertical="center" wrapText="1"/>
      <protection locked="0"/>
    </xf>
    <xf numFmtId="0" fontId="237" fillId="5" borderId="10" xfId="0" applyFont="1" applyFill="1" applyBorder="1" applyAlignment="1" applyProtection="1">
      <alignment horizontal="left" vertical="center" wrapText="1"/>
      <protection locked="0"/>
    </xf>
    <xf numFmtId="0" fontId="237" fillId="5" borderId="13" xfId="0" applyFont="1" applyFill="1" applyBorder="1" applyAlignment="1" applyProtection="1">
      <alignment horizontal="left" vertical="center" wrapText="1"/>
      <protection locked="0"/>
    </xf>
    <xf numFmtId="0" fontId="237" fillId="5" borderId="7" xfId="0" applyFont="1" applyFill="1" applyBorder="1" applyAlignment="1" applyProtection="1">
      <alignment horizontal="left" vertical="center" wrapText="1"/>
      <protection locked="0"/>
    </xf>
    <xf numFmtId="0" fontId="237" fillId="5" borderId="1" xfId="0" applyFont="1" applyFill="1" applyBorder="1" applyAlignment="1" applyProtection="1">
      <alignment horizontal="left" vertical="center" wrapText="1"/>
      <protection locked="0"/>
    </xf>
    <xf numFmtId="0" fontId="115" fillId="0" borderId="4" xfId="0" applyFont="1" applyBorder="1" applyAlignment="1" applyProtection="1">
      <alignment horizontal="left" vertical="center" wrapText="1"/>
      <protection locked="0"/>
    </xf>
    <xf numFmtId="0" fontId="115" fillId="0" borderId="5" xfId="0" applyFont="1" applyBorder="1" applyAlignment="1" applyProtection="1">
      <alignment horizontal="left" vertical="center" wrapText="1"/>
      <protection locked="0"/>
    </xf>
    <xf numFmtId="0" fontId="115" fillId="0" borderId="3" xfId="0" applyFont="1" applyBorder="1" applyAlignment="1" applyProtection="1">
      <alignment horizontal="left" vertical="center" wrapText="1"/>
      <protection locked="0"/>
    </xf>
    <xf numFmtId="0" fontId="243" fillId="0" borderId="11" xfId="0" applyFont="1" applyBorder="1" applyAlignment="1" applyProtection="1">
      <alignment horizontal="left" vertical="center" wrapText="1"/>
      <protection hidden="1"/>
    </xf>
    <xf numFmtId="0" fontId="243" fillId="0" borderId="0" xfId="0" applyFont="1" applyBorder="1" applyAlignment="1" applyProtection="1">
      <alignment horizontal="left" vertical="center" wrapText="1"/>
      <protection hidden="1"/>
    </xf>
    <xf numFmtId="0" fontId="143" fillId="23" borderId="4" xfId="0" applyFont="1" applyFill="1" applyBorder="1" applyAlignment="1" applyProtection="1">
      <alignment horizontal="center" vertical="center" wrapText="1"/>
      <protection hidden="1"/>
    </xf>
    <xf numFmtId="0" fontId="143" fillId="23" borderId="5" xfId="0" applyFont="1" applyFill="1" applyBorder="1" applyAlignment="1" applyProtection="1">
      <alignment horizontal="center" vertical="center" wrapText="1"/>
      <protection hidden="1"/>
    </xf>
    <xf numFmtId="0" fontId="143" fillId="23" borderId="72" xfId="0" applyFont="1" applyFill="1" applyBorder="1" applyAlignment="1" applyProtection="1">
      <alignment horizontal="center" vertical="center" wrapText="1"/>
      <protection hidden="1"/>
    </xf>
    <xf numFmtId="0" fontId="143" fillId="23" borderId="3" xfId="0" applyFont="1" applyFill="1" applyBorder="1" applyAlignment="1" applyProtection="1">
      <alignment horizontal="center" vertical="center" wrapText="1"/>
      <protection hidden="1"/>
    </xf>
    <xf numFmtId="0" fontId="169" fillId="23" borderId="1" xfId="0" applyFont="1" applyFill="1" applyBorder="1" applyAlignment="1" applyProtection="1">
      <alignment horizontal="center" vertical="center" wrapText="1"/>
      <protection hidden="1"/>
    </xf>
    <xf numFmtId="0" fontId="115" fillId="0" borderId="7" xfId="0" applyFont="1" applyBorder="1" applyAlignment="1" applyProtection="1">
      <alignment horizontal="left" vertical="center" wrapText="1"/>
      <protection locked="0"/>
    </xf>
    <xf numFmtId="0" fontId="115" fillId="0" borderId="6" xfId="0" applyFont="1" applyBorder="1" applyAlignment="1" applyProtection="1">
      <alignment horizontal="left" vertical="center" wrapText="1"/>
      <protection locked="0"/>
    </xf>
    <xf numFmtId="0" fontId="115" fillId="0" borderId="8" xfId="0" applyFont="1" applyBorder="1" applyAlignment="1" applyProtection="1">
      <alignment horizontal="left" vertical="center" wrapText="1"/>
      <protection locked="0"/>
    </xf>
    <xf numFmtId="0" fontId="222" fillId="15" borderId="16" xfId="0" applyFont="1" applyFill="1" applyBorder="1" applyAlignment="1" applyProtection="1">
      <alignment horizontal="center" vertical="center" wrapText="1"/>
      <protection hidden="1"/>
    </xf>
    <xf numFmtId="0" fontId="222" fillId="15" borderId="16" xfId="0" applyFont="1" applyFill="1" applyBorder="1" applyAlignment="1" applyProtection="1">
      <alignment horizontal="center" vertical="center"/>
      <protection hidden="1"/>
    </xf>
    <xf numFmtId="0" fontId="49" fillId="15" borderId="16" xfId="0" applyFont="1" applyFill="1" applyBorder="1" applyAlignment="1" applyProtection="1">
      <alignment horizontal="center" vertical="center" wrapText="1"/>
      <protection hidden="1"/>
    </xf>
    <xf numFmtId="0" fontId="49" fillId="15" borderId="16" xfId="0" applyFont="1" applyFill="1" applyBorder="1" applyAlignment="1" applyProtection="1">
      <alignment horizontal="center" vertical="center"/>
      <protection hidden="1"/>
    </xf>
    <xf numFmtId="0" fontId="48" fillId="15" borderId="16" xfId="0" applyFont="1" applyFill="1" applyBorder="1" applyAlignment="1" applyProtection="1">
      <alignment horizontal="center" vertical="center" wrapText="1"/>
      <protection hidden="1"/>
    </xf>
    <xf numFmtId="0" fontId="48" fillId="15" borderId="16" xfId="0" applyFont="1" applyFill="1" applyBorder="1" applyAlignment="1" applyProtection="1">
      <alignment horizontal="center" vertical="center"/>
      <protection hidden="1"/>
    </xf>
    <xf numFmtId="0" fontId="245" fillId="15" borderId="0" xfId="8" applyFont="1" applyFill="1" applyAlignment="1" applyProtection="1">
      <alignment horizontal="left"/>
      <protection locked="0" hidden="1"/>
    </xf>
    <xf numFmtId="0" fontId="35" fillId="23" borderId="16" xfId="3" applyFont="1" applyFill="1" applyBorder="1" applyAlignment="1" applyProtection="1">
      <alignment horizontal="center" vertical="center" wrapText="1"/>
      <protection hidden="1"/>
    </xf>
    <xf numFmtId="0" fontId="47" fillId="15" borderId="16" xfId="0" applyFont="1" applyFill="1" applyBorder="1" applyAlignment="1" applyProtection="1">
      <alignment horizontal="center" vertical="center" wrapText="1"/>
      <protection hidden="1"/>
    </xf>
    <xf numFmtId="0" fontId="47" fillId="15" borderId="16" xfId="0" applyFont="1" applyFill="1" applyBorder="1" applyAlignment="1" applyProtection="1">
      <alignment horizontal="center" vertical="center"/>
      <protection hidden="1"/>
    </xf>
    <xf numFmtId="0" fontId="35" fillId="23" borderId="16" xfId="3" applyFont="1" applyFill="1" applyBorder="1" applyAlignment="1" applyProtection="1">
      <alignment horizontal="center" vertical="center"/>
      <protection hidden="1"/>
    </xf>
    <xf numFmtId="0" fontId="35" fillId="23" borderId="48" xfId="3" applyFont="1" applyFill="1" applyBorder="1" applyAlignment="1" applyProtection="1">
      <alignment horizontal="center" vertical="center"/>
      <protection hidden="1"/>
    </xf>
    <xf numFmtId="0" fontId="35" fillId="23" borderId="49" xfId="3" applyFont="1" applyFill="1" applyBorder="1" applyAlignment="1" applyProtection="1">
      <alignment horizontal="center" vertical="center"/>
      <protection hidden="1"/>
    </xf>
    <xf numFmtId="0" fontId="53" fillId="15" borderId="0" xfId="0" applyFont="1" applyFill="1" applyAlignment="1" applyProtection="1">
      <alignment horizontal="left" wrapText="1"/>
      <protection hidden="1"/>
    </xf>
    <xf numFmtId="0" fontId="58" fillId="18" borderId="0" xfId="0" applyFont="1" applyFill="1" applyBorder="1" applyAlignment="1" applyProtection="1">
      <alignment horizontal="right"/>
      <protection hidden="1"/>
    </xf>
    <xf numFmtId="0" fontId="143" fillId="23" borderId="16" xfId="3" applyFont="1" applyFill="1" applyBorder="1" applyAlignment="1" applyProtection="1">
      <alignment horizontal="center" vertical="center" wrapText="1"/>
      <protection hidden="1"/>
    </xf>
    <xf numFmtId="0" fontId="70" fillId="52" borderId="0" xfId="8" applyFont="1" applyFill="1" applyBorder="1" applyAlignment="1" applyProtection="1">
      <alignment horizontal="left" wrapText="1"/>
      <protection hidden="1"/>
    </xf>
    <xf numFmtId="0" fontId="118" fillId="23" borderId="16" xfId="1" applyFont="1" applyFill="1" applyBorder="1" applyAlignment="1" applyProtection="1">
      <alignment horizontal="center" vertical="center" wrapText="1"/>
      <protection hidden="1"/>
    </xf>
    <xf numFmtId="0" fontId="145" fillId="15" borderId="0" xfId="8" applyFont="1" applyFill="1" applyBorder="1" applyAlignment="1" applyProtection="1">
      <alignment horizontal="left" wrapText="1"/>
      <protection hidden="1"/>
    </xf>
    <xf numFmtId="0" fontId="35" fillId="23" borderId="46" xfId="3" applyFont="1" applyFill="1" applyBorder="1" applyAlignment="1" applyProtection="1">
      <alignment horizontal="center" vertical="center"/>
      <protection hidden="1"/>
    </xf>
    <xf numFmtId="0" fontId="35" fillId="23" borderId="47" xfId="3" applyFont="1" applyFill="1" applyBorder="1" applyAlignment="1" applyProtection="1">
      <alignment horizontal="center" vertical="center"/>
      <protection hidden="1"/>
    </xf>
    <xf numFmtId="0" fontId="146" fillId="27" borderId="38" xfId="1" applyFont="1" applyFill="1" applyBorder="1" applyAlignment="1" applyProtection="1">
      <alignment horizontal="center" vertical="center"/>
      <protection hidden="1"/>
    </xf>
    <xf numFmtId="0" fontId="77" fillId="23" borderId="16" xfId="1" applyFont="1" applyFill="1" applyBorder="1" applyAlignment="1" applyProtection="1">
      <alignment horizontal="center" vertical="center" wrapText="1"/>
      <protection hidden="1"/>
    </xf>
    <xf numFmtId="0" fontId="2" fillId="15" borderId="0" xfId="0" applyFont="1" applyFill="1" applyAlignment="1" applyProtection="1">
      <alignment horizontal="left" vertical="center" wrapText="1"/>
      <protection hidden="1"/>
    </xf>
    <xf numFmtId="0" fontId="240" fillId="15" borderId="25" xfId="0" applyFont="1" applyFill="1" applyBorder="1" applyAlignment="1" applyProtection="1">
      <alignment horizontal="left" vertical="center" wrapText="1"/>
      <protection hidden="1"/>
    </xf>
    <xf numFmtId="0" fontId="143" fillId="23" borderId="45" xfId="3" applyFont="1" applyFill="1" applyBorder="1" applyAlignment="1" applyProtection="1">
      <alignment horizontal="center" vertical="center" wrapText="1"/>
      <protection hidden="1"/>
    </xf>
    <xf numFmtId="0" fontId="144" fillId="5" borderId="0" xfId="8" applyFont="1" applyFill="1" applyAlignment="1" applyProtection="1">
      <alignment horizontal="left"/>
      <protection hidden="1"/>
    </xf>
    <xf numFmtId="0" fontId="53" fillId="27" borderId="16" xfId="1" applyFont="1" applyFill="1" applyBorder="1" applyAlignment="1" applyProtection="1">
      <alignment horizontal="center" vertical="center"/>
      <protection hidden="1"/>
    </xf>
    <xf numFmtId="0" fontId="53" fillId="27" borderId="38" xfId="1" applyFont="1" applyFill="1" applyBorder="1" applyAlignment="1" applyProtection="1">
      <alignment horizontal="center" vertical="center"/>
      <protection hidden="1"/>
    </xf>
    <xf numFmtId="0" fontId="35" fillId="23" borderId="4" xfId="0" applyFont="1" applyFill="1" applyBorder="1" applyAlignment="1" applyProtection="1">
      <alignment horizontal="center" vertical="center" wrapText="1"/>
      <protection hidden="1"/>
    </xf>
    <xf numFmtId="0" fontId="35" fillId="23" borderId="3" xfId="0" applyFont="1" applyFill="1" applyBorder="1" applyAlignment="1" applyProtection="1">
      <alignment horizontal="center" vertical="center" wrapText="1"/>
      <protection hidden="1"/>
    </xf>
    <xf numFmtId="0" fontId="35" fillId="23" borderId="2" xfId="0" applyFont="1" applyFill="1" applyBorder="1" applyAlignment="1" applyProtection="1">
      <alignment horizontal="center" vertical="center" wrapText="1"/>
      <protection hidden="1"/>
    </xf>
    <xf numFmtId="0" fontId="35" fillId="23" borderId="9" xfId="0" applyFont="1" applyFill="1" applyBorder="1" applyAlignment="1" applyProtection="1">
      <alignment horizontal="center" vertical="center" wrapText="1"/>
      <protection hidden="1"/>
    </xf>
    <xf numFmtId="0" fontId="40" fillId="29" borderId="1" xfId="0" applyFont="1" applyFill="1" applyBorder="1" applyAlignment="1" applyProtection="1">
      <alignment horizontal="center" vertical="center" wrapText="1"/>
      <protection hidden="1"/>
    </xf>
    <xf numFmtId="0" fontId="17" fillId="17" borderId="28" xfId="8" applyFont="1" applyFill="1" applyBorder="1" applyAlignment="1" applyProtection="1">
      <alignment horizontal="left" vertical="center" wrapText="1"/>
      <protection hidden="1"/>
    </xf>
    <xf numFmtId="0" fontId="17" fillId="17" borderId="0" xfId="8" applyFont="1" applyFill="1" applyBorder="1" applyAlignment="1" applyProtection="1">
      <alignment horizontal="left" vertical="center" wrapText="1"/>
      <protection hidden="1"/>
    </xf>
    <xf numFmtId="0" fontId="70" fillId="0" borderId="0" xfId="8" applyFont="1" applyBorder="1" applyAlignment="1" applyProtection="1">
      <alignment horizontal="left"/>
      <protection locked="0" hidden="1"/>
    </xf>
    <xf numFmtId="0" fontId="151" fillId="24" borderId="1" xfId="0" applyFont="1" applyFill="1" applyBorder="1" applyAlignment="1" applyProtection="1">
      <alignment horizontal="center" vertical="center" wrapText="1"/>
      <protection locked="0" hidden="1"/>
    </xf>
    <xf numFmtId="0" fontId="43" fillId="27" borderId="1" xfId="0" applyFont="1" applyFill="1" applyBorder="1" applyAlignment="1" applyProtection="1">
      <alignment horizontal="center" vertical="center"/>
      <protection hidden="1"/>
    </xf>
    <xf numFmtId="0" fontId="148" fillId="24" borderId="1" xfId="0" applyFont="1" applyFill="1" applyBorder="1" applyAlignment="1" applyProtection="1">
      <alignment horizontal="center" vertical="center" wrapText="1"/>
      <protection locked="0" hidden="1"/>
    </xf>
    <xf numFmtId="0" fontId="43" fillId="0" borderId="1" xfId="0" applyFont="1" applyFill="1" applyBorder="1" applyAlignment="1" applyProtection="1">
      <alignment horizontal="center" vertical="center"/>
      <protection locked="0"/>
    </xf>
    <xf numFmtId="0" fontId="148" fillId="24" borderId="2" xfId="0" applyFont="1" applyFill="1" applyBorder="1" applyAlignment="1" applyProtection="1">
      <alignment horizontal="center" vertical="center" wrapText="1"/>
      <protection locked="0" hidden="1"/>
    </xf>
    <xf numFmtId="0" fontId="148" fillId="24" borderId="15" xfId="0" applyFont="1" applyFill="1" applyBorder="1" applyAlignment="1" applyProtection="1">
      <alignment horizontal="center" vertical="center" wrapText="1"/>
      <protection locked="0" hidden="1"/>
    </xf>
    <xf numFmtId="0" fontId="148" fillId="24" borderId="9" xfId="0" applyFont="1" applyFill="1" applyBorder="1" applyAlignment="1" applyProtection="1">
      <alignment horizontal="center" vertical="center" wrapText="1"/>
      <protection locked="0" hidden="1"/>
    </xf>
    <xf numFmtId="0" fontId="43" fillId="25" borderId="4" xfId="0" applyFont="1" applyFill="1" applyBorder="1" applyAlignment="1" applyProtection="1">
      <alignment horizontal="left" vertical="center" wrapText="1"/>
      <protection hidden="1"/>
    </xf>
    <xf numFmtId="0" fontId="43" fillId="25" borderId="3" xfId="0" applyFont="1" applyFill="1" applyBorder="1" applyAlignment="1" applyProtection="1">
      <alignment horizontal="left" vertical="center" wrapText="1"/>
      <protection hidden="1"/>
    </xf>
    <xf numFmtId="0" fontId="149" fillId="29" borderId="1" xfId="3" applyFont="1" applyFill="1" applyBorder="1" applyAlignment="1" applyProtection="1">
      <alignment horizontal="center" vertical="center" wrapText="1"/>
      <protection locked="0" hidden="1"/>
    </xf>
    <xf numFmtId="0" fontId="43" fillId="25" borderId="2" xfId="0" applyFont="1" applyFill="1" applyBorder="1" applyAlignment="1" applyProtection="1">
      <alignment horizontal="left" vertical="center" wrapText="1"/>
      <protection hidden="1"/>
    </xf>
    <xf numFmtId="0" fontId="43" fillId="25" borderId="15" xfId="0" applyFont="1" applyFill="1" applyBorder="1" applyAlignment="1" applyProtection="1">
      <alignment horizontal="left" vertical="center" wrapText="1"/>
      <protection hidden="1"/>
    </xf>
    <xf numFmtId="0" fontId="43" fillId="25" borderId="9" xfId="0" applyFont="1" applyFill="1" applyBorder="1" applyAlignment="1" applyProtection="1">
      <alignment horizontal="left" vertical="center" wrapText="1"/>
      <protection hidden="1"/>
    </xf>
    <xf numFmtId="0" fontId="43" fillId="25" borderId="4" xfId="0" applyFont="1" applyFill="1" applyBorder="1" applyAlignment="1" applyProtection="1">
      <alignment horizontal="center" vertical="center"/>
      <protection hidden="1"/>
    </xf>
    <xf numFmtId="0" fontId="43" fillId="25" borderId="3" xfId="0" applyFont="1" applyFill="1" applyBorder="1" applyAlignment="1" applyProtection="1">
      <alignment horizontal="center" vertical="center"/>
      <protection hidden="1"/>
    </xf>
    <xf numFmtId="0" fontId="55" fillId="16" borderId="0" xfId="0" applyFont="1" applyFill="1" applyBorder="1" applyAlignment="1" applyProtection="1">
      <alignment horizontal="left" vertical="center" wrapText="1"/>
      <protection hidden="1"/>
    </xf>
    <xf numFmtId="0" fontId="43" fillId="25" borderId="1" xfId="0" applyFont="1" applyFill="1" applyBorder="1" applyAlignment="1" applyProtection="1">
      <alignment horizontal="center" vertical="center"/>
      <protection hidden="1"/>
    </xf>
    <xf numFmtId="0" fontId="43" fillId="25" borderId="1" xfId="0" applyFont="1" applyFill="1" applyBorder="1" applyAlignment="1" applyProtection="1">
      <alignment horizontal="left" vertical="center" wrapText="1"/>
      <protection hidden="1"/>
    </xf>
    <xf numFmtId="0" fontId="17" fillId="17" borderId="27" xfId="8" applyFont="1" applyFill="1" applyBorder="1" applyAlignment="1" applyProtection="1">
      <alignment horizontal="left" vertical="center" wrapText="1"/>
      <protection hidden="1"/>
    </xf>
    <xf numFmtId="0" fontId="43" fillId="0" borderId="1" xfId="0" applyFont="1" applyFill="1" applyBorder="1" applyAlignment="1" applyProtection="1">
      <alignment horizontal="center" vertical="center"/>
      <protection locked="0" hidden="1"/>
    </xf>
    <xf numFmtId="0" fontId="152" fillId="29" borderId="1" xfId="3" applyFont="1" applyFill="1" applyBorder="1" applyAlignment="1" applyProtection="1">
      <alignment horizontal="center" vertical="center" wrapText="1"/>
      <protection locked="0" hidden="1"/>
    </xf>
    <xf numFmtId="0" fontId="0" fillId="0" borderId="1" xfId="0" applyFont="1" applyFill="1" applyBorder="1" applyAlignment="1" applyProtection="1">
      <alignment horizontal="left" vertical="center" wrapText="1"/>
      <protection hidden="1"/>
    </xf>
    <xf numFmtId="0" fontId="0" fillId="28" borderId="1" xfId="0" applyFont="1" applyFill="1" applyBorder="1" applyAlignment="1" applyProtection="1">
      <alignment horizontal="center" vertical="center"/>
    </xf>
    <xf numFmtId="0" fontId="43" fillId="28" borderId="1" xfId="0" applyFont="1" applyFill="1" applyBorder="1" applyAlignment="1" applyProtection="1">
      <alignment horizontal="center" vertical="center"/>
    </xf>
    <xf numFmtId="0" fontId="55" fillId="24" borderId="1" xfId="0" applyFont="1" applyFill="1" applyBorder="1" applyAlignment="1" applyProtection="1">
      <alignment horizontal="center" vertical="center" wrapText="1"/>
      <protection locked="0" hidden="1"/>
    </xf>
    <xf numFmtId="0" fontId="53" fillId="17" borderId="6" xfId="0" applyFont="1" applyFill="1" applyBorder="1" applyAlignment="1" applyProtection="1">
      <alignment horizontal="left" vertical="top" wrapText="1"/>
      <protection hidden="1"/>
    </xf>
    <xf numFmtId="0" fontId="151" fillId="29" borderId="1" xfId="0" applyFont="1" applyFill="1" applyBorder="1" applyAlignment="1" applyProtection="1">
      <alignment horizontal="center" vertical="center" wrapText="1"/>
      <protection locked="0" hidden="1"/>
    </xf>
    <xf numFmtId="0" fontId="70" fillId="0" borderId="0" xfId="8" applyFont="1" applyBorder="1" applyAlignment="1" applyProtection="1">
      <alignment vertical="center"/>
      <protection locked="0" hidden="1"/>
    </xf>
    <xf numFmtId="0" fontId="0" fillId="28" borderId="1" xfId="0" applyFont="1" applyFill="1" applyBorder="1" applyAlignment="1" applyProtection="1">
      <alignment horizontal="center" vertical="center"/>
      <protection hidden="1"/>
    </xf>
    <xf numFmtId="0" fontId="43" fillId="17" borderId="0" xfId="0" applyFont="1" applyFill="1" applyBorder="1" applyAlignment="1" applyProtection="1">
      <alignment horizontal="left" vertical="top" wrapText="1"/>
      <protection hidden="1"/>
    </xf>
    <xf numFmtId="0" fontId="55" fillId="17" borderId="0" xfId="0" applyFont="1" applyFill="1" applyBorder="1" applyAlignment="1" applyProtection="1">
      <alignment horizontal="left" vertical="center" wrapText="1"/>
      <protection hidden="1"/>
    </xf>
    <xf numFmtId="0" fontId="55" fillId="17" borderId="0" xfId="0" applyFont="1" applyFill="1" applyBorder="1" applyAlignment="1" applyProtection="1">
      <alignment horizontal="left" vertical="center"/>
      <protection hidden="1"/>
    </xf>
    <xf numFmtId="0" fontId="85" fillId="17" borderId="0" xfId="8" applyFont="1" applyFill="1" applyBorder="1" applyAlignment="1" applyProtection="1">
      <alignment horizontal="left" vertical="center" wrapText="1"/>
      <protection hidden="1"/>
    </xf>
    <xf numFmtId="0" fontId="85" fillId="17" borderId="27" xfId="8" applyFont="1" applyFill="1" applyBorder="1" applyAlignment="1" applyProtection="1">
      <alignment horizontal="left" vertical="center" wrapText="1"/>
      <protection hidden="1"/>
    </xf>
    <xf numFmtId="0" fontId="122" fillId="24" borderId="1" xfId="0" applyFont="1" applyFill="1" applyBorder="1" applyAlignment="1" applyProtection="1">
      <alignment horizontal="center" vertical="center" wrapText="1"/>
      <protection locked="0" hidden="1"/>
    </xf>
    <xf numFmtId="0" fontId="55" fillId="0" borderId="0" xfId="0" applyFont="1" applyFill="1" applyBorder="1" applyAlignment="1" applyProtection="1">
      <alignment horizontal="left" vertical="center" wrapText="1"/>
      <protection hidden="1"/>
    </xf>
    <xf numFmtId="0" fontId="55" fillId="0" borderId="0" xfId="0" applyFont="1" applyFill="1" applyBorder="1" applyAlignment="1" applyProtection="1">
      <alignment horizontal="left" vertical="center"/>
      <protection hidden="1"/>
    </xf>
    <xf numFmtId="0" fontId="53" fillId="17" borderId="0" xfId="0" applyFont="1" applyFill="1" applyBorder="1" applyAlignment="1" applyProtection="1">
      <alignment horizontal="left" vertical="top" wrapText="1"/>
      <protection hidden="1"/>
    </xf>
    <xf numFmtId="0" fontId="43" fillId="5" borderId="1" xfId="0" applyFont="1" applyFill="1" applyBorder="1" applyAlignment="1" applyProtection="1">
      <alignment horizontal="left" vertical="center" wrapText="1"/>
      <protection hidden="1"/>
    </xf>
    <xf numFmtId="0" fontId="0" fillId="30" borderId="1" xfId="0" applyFont="1" applyFill="1" applyBorder="1" applyAlignment="1" applyProtection="1">
      <alignment horizontal="center" vertical="center"/>
      <protection hidden="1"/>
    </xf>
    <xf numFmtId="0" fontId="57" fillId="23" borderId="1" xfId="0" applyFont="1" applyFill="1" applyBorder="1" applyAlignment="1" applyProtection="1">
      <alignment horizontal="center" vertical="center" wrapText="1"/>
      <protection locked="0" hidden="1"/>
    </xf>
    <xf numFmtId="0" fontId="134" fillId="29" borderId="1" xfId="0" applyFont="1" applyFill="1" applyBorder="1" applyAlignment="1" applyProtection="1">
      <alignment horizontal="center" vertical="center" wrapText="1"/>
      <protection hidden="1"/>
    </xf>
    <xf numFmtId="0" fontId="124" fillId="29" borderId="1" xfId="0" applyFont="1" applyFill="1" applyBorder="1" applyAlignment="1" applyProtection="1">
      <alignment horizontal="center" vertical="center" wrapText="1"/>
      <protection hidden="1"/>
    </xf>
    <xf numFmtId="0" fontId="153" fillId="24" borderId="1" xfId="0" applyFont="1" applyFill="1" applyBorder="1" applyAlignment="1" applyProtection="1">
      <alignment horizontal="center" vertical="center" wrapText="1"/>
      <protection locked="0" hidden="1"/>
    </xf>
    <xf numFmtId="0" fontId="59" fillId="24" borderId="2" xfId="0" applyFont="1" applyFill="1" applyBorder="1" applyAlignment="1" applyProtection="1">
      <alignment horizontal="center" vertical="center" wrapText="1"/>
      <protection locked="0" hidden="1"/>
    </xf>
    <xf numFmtId="0" fontId="59" fillId="24" borderId="15" xfId="0" applyFont="1" applyFill="1" applyBorder="1" applyAlignment="1" applyProtection="1">
      <alignment horizontal="center" vertical="center" wrapText="1"/>
      <protection locked="0" hidden="1"/>
    </xf>
    <xf numFmtId="0" fontId="59" fillId="24" borderId="9" xfId="0" applyFont="1" applyFill="1" applyBorder="1" applyAlignment="1" applyProtection="1">
      <alignment horizontal="center" vertical="center" wrapText="1"/>
      <protection locked="0" hidden="1"/>
    </xf>
    <xf numFmtId="0" fontId="53" fillId="17" borderId="0" xfId="0" applyFont="1" applyFill="1" applyAlignment="1" applyProtection="1">
      <alignment horizontal="left" vertical="top" wrapText="1"/>
      <protection hidden="1"/>
    </xf>
    <xf numFmtId="0" fontId="143" fillId="23" borderId="1" xfId="3" applyFont="1" applyFill="1" applyBorder="1" applyAlignment="1" applyProtection="1">
      <alignment horizontal="center" vertical="center" wrapText="1"/>
      <protection hidden="1"/>
    </xf>
    <xf numFmtId="0" fontId="104" fillId="30" borderId="1" xfId="8" applyFont="1" applyFill="1" applyBorder="1" applyAlignment="1" applyProtection="1">
      <alignment horizontal="center" vertical="center" wrapText="1"/>
      <protection hidden="1"/>
    </xf>
    <xf numFmtId="0" fontId="57" fillId="23" borderId="1" xfId="0" applyFont="1" applyFill="1" applyBorder="1" applyAlignment="1" applyProtection="1">
      <alignment horizontal="center" vertical="center" wrapText="1"/>
      <protection hidden="1"/>
    </xf>
    <xf numFmtId="0" fontId="104" fillId="28" borderId="1" xfId="8" applyFont="1" applyFill="1" applyBorder="1" applyAlignment="1" applyProtection="1">
      <alignment horizontal="center" vertical="center" wrapText="1"/>
      <protection locked="0" hidden="1"/>
    </xf>
    <xf numFmtId="0" fontId="121" fillId="23" borderId="1" xfId="8" applyFont="1" applyFill="1" applyBorder="1" applyAlignment="1" applyProtection="1">
      <alignment horizontal="center" vertical="center" wrapText="1"/>
      <protection hidden="1"/>
    </xf>
    <xf numFmtId="0" fontId="155" fillId="23" borderId="1" xfId="8" applyFont="1" applyFill="1" applyBorder="1" applyAlignment="1" applyProtection="1">
      <alignment horizontal="center" vertical="top"/>
      <protection hidden="1"/>
    </xf>
    <xf numFmtId="0" fontId="155" fillId="23" borderId="1" xfId="8" applyFont="1" applyFill="1" applyBorder="1" applyAlignment="1" applyProtection="1">
      <alignment horizontal="center" vertical="center"/>
      <protection hidden="1"/>
    </xf>
    <xf numFmtId="0" fontId="156" fillId="23" borderId="1" xfId="8" applyFont="1" applyFill="1" applyBorder="1" applyAlignment="1" applyProtection="1">
      <alignment horizontal="center" vertical="center"/>
      <protection hidden="1"/>
    </xf>
    <xf numFmtId="0" fontId="104" fillId="24" borderId="1" xfId="8" applyFont="1" applyFill="1" applyBorder="1" applyAlignment="1" applyProtection="1">
      <alignment horizontal="center" vertical="center" wrapText="1"/>
      <protection locked="0" hidden="1"/>
    </xf>
    <xf numFmtId="0" fontId="2" fillId="15" borderId="0" xfId="0" applyFont="1" applyFill="1" applyBorder="1" applyAlignment="1" applyProtection="1">
      <alignment horizontal="left" vertical="center" wrapText="1"/>
      <protection hidden="1"/>
    </xf>
    <xf numFmtId="0" fontId="154" fillId="30" borderId="1" xfId="0" applyFont="1" applyFill="1" applyBorder="1" applyAlignment="1" applyProtection="1">
      <alignment horizontal="center" vertical="center"/>
      <protection locked="0" hidden="1"/>
    </xf>
    <xf numFmtId="0" fontId="104" fillId="30" borderId="1" xfId="8" applyFont="1" applyFill="1" applyBorder="1" applyAlignment="1" applyProtection="1">
      <alignment horizontal="center" vertical="center" wrapText="1"/>
      <protection locked="0" hidden="1"/>
    </xf>
    <xf numFmtId="0" fontId="40" fillId="33" borderId="1" xfId="0" applyFont="1" applyFill="1" applyBorder="1" applyAlignment="1" applyProtection="1">
      <alignment horizontal="center" vertical="center"/>
      <protection hidden="1"/>
    </xf>
    <xf numFmtId="0" fontId="237" fillId="15" borderId="0" xfId="0" applyFont="1" applyFill="1" applyBorder="1" applyAlignment="1" applyProtection="1">
      <alignment horizontal="left" vertical="center" wrapText="1"/>
      <protection hidden="1"/>
    </xf>
    <xf numFmtId="0" fontId="43" fillId="28" borderId="4" xfId="2" applyFont="1" applyFill="1" applyBorder="1" applyAlignment="1" applyProtection="1">
      <alignment horizontal="center" vertical="center"/>
      <protection hidden="1"/>
    </xf>
    <xf numFmtId="0" fontId="43" fillId="28" borderId="5" xfId="2" applyFont="1" applyFill="1" applyBorder="1" applyAlignment="1" applyProtection="1">
      <alignment horizontal="center" vertical="center"/>
      <protection hidden="1"/>
    </xf>
    <xf numFmtId="0" fontId="43" fillId="28" borderId="3" xfId="2" applyFont="1" applyFill="1" applyBorder="1" applyAlignment="1" applyProtection="1">
      <alignment horizontal="center" vertical="center"/>
      <protection hidden="1"/>
    </xf>
    <xf numFmtId="0" fontId="160" fillId="23" borderId="4" xfId="0" applyFont="1" applyFill="1" applyBorder="1" applyAlignment="1" applyProtection="1">
      <alignment horizontal="center" vertical="center"/>
      <protection hidden="1"/>
    </xf>
    <xf numFmtId="0" fontId="160" fillId="23" borderId="5" xfId="0" applyFont="1" applyFill="1" applyBorder="1" applyAlignment="1" applyProtection="1">
      <alignment horizontal="center" vertical="center"/>
      <protection hidden="1"/>
    </xf>
    <xf numFmtId="0" fontId="160" fillId="23" borderId="3" xfId="0" applyFont="1" applyFill="1" applyBorder="1" applyAlignment="1" applyProtection="1">
      <alignment horizontal="center" vertical="center"/>
      <protection hidden="1"/>
    </xf>
    <xf numFmtId="0" fontId="35" fillId="23" borderId="4" xfId="0" applyFont="1" applyFill="1" applyBorder="1" applyAlignment="1" applyProtection="1">
      <alignment horizontal="center" vertical="center"/>
      <protection hidden="1"/>
    </xf>
    <xf numFmtId="0" fontId="35" fillId="23" borderId="5" xfId="0" applyFont="1" applyFill="1" applyBorder="1" applyAlignment="1" applyProtection="1">
      <alignment horizontal="center" vertical="center"/>
      <protection hidden="1"/>
    </xf>
    <xf numFmtId="0" fontId="35" fillId="23" borderId="3" xfId="0" applyFont="1" applyFill="1" applyBorder="1" applyAlignment="1" applyProtection="1">
      <alignment horizontal="center" vertical="center"/>
      <protection hidden="1"/>
    </xf>
    <xf numFmtId="0" fontId="64" fillId="0" borderId="4" xfId="0" applyFont="1" applyFill="1" applyBorder="1" applyAlignment="1" applyProtection="1">
      <alignment horizontal="left" wrapText="1"/>
      <protection hidden="1"/>
    </xf>
    <xf numFmtId="0" fontId="64" fillId="0" borderId="5" xfId="0" applyFont="1" applyFill="1" applyBorder="1" applyAlignment="1" applyProtection="1">
      <alignment horizontal="left" wrapText="1"/>
      <protection hidden="1"/>
    </xf>
    <xf numFmtId="0" fontId="64" fillId="0" borderId="3" xfId="0" applyFont="1" applyFill="1" applyBorder="1" applyAlignment="1" applyProtection="1">
      <alignment horizontal="left" wrapText="1"/>
      <protection hidden="1"/>
    </xf>
    <xf numFmtId="0" fontId="142" fillId="6" borderId="1" xfId="0" applyFont="1" applyFill="1" applyBorder="1" applyAlignment="1" applyProtection="1">
      <alignment horizontal="center"/>
      <protection hidden="1"/>
    </xf>
    <xf numFmtId="0" fontId="142" fillId="6" borderId="1" xfId="0" applyFont="1" applyFill="1" applyBorder="1" applyAlignment="1" applyProtection="1">
      <alignment horizontal="center" vertical="center" wrapText="1"/>
      <protection hidden="1"/>
    </xf>
    <xf numFmtId="0" fontId="160" fillId="23" borderId="4" xfId="0" applyFont="1" applyFill="1" applyBorder="1" applyAlignment="1" applyProtection="1">
      <alignment horizontal="center" vertical="center" wrapText="1"/>
      <protection locked="0" hidden="1"/>
    </xf>
    <xf numFmtId="0" fontId="160" fillId="23" borderId="5" xfId="0" applyFont="1" applyFill="1" applyBorder="1" applyAlignment="1" applyProtection="1">
      <alignment horizontal="center" vertical="center" wrapText="1"/>
      <protection locked="0" hidden="1"/>
    </xf>
    <xf numFmtId="0" fontId="160" fillId="23" borderId="3" xfId="0" applyFont="1" applyFill="1" applyBorder="1" applyAlignment="1" applyProtection="1">
      <alignment horizontal="center" vertical="center" wrapText="1"/>
      <protection locked="0" hidden="1"/>
    </xf>
    <xf numFmtId="0" fontId="69" fillId="5" borderId="0" xfId="0" applyFont="1" applyFill="1" applyBorder="1" applyAlignment="1" applyProtection="1">
      <alignment horizontal="left" vertical="center" wrapText="1"/>
      <protection hidden="1"/>
    </xf>
    <xf numFmtId="0" fontId="73" fillId="30" borderId="1" xfId="2" applyFont="1" applyFill="1" applyBorder="1" applyAlignment="1" applyProtection="1">
      <alignment horizontal="center" vertical="center"/>
      <protection hidden="1"/>
    </xf>
    <xf numFmtId="0" fontId="119" fillId="23" borderId="1" xfId="0" applyFont="1" applyFill="1" applyBorder="1" applyAlignment="1" applyProtection="1">
      <alignment horizontal="center" vertical="center" wrapText="1"/>
      <protection hidden="1"/>
    </xf>
    <xf numFmtId="0" fontId="160" fillId="23" borderId="4" xfId="0" applyFont="1" applyFill="1" applyBorder="1" applyAlignment="1" applyProtection="1">
      <alignment horizontal="center" vertical="center" wrapText="1"/>
      <protection hidden="1"/>
    </xf>
    <xf numFmtId="0" fontId="160" fillId="23" borderId="5" xfId="0" applyFont="1" applyFill="1" applyBorder="1" applyAlignment="1" applyProtection="1">
      <alignment horizontal="center" vertical="center" wrapText="1"/>
      <protection hidden="1"/>
    </xf>
    <xf numFmtId="0" fontId="160" fillId="23" borderId="3" xfId="0" applyFont="1" applyFill="1" applyBorder="1" applyAlignment="1" applyProtection="1">
      <alignment horizontal="center" vertical="center" wrapText="1"/>
      <protection hidden="1"/>
    </xf>
    <xf numFmtId="0" fontId="160" fillId="23" borderId="1" xfId="0" applyFont="1" applyFill="1" applyBorder="1" applyAlignment="1" applyProtection="1">
      <alignment horizontal="center" vertical="center" wrapText="1"/>
      <protection hidden="1"/>
    </xf>
    <xf numFmtId="0" fontId="22" fillId="32" borderId="11" xfId="0" applyFont="1" applyFill="1" applyBorder="1" applyAlignment="1" applyProtection="1">
      <alignment horizontal="left" vertical="center" wrapText="1"/>
      <protection hidden="1"/>
    </xf>
    <xf numFmtId="166" fontId="158" fillId="30" borderId="1" xfId="0" applyNumberFormat="1" applyFont="1" applyFill="1" applyBorder="1" applyAlignment="1" applyProtection="1">
      <alignment horizontal="center" vertical="center"/>
      <protection hidden="1"/>
    </xf>
    <xf numFmtId="0" fontId="160" fillId="23" borderId="4" xfId="0" applyFont="1" applyFill="1" applyBorder="1" applyAlignment="1" applyProtection="1">
      <alignment horizontal="center" vertical="center"/>
      <protection locked="0" hidden="1"/>
    </xf>
    <xf numFmtId="0" fontId="160" fillId="23" borderId="5" xfId="0" applyFont="1" applyFill="1" applyBorder="1" applyAlignment="1" applyProtection="1">
      <alignment horizontal="center" vertical="center"/>
      <protection locked="0" hidden="1"/>
    </xf>
    <xf numFmtId="0" fontId="160" fillId="23" borderId="3" xfId="0" applyFont="1" applyFill="1" applyBorder="1" applyAlignment="1" applyProtection="1">
      <alignment horizontal="center" vertical="center"/>
      <protection locked="0" hidden="1"/>
    </xf>
    <xf numFmtId="0" fontId="159" fillId="23" borderId="1" xfId="0" applyFont="1" applyFill="1" applyBorder="1" applyAlignment="1" applyProtection="1">
      <alignment horizontal="center" vertical="center"/>
      <protection hidden="1"/>
    </xf>
    <xf numFmtId="0" fontId="119" fillId="23" borderId="4" xfId="0" applyFont="1" applyFill="1" applyBorder="1" applyAlignment="1" applyProtection="1">
      <alignment horizontal="center" vertical="center" wrapText="1"/>
      <protection hidden="1"/>
    </xf>
    <xf numFmtId="0" fontId="160" fillId="23" borderId="1" xfId="0" applyFont="1" applyFill="1" applyBorder="1" applyAlignment="1" applyProtection="1">
      <alignment horizontal="center" vertical="center"/>
      <protection hidden="1"/>
    </xf>
    <xf numFmtId="0" fontId="53" fillId="15" borderId="0" xfId="0" applyFont="1" applyFill="1" applyBorder="1" applyAlignment="1" applyProtection="1">
      <alignment horizontal="left" vertical="center" wrapText="1"/>
      <protection hidden="1"/>
    </xf>
    <xf numFmtId="0" fontId="162" fillId="0" borderId="1" xfId="0" applyFont="1" applyBorder="1" applyAlignment="1" applyProtection="1">
      <alignment horizontal="left" vertical="center" wrapText="1"/>
      <protection locked="0"/>
    </xf>
    <xf numFmtId="9" fontId="120" fillId="28" borderId="1" xfId="0" applyNumberFormat="1" applyFont="1" applyFill="1" applyBorder="1" applyAlignment="1" applyProtection="1">
      <alignment horizontal="center" vertical="center" wrapText="1"/>
      <protection hidden="1"/>
    </xf>
    <xf numFmtId="0" fontId="119" fillId="23" borderId="13" xfId="0" applyFont="1" applyFill="1" applyBorder="1" applyAlignment="1" applyProtection="1">
      <alignment horizontal="center" vertical="center" wrapText="1"/>
      <protection hidden="1"/>
    </xf>
    <xf numFmtId="0" fontId="119" fillId="23" borderId="7" xfId="0" applyFont="1" applyFill="1" applyBorder="1" applyAlignment="1" applyProtection="1">
      <alignment horizontal="center" vertical="center" wrapText="1"/>
      <protection hidden="1"/>
    </xf>
    <xf numFmtId="0" fontId="60" fillId="15" borderId="0" xfId="0" applyFont="1" applyFill="1" applyAlignment="1" applyProtection="1">
      <alignment horizontal="left" vertical="center" wrapText="1"/>
      <protection hidden="1"/>
    </xf>
    <xf numFmtId="0" fontId="168" fillId="23" borderId="1" xfId="0" applyFont="1" applyFill="1" applyBorder="1" applyAlignment="1" applyProtection="1">
      <alignment horizontal="left" vertical="center" wrapText="1"/>
      <protection hidden="1"/>
    </xf>
    <xf numFmtId="0" fontId="129" fillId="30" borderId="1" xfId="0" applyFont="1" applyFill="1" applyBorder="1" applyAlignment="1" applyProtection="1">
      <alignment horizontal="center" vertical="center" wrapText="1"/>
      <protection hidden="1"/>
    </xf>
    <xf numFmtId="0" fontId="129" fillId="30" borderId="1" xfId="0" applyFont="1" applyFill="1" applyBorder="1" applyAlignment="1" applyProtection="1">
      <alignment horizontal="center" vertical="center"/>
      <protection hidden="1"/>
    </xf>
    <xf numFmtId="0" fontId="120" fillId="29" borderId="1" xfId="0" applyFont="1" applyFill="1" applyBorder="1" applyAlignment="1" applyProtection="1">
      <alignment horizontal="center" vertical="center" wrapText="1"/>
      <protection hidden="1"/>
    </xf>
    <xf numFmtId="0" fontId="129" fillId="28" borderId="1" xfId="0" applyFont="1" applyFill="1" applyBorder="1" applyAlignment="1" applyProtection="1">
      <alignment horizontal="center" vertical="center" wrapText="1"/>
      <protection hidden="1"/>
    </xf>
    <xf numFmtId="0" fontId="27" fillId="19" borderId="1" xfId="8" applyFont="1" applyFill="1" applyBorder="1" applyAlignment="1" applyProtection="1">
      <alignment horizontal="center" vertical="center" wrapText="1"/>
      <protection hidden="1"/>
    </xf>
    <xf numFmtId="0" fontId="168" fillId="23" borderId="1" xfId="8" applyFont="1" applyFill="1" applyBorder="1" applyAlignment="1" applyProtection="1">
      <alignment horizontal="left" vertical="center"/>
      <protection hidden="1"/>
    </xf>
    <xf numFmtId="0" fontId="168" fillId="23" borderId="1" xfId="8" applyFont="1" applyFill="1" applyBorder="1" applyAlignment="1" applyProtection="1">
      <alignment horizontal="center" vertical="center"/>
      <protection hidden="1"/>
    </xf>
    <xf numFmtId="0" fontId="32" fillId="28" borderId="1" xfId="8" applyFont="1" applyFill="1" applyBorder="1" applyAlignment="1" applyProtection="1">
      <alignment horizontal="left" vertical="top" wrapText="1"/>
      <protection hidden="1"/>
    </xf>
    <xf numFmtId="0" fontId="73" fillId="26" borderId="2" xfId="0" applyFont="1" applyFill="1" applyBorder="1" applyAlignment="1" applyProtection="1">
      <alignment horizontal="center" vertical="center" wrapText="1"/>
      <protection hidden="1"/>
    </xf>
    <xf numFmtId="0" fontId="73" fillId="26" borderId="15" xfId="0" applyFont="1" applyFill="1" applyBorder="1" applyAlignment="1" applyProtection="1">
      <alignment horizontal="center" vertical="center" wrapText="1"/>
      <protection hidden="1"/>
    </xf>
    <xf numFmtId="0" fontId="73" fillId="26" borderId="9" xfId="0" applyFont="1" applyFill="1" applyBorder="1" applyAlignment="1" applyProtection="1">
      <alignment horizontal="center" vertical="center" wrapText="1"/>
      <protection hidden="1"/>
    </xf>
    <xf numFmtId="0" fontId="165" fillId="26" borderId="10" xfId="0" applyFont="1" applyFill="1" applyBorder="1" applyAlignment="1" applyProtection="1">
      <alignment horizontal="center" vertical="center" wrapText="1"/>
      <protection locked="0" hidden="1"/>
    </xf>
    <xf numFmtId="0" fontId="165" fillId="26" borderId="11" xfId="0" applyFont="1" applyFill="1" applyBorder="1" applyAlignment="1" applyProtection="1">
      <alignment horizontal="center" vertical="center" wrapText="1"/>
      <protection locked="0" hidden="1"/>
    </xf>
    <xf numFmtId="0" fontId="165" fillId="26" borderId="12" xfId="0" applyFont="1" applyFill="1" applyBorder="1" applyAlignment="1" applyProtection="1">
      <alignment horizontal="center" vertical="center" wrapText="1"/>
      <protection locked="0" hidden="1"/>
    </xf>
    <xf numFmtId="0" fontId="165" fillId="26" borderId="13" xfId="0" applyFont="1" applyFill="1" applyBorder="1" applyAlignment="1" applyProtection="1">
      <alignment horizontal="center" vertical="center" wrapText="1"/>
      <protection locked="0" hidden="1"/>
    </xf>
    <xf numFmtId="0" fontId="165" fillId="26" borderId="0" xfId="0" applyFont="1" applyFill="1" applyBorder="1" applyAlignment="1" applyProtection="1">
      <alignment horizontal="center" vertical="center" wrapText="1"/>
      <protection locked="0" hidden="1"/>
    </xf>
    <xf numFmtId="0" fontId="165" fillId="26" borderId="14" xfId="0" applyFont="1" applyFill="1" applyBorder="1" applyAlignment="1" applyProtection="1">
      <alignment horizontal="center" vertical="center" wrapText="1"/>
      <protection locked="0" hidden="1"/>
    </xf>
    <xf numFmtId="0" fontId="165" fillId="26" borderId="7" xfId="0" applyFont="1" applyFill="1" applyBorder="1" applyAlignment="1" applyProtection="1">
      <alignment horizontal="center" vertical="center" wrapText="1"/>
      <protection locked="0" hidden="1"/>
    </xf>
    <xf numFmtId="0" fontId="165" fillId="26" borderId="6" xfId="0" applyFont="1" applyFill="1" applyBorder="1" applyAlignment="1" applyProtection="1">
      <alignment horizontal="center" vertical="center" wrapText="1"/>
      <protection locked="0" hidden="1"/>
    </xf>
    <xf numFmtId="0" fontId="165" fillId="26" borderId="8" xfId="0" applyFont="1" applyFill="1" applyBorder="1" applyAlignment="1" applyProtection="1">
      <alignment horizontal="center" vertical="center" wrapText="1"/>
      <protection locked="0" hidden="1"/>
    </xf>
    <xf numFmtId="0" fontId="0" fillId="54" borderId="1" xfId="0" applyFill="1" applyBorder="1" applyAlignment="1" applyProtection="1">
      <alignment horizontal="center" wrapText="1"/>
      <protection hidden="1"/>
    </xf>
    <xf numFmtId="0" fontId="0" fillId="0" borderId="4" xfId="0" applyBorder="1" applyAlignment="1" applyProtection="1">
      <alignment horizontal="center"/>
      <protection locked="0" hidden="1"/>
    </xf>
    <xf numFmtId="0" fontId="0" fillId="0" borderId="3" xfId="0" applyBorder="1" applyAlignment="1" applyProtection="1">
      <alignment horizontal="center"/>
      <protection locked="0" hidden="1"/>
    </xf>
    <xf numFmtId="0" fontId="67" fillId="54" borderId="1" xfId="0" applyFont="1" applyFill="1" applyBorder="1" applyAlignment="1" applyProtection="1">
      <alignment horizontal="center" vertical="center" wrapText="1"/>
      <protection hidden="1"/>
    </xf>
    <xf numFmtId="0" fontId="251" fillId="0" borderId="4" xfId="0" applyFont="1" applyBorder="1" applyAlignment="1" applyProtection="1">
      <alignment horizontal="left" wrapText="1"/>
      <protection locked="0"/>
    </xf>
    <xf numFmtId="0" fontId="251" fillId="0" borderId="5" xfId="0" applyFont="1" applyBorder="1" applyAlignment="1" applyProtection="1">
      <alignment horizontal="left" wrapText="1"/>
      <protection locked="0"/>
    </xf>
    <xf numFmtId="0" fontId="251" fillId="0" borderId="3" xfId="0" applyFont="1" applyBorder="1" applyAlignment="1" applyProtection="1">
      <alignment horizontal="left" wrapText="1"/>
      <protection locked="0"/>
    </xf>
    <xf numFmtId="166" fontId="40" fillId="54" borderId="4" xfId="0" applyNumberFormat="1" applyFont="1" applyFill="1" applyBorder="1" applyAlignment="1" applyProtection="1">
      <alignment horizontal="center" wrapText="1"/>
      <protection hidden="1"/>
    </xf>
    <xf numFmtId="166" fontId="40" fillId="54" borderId="5" xfId="0" applyNumberFormat="1" applyFont="1" applyFill="1" applyBorder="1" applyAlignment="1" applyProtection="1">
      <alignment horizontal="center" wrapText="1"/>
      <protection hidden="1"/>
    </xf>
    <xf numFmtId="166" fontId="40" fillId="54" borderId="3" xfId="0" applyNumberFormat="1" applyFont="1" applyFill="1" applyBorder="1" applyAlignment="1" applyProtection="1">
      <alignment horizontal="center" wrapText="1"/>
      <protection hidden="1"/>
    </xf>
    <xf numFmtId="0" fontId="251" fillId="0" borderId="7" xfId="0" applyFont="1" applyBorder="1" applyAlignment="1" applyProtection="1">
      <alignment horizontal="left" wrapText="1"/>
      <protection locked="0"/>
    </xf>
    <xf numFmtId="0" fontId="251" fillId="0" borderId="6" xfId="0" applyFont="1" applyBorder="1" applyAlignment="1" applyProtection="1">
      <alignment horizontal="left" wrapText="1"/>
      <protection locked="0"/>
    </xf>
    <xf numFmtId="0" fontId="251" fillId="0" borderId="8" xfId="0" applyFont="1" applyBorder="1" applyAlignment="1" applyProtection="1">
      <alignment horizontal="left" wrapText="1"/>
      <protection locked="0"/>
    </xf>
    <xf numFmtId="0" fontId="40" fillId="26" borderId="1" xfId="0" applyFont="1" applyFill="1" applyBorder="1" applyAlignment="1" applyProtection="1">
      <alignment horizontal="center" wrapText="1"/>
      <protection locked="0" hidden="1"/>
    </xf>
    <xf numFmtId="0" fontId="287" fillId="23" borderId="1" xfId="0" applyFont="1" applyFill="1" applyBorder="1" applyAlignment="1" applyProtection="1">
      <alignment horizontal="center" vertical="center" wrapText="1"/>
      <protection hidden="1"/>
    </xf>
    <xf numFmtId="0" fontId="141" fillId="49" borderId="1" xfId="0" applyFont="1" applyFill="1" applyBorder="1" applyAlignment="1" applyProtection="1">
      <alignment horizontal="center" wrapText="1"/>
      <protection hidden="1"/>
    </xf>
    <xf numFmtId="166" fontId="40" fillId="54" borderId="1" xfId="0" applyNumberFormat="1" applyFont="1" applyFill="1" applyBorder="1" applyAlignment="1" applyProtection="1">
      <alignment horizontal="center" wrapText="1"/>
      <protection hidden="1"/>
    </xf>
    <xf numFmtId="0" fontId="131" fillId="26" borderId="1" xfId="0" applyFont="1" applyFill="1" applyBorder="1" applyAlignment="1" applyProtection="1">
      <alignment horizontal="center" wrapText="1"/>
      <protection hidden="1"/>
    </xf>
    <xf numFmtId="0" fontId="286" fillId="26" borderId="1" xfId="0" applyFont="1" applyFill="1" applyBorder="1" applyAlignment="1" applyProtection="1">
      <alignment horizontal="center" wrapText="1"/>
      <protection hidden="1"/>
    </xf>
    <xf numFmtId="0" fontId="285" fillId="26" borderId="4" xfId="0" applyFont="1" applyFill="1" applyBorder="1" applyAlignment="1" applyProtection="1">
      <alignment horizontal="center" wrapText="1"/>
      <protection hidden="1"/>
    </xf>
    <xf numFmtId="0" fontId="285" fillId="26" borderId="5" xfId="0" applyFont="1" applyFill="1" applyBorder="1" applyAlignment="1" applyProtection="1">
      <alignment horizontal="center" wrapText="1"/>
      <protection hidden="1"/>
    </xf>
    <xf numFmtId="0" fontId="285" fillId="26" borderId="3" xfId="0" applyFont="1" applyFill="1" applyBorder="1" applyAlignment="1" applyProtection="1">
      <alignment horizontal="center" wrapText="1"/>
      <protection hidden="1"/>
    </xf>
    <xf numFmtId="0" fontId="67" fillId="54" borderId="1" xfId="0" applyFont="1" applyFill="1" applyBorder="1" applyAlignment="1" applyProtection="1">
      <alignment horizontal="center" wrapText="1"/>
      <protection hidden="1"/>
    </xf>
    <xf numFmtId="0" fontId="250" fillId="15" borderId="0" xfId="0" applyFont="1" applyFill="1" applyBorder="1" applyAlignment="1" applyProtection="1">
      <alignment horizontal="left" vertical="top" wrapText="1"/>
      <protection hidden="1"/>
    </xf>
    <xf numFmtId="0" fontId="0" fillId="17" borderId="0" xfId="0" applyFill="1" applyAlignment="1" applyProtection="1">
      <alignment horizontal="left" wrapText="1"/>
      <protection hidden="1"/>
    </xf>
    <xf numFmtId="0" fontId="250" fillId="15" borderId="0" xfId="0" applyFont="1" applyFill="1" applyBorder="1" applyAlignment="1" applyProtection="1">
      <alignment horizontal="left" wrapText="1"/>
      <protection hidden="1"/>
    </xf>
    <xf numFmtId="0" fontId="124" fillId="28" borderId="20" xfId="0" applyFont="1" applyFill="1" applyBorder="1" applyAlignment="1" applyProtection="1">
      <alignment horizontal="center" vertical="center"/>
      <protection locked="0" hidden="1"/>
    </xf>
    <xf numFmtId="0" fontId="124" fillId="28" borderId="23" xfId="0" applyFont="1" applyFill="1" applyBorder="1" applyAlignment="1" applyProtection="1">
      <alignment horizontal="center" vertical="center"/>
      <protection locked="0" hidden="1"/>
    </xf>
    <xf numFmtId="0" fontId="161" fillId="28" borderId="20" xfId="0" applyFont="1" applyFill="1" applyBorder="1" applyAlignment="1" applyProtection="1">
      <alignment horizontal="center" vertical="center"/>
      <protection locked="0" hidden="1"/>
    </xf>
    <xf numFmtId="0" fontId="163" fillId="30" borderId="1" xfId="0" applyFont="1" applyFill="1" applyBorder="1" applyAlignment="1" applyProtection="1">
      <alignment horizontal="center" vertical="center" wrapText="1"/>
      <protection hidden="1"/>
    </xf>
    <xf numFmtId="0" fontId="0" fillId="30" borderId="1" xfId="0" applyFill="1" applyBorder="1" applyAlignment="1" applyProtection="1">
      <alignment horizontal="center"/>
      <protection hidden="1"/>
    </xf>
    <xf numFmtId="0" fontId="152" fillId="30" borderId="68" xfId="0" applyFont="1" applyFill="1" applyBorder="1" applyAlignment="1" applyProtection="1">
      <alignment horizontal="center" vertical="center" wrapText="1"/>
      <protection locked="0" hidden="1"/>
    </xf>
    <xf numFmtId="0" fontId="152" fillId="30" borderId="14" xfId="0" applyFont="1" applyFill="1" applyBorder="1" applyAlignment="1" applyProtection="1">
      <alignment horizontal="center" vertical="center" wrapText="1"/>
      <protection locked="0" hidden="1"/>
    </xf>
    <xf numFmtId="0" fontId="152" fillId="30" borderId="22" xfId="0" applyFont="1" applyFill="1" applyBorder="1" applyAlignment="1" applyProtection="1">
      <alignment horizontal="center" vertical="center" wrapText="1"/>
      <protection locked="0" hidden="1"/>
    </xf>
    <xf numFmtId="0" fontId="152" fillId="30" borderId="67" xfId="0" applyFont="1" applyFill="1" applyBorder="1" applyAlignment="1" applyProtection="1">
      <alignment horizontal="center" vertical="center" wrapText="1"/>
      <protection locked="0" hidden="1"/>
    </xf>
    <xf numFmtId="0" fontId="143" fillId="49" borderId="4" xfId="0" applyFont="1" applyFill="1" applyBorder="1" applyAlignment="1" applyProtection="1">
      <alignment horizontal="center"/>
      <protection locked="0" hidden="1"/>
    </xf>
    <xf numFmtId="0" fontId="143" fillId="49" borderId="3" xfId="0" applyFont="1" applyFill="1" applyBorder="1" applyAlignment="1" applyProtection="1">
      <alignment horizontal="center"/>
      <protection locked="0" hidden="1"/>
    </xf>
    <xf numFmtId="0" fontId="0" fillId="30" borderId="4" xfId="0" applyFill="1" applyBorder="1" applyAlignment="1" applyProtection="1">
      <alignment horizontal="center"/>
      <protection hidden="1"/>
    </xf>
    <xf numFmtId="0" fontId="0" fillId="30" borderId="5" xfId="0" applyFill="1" applyBorder="1" applyAlignment="1" applyProtection="1">
      <alignment horizontal="center"/>
      <protection hidden="1"/>
    </xf>
    <xf numFmtId="0" fontId="0" fillId="30" borderId="3" xfId="0" applyFill="1" applyBorder="1" applyAlignment="1" applyProtection="1">
      <alignment horizontal="center"/>
      <protection hidden="1"/>
    </xf>
    <xf numFmtId="0" fontId="35" fillId="23" borderId="5" xfId="0" applyFont="1" applyFill="1" applyBorder="1" applyAlignment="1" applyProtection="1">
      <alignment horizontal="center" vertical="center" wrapText="1"/>
      <protection hidden="1"/>
    </xf>
    <xf numFmtId="0" fontId="67" fillId="30" borderId="4" xfId="0" applyFont="1" applyFill="1" applyBorder="1" applyAlignment="1" applyProtection="1">
      <alignment horizontal="center" vertical="center" wrapText="1"/>
      <protection hidden="1"/>
    </xf>
    <xf numFmtId="0" fontId="166" fillId="15" borderId="0" xfId="0" applyFont="1" applyFill="1" applyBorder="1" applyAlignment="1" applyProtection="1">
      <alignment horizontal="left" vertical="center" wrapText="1"/>
      <protection hidden="1"/>
    </xf>
    <xf numFmtId="0" fontId="67" fillId="30" borderId="1" xfId="0" applyFont="1" applyFill="1" applyBorder="1" applyAlignment="1" applyProtection="1">
      <alignment horizontal="center" vertical="center" wrapText="1"/>
      <protection hidden="1"/>
    </xf>
    <xf numFmtId="0" fontId="67" fillId="30" borderId="2" xfId="0" applyFont="1" applyFill="1" applyBorder="1" applyAlignment="1" applyProtection="1">
      <alignment horizontal="center" vertical="center" wrapText="1"/>
      <protection hidden="1"/>
    </xf>
    <xf numFmtId="0" fontId="67" fillId="30" borderId="9" xfId="0" applyFont="1" applyFill="1" applyBorder="1" applyAlignment="1" applyProtection="1">
      <alignment horizontal="center" vertical="center" wrapText="1"/>
      <protection hidden="1"/>
    </xf>
    <xf numFmtId="0" fontId="165" fillId="30" borderId="20" xfId="0" applyFont="1" applyFill="1" applyBorder="1" applyAlignment="1" applyProtection="1">
      <alignment horizontal="center" vertical="center" wrapText="1"/>
      <protection locked="0" hidden="1"/>
    </xf>
    <xf numFmtId="0" fontId="165" fillId="30" borderId="23" xfId="0" applyFont="1" applyFill="1" applyBorder="1" applyAlignment="1" applyProtection="1">
      <alignment horizontal="center" vertical="center" wrapText="1"/>
      <protection locked="0" hidden="1"/>
    </xf>
    <xf numFmtId="0" fontId="167" fillId="15" borderId="0" xfId="0" applyFont="1" applyFill="1" applyBorder="1" applyAlignment="1" applyProtection="1">
      <alignment horizontal="center" vertical="center" wrapText="1"/>
      <protection hidden="1"/>
    </xf>
    <xf numFmtId="0" fontId="164" fillId="17" borderId="0" xfId="0" applyFont="1" applyFill="1" applyBorder="1" applyAlignment="1" applyProtection="1">
      <alignment horizontal="center" vertical="center" wrapText="1"/>
      <protection hidden="1"/>
    </xf>
    <xf numFmtId="0" fontId="60" fillId="15" borderId="0" xfId="0" applyFont="1" applyFill="1" applyBorder="1" applyAlignment="1" applyProtection="1">
      <alignment horizontal="center" vertical="center" wrapText="1"/>
      <protection hidden="1"/>
    </xf>
    <xf numFmtId="0" fontId="60" fillId="17" borderId="0" xfId="0" applyFont="1" applyFill="1" applyBorder="1" applyAlignment="1" applyProtection="1">
      <alignment horizontal="center" vertical="center" wrapText="1"/>
      <protection hidden="1"/>
    </xf>
    <xf numFmtId="0" fontId="161" fillId="28" borderId="23" xfId="0" applyFont="1" applyFill="1" applyBorder="1" applyAlignment="1" applyProtection="1">
      <alignment horizontal="center" vertical="center"/>
      <protection locked="0" hidden="1"/>
    </xf>
    <xf numFmtId="0" fontId="161" fillId="28" borderId="50" xfId="0" applyFont="1" applyFill="1" applyBorder="1" applyAlignment="1" applyProtection="1">
      <alignment horizontal="center" vertical="center"/>
      <protection locked="0" hidden="1"/>
    </xf>
    <xf numFmtId="0" fontId="0" fillId="17" borderId="6" xfId="0" applyFill="1" applyBorder="1" applyAlignment="1" applyProtection="1">
      <alignment horizontal="left" wrapText="1"/>
      <protection hidden="1"/>
    </xf>
    <xf numFmtId="0" fontId="0" fillId="17" borderId="66" xfId="0" applyFill="1" applyBorder="1" applyAlignment="1" applyProtection="1">
      <alignment horizontal="left" wrapText="1"/>
      <protection hidden="1"/>
    </xf>
  </cellXfs>
  <cellStyles count="9">
    <cellStyle name="40% - Énfasis2" xfId="1" builtinId="35"/>
    <cellStyle name="60% - Énfasis3" xfId="2" builtinId="40"/>
    <cellStyle name="Énfasis2" xfId="3" builtinId="33"/>
    <cellStyle name="Estilo 1" xfId="4"/>
    <cellStyle name="Hipervínculo" xfId="5" builtinId="8"/>
    <cellStyle name="Normal" xfId="0" builtinId="0"/>
    <cellStyle name="Porcentaje" xfId="6" builtinId="5"/>
    <cellStyle name="Texto explicativo" xfId="7" builtinId="53"/>
    <cellStyle name="Título" xfId="8" builtinId="15"/>
  </cellStyles>
  <dxfs count="4513">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ont>
        <color theme="0"/>
      </font>
      <fill>
        <patternFill>
          <bgColor theme="0"/>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ont>
        <color theme="0"/>
      </font>
      <fill>
        <patternFill>
          <bgColor theme="0"/>
        </patternFill>
      </fill>
    </dxf>
    <dxf>
      <font>
        <color theme="0"/>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rgb="FFFF0000"/>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ont>
        <b/>
        <i val="0"/>
      </font>
      <fill>
        <patternFill>
          <bgColor rgb="FFFF0000"/>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ont>
        <color theme="0"/>
      </font>
      <fill>
        <patternFill>
          <bgColor theme="0"/>
        </patternFill>
      </fill>
    </dxf>
    <dxf>
      <font>
        <color theme="0"/>
      </font>
      <fill>
        <patternFill>
          <bgColor theme="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ont>
        <color theme="0"/>
      </font>
      <fill>
        <patternFill>
          <bgColor theme="0"/>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ont>
        <color theme="0"/>
      </font>
      <fill>
        <patternFill>
          <bgColor theme="0"/>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ont>
        <color theme="0"/>
      </font>
      <fill>
        <patternFill>
          <bgColor theme="0"/>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rgb="FFABE3FF"/>
        </patternFill>
      </fill>
    </dxf>
    <dxf>
      <fill>
        <patternFill>
          <bgColor theme="7" tint="0.39994506668294322"/>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9"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rgb="FFABE3FF"/>
        </patternFill>
      </fill>
    </dxf>
    <dxf>
      <fill>
        <patternFill>
          <bgColor theme="7" tint="0.39994506668294322"/>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ont>
        <b/>
        <i val="0"/>
      </font>
      <fill>
        <patternFill>
          <bgColor rgb="FFFF0000"/>
        </patternFill>
      </fill>
    </dxf>
    <dxf>
      <font>
        <color theme="0"/>
      </font>
      <fill>
        <patternFill>
          <bgColor theme="0"/>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ont>
        <color rgb="FFF2F2F2"/>
      </font>
    </dxf>
    <dxf>
      <fill>
        <patternFill>
          <bgColor rgb="FFFFE593"/>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ont>
        <color theme="0"/>
      </font>
      <fill>
        <patternFill>
          <bgColor theme="0"/>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ont>
        <color theme="0"/>
      </font>
      <fill>
        <patternFill>
          <bgColor theme="0"/>
        </patternFill>
      </fill>
    </dxf>
    <dxf>
      <font>
        <color theme="0"/>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rgb="FFFF0000"/>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ont>
        <b/>
        <i val="0"/>
      </font>
      <fill>
        <patternFill>
          <bgColor rgb="FFFF0000"/>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ont>
        <color theme="0"/>
      </font>
      <fill>
        <patternFill>
          <bgColor theme="0"/>
        </patternFill>
      </fill>
    </dxf>
    <dxf>
      <font>
        <color theme="0"/>
      </font>
      <fill>
        <patternFill>
          <bgColor theme="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ont>
        <color theme="0"/>
      </font>
      <fill>
        <patternFill>
          <bgColor theme="0"/>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ont>
        <color theme="0"/>
      </font>
      <fill>
        <patternFill>
          <bgColor theme="0"/>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ont>
        <color theme="0"/>
      </font>
      <fill>
        <patternFill>
          <bgColor theme="0"/>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rgb="FFABE3FF"/>
        </patternFill>
      </fill>
    </dxf>
    <dxf>
      <fill>
        <patternFill>
          <bgColor theme="7" tint="0.39994506668294322"/>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9" tint="0.59996337778862885"/>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rgb="FFABE3FF"/>
        </patternFill>
      </fill>
    </dxf>
    <dxf>
      <fill>
        <patternFill>
          <bgColor theme="7" tint="0.39994506668294322"/>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ont>
        <b/>
        <i val="0"/>
      </font>
      <fill>
        <patternFill>
          <bgColor rgb="FFFF0000"/>
        </patternFill>
      </fill>
    </dxf>
    <dxf>
      <font>
        <color theme="0"/>
      </font>
      <fill>
        <patternFill>
          <bgColor theme="0"/>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ont>
        <color rgb="FFF2F2F2"/>
      </font>
    </dxf>
    <dxf>
      <fill>
        <patternFill>
          <bgColor rgb="FFFFE593"/>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ont>
        <color theme="0"/>
      </font>
      <fill>
        <patternFill>
          <bgColor theme="0"/>
        </patternFill>
      </fill>
    </dxf>
    <dxf>
      <font>
        <color theme="0"/>
      </font>
      <fill>
        <patternFill>
          <bgColor theme="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rgb="FF9FDFFF"/>
        </patternFill>
      </fill>
    </dxf>
    <dxf>
      <fill>
        <patternFill>
          <bgColor theme="5" tint="0.59996337778862885"/>
        </patternFill>
      </fill>
    </dxf>
    <dxf>
      <fill>
        <patternFill>
          <bgColor theme="7" tint="0.59996337778862885"/>
        </patternFill>
      </fill>
    </dxf>
    <dxf>
      <fill>
        <patternFill>
          <bgColor rgb="FF9FDFFF"/>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ont>
        <color theme="0"/>
      </font>
      <fill>
        <patternFill>
          <bgColor theme="0"/>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ont>
        <color theme="0"/>
      </font>
      <fill>
        <patternFill>
          <bgColor theme="0"/>
        </patternFill>
      </fill>
    </dxf>
    <dxf>
      <font>
        <color theme="0"/>
      </font>
      <fill>
        <patternFill>
          <bgColor theme="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ont>
        <color theme="0"/>
      </font>
      <fill>
        <patternFill>
          <bgColor theme="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rgb="FFABE3FF"/>
        </patternFill>
      </fill>
    </dxf>
    <dxf>
      <fill>
        <patternFill>
          <bgColor theme="7" tint="0.39994506668294322"/>
        </patternFill>
      </fill>
    </dxf>
    <dxf>
      <font>
        <color theme="0"/>
      </font>
      <fill>
        <patternFill>
          <bgColor theme="0"/>
        </patternFill>
      </fill>
    </dxf>
    <dxf>
      <font>
        <b/>
        <i val="0"/>
      </font>
      <fill>
        <patternFill>
          <bgColor rgb="FFFF0000"/>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ont>
        <color rgb="FFF2F2F2"/>
      </font>
    </dxf>
    <dxf>
      <font>
        <color theme="0"/>
      </font>
      <fill>
        <patternFill>
          <bgColor theme="0"/>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ont>
        <color theme="0"/>
      </font>
      <fill>
        <patternFill>
          <bgColor theme="0"/>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FFE593"/>
        </patternFill>
      </fill>
    </dxf>
    <dxf>
      <fill>
        <patternFill>
          <bgColor theme="5" tint="0.59996337778862885"/>
        </patternFill>
      </fill>
    </dxf>
    <dxf>
      <fill>
        <patternFill>
          <fgColor rgb="FFABE3FF"/>
          <bgColor rgb="FF81D5FF"/>
        </patternFill>
      </fill>
    </dxf>
    <dxf>
      <fill>
        <patternFill>
          <bgColor rgb="FF8BD8FF"/>
        </patternFill>
      </fill>
    </dxf>
    <dxf>
      <fill>
        <patternFill>
          <bgColor rgb="FF8BD8FF"/>
        </patternFill>
      </fill>
    </dxf>
    <dxf>
      <fill>
        <patternFill>
          <bgColor rgb="FFF9D1B5"/>
        </patternFill>
      </fill>
    </dxf>
    <dxf>
      <fill>
        <patternFill>
          <bgColor rgb="FFCFB7FF"/>
        </patternFill>
      </fill>
    </dxf>
    <dxf>
      <fill>
        <patternFill>
          <bgColor rgb="FF5DC9FF"/>
        </patternFill>
      </fill>
    </dxf>
    <dxf>
      <fill>
        <patternFill>
          <bgColor rgb="FFFFE285"/>
        </patternFill>
      </fill>
    </dxf>
    <dxf>
      <fill>
        <patternFill>
          <bgColor rgb="FFC3F5F3"/>
        </patternFill>
      </fill>
    </dxf>
    <dxf>
      <fill>
        <patternFill>
          <bgColor rgb="FFDCB9FF"/>
        </patternFill>
      </fill>
    </dxf>
    <dxf>
      <fill>
        <patternFill>
          <bgColor rgb="FFFF6969"/>
        </patternFill>
      </fill>
    </dxf>
    <dxf>
      <fill>
        <patternFill>
          <bgColor rgb="FF9FDF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7"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9C0006"/>
      </font>
      <fill>
        <patternFill>
          <bgColor rgb="FFFFC7CE"/>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ABE3FF"/>
        </patternFill>
      </fill>
    </dxf>
    <dxf>
      <fill>
        <patternFill>
          <bgColor theme="7" tint="0.39994506668294322"/>
        </patternFill>
      </fill>
    </dxf>
    <dxf>
      <fill>
        <patternFill>
          <bgColor theme="8" tint="0.79998168889431442"/>
        </patternFill>
      </fill>
    </dxf>
    <dxf>
      <fill>
        <patternFill>
          <bgColor rgb="FFFFAFAF"/>
        </patternFill>
      </fill>
    </dxf>
    <dxf>
      <fill>
        <patternFill>
          <bgColor theme="7" tint="0.79998168889431442"/>
        </patternFill>
      </fill>
    </dxf>
    <dxf>
      <fill>
        <patternFill>
          <bgColor rgb="FFB2ACFE"/>
        </patternFill>
      </fill>
    </dxf>
    <dxf>
      <fill>
        <patternFill>
          <bgColor theme="9" tint="0.59996337778862885"/>
        </patternFill>
      </fill>
    </dxf>
    <dxf>
      <font>
        <b val="0"/>
        <i val="0"/>
        <strike val="0"/>
        <condense val="0"/>
        <extend val="0"/>
        <outline val="0"/>
        <shadow val="0"/>
        <u val="none"/>
        <vertAlign val="baseline"/>
        <sz val="11"/>
        <color auto="1"/>
        <name val="Calibri"/>
        <scheme val="minor"/>
      </font>
      <numFmt numFmtId="1" formatCode="0"/>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top/>
        <bottom/>
      </border>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5" tint="-0.499984740745262"/>
        </left>
        <right style="thin">
          <color theme="5" tint="-0.499984740745262"/>
        </right>
        <top/>
        <bottom/>
      </border>
    </dxf>
    <dxf>
      <font>
        <b/>
        <strike val="0"/>
        <outline val="0"/>
        <shadow val="0"/>
        <u val="none"/>
        <vertAlign val="baseline"/>
        <sz val="12"/>
        <color auto="1"/>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indexed="64"/>
        </right>
        <top style="thin">
          <color theme="5" tint="-0.499984740745262"/>
        </top>
        <bottom style="thin">
          <color theme="5" tint="-0.499984740745262"/>
        </bottom>
      </border>
      <protection locked="0" hidden="0"/>
    </dxf>
    <dxf>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lightGray">
          <fgColor indexed="64"/>
          <bgColor theme="0"/>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i/>
        <strike val="0"/>
        <outline val="0"/>
        <shadow val="0"/>
        <u val="none"/>
        <vertAlign val="baseline"/>
        <color auto="1"/>
      </font>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border>
      <protection locked="1" hidden="1"/>
    </dxf>
    <dxf>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bottom/>
      </border>
      <protection locked="1" hidden="1"/>
    </dxf>
    <dxf>
      <fill>
        <patternFill>
          <fgColor indexed="64"/>
          <bgColor theme="0" tint="-4.9989318521683403E-2"/>
        </patternFill>
      </fill>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rgb="FFFF0000"/>
        <name val="Calibri"/>
        <scheme val="minor"/>
      </font>
      <numFmt numFmtId="1" formatCode="0"/>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12"/>
        <color auto="1"/>
        <name val="Calibri"/>
        <scheme val="minor"/>
      </font>
      <numFmt numFmtId="164" formatCode="0.0"/>
      <border diagonalUp="0" diagonalDown="0">
        <left style="thin">
          <color theme="5" tint="-0.499984740745262"/>
        </left>
        <right/>
        <top style="thin">
          <color theme="5" tint="-0.499984740745262"/>
        </top>
        <bottom style="thin">
          <color theme="5" tint="-0.499984740745262"/>
        </bottom>
      </border>
      <protection locked="0" hidden="0"/>
    </dxf>
    <dxf>
      <alignment horizontal="general"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1" formatCode="0"/>
      <fill>
        <patternFill patternType="none">
          <fgColor indexed="64"/>
          <bgColor indexed="65"/>
        </patternFill>
      </fill>
      <alignment horizontal="center" vertical="center" textRotation="0" wrapText="0" indent="0" justifyLastLine="0" shrinkToFit="0" readingOrder="0"/>
    </dxf>
    <dxf>
      <numFmt numFmtId="164" formatCode="0.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auto="1"/>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vertical/>
        <horizontal/>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color auto="1"/>
      </font>
      <numFmt numFmtId="164" formatCode="0.0"/>
      <fill>
        <patternFill patternType="lightGray">
          <fgColor indexed="64"/>
          <bgColor theme="0"/>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i/>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border diagonalUp="0" diagonalDown="0">
        <left style="thin">
          <color theme="5" tint="-0.499984740745262"/>
        </left>
        <right style="thin">
          <color theme="5" tint="-0.499984740745262"/>
        </right>
        <top style="thin">
          <color theme="5" tint="-0.499984740745262"/>
        </top>
        <bottom style="thin">
          <color theme="5" tint="-0.499984740745262"/>
        </bottom>
      </border>
      <protection locked="1" hidden="1"/>
    </dxf>
    <dxf>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bottom/>
      </border>
      <protection locked="1" hidden="1"/>
    </dxf>
    <dxf>
      <font>
        <b val="0"/>
        <i val="0"/>
        <strike val="0"/>
        <condense val="0"/>
        <extend val="0"/>
        <outline val="0"/>
        <shadow val="0"/>
        <u val="none"/>
        <vertAlign val="baseline"/>
        <sz val="11"/>
        <color auto="1"/>
        <name val="Calibri"/>
        <scheme val="minor"/>
      </font>
      <numFmt numFmtId="1" formatCode="0"/>
      <fill>
        <patternFill patternType="solid">
          <fgColor indexed="64"/>
          <bgColor rgb="FFCCFCCC"/>
        </patternFill>
      </fill>
      <alignment horizontal="center" vertical="center" textRotation="0" wrapText="0" indent="0" justifyLastLine="0" shrinkToFit="0" readingOrder="0"/>
      <border diagonalUp="0" diagonalDown="0">
        <left style="thin">
          <color theme="5" tint="-0.499984740745262"/>
        </left>
        <right/>
        <top style="thin">
          <color theme="5" tint="-0.499984740745262"/>
        </top>
        <bottom style="thin">
          <color theme="5" tint="-0.499984740745262"/>
        </bottom>
      </border>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5" tint="-0.499984740745262"/>
        </left>
        <right style="thin">
          <color theme="5" tint="-0.499984740745262"/>
        </right>
        <top/>
        <bottom/>
      </border>
    </dxf>
    <dxf>
      <font>
        <b/>
        <strike val="0"/>
        <outline val="0"/>
        <shadow val="0"/>
        <u val="none"/>
        <vertAlign val="baseline"/>
        <sz val="12"/>
        <color auto="1"/>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i/>
        <strike val="0"/>
        <outline val="0"/>
        <shadow val="0"/>
        <u val="none"/>
        <vertAlign val="baseline"/>
        <color auto="1"/>
      </font>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style="thin">
          <color theme="5" tint="-0.499984740745262"/>
        </top>
        <bottom style="thin">
          <color theme="5" tint="-0.499984740745262"/>
        </bottom>
      </border>
      <protection locked="1" hidden="1"/>
    </dxf>
    <dxf>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bottom/>
      </border>
      <protection locked="1" hidden="1"/>
    </dxf>
    <dxf>
      <font>
        <b val="0"/>
        <i val="0"/>
        <strike val="0"/>
        <condense val="0"/>
        <extend val="0"/>
        <outline val="0"/>
        <shadow val="0"/>
        <u val="none"/>
        <vertAlign val="baseline"/>
        <sz val="11"/>
        <color rgb="FFFF0000"/>
        <name val="Calibri"/>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solid">
          <fgColor indexed="64"/>
          <bgColor theme="0" tint="-4.9989318521683403E-2"/>
        </patternFill>
      </fill>
      <alignment horizontal="center" vertical="center" textRotation="0" wrapText="0" indent="0" justifyLastLine="0" shrinkToFit="0" readingOrder="0"/>
      <border>
        <left style="thin">
          <color theme="5" tint="-0.499984740745262"/>
        </left>
      </border>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5" tint="-0.499984740745262"/>
        </left>
        <right style="thin">
          <color theme="5" tint="-0.499984740745262"/>
        </right>
        <top/>
        <bottom/>
      </border>
      <protection locked="1" hidden="0"/>
    </dxf>
    <dxf>
      <font>
        <b val="0"/>
        <i val="0"/>
        <strike val="0"/>
        <condense val="0"/>
        <extend val="0"/>
        <outline val="0"/>
        <shadow val="0"/>
        <u val="none"/>
        <vertAlign val="baseline"/>
        <sz val="11"/>
        <color auto="1"/>
        <name val="Calibri"/>
        <scheme val="minor"/>
      </font>
      <numFmt numFmtId="168" formatCode="_(* #,##0.00_);_(* \(#,##0.00\);_(* &quot;-&quot;??_);_(@_)"/>
      <fill>
        <patternFill patternType="solid">
          <fgColor indexed="64"/>
          <bgColor rgb="FFCCFCCC"/>
        </patternFill>
      </fill>
      <alignment horizontal="general" vertical="center" textRotation="0" wrapText="0" indent="0" justifyLastLine="0" shrinkToFit="0" readingOrder="0"/>
      <border diagonalUp="0" diagonalDown="0">
        <left style="thin">
          <color theme="5" tint="-0.499984740745262"/>
        </left>
        <right/>
        <top style="thin">
          <color theme="5" tint="-0.499984740745262"/>
        </top>
        <bottom style="thin">
          <color theme="5" tint="-0.499984740745262"/>
        </bottom>
      </border>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theme="5" tint="-0.499984740745262"/>
        </left>
        <right style="thin">
          <color theme="5" tint="-0.499984740745262"/>
        </right>
        <top/>
        <bottom/>
      </border>
    </dxf>
    <dxf>
      <font>
        <b val="0"/>
        <i val="0"/>
        <strike val="0"/>
        <condense val="0"/>
        <extend val="0"/>
        <outline val="0"/>
        <shadow val="0"/>
        <u val="none"/>
        <vertAlign val="baseline"/>
        <sz val="11"/>
        <color rgb="FFFF0000"/>
        <name val="Calibri"/>
        <scheme val="minor"/>
      </font>
      <numFmt numFmtId="1" formatCode="0"/>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12"/>
        <color auto="1"/>
        <name val="Calibri"/>
        <scheme val="minor"/>
      </font>
      <numFmt numFmtId="164" formatCode="0.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alignment horizontal="general"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1" formatCode="0"/>
      <fill>
        <patternFill patternType="none">
          <fgColor indexed="64"/>
          <bgColor indexed="65"/>
        </patternFill>
      </fill>
      <alignment horizontal="center" vertical="center" textRotation="0" wrapText="0" indent="0" justifyLastLine="0" shrinkToFit="0" readingOrder="0"/>
    </dxf>
    <dxf>
      <numFmt numFmtId="164" formatCode="0.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1" formatCode="0"/>
      <fill>
        <patternFill patternType="none">
          <fgColor indexed="64"/>
          <bgColor indexed="65"/>
        </patternFill>
      </fill>
      <alignment horizontal="center" vertical="center" textRotation="0" wrapText="0" indent="0" justifyLastLine="0" shrinkToFit="0" readingOrder="0"/>
    </dxf>
    <dxf>
      <numFmt numFmtId="164" formatCode="0.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1" formatCode="0"/>
      <fill>
        <patternFill patternType="none">
          <fgColor indexed="64"/>
          <bgColor indexed="65"/>
        </patternFill>
      </fill>
      <alignment horizontal="center" vertical="center" textRotation="0" wrapText="0" indent="0" justifyLastLine="0" shrinkToFit="0" readingOrder="0"/>
    </dxf>
    <dxf>
      <numFmt numFmtId="164" formatCode="0.0"/>
      <border diagonalUp="0" diagonalDown="0">
        <left style="thin">
          <color theme="5" tint="-0.499984740745262"/>
        </left>
        <right style="thin">
          <color theme="5" tint="-0.499984740745262"/>
        </right>
        <top style="thin">
          <color theme="5" tint="-0.499984740745262"/>
        </top>
        <bottom style="thin">
          <color theme="5" tint="-0.499984740745262"/>
        </bottom>
      </border>
      <protection locked="0" hidden="0"/>
    </dxf>
    <dxf>
      <font>
        <b val="0"/>
        <i val="0"/>
        <strike val="0"/>
        <condense val="0"/>
        <extend val="0"/>
        <outline val="0"/>
        <shadow val="0"/>
        <u val="none"/>
        <vertAlign val="baseline"/>
        <sz val="11"/>
        <color theme="1"/>
        <name val="Calibri"/>
        <scheme val="minor"/>
      </font>
      <alignment horizontal="general" vertical="center" textRotation="0" wrapText="0" indent="0" justifyLastLine="0" shrinkToFit="0" readingOrder="0"/>
    </dxf>
    <dxf>
      <font>
        <b/>
        <i/>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border diagonalUp="0" diagonalDown="0">
        <left/>
        <right style="thin">
          <color theme="5" tint="-0.499984740745262"/>
        </right>
        <top style="thin">
          <color theme="5" tint="-0.499984740745262"/>
        </top>
        <bottom style="thin">
          <color theme="5" tint="-0.499984740745262"/>
        </bottom>
      </border>
      <protection locked="1" hidden="1"/>
    </dxf>
    <dxf>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theme="5" tint="-0.499984740745262"/>
        </left>
        <right style="thin">
          <color theme="5" tint="-0.499984740745262"/>
        </right>
        <top/>
        <bottom/>
      </border>
      <protection locked="1" hidden="1"/>
    </dxf>
    <dxf>
      <font>
        <b/>
        <i val="0"/>
        <color rgb="FFFF0000"/>
      </font>
      <fill>
        <patternFill>
          <bgColor theme="5" tint="0.39994506668294322"/>
        </patternFill>
      </fill>
    </dxf>
    <dxf>
      <font>
        <b/>
        <i val="0"/>
        <color rgb="FFFF0000"/>
      </font>
      <fill>
        <patternFill>
          <bgColor theme="5" tint="0.39994506668294322"/>
        </patternFill>
      </fill>
    </dxf>
    <dxf>
      <font>
        <b/>
        <i val="0"/>
        <color rgb="FFFF0000"/>
      </font>
      <fill>
        <patternFill>
          <bgColor theme="5" tint="0.39994506668294322"/>
        </patternFill>
      </fill>
    </dxf>
    <dxf>
      <font>
        <color rgb="FF0070C0"/>
      </font>
      <fill>
        <patternFill>
          <bgColor theme="4" tint="0.59996337778862885"/>
        </patternFill>
      </fill>
    </dxf>
    <dxf>
      <font>
        <color rgb="FF0070C0"/>
      </font>
      <fill>
        <patternFill>
          <bgColor theme="4" tint="0.59996337778862885"/>
        </patternFill>
      </fill>
    </dxf>
    <dxf>
      <font>
        <color rgb="FF0070C0"/>
      </font>
      <fill>
        <patternFill>
          <bgColor theme="4" tint="0.59996337778862885"/>
        </patternFill>
      </fill>
    </dxf>
  </dxfs>
  <tableStyles count="1" defaultTableStyle="TableStyleMedium2" defaultPivotStyle="PivotStyleLight16">
    <tableStyle name="Estilo de tabla 1" pivot="0" count="0"/>
  </tableStyles>
  <colors>
    <mruColors>
      <color rgb="FFF6FCFF"/>
      <color rgb="FFEFF9FF"/>
      <color rgb="FFE5F5FF"/>
      <color rgb="FFCCFFCC"/>
      <color rgb="FF31975F"/>
      <color rgb="FF38AE6D"/>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US"/>
              <a:t>Comprensión Lectora</a:t>
            </a:r>
          </a:p>
        </c:rich>
      </c:tx>
      <c:overlay val="0"/>
      <c:spPr>
        <a:noFill/>
        <a:ln w="25400">
          <a:noFill/>
        </a:ln>
      </c:spPr>
    </c:title>
    <c:autoTitleDeleted val="0"/>
    <c:plotArea>
      <c:layout>
        <c:manualLayout>
          <c:layoutTarget val="inner"/>
          <c:xMode val="edge"/>
          <c:yMode val="edge"/>
          <c:x val="0.21607077596313115"/>
          <c:y val="0.15523148148148147"/>
          <c:w val="0.75740722283132333"/>
          <c:h val="0.53179097404491105"/>
        </c:manualLayout>
      </c:layout>
      <c:lineChart>
        <c:grouping val="standard"/>
        <c:varyColors val="0"/>
        <c:ser>
          <c:idx val="1"/>
          <c:order val="0"/>
          <c:tx>
            <c:v>Satisfactorio</c:v>
          </c:tx>
          <c:spPr>
            <a:ln w="22225" cap="rnd">
              <a:solidFill>
                <a:schemeClr val="accent6"/>
              </a:solidFill>
              <a:round/>
            </a:ln>
            <a:effectLst/>
          </c:spPr>
          <c:marker>
            <c:symbol val="square"/>
            <c:size val="6"/>
            <c:spPr>
              <a:solidFill>
                <a:schemeClr val="accent6"/>
              </a:solidFill>
              <a:ln w="9525">
                <a:solidFill>
                  <a:schemeClr val="accent6"/>
                </a:solidFill>
                <a:round/>
              </a:ln>
              <a:effectLst/>
            </c:spPr>
          </c:marker>
          <c:dLbls>
            <c:dLbl>
              <c:idx val="1"/>
              <c:layout>
                <c:manualLayout>
                  <c:x val="-2.8301888894806783E-3"/>
                  <c:y val="-6.0818713450292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48-4E3C-86C6-6981C0EE951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'C1_ECE'!$C$7:$F$7</c:f>
              <c:numCache>
                <c:formatCode>General</c:formatCode>
                <c:ptCount val="4"/>
                <c:pt idx="0">
                  <c:v>2014</c:v>
                </c:pt>
                <c:pt idx="1">
                  <c:v>2015</c:v>
                </c:pt>
                <c:pt idx="2">
                  <c:v>2016</c:v>
                </c:pt>
                <c:pt idx="3">
                  <c:v>2017</c:v>
                </c:pt>
              </c:numCache>
            </c:numRef>
          </c:cat>
          <c:val>
            <c:numRef>
              <c:f>('C1_ECE'!$C$10:$E$10,'C1_ECE'!$F$10)</c:f>
              <c:numCache>
                <c:formatCode>0.0</c:formatCode>
                <c:ptCount val="4"/>
              </c:numCache>
            </c:numRef>
          </c:val>
          <c:smooth val="0"/>
          <c:extLst>
            <c:ext xmlns:c16="http://schemas.microsoft.com/office/drawing/2014/chart" uri="{C3380CC4-5D6E-409C-BE32-E72D297353CC}">
              <c16:uniqueId val="{00000000-2B0E-4BEE-AD5E-8B11EB3A1C1E}"/>
            </c:ext>
          </c:extLst>
        </c:ser>
        <c:ser>
          <c:idx val="0"/>
          <c:order val="1"/>
          <c:tx>
            <c:v>En proceso</c:v>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dLbl>
              <c:idx val="1"/>
              <c:layout>
                <c:manualLayout>
                  <c:x val="2.8303003142400029E-3"/>
                  <c:y val="5.6140350877192984E-2"/>
                </c:manualLayout>
              </c:layout>
              <c:spPr>
                <a:noFill/>
                <a:ln>
                  <a:noFill/>
                </a:ln>
                <a:effectLst/>
              </c:spPr>
              <c:txPr>
                <a:bodyPr wrap="square" lIns="38100" tIns="19050" rIns="38100" bIns="19050" anchor="ctr">
                  <a:noAutofit/>
                </a:bodyPr>
                <a:lstStyle/>
                <a:p>
                  <a:pPr>
                    <a:defRPr/>
                  </a:pPr>
                  <a:endParaRPr lang="es-PE"/>
                </a:p>
              </c:txPr>
              <c:showLegendKey val="0"/>
              <c:showVal val="1"/>
              <c:showCatName val="0"/>
              <c:showSerName val="0"/>
              <c:showPercent val="0"/>
              <c:showBubbleSize val="0"/>
              <c:extLst>
                <c:ext xmlns:c15="http://schemas.microsoft.com/office/drawing/2012/chart" uri="{CE6537A1-D6FC-4f65-9D91-7224C49458BB}">
                  <c15:layout>
                    <c:manualLayout>
                      <c:w val="6.717442186706446E-2"/>
                      <c:h val="9.9204862550075976E-2"/>
                    </c:manualLayout>
                  </c15:layout>
                </c:ext>
                <c:ext xmlns:c16="http://schemas.microsoft.com/office/drawing/2014/chart" uri="{C3380CC4-5D6E-409C-BE32-E72D297353CC}">
                  <c16:uniqueId val="{00000001-9048-4E3C-86C6-6981C0EE951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'C1_ECE'!$C$7:$F$7</c:f>
              <c:numCache>
                <c:formatCode>General</c:formatCode>
                <c:ptCount val="4"/>
                <c:pt idx="0">
                  <c:v>2014</c:v>
                </c:pt>
                <c:pt idx="1">
                  <c:v>2015</c:v>
                </c:pt>
                <c:pt idx="2">
                  <c:v>2016</c:v>
                </c:pt>
                <c:pt idx="3">
                  <c:v>2017</c:v>
                </c:pt>
              </c:numCache>
            </c:numRef>
          </c:cat>
          <c:val>
            <c:numRef>
              <c:f>('C1_ECE'!$C$11:$E$11,'C1_ECE'!$F$11)</c:f>
              <c:numCache>
                <c:formatCode>0.0</c:formatCode>
                <c:ptCount val="4"/>
              </c:numCache>
            </c:numRef>
          </c:val>
          <c:smooth val="0"/>
          <c:extLst>
            <c:ext xmlns:c16="http://schemas.microsoft.com/office/drawing/2014/chart" uri="{C3380CC4-5D6E-409C-BE32-E72D297353CC}">
              <c16:uniqueId val="{00000001-2B0E-4BEE-AD5E-8B11EB3A1C1E}"/>
            </c:ext>
          </c:extLst>
        </c:ser>
        <c:ser>
          <c:idx val="2"/>
          <c:order val="2"/>
          <c:tx>
            <c:v>En inicio</c:v>
          </c:tx>
          <c:spPr>
            <a:ln w="12700">
              <a:solidFill>
                <a:srgbClr val="FF0000"/>
              </a:solidFill>
              <a:prstDash val="solid"/>
            </a:ln>
          </c:spPr>
          <c:marker>
            <c:symbol val="diamond"/>
            <c:size val="6"/>
            <c:spPr>
              <a:solidFill>
                <a:srgbClr val="FF0000"/>
              </a:solidFill>
              <a:ln>
                <a:solidFill>
                  <a:srgbClr val="FF0000"/>
                </a:solidFill>
                <a:prstDash val="solid"/>
              </a:ln>
            </c:spPr>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'C1_ECE'!$C$7:$F$7</c:f>
              <c:numCache>
                <c:formatCode>General</c:formatCode>
                <c:ptCount val="4"/>
                <c:pt idx="0">
                  <c:v>2014</c:v>
                </c:pt>
                <c:pt idx="1">
                  <c:v>2015</c:v>
                </c:pt>
                <c:pt idx="2">
                  <c:v>2016</c:v>
                </c:pt>
                <c:pt idx="3">
                  <c:v>2017</c:v>
                </c:pt>
              </c:numCache>
            </c:numRef>
          </c:cat>
          <c:val>
            <c:numRef>
              <c:f>('C1_ECE'!$C$12:$E$12,'C1_ECE'!$F$12)</c:f>
              <c:numCache>
                <c:formatCode>0.0</c:formatCode>
                <c:ptCount val="4"/>
              </c:numCache>
            </c:numRef>
          </c:val>
          <c:smooth val="0"/>
          <c:extLst>
            <c:ext xmlns:c16="http://schemas.microsoft.com/office/drawing/2014/chart" uri="{C3380CC4-5D6E-409C-BE32-E72D297353CC}">
              <c16:uniqueId val="{00000002-2B0E-4BEE-AD5E-8B11EB3A1C1E}"/>
            </c:ext>
          </c:extLst>
        </c:ser>
        <c:dLbls>
          <c:showLegendKey val="0"/>
          <c:showVal val="0"/>
          <c:showCatName val="0"/>
          <c:showSerName val="0"/>
          <c:showPercent val="0"/>
          <c:showBubbleSize val="0"/>
        </c:dLbls>
        <c:marker val="1"/>
        <c:smooth val="0"/>
        <c:axId val="858339392"/>
        <c:axId val="858339936"/>
      </c:lineChart>
      <c:catAx>
        <c:axId val="858339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800" b="0" i="0" u="none" strike="noStrike" baseline="0">
                <a:solidFill>
                  <a:srgbClr val="333333"/>
                </a:solidFill>
                <a:latin typeface="Calibri"/>
                <a:ea typeface="Calibri"/>
                <a:cs typeface="Calibri"/>
              </a:defRPr>
            </a:pPr>
            <a:endParaRPr lang="es-PE"/>
          </a:p>
        </c:txPr>
        <c:crossAx val="858339936"/>
        <c:crosses val="autoZero"/>
        <c:auto val="1"/>
        <c:lblAlgn val="ctr"/>
        <c:lblOffset val="100"/>
        <c:noMultiLvlLbl val="0"/>
      </c:catAx>
      <c:valAx>
        <c:axId val="858339936"/>
        <c:scaling>
          <c:orientation val="minMax"/>
        </c:scaling>
        <c:delete val="0"/>
        <c:axPos val="l"/>
        <c:numFmt formatCode="0.0" sourceLinked="1"/>
        <c:majorTickMark val="out"/>
        <c:minorTickMark val="none"/>
        <c:tickLblPos val="nextTo"/>
        <c:spPr>
          <a:noFill/>
          <a:ln w="9525" cap="flat" cmpd="sng" algn="ctr">
            <a:solidFill>
              <a:schemeClr val="dk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PE"/>
          </a:p>
        </c:txPr>
        <c:crossAx val="85833939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a:lstStyle/>
          <a:p>
            <a:pPr rtl="0">
              <a:defRPr sz="900" b="0" i="0" u="none" strike="noStrike" baseline="0">
                <a:solidFill>
                  <a:srgbClr val="000000"/>
                </a:solidFill>
                <a:latin typeface="Calibri"/>
                <a:ea typeface="Calibri"/>
                <a:cs typeface="Calibri"/>
              </a:defRPr>
            </a:pPr>
            <a:endParaRPr lang="es-PE"/>
          </a:p>
        </c:txPr>
      </c:dTable>
      <c:spPr>
        <a:noFill/>
        <a:ln w="25400">
          <a:noFill/>
        </a:ln>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P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US"/>
              <a:t>Matemática</a:t>
            </a:r>
          </a:p>
        </c:rich>
      </c:tx>
      <c:overlay val="0"/>
      <c:spPr>
        <a:noFill/>
        <a:ln w="25400">
          <a:noFill/>
        </a:ln>
      </c:spPr>
    </c:title>
    <c:autoTitleDeleted val="0"/>
    <c:plotArea>
      <c:layout>
        <c:manualLayout>
          <c:layoutTarget val="inner"/>
          <c:xMode val="edge"/>
          <c:yMode val="edge"/>
          <c:x val="0.23981891969386174"/>
          <c:y val="0.15053676389042919"/>
          <c:w val="0.75740722283132333"/>
          <c:h val="0.53179097404491105"/>
        </c:manualLayout>
      </c:layout>
      <c:lineChart>
        <c:grouping val="standard"/>
        <c:varyColors val="0"/>
        <c:ser>
          <c:idx val="1"/>
          <c:order val="0"/>
          <c:tx>
            <c:v>Satisfactorio</c:v>
          </c:tx>
          <c:spPr>
            <a:ln w="22225" cap="rnd">
              <a:solidFill>
                <a:schemeClr val="accent6"/>
              </a:solidFill>
              <a:round/>
            </a:ln>
            <a:effectLst/>
          </c:spPr>
          <c:marker>
            <c:symbol val="square"/>
            <c:size val="6"/>
            <c:spPr>
              <a:solidFill>
                <a:schemeClr val="accent6"/>
              </a:solidFill>
              <a:ln w="9525">
                <a:solidFill>
                  <a:schemeClr val="accent6"/>
                </a:solidFill>
                <a:round/>
              </a:ln>
              <a:effectLst/>
            </c:spPr>
          </c:marker>
          <c:cat>
            <c:numLit>
              <c:formatCode>General</c:formatCode>
              <c:ptCount val="4"/>
              <c:pt idx="0">
                <c:v>2013</c:v>
              </c:pt>
              <c:pt idx="1">
                <c:v>2014</c:v>
              </c:pt>
              <c:pt idx="2">
                <c:v>2015</c:v>
              </c:pt>
              <c:pt idx="3">
                <c:v>2016</c:v>
              </c:pt>
            </c:numLit>
          </c:cat>
          <c:val>
            <c:numRef>
              <c:f>('C1_ECE'!$J$10:$L$10,'C1_ECE'!$M$10)</c:f>
              <c:numCache>
                <c:formatCode>0.0</c:formatCode>
                <c:ptCount val="4"/>
              </c:numCache>
            </c:numRef>
          </c:val>
          <c:smooth val="0"/>
          <c:extLst>
            <c:ext xmlns:c16="http://schemas.microsoft.com/office/drawing/2014/chart" uri="{C3380CC4-5D6E-409C-BE32-E72D297353CC}">
              <c16:uniqueId val="{00000000-87A8-403A-807A-1CABFF879452}"/>
            </c:ext>
          </c:extLst>
        </c:ser>
        <c:ser>
          <c:idx val="0"/>
          <c:order val="1"/>
          <c:tx>
            <c:v>En proceso</c:v>
          </c:tx>
          <c:spPr>
            <a:ln w="22225" cap="rnd">
              <a:solidFill>
                <a:schemeClr val="accent2"/>
              </a:solidFill>
              <a:round/>
            </a:ln>
            <a:effectLst/>
          </c:spPr>
          <c:marker>
            <c:symbol val="square"/>
            <c:size val="6"/>
            <c:spPr>
              <a:solidFill>
                <a:schemeClr val="accent2"/>
              </a:solidFill>
              <a:ln w="9525">
                <a:solidFill>
                  <a:schemeClr val="accent2"/>
                </a:solidFill>
                <a:round/>
              </a:ln>
              <a:effectLst/>
            </c:spPr>
          </c:marker>
          <c:cat>
            <c:numLit>
              <c:formatCode>General</c:formatCode>
              <c:ptCount val="4"/>
              <c:pt idx="0">
                <c:v>2013</c:v>
              </c:pt>
              <c:pt idx="1">
                <c:v>2014</c:v>
              </c:pt>
              <c:pt idx="2">
                <c:v>2015</c:v>
              </c:pt>
              <c:pt idx="3">
                <c:v>2016</c:v>
              </c:pt>
            </c:numLit>
          </c:cat>
          <c:val>
            <c:numRef>
              <c:f>('C1_ECE'!$J$11:$L$11,'C1_ECE'!$M$11)</c:f>
              <c:numCache>
                <c:formatCode>0.0</c:formatCode>
                <c:ptCount val="4"/>
              </c:numCache>
            </c:numRef>
          </c:val>
          <c:smooth val="0"/>
          <c:extLst>
            <c:ext xmlns:c16="http://schemas.microsoft.com/office/drawing/2014/chart" uri="{C3380CC4-5D6E-409C-BE32-E72D297353CC}">
              <c16:uniqueId val="{00000001-87A8-403A-807A-1CABFF879452}"/>
            </c:ext>
          </c:extLst>
        </c:ser>
        <c:ser>
          <c:idx val="2"/>
          <c:order val="2"/>
          <c:tx>
            <c:v>En inicio</c:v>
          </c:tx>
          <c:spPr>
            <a:ln w="12700">
              <a:solidFill>
                <a:srgbClr val="FF0000"/>
              </a:solidFill>
              <a:prstDash val="solid"/>
            </a:ln>
          </c:spPr>
          <c:marker>
            <c:symbol val="diamond"/>
            <c:size val="6"/>
            <c:spPr>
              <a:solidFill>
                <a:srgbClr val="FF0000"/>
              </a:solidFill>
              <a:ln>
                <a:solidFill>
                  <a:srgbClr val="FF0000"/>
                </a:solidFill>
                <a:prstDash val="solid"/>
              </a:ln>
            </c:spPr>
          </c:marker>
          <c:cat>
            <c:numLit>
              <c:formatCode>General</c:formatCode>
              <c:ptCount val="4"/>
              <c:pt idx="0">
                <c:v>2013</c:v>
              </c:pt>
              <c:pt idx="1">
                <c:v>2014</c:v>
              </c:pt>
              <c:pt idx="2">
                <c:v>2015</c:v>
              </c:pt>
              <c:pt idx="3">
                <c:v>2016</c:v>
              </c:pt>
            </c:numLit>
          </c:cat>
          <c:val>
            <c:numRef>
              <c:f>('C1_ECE'!$J$12:$L$12,'C1_ECE'!$M$12)</c:f>
              <c:numCache>
                <c:formatCode>0.0</c:formatCode>
                <c:ptCount val="4"/>
              </c:numCache>
            </c:numRef>
          </c:val>
          <c:smooth val="0"/>
          <c:extLst>
            <c:ext xmlns:c16="http://schemas.microsoft.com/office/drawing/2014/chart" uri="{C3380CC4-5D6E-409C-BE32-E72D297353CC}">
              <c16:uniqueId val="{00000002-87A8-403A-807A-1CABFF879452}"/>
            </c:ext>
          </c:extLst>
        </c:ser>
        <c:dLbls>
          <c:showLegendKey val="0"/>
          <c:showVal val="0"/>
          <c:showCatName val="0"/>
          <c:showSerName val="0"/>
          <c:showPercent val="0"/>
          <c:showBubbleSize val="0"/>
        </c:dLbls>
        <c:marker val="1"/>
        <c:smooth val="0"/>
        <c:axId val="858335040"/>
        <c:axId val="858329056"/>
      </c:lineChart>
      <c:catAx>
        <c:axId val="8583350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800" b="0" i="0" u="none" strike="noStrike" baseline="0">
                <a:solidFill>
                  <a:srgbClr val="333333"/>
                </a:solidFill>
                <a:latin typeface="Calibri"/>
                <a:ea typeface="Calibri"/>
                <a:cs typeface="Calibri"/>
              </a:defRPr>
            </a:pPr>
            <a:endParaRPr lang="es-PE"/>
          </a:p>
        </c:txPr>
        <c:crossAx val="858329056"/>
        <c:crosses val="autoZero"/>
        <c:auto val="1"/>
        <c:lblAlgn val="ctr"/>
        <c:lblOffset val="100"/>
        <c:noMultiLvlLbl val="0"/>
      </c:catAx>
      <c:valAx>
        <c:axId val="858329056"/>
        <c:scaling>
          <c:orientation val="minMax"/>
        </c:scaling>
        <c:delete val="0"/>
        <c:axPos val="l"/>
        <c:numFmt formatCode="0.0" sourceLinked="1"/>
        <c:majorTickMark val="out"/>
        <c:minorTickMark val="none"/>
        <c:tickLblPos val="nextTo"/>
        <c:spPr>
          <a:noFill/>
          <a:ln w="9525" cap="flat" cmpd="sng" algn="ctr">
            <a:solidFill>
              <a:schemeClr val="dk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PE"/>
          </a:p>
        </c:txPr>
        <c:crossAx val="858335040"/>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a:lstStyle/>
          <a:p>
            <a:pPr rtl="0">
              <a:defRPr sz="900" b="0" i="0" u="none" strike="noStrike" baseline="0">
                <a:solidFill>
                  <a:srgbClr val="000000"/>
                </a:solidFill>
                <a:latin typeface="Calibri"/>
                <a:ea typeface="Calibri"/>
                <a:cs typeface="Calibri"/>
              </a:defRPr>
            </a:pPr>
            <a:endParaRPr lang="es-PE"/>
          </a:p>
        </c:txPr>
      </c:dTable>
      <c:spPr>
        <a:noFill/>
        <a:ln w="25400">
          <a:noFill/>
        </a:ln>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P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US"/>
              <a:t>Comprensión Lectora</a:t>
            </a:r>
          </a:p>
        </c:rich>
      </c:tx>
      <c:overlay val="0"/>
      <c:spPr>
        <a:noFill/>
        <a:ln w="25400">
          <a:noFill/>
        </a:ln>
      </c:spPr>
    </c:title>
    <c:autoTitleDeleted val="0"/>
    <c:plotArea>
      <c:layout>
        <c:manualLayout>
          <c:layoutTarget val="inner"/>
          <c:xMode val="edge"/>
          <c:yMode val="edge"/>
          <c:x val="0.21607077596313115"/>
          <c:y val="0.15523148148148147"/>
          <c:w val="0.75740722283132333"/>
          <c:h val="0.53179097404491105"/>
        </c:manualLayout>
      </c:layout>
      <c:lineChart>
        <c:grouping val="standard"/>
        <c:varyColors val="0"/>
        <c:ser>
          <c:idx val="1"/>
          <c:order val="0"/>
          <c:tx>
            <c:strRef>
              <c:f>'C1_ECE'!$B$54</c:f>
              <c:strCache>
                <c:ptCount val="1"/>
                <c:pt idx="0">
                  <c:v>Satisfactorio</c:v>
                </c:pt>
              </c:strCache>
            </c:strRef>
          </c:tx>
          <c:spPr>
            <a:ln w="22225" cap="rnd">
              <a:solidFill>
                <a:schemeClr val="accent6"/>
              </a:solidFill>
              <a:round/>
            </a:ln>
            <a:effectLst/>
          </c:spPr>
          <c:marker>
            <c:symbol val="square"/>
            <c:size val="6"/>
            <c:spPr>
              <a:solidFill>
                <a:schemeClr val="accent6"/>
              </a:solidFill>
              <a:ln w="9525">
                <a:solidFill>
                  <a:schemeClr val="accent6"/>
                </a:solidFill>
                <a:round/>
              </a:ln>
              <a:effectLst/>
            </c:spPr>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'C1_ECE'!$D$51:$F$52</c:f>
              <c:strCache>
                <c:ptCount val="3"/>
                <c:pt idx="0">
                  <c:v>Resultados 2015</c:v>
                </c:pt>
                <c:pt idx="1">
                  <c:v>Resultados 2016</c:v>
                </c:pt>
                <c:pt idx="2">
                  <c:v>Meta 2017</c:v>
                </c:pt>
              </c:strCache>
            </c:strRef>
          </c:cat>
          <c:val>
            <c:numRef>
              <c:f>'C1_ECE'!$D$54:$F$54</c:f>
              <c:numCache>
                <c:formatCode>0.0</c:formatCode>
                <c:ptCount val="3"/>
              </c:numCache>
            </c:numRef>
          </c:val>
          <c:smooth val="0"/>
          <c:extLst>
            <c:ext xmlns:c16="http://schemas.microsoft.com/office/drawing/2014/chart" uri="{C3380CC4-5D6E-409C-BE32-E72D297353CC}">
              <c16:uniqueId val="{00000000-2513-4E28-8C90-57529F4CE04E}"/>
            </c:ext>
          </c:extLst>
        </c:ser>
        <c:ser>
          <c:idx val="0"/>
          <c:order val="1"/>
          <c:tx>
            <c:strRef>
              <c:f>'C1_ECE'!$B$55</c:f>
              <c:strCache>
                <c:ptCount val="1"/>
                <c:pt idx="0">
                  <c:v>En proceso</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'C1_ECE'!$D$51:$F$52</c:f>
              <c:strCache>
                <c:ptCount val="3"/>
                <c:pt idx="0">
                  <c:v>Resultados 2015</c:v>
                </c:pt>
                <c:pt idx="1">
                  <c:v>Resultados 2016</c:v>
                </c:pt>
                <c:pt idx="2">
                  <c:v>Meta 2017</c:v>
                </c:pt>
              </c:strCache>
            </c:strRef>
          </c:cat>
          <c:val>
            <c:numRef>
              <c:f>'C1_ECE'!$E$55:$F$55</c:f>
              <c:numCache>
                <c:formatCode>0.0</c:formatCode>
                <c:ptCount val="2"/>
              </c:numCache>
            </c:numRef>
          </c:val>
          <c:smooth val="0"/>
          <c:extLst>
            <c:ext xmlns:c16="http://schemas.microsoft.com/office/drawing/2014/chart" uri="{C3380CC4-5D6E-409C-BE32-E72D297353CC}">
              <c16:uniqueId val="{00000001-2513-4E28-8C90-57529F4CE04E}"/>
            </c:ext>
          </c:extLst>
        </c:ser>
        <c:ser>
          <c:idx val="2"/>
          <c:order val="2"/>
          <c:tx>
            <c:strRef>
              <c:f>'C1_ECE'!$B$56</c:f>
              <c:strCache>
                <c:ptCount val="1"/>
                <c:pt idx="0">
                  <c:v>En inicio</c:v>
                </c:pt>
              </c:strCache>
            </c:strRef>
          </c:tx>
          <c:spPr>
            <a:ln w="12700">
              <a:solidFill>
                <a:srgbClr val="FF0000"/>
              </a:solidFill>
              <a:prstDash val="solid"/>
            </a:ln>
          </c:spPr>
          <c:marker>
            <c:symbol val="diamond"/>
            <c:size val="6"/>
            <c:spPr>
              <a:solidFill>
                <a:srgbClr val="FF0000"/>
              </a:solidFill>
              <a:ln>
                <a:solidFill>
                  <a:srgbClr val="FF0000"/>
                </a:solidFill>
                <a:prstDash val="solid"/>
              </a:ln>
            </c:spPr>
          </c:marker>
          <c:dLbls>
            <c:dLbl>
              <c:idx val="0"/>
              <c:layout>
                <c:manualLayout>
                  <c:x val="-1.981132222636485E-2"/>
                  <c:y val="9.82456140350877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90-4E9E-8844-72B4BB93AFD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'C1_ECE'!$D$51:$F$52</c:f>
              <c:strCache>
                <c:ptCount val="3"/>
                <c:pt idx="0">
                  <c:v>Resultados 2015</c:v>
                </c:pt>
                <c:pt idx="1">
                  <c:v>Resultados 2016</c:v>
                </c:pt>
                <c:pt idx="2">
                  <c:v>Meta 2017</c:v>
                </c:pt>
              </c:strCache>
            </c:strRef>
          </c:cat>
          <c:val>
            <c:numRef>
              <c:f>'C1_ECE'!$D$56:$F$56</c:f>
              <c:numCache>
                <c:formatCode>0.0</c:formatCode>
                <c:ptCount val="3"/>
              </c:numCache>
            </c:numRef>
          </c:val>
          <c:smooth val="0"/>
          <c:extLst>
            <c:ext xmlns:c16="http://schemas.microsoft.com/office/drawing/2014/chart" uri="{C3380CC4-5D6E-409C-BE32-E72D297353CC}">
              <c16:uniqueId val="{00000002-2513-4E28-8C90-57529F4CE04E}"/>
            </c:ext>
          </c:extLst>
        </c:ser>
        <c:ser>
          <c:idx val="3"/>
          <c:order val="3"/>
          <c:tx>
            <c:strRef>
              <c:f>'C1_ECE'!$B$57</c:f>
              <c:strCache>
                <c:ptCount val="1"/>
                <c:pt idx="0">
                  <c:v>Previo al inicio</c:v>
                </c:pt>
              </c:strCache>
            </c:strRef>
          </c:tx>
          <c:cat>
            <c:strRef>
              <c:f>'C1_ECE'!$D$51:$F$52</c:f>
              <c:strCache>
                <c:ptCount val="3"/>
                <c:pt idx="0">
                  <c:v>Resultados 2015</c:v>
                </c:pt>
                <c:pt idx="1">
                  <c:v>Resultados 2016</c:v>
                </c:pt>
                <c:pt idx="2">
                  <c:v>Meta 2017</c:v>
                </c:pt>
              </c:strCache>
            </c:strRef>
          </c:cat>
          <c:val>
            <c:numRef>
              <c:f>'C1_ECE'!$D$57:$F$57</c:f>
              <c:numCache>
                <c:formatCode>0.0</c:formatCode>
                <c:ptCount val="3"/>
              </c:numCache>
            </c:numRef>
          </c:val>
          <c:smooth val="0"/>
          <c:extLst>
            <c:ext xmlns:c16="http://schemas.microsoft.com/office/drawing/2014/chart" uri="{C3380CC4-5D6E-409C-BE32-E72D297353CC}">
              <c16:uniqueId val="{00000001-6490-4E9E-8844-72B4BB93AFD3}"/>
            </c:ext>
          </c:extLst>
        </c:ser>
        <c:dLbls>
          <c:showLegendKey val="0"/>
          <c:showVal val="0"/>
          <c:showCatName val="0"/>
          <c:showSerName val="0"/>
          <c:showPercent val="0"/>
          <c:showBubbleSize val="0"/>
        </c:dLbls>
        <c:marker val="1"/>
        <c:smooth val="0"/>
        <c:axId val="968571952"/>
        <c:axId val="968574672"/>
      </c:lineChart>
      <c:catAx>
        <c:axId val="968571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800" b="0" i="0" u="none" strike="noStrike" baseline="0">
                <a:solidFill>
                  <a:srgbClr val="333333"/>
                </a:solidFill>
                <a:latin typeface="Calibri"/>
                <a:ea typeface="Calibri"/>
                <a:cs typeface="Calibri"/>
              </a:defRPr>
            </a:pPr>
            <a:endParaRPr lang="es-PE"/>
          </a:p>
        </c:txPr>
        <c:crossAx val="968574672"/>
        <c:crosses val="autoZero"/>
        <c:auto val="1"/>
        <c:lblAlgn val="ctr"/>
        <c:lblOffset val="100"/>
        <c:noMultiLvlLbl val="0"/>
      </c:catAx>
      <c:valAx>
        <c:axId val="968574672"/>
        <c:scaling>
          <c:orientation val="minMax"/>
        </c:scaling>
        <c:delete val="0"/>
        <c:axPos val="l"/>
        <c:numFmt formatCode="0.0" sourceLinked="1"/>
        <c:majorTickMark val="out"/>
        <c:minorTickMark val="none"/>
        <c:tickLblPos val="nextTo"/>
        <c:spPr>
          <a:noFill/>
          <a:ln w="9525" cap="flat" cmpd="sng" algn="ctr">
            <a:solidFill>
              <a:schemeClr val="dk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PE"/>
          </a:p>
        </c:txPr>
        <c:crossAx val="968571952"/>
        <c:crosses val="autoZero"/>
        <c:crossBetween val="between"/>
      </c:valAx>
      <c:dTable>
        <c:showHorzBorder val="1"/>
        <c:showVertBorder val="1"/>
        <c:showOutline val="1"/>
        <c:showKeys val="1"/>
        <c:txPr>
          <a:bodyPr/>
          <a:lstStyle/>
          <a:p>
            <a:pPr rtl="0">
              <a:defRPr sz="1000" b="0" i="0" u="none" strike="noStrike" baseline="0">
                <a:solidFill>
                  <a:srgbClr val="000000"/>
                </a:solidFill>
                <a:latin typeface="Calibri"/>
                <a:ea typeface="Calibri"/>
                <a:cs typeface="Calibri"/>
              </a:defRPr>
            </a:pPr>
            <a:endParaRPr lang="es-PE"/>
          </a:p>
        </c:txPr>
      </c:dTable>
      <c:spPr>
        <a:noFill/>
        <a:ln w="25400">
          <a:noFill/>
        </a:ln>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P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US"/>
              <a:t>Matemática</a:t>
            </a:r>
          </a:p>
        </c:rich>
      </c:tx>
      <c:overlay val="0"/>
      <c:spPr>
        <a:noFill/>
        <a:ln w="25400">
          <a:noFill/>
        </a:ln>
      </c:spPr>
    </c:title>
    <c:autoTitleDeleted val="0"/>
    <c:plotArea>
      <c:layout>
        <c:manualLayout>
          <c:layoutTarget val="inner"/>
          <c:xMode val="edge"/>
          <c:yMode val="edge"/>
          <c:x val="0.21607077596313115"/>
          <c:y val="0.15523148148148147"/>
          <c:w val="0.75740722283132333"/>
          <c:h val="0.53179097404491105"/>
        </c:manualLayout>
      </c:layout>
      <c:lineChart>
        <c:grouping val="standard"/>
        <c:varyColors val="0"/>
        <c:ser>
          <c:idx val="1"/>
          <c:order val="0"/>
          <c:tx>
            <c:strRef>
              <c:f>'C1_ECE'!$I$54</c:f>
              <c:strCache>
                <c:ptCount val="1"/>
                <c:pt idx="0">
                  <c:v>Satisfactorio</c:v>
                </c:pt>
              </c:strCache>
            </c:strRef>
          </c:tx>
          <c:spPr>
            <a:ln w="22225" cap="rnd">
              <a:solidFill>
                <a:schemeClr val="accent6"/>
              </a:solidFill>
              <a:round/>
            </a:ln>
            <a:effectLst/>
          </c:spPr>
          <c:marker>
            <c:symbol val="square"/>
            <c:size val="6"/>
            <c:spPr>
              <a:solidFill>
                <a:schemeClr val="accent6"/>
              </a:solidFill>
              <a:ln w="9525">
                <a:solidFill>
                  <a:schemeClr val="accent6"/>
                </a:solidFill>
                <a:round/>
              </a:ln>
              <a:effectLst/>
            </c:spPr>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'C1_ECE'!$K$51:$M$52</c:f>
              <c:strCache>
                <c:ptCount val="3"/>
                <c:pt idx="0">
                  <c:v>Resultados 2015</c:v>
                </c:pt>
                <c:pt idx="1">
                  <c:v>Resultados 2016</c:v>
                </c:pt>
                <c:pt idx="2">
                  <c:v>Meta 2017</c:v>
                </c:pt>
              </c:strCache>
            </c:strRef>
          </c:cat>
          <c:val>
            <c:numRef>
              <c:f>'C1_ECE'!$K$54:$M$54</c:f>
              <c:numCache>
                <c:formatCode>0.0</c:formatCode>
                <c:ptCount val="3"/>
              </c:numCache>
            </c:numRef>
          </c:val>
          <c:smooth val="0"/>
          <c:extLst>
            <c:ext xmlns:c16="http://schemas.microsoft.com/office/drawing/2014/chart" uri="{C3380CC4-5D6E-409C-BE32-E72D297353CC}">
              <c16:uniqueId val="{00000000-37B9-4196-BD2E-F17E84D00C34}"/>
            </c:ext>
          </c:extLst>
        </c:ser>
        <c:ser>
          <c:idx val="0"/>
          <c:order val="1"/>
          <c:tx>
            <c:strRef>
              <c:f>'C1_ECE'!$I$55</c:f>
              <c:strCache>
                <c:ptCount val="1"/>
                <c:pt idx="0">
                  <c:v>En proceso</c:v>
                </c:pt>
              </c:strCache>
            </c:strRef>
          </c:tx>
          <c:spPr>
            <a:ln w="22225" cap="rnd">
              <a:solidFill>
                <a:schemeClr val="accent2"/>
              </a:solidFill>
              <a:round/>
            </a:ln>
            <a:effectLst/>
          </c:spPr>
          <c:marker>
            <c:symbol val="square"/>
            <c:size val="6"/>
            <c:spPr>
              <a:solidFill>
                <a:schemeClr val="accent2"/>
              </a:solidFill>
              <a:ln w="9525">
                <a:solidFill>
                  <a:schemeClr val="accent2"/>
                </a:solidFill>
                <a:round/>
              </a:ln>
              <a:effectLst/>
            </c:spPr>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'C1_ECE'!$K$51:$M$52</c:f>
              <c:strCache>
                <c:ptCount val="3"/>
                <c:pt idx="0">
                  <c:v>Resultados 2015</c:v>
                </c:pt>
                <c:pt idx="1">
                  <c:v>Resultados 2016</c:v>
                </c:pt>
                <c:pt idx="2">
                  <c:v>Meta 2017</c:v>
                </c:pt>
              </c:strCache>
            </c:strRef>
          </c:cat>
          <c:val>
            <c:numRef>
              <c:f>'C1_ECE'!$K$55:$M$55</c:f>
              <c:numCache>
                <c:formatCode>0.0</c:formatCode>
                <c:ptCount val="3"/>
              </c:numCache>
            </c:numRef>
          </c:val>
          <c:smooth val="0"/>
          <c:extLst>
            <c:ext xmlns:c16="http://schemas.microsoft.com/office/drawing/2014/chart" uri="{C3380CC4-5D6E-409C-BE32-E72D297353CC}">
              <c16:uniqueId val="{00000001-37B9-4196-BD2E-F17E84D00C34}"/>
            </c:ext>
          </c:extLst>
        </c:ser>
        <c:ser>
          <c:idx val="2"/>
          <c:order val="2"/>
          <c:tx>
            <c:strRef>
              <c:f>'C1_ECE'!$I$56</c:f>
              <c:strCache>
                <c:ptCount val="1"/>
                <c:pt idx="0">
                  <c:v>En inicio</c:v>
                </c:pt>
              </c:strCache>
            </c:strRef>
          </c:tx>
          <c:spPr>
            <a:ln w="12700">
              <a:solidFill>
                <a:srgbClr val="FF0000"/>
              </a:solidFill>
              <a:prstDash val="solid"/>
            </a:ln>
          </c:spPr>
          <c:marker>
            <c:symbol val="diamond"/>
            <c:size val="6"/>
            <c:spPr>
              <a:solidFill>
                <a:srgbClr val="FF0000"/>
              </a:solidFill>
              <a:ln>
                <a:solidFill>
                  <a:srgbClr val="FF0000"/>
                </a:solidFill>
                <a:prstDash val="solid"/>
              </a:ln>
            </c:spPr>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'C1_ECE'!$K$51:$M$52</c:f>
              <c:strCache>
                <c:ptCount val="3"/>
                <c:pt idx="0">
                  <c:v>Resultados 2015</c:v>
                </c:pt>
                <c:pt idx="1">
                  <c:v>Resultados 2016</c:v>
                </c:pt>
                <c:pt idx="2">
                  <c:v>Meta 2017</c:v>
                </c:pt>
              </c:strCache>
            </c:strRef>
          </c:cat>
          <c:val>
            <c:numRef>
              <c:f>'C1_ECE'!$K$56:$M$56</c:f>
              <c:numCache>
                <c:formatCode>0.0</c:formatCode>
                <c:ptCount val="3"/>
              </c:numCache>
            </c:numRef>
          </c:val>
          <c:smooth val="0"/>
          <c:extLst>
            <c:ext xmlns:c16="http://schemas.microsoft.com/office/drawing/2014/chart" uri="{C3380CC4-5D6E-409C-BE32-E72D297353CC}">
              <c16:uniqueId val="{00000002-37B9-4196-BD2E-F17E84D00C34}"/>
            </c:ext>
          </c:extLst>
        </c:ser>
        <c:ser>
          <c:idx val="3"/>
          <c:order val="3"/>
          <c:tx>
            <c:strRef>
              <c:f>'C1_ECE'!$I$57</c:f>
              <c:strCache>
                <c:ptCount val="1"/>
                <c:pt idx="0">
                  <c:v>Previo al inicio</c:v>
                </c:pt>
              </c:strCache>
            </c:strRef>
          </c:tx>
          <c:cat>
            <c:strRef>
              <c:f>'C1_ECE'!$K$51:$M$52</c:f>
              <c:strCache>
                <c:ptCount val="3"/>
                <c:pt idx="0">
                  <c:v>Resultados 2015</c:v>
                </c:pt>
                <c:pt idx="1">
                  <c:v>Resultados 2016</c:v>
                </c:pt>
                <c:pt idx="2">
                  <c:v>Meta 2017</c:v>
                </c:pt>
              </c:strCache>
            </c:strRef>
          </c:cat>
          <c:val>
            <c:numRef>
              <c:f>'C1_ECE'!$L$57:$M$57</c:f>
              <c:numCache>
                <c:formatCode>0.0</c:formatCode>
                <c:ptCount val="2"/>
              </c:numCache>
            </c:numRef>
          </c:val>
          <c:smooth val="0"/>
          <c:extLst>
            <c:ext xmlns:c16="http://schemas.microsoft.com/office/drawing/2014/chart" uri="{C3380CC4-5D6E-409C-BE32-E72D297353CC}">
              <c16:uniqueId val="{00000000-B8B5-4828-ABCB-E2381FDDDD39}"/>
            </c:ext>
          </c:extLst>
        </c:ser>
        <c:dLbls>
          <c:showLegendKey val="0"/>
          <c:showVal val="0"/>
          <c:showCatName val="0"/>
          <c:showSerName val="0"/>
          <c:showPercent val="0"/>
          <c:showBubbleSize val="0"/>
        </c:dLbls>
        <c:marker val="1"/>
        <c:smooth val="0"/>
        <c:axId val="968566512"/>
        <c:axId val="968563792"/>
      </c:lineChart>
      <c:catAx>
        <c:axId val="9685665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vert="horz"/>
          <a:lstStyle/>
          <a:p>
            <a:pPr>
              <a:defRPr sz="800" b="0" i="0" u="none" strike="noStrike" baseline="0">
                <a:solidFill>
                  <a:srgbClr val="333333"/>
                </a:solidFill>
                <a:latin typeface="Calibri"/>
                <a:ea typeface="Calibri"/>
                <a:cs typeface="Calibri"/>
              </a:defRPr>
            </a:pPr>
            <a:endParaRPr lang="es-PE"/>
          </a:p>
        </c:txPr>
        <c:crossAx val="968563792"/>
        <c:crosses val="autoZero"/>
        <c:auto val="1"/>
        <c:lblAlgn val="ctr"/>
        <c:lblOffset val="100"/>
        <c:noMultiLvlLbl val="0"/>
      </c:catAx>
      <c:valAx>
        <c:axId val="968563792"/>
        <c:scaling>
          <c:orientation val="minMax"/>
        </c:scaling>
        <c:delete val="0"/>
        <c:axPos val="l"/>
        <c:numFmt formatCode="0.0" sourceLinked="1"/>
        <c:majorTickMark val="out"/>
        <c:minorTickMark val="none"/>
        <c:tickLblPos val="nextTo"/>
        <c:spPr>
          <a:noFill/>
          <a:ln w="9525" cap="flat" cmpd="sng" algn="ctr">
            <a:solidFill>
              <a:schemeClr val="dk1">
                <a:lumMod val="15000"/>
                <a:lumOff val="85000"/>
              </a:schemeClr>
            </a:solidFill>
            <a:round/>
          </a:ln>
          <a:effectLst/>
        </c:spPr>
        <c:txPr>
          <a:bodyPr rot="0" vert="horz"/>
          <a:lstStyle/>
          <a:p>
            <a:pPr>
              <a:defRPr sz="900" b="0" i="0" u="none" strike="noStrike" baseline="0">
                <a:solidFill>
                  <a:srgbClr val="000000"/>
                </a:solidFill>
                <a:latin typeface="Calibri"/>
                <a:ea typeface="Calibri"/>
                <a:cs typeface="Calibri"/>
              </a:defRPr>
            </a:pPr>
            <a:endParaRPr lang="es-PE"/>
          </a:p>
        </c:txPr>
        <c:crossAx val="96856651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a:lstStyle/>
          <a:p>
            <a:pPr rtl="0">
              <a:defRPr sz="900" b="0" i="0" u="none" strike="noStrike" baseline="0">
                <a:solidFill>
                  <a:srgbClr val="000000"/>
                </a:solidFill>
                <a:latin typeface="Calibri"/>
                <a:ea typeface="Calibri"/>
                <a:cs typeface="Calibri"/>
              </a:defRPr>
            </a:pPr>
            <a:endParaRPr lang="es-PE"/>
          </a:p>
        </c:txPr>
      </c:dTable>
      <c:spPr>
        <a:noFill/>
        <a:ln w="25400">
          <a:noFill/>
        </a:ln>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P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993300"/>
                </a:solidFill>
                <a:latin typeface="Calibri"/>
                <a:ea typeface="Calibri"/>
                <a:cs typeface="Calibri"/>
              </a:defRPr>
            </a:pPr>
            <a:r>
              <a:rPr lang="en-US"/>
              <a:t>De adultos escolares</a:t>
            </a:r>
          </a:p>
        </c:rich>
      </c:tx>
      <c:overlay val="0"/>
      <c:spPr>
        <a:noFill/>
        <a:ln w="25400">
          <a:noFill/>
        </a:ln>
      </c:spPr>
    </c:title>
    <c:autoTitleDeleted val="0"/>
    <c:plotArea>
      <c:layout/>
      <c:barChart>
        <c:barDir val="col"/>
        <c:grouping val="clustered"/>
        <c:varyColors val="0"/>
        <c:ser>
          <c:idx val="0"/>
          <c:order val="0"/>
          <c:tx>
            <c:strRef>
              <c:f>'C5_Convivencia Escolar'!$B$19</c:f>
              <c:strCache>
                <c:ptCount val="1"/>
                <c:pt idx="0">
                  <c:v>De adultos a escolares</c:v>
                </c:pt>
              </c:strCache>
            </c:strRef>
          </c:tx>
          <c:spPr>
            <a:solidFill>
              <a:srgbClr val="5B9BD5"/>
            </a:solidFill>
            <a:ln w="25400">
              <a:noFill/>
            </a:ln>
          </c:spPr>
          <c:invertIfNegative val="0"/>
          <c:dPt>
            <c:idx val="0"/>
            <c:invertIfNegative val="0"/>
            <c:bubble3D val="0"/>
            <c:spPr>
              <a:solidFill>
                <a:srgbClr val="FF66CC"/>
              </a:solidFill>
              <a:ln w="25400">
                <a:noFill/>
              </a:ln>
            </c:spPr>
            <c:extLst>
              <c:ext xmlns:c16="http://schemas.microsoft.com/office/drawing/2014/chart" uri="{C3380CC4-5D6E-409C-BE32-E72D297353CC}">
                <c16:uniqueId val="{00000000-2541-44C1-8092-9055053277D5}"/>
              </c:ext>
            </c:extLst>
          </c:dPt>
          <c:dPt>
            <c:idx val="1"/>
            <c:invertIfNegative val="0"/>
            <c:bubble3D val="0"/>
            <c:spPr>
              <a:solidFill>
                <a:srgbClr val="ED7D31"/>
              </a:solidFill>
              <a:ln w="25400">
                <a:noFill/>
              </a:ln>
            </c:spPr>
            <c:extLst>
              <c:ext xmlns:c16="http://schemas.microsoft.com/office/drawing/2014/chart" uri="{C3380CC4-5D6E-409C-BE32-E72D297353CC}">
                <c16:uniqueId val="{00000001-2541-44C1-8092-9055053277D5}"/>
              </c:ext>
            </c:extLst>
          </c:dPt>
          <c:dPt>
            <c:idx val="2"/>
            <c:invertIfNegative val="0"/>
            <c:bubble3D val="0"/>
            <c:spPr>
              <a:solidFill>
                <a:srgbClr val="AC75D5"/>
              </a:solidFill>
              <a:ln w="25400">
                <a:noFill/>
              </a:ln>
            </c:spPr>
            <c:extLst>
              <c:ext xmlns:c16="http://schemas.microsoft.com/office/drawing/2014/chart" uri="{C3380CC4-5D6E-409C-BE32-E72D297353CC}">
                <c16:uniqueId val="{00000002-2541-44C1-8092-9055053277D5}"/>
              </c:ext>
            </c:extLst>
          </c:dPt>
          <c:dPt>
            <c:idx val="3"/>
            <c:invertIfNegative val="0"/>
            <c:bubble3D val="0"/>
            <c:spPr>
              <a:solidFill>
                <a:srgbClr val="92D050"/>
              </a:solidFill>
              <a:ln w="25400">
                <a:noFill/>
              </a:ln>
            </c:spPr>
            <c:extLst>
              <c:ext xmlns:c16="http://schemas.microsoft.com/office/drawing/2014/chart" uri="{C3380CC4-5D6E-409C-BE32-E72D297353CC}">
                <c16:uniqueId val="{00000003-2541-44C1-8092-9055053277D5}"/>
              </c:ext>
            </c:extLst>
          </c:dPt>
          <c:dPt>
            <c:idx val="4"/>
            <c:invertIfNegative val="0"/>
            <c:bubble3D val="0"/>
            <c:spPr>
              <a:solidFill>
                <a:srgbClr val="53D2FF"/>
              </a:solidFill>
              <a:ln w="25400">
                <a:noFill/>
              </a:ln>
            </c:spPr>
            <c:extLst>
              <c:ext xmlns:c16="http://schemas.microsoft.com/office/drawing/2014/chart" uri="{C3380CC4-5D6E-409C-BE32-E72D297353CC}">
                <c16:uniqueId val="{00000004-2541-44C1-8092-9055053277D5}"/>
              </c:ext>
            </c:extLst>
          </c:dPt>
          <c:dLbls>
            <c:spPr>
              <a:noFill/>
              <a:ln w="25400">
                <a:noFill/>
              </a:ln>
            </c:spPr>
            <c:txPr>
              <a:bodyPr wrap="square" lIns="38100" tIns="19050" rIns="38100" bIns="19050" anchor="ctr">
                <a:spAutoFit/>
              </a:bodyPr>
              <a:lstStyle/>
              <a:p>
                <a:pPr>
                  <a:defRPr sz="900" b="0" i="0" u="none" strike="noStrike" baseline="0">
                    <a:solidFill>
                      <a:srgbClr val="666699"/>
                    </a:solidFill>
                    <a:latin typeface="Calibri"/>
                    <a:ea typeface="Calibri"/>
                    <a:cs typeface="Calibri"/>
                  </a:defRPr>
                </a:pPr>
                <a:endParaRPr lang="es-P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'C5_Convivencia Escolar'!$C$18:$G$18</c:f>
              <c:strCache>
                <c:ptCount val="5"/>
                <c:pt idx="0">
                  <c:v>Registro</c:v>
                </c:pt>
                <c:pt idx="1">
                  <c:v>Acción de la IE</c:v>
                </c:pt>
                <c:pt idx="2">
                  <c:v>Derivación</c:v>
                </c:pt>
                <c:pt idx="3">
                  <c:v>Seguimiento</c:v>
                </c:pt>
                <c:pt idx="4">
                  <c:v>Cierre</c:v>
                </c:pt>
              </c:strCache>
            </c:strRef>
          </c:cat>
          <c:val>
            <c:numRef>
              <c:f>'C5_Convivencia Escolar'!$C$19:$G$19</c:f>
              <c:numCache>
                <c:formatCode>General</c:formatCode>
                <c:ptCount val="5"/>
              </c:numCache>
            </c:numRef>
          </c:val>
          <c:extLst>
            <c:ext xmlns:c16="http://schemas.microsoft.com/office/drawing/2014/chart" uri="{C3380CC4-5D6E-409C-BE32-E72D297353CC}">
              <c16:uniqueId val="{00000005-2541-44C1-8092-9055053277D5}"/>
            </c:ext>
          </c:extLst>
        </c:ser>
        <c:dLbls>
          <c:showLegendKey val="0"/>
          <c:showVal val="0"/>
          <c:showCatName val="0"/>
          <c:showSerName val="0"/>
          <c:showPercent val="0"/>
          <c:showBubbleSize val="0"/>
        </c:dLbls>
        <c:gapWidth val="219"/>
        <c:axId val="968567600"/>
        <c:axId val="968567056"/>
      </c:barChart>
      <c:catAx>
        <c:axId val="96856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PE"/>
          </a:p>
        </c:txPr>
        <c:crossAx val="968567056"/>
        <c:crosses val="autoZero"/>
        <c:auto val="1"/>
        <c:lblAlgn val="ctr"/>
        <c:lblOffset val="100"/>
        <c:noMultiLvlLbl val="0"/>
      </c:catAx>
      <c:valAx>
        <c:axId val="968567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s-PE"/>
          </a:p>
        </c:txPr>
        <c:crossAx val="968567600"/>
        <c:crosses val="autoZero"/>
        <c:crossBetween val="between"/>
      </c:valAx>
      <c:dTable>
        <c:showHorzBorder val="1"/>
        <c:showVertBorder val="1"/>
        <c:showOutline val="1"/>
        <c:showKeys val="1"/>
        <c:spPr>
          <a:noFill/>
          <a:ln w="9525" cap="flat" cmpd="sng" algn="ctr">
            <a:solidFill>
              <a:schemeClr val="bg1">
                <a:lumMod val="50000"/>
              </a:schemeClr>
            </a:solidFill>
            <a:round/>
          </a:ln>
          <a:effectLst/>
        </c:spPr>
        <c:txPr>
          <a:bodyPr/>
          <a:lstStyle/>
          <a:p>
            <a:pPr rtl="0">
              <a:defRPr sz="800" b="0" i="0" u="none" strike="noStrike" baseline="0">
                <a:solidFill>
                  <a:srgbClr val="333333"/>
                </a:solidFill>
                <a:latin typeface="Calibri"/>
                <a:ea typeface="Calibri"/>
                <a:cs typeface="Calibri"/>
              </a:defRPr>
            </a:pPr>
            <a:endParaRPr lang="es-PE"/>
          </a:p>
        </c:txPr>
      </c:dTable>
      <c:spPr>
        <a:noFill/>
        <a:ln w="25400">
          <a:noFill/>
        </a:ln>
      </c:spPr>
    </c:plotArea>
    <c:plotVisOnly val="1"/>
    <c:dispBlanksAs val="gap"/>
    <c:showDLblsOverMax val="0"/>
  </c:chart>
  <c:spPr>
    <a:solidFill>
      <a:schemeClr val="bg2"/>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P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993300"/>
                </a:solidFill>
                <a:latin typeface="Calibri"/>
                <a:ea typeface="Calibri"/>
                <a:cs typeface="Calibri"/>
              </a:defRPr>
            </a:pPr>
            <a:r>
              <a:rPr lang="en-US"/>
              <a:t>Entre escolares</a:t>
            </a:r>
          </a:p>
        </c:rich>
      </c:tx>
      <c:overlay val="0"/>
      <c:spPr>
        <a:noFill/>
        <a:ln w="25400">
          <a:noFill/>
        </a:ln>
      </c:spPr>
    </c:title>
    <c:autoTitleDeleted val="0"/>
    <c:plotArea>
      <c:layout/>
      <c:barChart>
        <c:barDir val="col"/>
        <c:grouping val="clustered"/>
        <c:varyColors val="0"/>
        <c:ser>
          <c:idx val="0"/>
          <c:order val="0"/>
          <c:tx>
            <c:strRef>
              <c:f>'C5_Convivencia Escolar'!$B$20</c:f>
              <c:strCache>
                <c:ptCount val="1"/>
                <c:pt idx="0">
                  <c:v>Entre escolares</c:v>
                </c:pt>
              </c:strCache>
            </c:strRef>
          </c:tx>
          <c:spPr>
            <a:solidFill>
              <a:srgbClr val="5B9BD5"/>
            </a:solidFill>
            <a:ln w="25400">
              <a:noFill/>
            </a:ln>
          </c:spPr>
          <c:invertIfNegative val="0"/>
          <c:dPt>
            <c:idx val="0"/>
            <c:invertIfNegative val="0"/>
            <c:bubble3D val="0"/>
            <c:spPr>
              <a:solidFill>
                <a:srgbClr val="FF66CC"/>
              </a:solidFill>
              <a:ln w="25400">
                <a:noFill/>
              </a:ln>
            </c:spPr>
            <c:extLst>
              <c:ext xmlns:c16="http://schemas.microsoft.com/office/drawing/2014/chart" uri="{C3380CC4-5D6E-409C-BE32-E72D297353CC}">
                <c16:uniqueId val="{00000000-B720-45B1-B8B5-237513021FC8}"/>
              </c:ext>
            </c:extLst>
          </c:dPt>
          <c:dPt>
            <c:idx val="1"/>
            <c:invertIfNegative val="0"/>
            <c:bubble3D val="0"/>
            <c:spPr>
              <a:solidFill>
                <a:srgbClr val="ED7D31"/>
              </a:solidFill>
              <a:ln w="25400">
                <a:noFill/>
              </a:ln>
            </c:spPr>
            <c:extLst>
              <c:ext xmlns:c16="http://schemas.microsoft.com/office/drawing/2014/chart" uri="{C3380CC4-5D6E-409C-BE32-E72D297353CC}">
                <c16:uniqueId val="{00000001-B720-45B1-B8B5-237513021FC8}"/>
              </c:ext>
            </c:extLst>
          </c:dPt>
          <c:dPt>
            <c:idx val="2"/>
            <c:invertIfNegative val="0"/>
            <c:bubble3D val="0"/>
            <c:spPr>
              <a:solidFill>
                <a:srgbClr val="AC75D5"/>
              </a:solidFill>
              <a:ln w="25400">
                <a:noFill/>
              </a:ln>
            </c:spPr>
            <c:extLst>
              <c:ext xmlns:c16="http://schemas.microsoft.com/office/drawing/2014/chart" uri="{C3380CC4-5D6E-409C-BE32-E72D297353CC}">
                <c16:uniqueId val="{00000002-B720-45B1-B8B5-237513021FC8}"/>
              </c:ext>
            </c:extLst>
          </c:dPt>
          <c:dPt>
            <c:idx val="3"/>
            <c:invertIfNegative val="0"/>
            <c:bubble3D val="0"/>
            <c:spPr>
              <a:solidFill>
                <a:srgbClr val="92D050"/>
              </a:solidFill>
              <a:ln w="25400">
                <a:noFill/>
              </a:ln>
            </c:spPr>
            <c:extLst>
              <c:ext xmlns:c16="http://schemas.microsoft.com/office/drawing/2014/chart" uri="{C3380CC4-5D6E-409C-BE32-E72D297353CC}">
                <c16:uniqueId val="{00000003-B720-45B1-B8B5-237513021FC8}"/>
              </c:ext>
            </c:extLst>
          </c:dPt>
          <c:dPt>
            <c:idx val="4"/>
            <c:invertIfNegative val="0"/>
            <c:bubble3D val="0"/>
            <c:spPr>
              <a:solidFill>
                <a:srgbClr val="53D2FF"/>
              </a:solidFill>
              <a:ln w="25400">
                <a:noFill/>
              </a:ln>
            </c:spPr>
            <c:extLst>
              <c:ext xmlns:c16="http://schemas.microsoft.com/office/drawing/2014/chart" uri="{C3380CC4-5D6E-409C-BE32-E72D297353CC}">
                <c16:uniqueId val="{00000004-B720-45B1-B8B5-237513021FC8}"/>
              </c:ext>
            </c:extLst>
          </c:dPt>
          <c:dLbls>
            <c:spPr>
              <a:noFill/>
              <a:ln w="25400">
                <a:noFill/>
              </a:ln>
            </c:spPr>
            <c:txPr>
              <a:bodyPr wrap="square" lIns="38100" tIns="19050" rIns="38100" bIns="19050" anchor="ctr">
                <a:spAutoFit/>
              </a:bodyPr>
              <a:lstStyle/>
              <a:p>
                <a:pPr>
                  <a:defRPr sz="900" b="0" i="0" u="none" strike="noStrike" baseline="0">
                    <a:solidFill>
                      <a:srgbClr val="666699"/>
                    </a:solidFill>
                    <a:latin typeface="Calibri"/>
                    <a:ea typeface="Calibri"/>
                    <a:cs typeface="Calibri"/>
                  </a:defRPr>
                </a:pPr>
                <a:endParaRPr lang="es-P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'C5_Convivencia Escolar'!$C$18:$G$18</c:f>
              <c:strCache>
                <c:ptCount val="5"/>
                <c:pt idx="0">
                  <c:v>Registro</c:v>
                </c:pt>
                <c:pt idx="1">
                  <c:v>Acción de la IE</c:v>
                </c:pt>
                <c:pt idx="2">
                  <c:v>Derivación</c:v>
                </c:pt>
                <c:pt idx="3">
                  <c:v>Seguimiento</c:v>
                </c:pt>
                <c:pt idx="4">
                  <c:v>Cierre</c:v>
                </c:pt>
              </c:strCache>
            </c:strRef>
          </c:cat>
          <c:val>
            <c:numRef>
              <c:f>'C5_Convivencia Escolar'!$C$20:$G$20</c:f>
              <c:numCache>
                <c:formatCode>General</c:formatCode>
                <c:ptCount val="5"/>
              </c:numCache>
            </c:numRef>
          </c:val>
          <c:extLst>
            <c:ext xmlns:c16="http://schemas.microsoft.com/office/drawing/2014/chart" uri="{C3380CC4-5D6E-409C-BE32-E72D297353CC}">
              <c16:uniqueId val="{00000005-B720-45B1-B8B5-237513021FC8}"/>
            </c:ext>
          </c:extLst>
        </c:ser>
        <c:dLbls>
          <c:showLegendKey val="0"/>
          <c:showVal val="0"/>
          <c:showCatName val="0"/>
          <c:showSerName val="0"/>
          <c:showPercent val="0"/>
          <c:showBubbleSize val="0"/>
        </c:dLbls>
        <c:gapWidth val="219"/>
        <c:overlap val="-27"/>
        <c:axId val="968559984"/>
        <c:axId val="968569776"/>
      </c:barChart>
      <c:catAx>
        <c:axId val="96855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PE"/>
          </a:p>
        </c:txPr>
        <c:crossAx val="968569776"/>
        <c:crosses val="autoZero"/>
        <c:auto val="1"/>
        <c:lblAlgn val="ctr"/>
        <c:lblOffset val="100"/>
        <c:noMultiLvlLbl val="0"/>
      </c:catAx>
      <c:valAx>
        <c:axId val="9685697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s-PE"/>
          </a:p>
        </c:txPr>
        <c:crossAx val="968559984"/>
        <c:crosses val="autoZero"/>
        <c:crossBetween val="between"/>
      </c:valAx>
      <c:dTable>
        <c:showHorzBorder val="1"/>
        <c:showVertBorder val="1"/>
        <c:showOutline val="1"/>
        <c:showKeys val="1"/>
        <c:spPr>
          <a:noFill/>
          <a:ln w="9525" cap="flat" cmpd="sng" algn="ctr">
            <a:solidFill>
              <a:srgbClr val="595959">
                <a:alpha val="89020"/>
              </a:srgbClr>
            </a:solidFill>
            <a:prstDash val="solid"/>
            <a:round/>
          </a:ln>
          <a:effectLst/>
        </c:spPr>
        <c:txPr>
          <a:bodyPr/>
          <a:lstStyle/>
          <a:p>
            <a:pPr rtl="0">
              <a:defRPr sz="800" b="0" i="0" u="none" strike="noStrike" baseline="0">
                <a:solidFill>
                  <a:srgbClr val="333333"/>
                </a:solidFill>
                <a:latin typeface="Calibri"/>
                <a:ea typeface="Calibri"/>
                <a:cs typeface="Calibri"/>
              </a:defRPr>
            </a:pPr>
            <a:endParaRPr lang="es-PE"/>
          </a:p>
        </c:txPr>
      </c:dTable>
      <c:spPr>
        <a:noFill/>
        <a:ln w="25400">
          <a:noFill/>
        </a:ln>
      </c:spPr>
    </c:plotArea>
    <c:plotVisOnly val="1"/>
    <c:dispBlanksAs val="gap"/>
    <c:showDLblsOverMax val="0"/>
  </c:chart>
  <c:spPr>
    <a:solidFill>
      <a:schemeClr val="bg2"/>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PE"/>
    </a:p>
  </c:txPr>
  <c:printSettings>
    <c:headerFooter/>
    <c:pageMargins b="0.75" l="0.7" r="0.7" t="0.75" header="0.3" footer="0.3"/>
    <c:pageSetup/>
  </c:printSettings>
</c:chartSpace>
</file>

<file path=xl/ctrlProps/ctrlProp1.xml><?xml version="1.0" encoding="utf-8"?>
<formControlPr xmlns="http://schemas.microsoft.com/office/spreadsheetml/2009/9/main" objectType="Radio" firstButton="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447675</xdr:colOff>
          <xdr:row>20</xdr:row>
          <xdr:rowOff>38100</xdr:rowOff>
        </xdr:from>
        <xdr:to>
          <xdr:col>1</xdr:col>
          <xdr:colOff>1581150</xdr:colOff>
          <xdr:row>21</xdr:row>
          <xdr:rowOff>38100</xdr:rowOff>
        </xdr:to>
        <xdr:sp macro="" textlink="">
          <xdr:nvSpPr>
            <xdr:cNvPr id="46084" name="Option Button 4" hidden="1">
              <a:extLst>
                <a:ext uri="{63B3BB69-23CF-44E3-9099-C40C66FF867C}">
                  <a14:compatExt spid="_x0000_s4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PE" sz="800" b="0" i="0" u="none" strike="noStrike" baseline="0">
                  <a:solidFill>
                    <a:srgbClr val="000000"/>
                  </a:solidFill>
                  <a:latin typeface="Segoe UI"/>
                  <a:cs typeface="Segoe UI"/>
                </a:rPr>
                <a:t>Inicial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22</xdr:row>
          <xdr:rowOff>95250</xdr:rowOff>
        </xdr:from>
        <xdr:to>
          <xdr:col>1</xdr:col>
          <xdr:colOff>1571625</xdr:colOff>
          <xdr:row>23</xdr:row>
          <xdr:rowOff>95250</xdr:rowOff>
        </xdr:to>
        <xdr:sp macro="" textlink="">
          <xdr:nvSpPr>
            <xdr:cNvPr id="46085" name="Option Button 5" hidden="1">
              <a:extLst>
                <a:ext uri="{63B3BB69-23CF-44E3-9099-C40C66FF867C}">
                  <a14:compatExt spid="_x0000_s4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PE" sz="800" b="0" i="0" u="none" strike="noStrike" baseline="0">
                  <a:solidFill>
                    <a:srgbClr val="000000"/>
                  </a:solidFill>
                  <a:latin typeface="Segoe UI"/>
                  <a:cs typeface="Segoe UI"/>
                </a:rPr>
                <a:t>Secundaria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21</xdr:row>
          <xdr:rowOff>66675</xdr:rowOff>
        </xdr:from>
        <xdr:to>
          <xdr:col>1</xdr:col>
          <xdr:colOff>1571625</xdr:colOff>
          <xdr:row>22</xdr:row>
          <xdr:rowOff>66675</xdr:rowOff>
        </xdr:to>
        <xdr:sp macro="" textlink="">
          <xdr:nvSpPr>
            <xdr:cNvPr id="46086" name="Option Button 6" hidden="1">
              <a:extLst>
                <a:ext uri="{63B3BB69-23CF-44E3-9099-C40C66FF867C}">
                  <a14:compatExt spid="_x0000_s4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PE" sz="800" b="0" i="0" u="none" strike="noStrike" baseline="0">
                  <a:solidFill>
                    <a:srgbClr val="000000"/>
                  </a:solidFill>
                  <a:latin typeface="Segoe UI"/>
                  <a:cs typeface="Segoe UI"/>
                </a:rPr>
                <a:t>Primaria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1752600</xdr:colOff>
          <xdr:row>22</xdr:row>
          <xdr:rowOff>95250</xdr:rowOff>
        </xdr:from>
        <xdr:to>
          <xdr:col>3</xdr:col>
          <xdr:colOff>190500</xdr:colOff>
          <xdr:row>23</xdr:row>
          <xdr:rowOff>104775</xdr:rowOff>
        </xdr:to>
        <xdr:sp macro="" textlink="">
          <xdr:nvSpPr>
            <xdr:cNvPr id="46087" name="Option Button 7" hidden="1">
              <a:extLst>
                <a:ext uri="{63B3BB69-23CF-44E3-9099-C40C66FF867C}">
                  <a14:compatExt spid="_x0000_s4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PE" sz="800" b="0" i="0" u="none" strike="noStrike" baseline="0">
                  <a:solidFill>
                    <a:srgbClr val="000000"/>
                  </a:solidFill>
                  <a:latin typeface="Segoe UI"/>
                  <a:cs typeface="Segoe UI"/>
                </a:rPr>
                <a:t>Primaria y Secundaria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20</xdr:row>
          <xdr:rowOff>76200</xdr:rowOff>
        </xdr:from>
        <xdr:to>
          <xdr:col>5</xdr:col>
          <xdr:colOff>561975</xdr:colOff>
          <xdr:row>21</xdr:row>
          <xdr:rowOff>85725</xdr:rowOff>
        </xdr:to>
        <xdr:sp macro="" textlink="">
          <xdr:nvSpPr>
            <xdr:cNvPr id="46088" name="Option Button 8" hidden="1">
              <a:extLst>
                <a:ext uri="{63B3BB69-23CF-44E3-9099-C40C66FF867C}">
                  <a14:compatExt spid="_x0000_s4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PE" sz="800" b="0" i="0" u="none" strike="noStrike" baseline="0">
                  <a:solidFill>
                    <a:srgbClr val="000000"/>
                  </a:solidFill>
                  <a:latin typeface="Segoe UI"/>
                  <a:cs typeface="Segoe UI"/>
                </a:rPr>
                <a:t>Inicial, Primaria y Secundaria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1752600</xdr:colOff>
          <xdr:row>21</xdr:row>
          <xdr:rowOff>66675</xdr:rowOff>
        </xdr:from>
        <xdr:to>
          <xdr:col>3</xdr:col>
          <xdr:colOff>190500</xdr:colOff>
          <xdr:row>22</xdr:row>
          <xdr:rowOff>76200</xdr:rowOff>
        </xdr:to>
        <xdr:sp macro="" textlink="">
          <xdr:nvSpPr>
            <xdr:cNvPr id="46089" name="Option Button 9" hidden="1">
              <a:extLst>
                <a:ext uri="{63B3BB69-23CF-44E3-9099-C40C66FF867C}">
                  <a14:compatExt spid="_x0000_s4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PE" sz="800" b="0" i="0" u="none" strike="noStrike" baseline="0">
                  <a:solidFill>
                    <a:srgbClr val="000000"/>
                  </a:solidFill>
                  <a:latin typeface="Segoe UI"/>
                  <a:cs typeface="Segoe UI"/>
                </a:rPr>
                <a:t>Inicial y Secundaria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1752600</xdr:colOff>
          <xdr:row>20</xdr:row>
          <xdr:rowOff>38100</xdr:rowOff>
        </xdr:from>
        <xdr:to>
          <xdr:col>3</xdr:col>
          <xdr:colOff>190500</xdr:colOff>
          <xdr:row>21</xdr:row>
          <xdr:rowOff>47625</xdr:rowOff>
        </xdr:to>
        <xdr:sp macro="" textlink="">
          <xdr:nvSpPr>
            <xdr:cNvPr id="46090" name="Option Button 10" hidden="1">
              <a:extLst>
                <a:ext uri="{63B3BB69-23CF-44E3-9099-C40C66FF867C}">
                  <a14:compatExt spid="_x0000_s4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PE" sz="800" b="0" i="0" u="none" strike="noStrike" baseline="0">
                  <a:solidFill>
                    <a:srgbClr val="000000"/>
                  </a:solidFill>
                  <a:latin typeface="Segoe UI"/>
                  <a:cs typeface="Segoe UI"/>
                </a:rPr>
                <a:t>Inicial y Primaria</a:t>
              </a:r>
            </a:p>
          </xdr:txBody>
        </xdr:sp>
        <xdr:clientData/>
      </xdr:twoCellAnchor>
    </mc:Choice>
    <mc:Fallback/>
  </mc:AlternateContent>
  <xdr:twoCellAnchor editAs="oneCell">
    <xdr:from>
      <xdr:col>0</xdr:col>
      <xdr:colOff>0</xdr:colOff>
      <xdr:row>0</xdr:row>
      <xdr:rowOff>0</xdr:rowOff>
    </xdr:from>
    <xdr:to>
      <xdr:col>1</xdr:col>
      <xdr:colOff>1028700</xdr:colOff>
      <xdr:row>2</xdr:row>
      <xdr:rowOff>5148</xdr:rowOff>
    </xdr:to>
    <xdr:pic>
      <xdr:nvPicPr>
        <xdr:cNvPr id="10" name="Imagen 9">
          <a:extLst>
            <a:ext uri="{FF2B5EF4-FFF2-40B4-BE49-F238E27FC236}">
              <a16:creationId xmlns:a16="http://schemas.microsoft.com/office/drawing/2014/main" id="{D2770623-F056-4B31-B3C7-A82C1BE0E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543050" cy="500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32</xdr:col>
      <xdr:colOff>105832</xdr:colOff>
      <xdr:row>1</xdr:row>
      <xdr:rowOff>2116</xdr:rowOff>
    </xdr:from>
    <xdr:to>
      <xdr:col>38</xdr:col>
      <xdr:colOff>92261</xdr:colOff>
      <xdr:row>3</xdr:row>
      <xdr:rowOff>28137</xdr:rowOff>
    </xdr:to>
    <xdr:grpSp>
      <xdr:nvGrpSpPr>
        <xdr:cNvPr id="2" name="Grupo 1"/>
        <xdr:cNvGrpSpPr/>
      </xdr:nvGrpSpPr>
      <xdr:grpSpPr>
        <a:xfrm>
          <a:off x="9976113" y="406929"/>
          <a:ext cx="1605679" cy="478458"/>
          <a:chOff x="11851341" y="51548"/>
          <a:chExt cx="1775012" cy="430304"/>
        </a:xfrm>
      </xdr:grpSpPr>
      <xdr:sp macro="" textlink="">
        <xdr:nvSpPr>
          <xdr:cNvPr id="3" name="CuadroTexto 2"/>
          <xdr:cNvSpPr txBox="1"/>
        </xdr:nvSpPr>
        <xdr:spPr>
          <a:xfrm>
            <a:off x="12035118" y="145676"/>
            <a:ext cx="1591235" cy="336176"/>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3_MonitEfectivassec"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twoCellAnchor>
    <xdr:from>
      <xdr:col>0</xdr:col>
      <xdr:colOff>2</xdr:colOff>
      <xdr:row>0</xdr:row>
      <xdr:rowOff>0</xdr:rowOff>
    </xdr:from>
    <xdr:to>
      <xdr:col>1</xdr:col>
      <xdr:colOff>23816</xdr:colOff>
      <xdr:row>28</xdr:row>
      <xdr:rowOff>105743</xdr:rowOff>
    </xdr:to>
    <xdr:sp macro="" textlink="">
      <xdr:nvSpPr>
        <xdr:cNvPr id="5" name="Rectángulo 4">
          <a:extLst>
            <a:ext uri="{FF2B5EF4-FFF2-40B4-BE49-F238E27FC236}">
              <a16:creationId xmlns:a16="http://schemas.microsoft.com/office/drawing/2014/main" id="{03EADDAE-8FE3-4509-A6BD-3E2D798092C8}"/>
            </a:ext>
          </a:extLst>
        </xdr:cNvPr>
        <xdr:cNvSpPr/>
      </xdr:nvSpPr>
      <xdr:spPr>
        <a:xfrm rot="16200000">
          <a:off x="-2582947" y="2582949"/>
          <a:ext cx="5654056" cy="488158"/>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   Compromiso  de  Gestión   3</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29</xdr:col>
      <xdr:colOff>31751</xdr:colOff>
      <xdr:row>1</xdr:row>
      <xdr:rowOff>63500</xdr:rowOff>
    </xdr:from>
    <xdr:to>
      <xdr:col>35</xdr:col>
      <xdr:colOff>18179</xdr:colOff>
      <xdr:row>2</xdr:row>
      <xdr:rowOff>155139</xdr:rowOff>
    </xdr:to>
    <xdr:grpSp>
      <xdr:nvGrpSpPr>
        <xdr:cNvPr id="2" name="Grupo 1"/>
        <xdr:cNvGrpSpPr/>
      </xdr:nvGrpSpPr>
      <xdr:grpSpPr>
        <a:xfrm>
          <a:off x="9306720" y="420688"/>
          <a:ext cx="1748553" cy="436920"/>
          <a:chOff x="11851341" y="51548"/>
          <a:chExt cx="1775012" cy="430305"/>
        </a:xfrm>
      </xdr:grpSpPr>
      <xdr:sp macro=""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3MonitEfectivasPrim"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twoCellAnchor>
    <xdr:from>
      <xdr:col>0</xdr:col>
      <xdr:colOff>2</xdr:colOff>
      <xdr:row>0</xdr:row>
      <xdr:rowOff>0</xdr:rowOff>
    </xdr:from>
    <xdr:to>
      <xdr:col>0</xdr:col>
      <xdr:colOff>488160</xdr:colOff>
      <xdr:row>28</xdr:row>
      <xdr:rowOff>177181</xdr:rowOff>
    </xdr:to>
    <xdr:sp macro="" textlink="">
      <xdr:nvSpPr>
        <xdr:cNvPr id="5" name="Rectángulo 4">
          <a:extLst>
            <a:ext uri="{FF2B5EF4-FFF2-40B4-BE49-F238E27FC236}">
              <a16:creationId xmlns:a16="http://schemas.microsoft.com/office/drawing/2014/main" id="{03EADDAE-8FE3-4509-A6BD-3E2D798092C8}"/>
            </a:ext>
          </a:extLst>
        </xdr:cNvPr>
        <xdr:cNvSpPr/>
      </xdr:nvSpPr>
      <xdr:spPr>
        <a:xfrm rot="16200000">
          <a:off x="-2582947" y="2582949"/>
          <a:ext cx="5654056" cy="488158"/>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   Compromiso  de  Gestión   3</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36</xdr:col>
      <xdr:colOff>0</xdr:colOff>
      <xdr:row>1</xdr:row>
      <xdr:rowOff>0</xdr:rowOff>
    </xdr:from>
    <xdr:to>
      <xdr:col>43</xdr:col>
      <xdr:colOff>60512</xdr:colOff>
      <xdr:row>2</xdr:row>
      <xdr:rowOff>0</xdr:rowOff>
    </xdr:to>
    <xdr:grpSp>
      <xdr:nvGrpSpPr>
        <xdr:cNvPr id="2" name="Grupo 1"/>
        <xdr:cNvGrpSpPr/>
      </xdr:nvGrpSpPr>
      <xdr:grpSpPr>
        <a:xfrm>
          <a:off x="11775281" y="404813"/>
          <a:ext cx="1727387" cy="369093"/>
          <a:chOff x="11851341" y="51548"/>
          <a:chExt cx="1775012" cy="430305"/>
        </a:xfrm>
      </xdr:grpSpPr>
      <xdr:sp macro=""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3_MonitEfectivasIni"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twoCellAnchor>
    <xdr:from>
      <xdr:col>0</xdr:col>
      <xdr:colOff>0</xdr:colOff>
      <xdr:row>0</xdr:row>
      <xdr:rowOff>0</xdr:rowOff>
    </xdr:from>
    <xdr:to>
      <xdr:col>0</xdr:col>
      <xdr:colOff>489860</xdr:colOff>
      <xdr:row>28</xdr:row>
      <xdr:rowOff>10493</xdr:rowOff>
    </xdr:to>
    <xdr:sp macro="" textlink="">
      <xdr:nvSpPr>
        <xdr:cNvPr id="5" name="Rectángulo 4">
          <a:extLst>
            <a:ext uri="{FF2B5EF4-FFF2-40B4-BE49-F238E27FC236}">
              <a16:creationId xmlns:a16="http://schemas.microsoft.com/office/drawing/2014/main" id="{03EADDAE-8FE3-4509-A6BD-3E2D798092C8}"/>
            </a:ext>
          </a:extLst>
        </xdr:cNvPr>
        <xdr:cNvSpPr/>
      </xdr:nvSpPr>
      <xdr:spPr>
        <a:xfrm rot="16200000">
          <a:off x="-2536174" y="2536174"/>
          <a:ext cx="5562207" cy="489860"/>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   Compromiso  de  Gestión   3</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26</xdr:col>
      <xdr:colOff>102577</xdr:colOff>
      <xdr:row>45</xdr:row>
      <xdr:rowOff>71437</xdr:rowOff>
    </xdr:from>
    <xdr:to>
      <xdr:col>29</xdr:col>
      <xdr:colOff>258353</xdr:colOff>
      <xdr:row>49</xdr:row>
      <xdr:rowOff>22619</xdr:rowOff>
    </xdr:to>
    <xdr:sp macro="" textlink="">
      <xdr:nvSpPr>
        <xdr:cNvPr id="3" name="Llamada con línea 3 (borde y barra de énfasis) 2">
          <a:extLst>
            <a:ext uri="{FF2B5EF4-FFF2-40B4-BE49-F238E27FC236}">
              <a16:creationId xmlns:a16="http://schemas.microsoft.com/office/drawing/2014/main" id="{00000000-0008-0000-0B00-000007000000}"/>
            </a:ext>
          </a:extLst>
        </xdr:cNvPr>
        <xdr:cNvSpPr/>
      </xdr:nvSpPr>
      <xdr:spPr>
        <a:xfrm>
          <a:off x="11651640" y="8882062"/>
          <a:ext cx="1405932" cy="772713"/>
        </a:xfrm>
        <a:prstGeom prst="accentBorderCallout3">
          <a:avLst>
            <a:gd name="adj1" fmla="val 18750"/>
            <a:gd name="adj2" fmla="val -8333"/>
            <a:gd name="adj3" fmla="val 1729"/>
            <a:gd name="adj4" fmla="val -8058"/>
            <a:gd name="adj5" fmla="val 2930"/>
            <a:gd name="adj6" fmla="val -63457"/>
            <a:gd name="adj7" fmla="val 21473"/>
            <a:gd name="adj8" fmla="val -8333"/>
          </a:avLst>
        </a:prstGeom>
        <a:solidFill>
          <a:srgbClr val="F4EFE4"/>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l"/>
          <a:r>
            <a:rPr lang="es-PE" sz="1100">
              <a:solidFill>
                <a:srgbClr val="76612E"/>
              </a:solidFill>
              <a:latin typeface="+mn-lt"/>
              <a:ea typeface="+mn-ea"/>
              <a:cs typeface="+mn-cs"/>
            </a:rPr>
            <a:t>Recuerda,</a:t>
          </a:r>
          <a:r>
            <a:rPr lang="es-PE" sz="1100" baseline="0">
              <a:solidFill>
                <a:srgbClr val="76612E"/>
              </a:solidFill>
              <a:latin typeface="+mn-lt"/>
              <a:ea typeface="+mn-ea"/>
              <a:cs typeface="+mn-cs"/>
            </a:rPr>
            <a:t> ingresa </a:t>
          </a:r>
          <a:r>
            <a:rPr lang="es-PE" sz="1100">
              <a:solidFill>
                <a:srgbClr val="76612E"/>
              </a:solidFill>
              <a:latin typeface="+mn-lt"/>
              <a:ea typeface="+mn-ea"/>
              <a:cs typeface="+mn-cs"/>
            </a:rPr>
            <a:t>datos solo</a:t>
          </a:r>
          <a:r>
            <a:rPr lang="es-PE" sz="1100" baseline="0">
              <a:solidFill>
                <a:srgbClr val="76612E"/>
              </a:solidFill>
              <a:latin typeface="+mn-lt"/>
              <a:ea typeface="+mn-ea"/>
              <a:cs typeface="+mn-cs"/>
            </a:rPr>
            <a:t> </a:t>
          </a:r>
          <a:r>
            <a:rPr lang="es-PE" sz="1100">
              <a:solidFill>
                <a:srgbClr val="76612E"/>
              </a:solidFill>
              <a:latin typeface="+mn-lt"/>
              <a:ea typeface="+mn-ea"/>
              <a:cs typeface="+mn-cs"/>
            </a:rPr>
            <a:t>en las celdas en blanco.</a:t>
          </a:r>
        </a:p>
      </xdr:txBody>
    </xdr:sp>
    <xdr:clientData/>
  </xdr:twoCellAnchor>
  <xdr:twoCellAnchor>
    <xdr:from>
      <xdr:col>21</xdr:col>
      <xdr:colOff>297657</xdr:colOff>
      <xdr:row>1</xdr:row>
      <xdr:rowOff>0</xdr:rowOff>
    </xdr:from>
    <xdr:to>
      <xdr:col>25</xdr:col>
      <xdr:colOff>286731</xdr:colOff>
      <xdr:row>2</xdr:row>
      <xdr:rowOff>168368</xdr:rowOff>
    </xdr:to>
    <xdr:grpSp>
      <xdr:nvGrpSpPr>
        <xdr:cNvPr id="4" name="Grupo 3"/>
        <xdr:cNvGrpSpPr/>
      </xdr:nvGrpSpPr>
      <xdr:grpSpPr>
        <a:xfrm>
          <a:off x="9644063" y="309563"/>
          <a:ext cx="1775012" cy="489836"/>
          <a:chOff x="11851341" y="51548"/>
          <a:chExt cx="1775012" cy="430305"/>
        </a:xfrm>
      </xdr:grpSpPr>
      <xdr:sp macro="" textlink="">
        <xdr:nvSpPr>
          <xdr:cNvPr id="5" name="CuadroTexto 4"/>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3_MonitLectivas" textlink="">
        <xdr:nvSpPr>
          <xdr:cNvPr id="6" name="CuadroTexto 5"/>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twoCellAnchor>
    <xdr:from>
      <xdr:col>26</xdr:col>
      <xdr:colOff>102577</xdr:colOff>
      <xdr:row>61</xdr:row>
      <xdr:rowOff>59530</xdr:rowOff>
    </xdr:from>
    <xdr:to>
      <xdr:col>29</xdr:col>
      <xdr:colOff>258353</xdr:colOff>
      <xdr:row>65</xdr:row>
      <xdr:rowOff>46430</xdr:rowOff>
    </xdr:to>
    <xdr:sp macro="" textlink="">
      <xdr:nvSpPr>
        <xdr:cNvPr id="7" name="Llamada con línea 3 (borde y barra de énfasis) 6">
          <a:extLst>
            <a:ext uri="{FF2B5EF4-FFF2-40B4-BE49-F238E27FC236}">
              <a16:creationId xmlns:a16="http://schemas.microsoft.com/office/drawing/2014/main" id="{00000000-0008-0000-0B00-000007000000}"/>
            </a:ext>
          </a:extLst>
        </xdr:cNvPr>
        <xdr:cNvSpPr/>
      </xdr:nvSpPr>
      <xdr:spPr>
        <a:xfrm>
          <a:off x="11651640" y="12168186"/>
          <a:ext cx="1405932" cy="772713"/>
        </a:xfrm>
        <a:prstGeom prst="accentBorderCallout3">
          <a:avLst>
            <a:gd name="adj1" fmla="val 18750"/>
            <a:gd name="adj2" fmla="val -8333"/>
            <a:gd name="adj3" fmla="val 1729"/>
            <a:gd name="adj4" fmla="val -8058"/>
            <a:gd name="adj5" fmla="val 2930"/>
            <a:gd name="adj6" fmla="val -63457"/>
            <a:gd name="adj7" fmla="val 21473"/>
            <a:gd name="adj8" fmla="val -8333"/>
          </a:avLst>
        </a:prstGeom>
        <a:solidFill>
          <a:srgbClr val="F4EFE4"/>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l"/>
          <a:r>
            <a:rPr lang="es-PE" sz="1100">
              <a:solidFill>
                <a:srgbClr val="76612E"/>
              </a:solidFill>
              <a:latin typeface="+mn-lt"/>
              <a:ea typeface="+mn-ea"/>
              <a:cs typeface="+mn-cs"/>
            </a:rPr>
            <a:t>Recuerda,</a:t>
          </a:r>
          <a:r>
            <a:rPr lang="es-PE" sz="1100" baseline="0">
              <a:solidFill>
                <a:srgbClr val="76612E"/>
              </a:solidFill>
              <a:latin typeface="+mn-lt"/>
              <a:ea typeface="+mn-ea"/>
              <a:cs typeface="+mn-cs"/>
            </a:rPr>
            <a:t> ingresa </a:t>
          </a:r>
          <a:r>
            <a:rPr lang="es-PE" sz="1100">
              <a:solidFill>
                <a:srgbClr val="76612E"/>
              </a:solidFill>
              <a:latin typeface="+mn-lt"/>
              <a:ea typeface="+mn-ea"/>
              <a:cs typeface="+mn-cs"/>
            </a:rPr>
            <a:t>datos solo</a:t>
          </a:r>
          <a:r>
            <a:rPr lang="es-PE" sz="1100" baseline="0">
              <a:solidFill>
                <a:srgbClr val="76612E"/>
              </a:solidFill>
              <a:latin typeface="+mn-lt"/>
              <a:ea typeface="+mn-ea"/>
              <a:cs typeface="+mn-cs"/>
            </a:rPr>
            <a:t> </a:t>
          </a:r>
          <a:r>
            <a:rPr lang="es-PE" sz="1100">
              <a:solidFill>
                <a:srgbClr val="76612E"/>
              </a:solidFill>
              <a:latin typeface="+mn-lt"/>
              <a:ea typeface="+mn-ea"/>
              <a:cs typeface="+mn-cs"/>
            </a:rPr>
            <a:t>en las celdas en blanco.</a:t>
          </a:r>
        </a:p>
      </xdr:txBody>
    </xdr:sp>
    <xdr:clientData/>
  </xdr:twoCellAnchor>
  <xdr:twoCellAnchor>
    <xdr:from>
      <xdr:col>26</xdr:col>
      <xdr:colOff>102577</xdr:colOff>
      <xdr:row>77</xdr:row>
      <xdr:rowOff>71436</xdr:rowOff>
    </xdr:from>
    <xdr:to>
      <xdr:col>29</xdr:col>
      <xdr:colOff>239303</xdr:colOff>
      <xdr:row>81</xdr:row>
      <xdr:rowOff>82149</xdr:rowOff>
    </xdr:to>
    <xdr:sp macro="" textlink="">
      <xdr:nvSpPr>
        <xdr:cNvPr id="8" name="Llamada con línea 3 (borde y barra de énfasis) 7">
          <a:extLst>
            <a:ext uri="{FF2B5EF4-FFF2-40B4-BE49-F238E27FC236}">
              <a16:creationId xmlns:a16="http://schemas.microsoft.com/office/drawing/2014/main" id="{00000000-0008-0000-0B00-000007000000}"/>
            </a:ext>
          </a:extLst>
        </xdr:cNvPr>
        <xdr:cNvSpPr/>
      </xdr:nvSpPr>
      <xdr:spPr>
        <a:xfrm>
          <a:off x="11651640" y="15490030"/>
          <a:ext cx="1386882" cy="796525"/>
        </a:xfrm>
        <a:prstGeom prst="accentBorderCallout3">
          <a:avLst>
            <a:gd name="adj1" fmla="val 18750"/>
            <a:gd name="adj2" fmla="val -8333"/>
            <a:gd name="adj3" fmla="val 1729"/>
            <a:gd name="adj4" fmla="val -8058"/>
            <a:gd name="adj5" fmla="val 2930"/>
            <a:gd name="adj6" fmla="val -63457"/>
            <a:gd name="adj7" fmla="val 21473"/>
            <a:gd name="adj8" fmla="val -8333"/>
          </a:avLst>
        </a:prstGeom>
        <a:solidFill>
          <a:srgbClr val="F4EFE4"/>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l"/>
          <a:r>
            <a:rPr lang="es-PE" sz="1100">
              <a:solidFill>
                <a:srgbClr val="76612E"/>
              </a:solidFill>
              <a:latin typeface="+mn-lt"/>
              <a:ea typeface="+mn-ea"/>
              <a:cs typeface="+mn-cs"/>
            </a:rPr>
            <a:t>Recuerda,</a:t>
          </a:r>
          <a:r>
            <a:rPr lang="es-PE" sz="1100" baseline="0">
              <a:solidFill>
                <a:srgbClr val="76612E"/>
              </a:solidFill>
              <a:latin typeface="+mn-lt"/>
              <a:ea typeface="+mn-ea"/>
              <a:cs typeface="+mn-cs"/>
            </a:rPr>
            <a:t> ingresa </a:t>
          </a:r>
          <a:r>
            <a:rPr lang="es-PE" sz="1100">
              <a:solidFill>
                <a:srgbClr val="76612E"/>
              </a:solidFill>
              <a:latin typeface="+mn-lt"/>
              <a:ea typeface="+mn-ea"/>
              <a:cs typeface="+mn-cs"/>
            </a:rPr>
            <a:t>datos solo</a:t>
          </a:r>
          <a:r>
            <a:rPr lang="es-PE" sz="1100" baseline="0">
              <a:solidFill>
                <a:srgbClr val="76612E"/>
              </a:solidFill>
              <a:latin typeface="+mn-lt"/>
              <a:ea typeface="+mn-ea"/>
              <a:cs typeface="+mn-cs"/>
            </a:rPr>
            <a:t> </a:t>
          </a:r>
          <a:r>
            <a:rPr lang="es-PE" sz="1100">
              <a:solidFill>
                <a:srgbClr val="76612E"/>
              </a:solidFill>
              <a:latin typeface="+mn-lt"/>
              <a:ea typeface="+mn-ea"/>
              <a:cs typeface="+mn-cs"/>
            </a:rPr>
            <a:t>en las celdas en blanco.</a:t>
          </a:r>
        </a:p>
      </xdr:txBody>
    </xdr:sp>
    <xdr:clientData/>
  </xdr:twoCellAnchor>
  <xdr:twoCellAnchor>
    <xdr:from>
      <xdr:col>0</xdr:col>
      <xdr:colOff>0</xdr:colOff>
      <xdr:row>0</xdr:row>
      <xdr:rowOff>0</xdr:rowOff>
    </xdr:from>
    <xdr:to>
      <xdr:col>0</xdr:col>
      <xdr:colOff>447675</xdr:colOff>
      <xdr:row>28</xdr:row>
      <xdr:rowOff>37707</xdr:rowOff>
    </xdr:to>
    <xdr:sp macro="" textlink="">
      <xdr:nvSpPr>
        <xdr:cNvPr id="9" name="Rectángulo 8">
          <a:extLst>
            <a:ext uri="{FF2B5EF4-FFF2-40B4-BE49-F238E27FC236}">
              <a16:creationId xmlns:a16="http://schemas.microsoft.com/office/drawing/2014/main" id="{03EADDAE-8FE3-4509-A6BD-3E2D798092C8}"/>
            </a:ext>
          </a:extLst>
        </xdr:cNvPr>
        <xdr:cNvSpPr/>
      </xdr:nvSpPr>
      <xdr:spPr>
        <a:xfrm rot="16200000">
          <a:off x="-2533453" y="2533453"/>
          <a:ext cx="5514582"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   Compromiso  de  Gestión   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xdr:colOff>
      <xdr:row>0</xdr:row>
      <xdr:rowOff>11906</xdr:rowOff>
    </xdr:from>
    <xdr:to>
      <xdr:col>0</xdr:col>
      <xdr:colOff>500062</xdr:colOff>
      <xdr:row>21</xdr:row>
      <xdr:rowOff>119062</xdr:rowOff>
    </xdr:to>
    <xdr:sp macro="" textlink="">
      <xdr:nvSpPr>
        <xdr:cNvPr id="2" name="Rectángulo 1">
          <a:extLst>
            <a:ext uri="{FF2B5EF4-FFF2-40B4-BE49-F238E27FC236}">
              <a16:creationId xmlns:a16="http://schemas.microsoft.com/office/drawing/2014/main" id="{00000000-0008-0000-0A00-000002000000}"/>
            </a:ext>
          </a:extLst>
        </xdr:cNvPr>
        <xdr:cNvSpPr/>
      </xdr:nvSpPr>
      <xdr:spPr>
        <a:xfrm rot="16200000">
          <a:off x="-2577702" y="2589611"/>
          <a:ext cx="5655469" cy="500059"/>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2</a:t>
          </a:r>
        </a:p>
      </xdr:txBody>
    </xdr:sp>
    <xdr:clientData/>
  </xdr:twoCellAnchor>
  <xdr:twoCellAnchor>
    <xdr:from>
      <xdr:col>9</xdr:col>
      <xdr:colOff>488156</xdr:colOff>
      <xdr:row>0</xdr:row>
      <xdr:rowOff>128588</xdr:rowOff>
    </xdr:from>
    <xdr:to>
      <xdr:col>11</xdr:col>
      <xdr:colOff>703449</xdr:colOff>
      <xdr:row>1</xdr:row>
      <xdr:rowOff>1681</xdr:rowOff>
    </xdr:to>
    <xdr:grpSp>
      <xdr:nvGrpSpPr>
        <xdr:cNvPr id="3" name="Grupo 2"/>
        <xdr:cNvGrpSpPr/>
      </xdr:nvGrpSpPr>
      <xdr:grpSpPr>
        <a:xfrm>
          <a:off x="9775031" y="128588"/>
          <a:ext cx="2275074" cy="289812"/>
          <a:chOff x="11851341" y="51548"/>
          <a:chExt cx="1775012" cy="430305"/>
        </a:xfrm>
      </xdr:grpSpPr>
      <xdr:sp macro="[0]!ocultarC2_Monit1" textlink="">
        <xdr:nvSpPr>
          <xdr:cNvPr id="4" name="CuadroTexto 3"/>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2_Monit1" textlink="">
        <xdr:nvSpPr>
          <xdr:cNvPr id="5" name="CuadroTexto 4"/>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35</xdr:col>
      <xdr:colOff>214312</xdr:colOff>
      <xdr:row>0</xdr:row>
      <xdr:rowOff>47626</xdr:rowOff>
    </xdr:from>
    <xdr:to>
      <xdr:col>40</xdr:col>
      <xdr:colOff>441511</xdr:colOff>
      <xdr:row>1</xdr:row>
      <xdr:rowOff>61212</xdr:rowOff>
    </xdr:to>
    <xdr:grpSp>
      <xdr:nvGrpSpPr>
        <xdr:cNvPr id="2" name="Grupo 1"/>
        <xdr:cNvGrpSpPr/>
      </xdr:nvGrpSpPr>
      <xdr:grpSpPr>
        <a:xfrm>
          <a:off x="11941968" y="47626"/>
          <a:ext cx="1775012" cy="430305"/>
          <a:chOff x="11851341" y="51548"/>
          <a:chExt cx="1775012" cy="430305"/>
        </a:xfrm>
      </xdr:grpSpPr>
      <xdr:sp macro=""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1_MonitSec2"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35</xdr:col>
      <xdr:colOff>130969</xdr:colOff>
      <xdr:row>0</xdr:row>
      <xdr:rowOff>11906</xdr:rowOff>
    </xdr:from>
    <xdr:to>
      <xdr:col>39</xdr:col>
      <xdr:colOff>310543</xdr:colOff>
      <xdr:row>1</xdr:row>
      <xdr:rowOff>85023</xdr:rowOff>
    </xdr:to>
    <xdr:grpSp>
      <xdr:nvGrpSpPr>
        <xdr:cNvPr id="2" name="Grupo 1"/>
        <xdr:cNvGrpSpPr/>
      </xdr:nvGrpSpPr>
      <xdr:grpSpPr>
        <a:xfrm>
          <a:off x="12084844" y="11906"/>
          <a:ext cx="1775012" cy="430305"/>
          <a:chOff x="11851341" y="51548"/>
          <a:chExt cx="1775012" cy="430305"/>
        </a:xfrm>
      </xdr:grpSpPr>
      <xdr:sp macro=""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1_MonitSec"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204107</xdr:colOff>
      <xdr:row>0</xdr:row>
      <xdr:rowOff>132669</xdr:rowOff>
    </xdr:from>
    <xdr:to>
      <xdr:col>20</xdr:col>
      <xdr:colOff>157462</xdr:colOff>
      <xdr:row>2</xdr:row>
      <xdr:rowOff>28894</xdr:rowOff>
    </xdr:to>
    <xdr:grpSp>
      <xdr:nvGrpSpPr>
        <xdr:cNvPr id="2" name="Grupo 1"/>
        <xdr:cNvGrpSpPr/>
      </xdr:nvGrpSpPr>
      <xdr:grpSpPr>
        <a:xfrm>
          <a:off x="12312763" y="132669"/>
          <a:ext cx="1679762" cy="467725"/>
          <a:chOff x="11851341" y="51548"/>
          <a:chExt cx="1678373" cy="471451"/>
        </a:xfrm>
      </xdr:grpSpPr>
      <xdr:sp macro="[0]!ocultarC1_Monitprim2" textlink="">
        <xdr:nvSpPr>
          <xdr:cNvPr id="3" name="CuadroTexto 2"/>
          <xdr:cNvSpPr txBox="1"/>
        </xdr:nvSpPr>
        <xdr:spPr>
          <a:xfrm>
            <a:off x="11938479" y="186822"/>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1_Monitprim2"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833438</xdr:colOff>
      <xdr:row>0</xdr:row>
      <xdr:rowOff>154781</xdr:rowOff>
    </xdr:from>
    <xdr:to>
      <xdr:col>16</xdr:col>
      <xdr:colOff>262919</xdr:colOff>
      <xdr:row>1</xdr:row>
      <xdr:rowOff>192180</xdr:rowOff>
    </xdr:to>
    <xdr:grpSp>
      <xdr:nvGrpSpPr>
        <xdr:cNvPr id="2" name="Grupo 1"/>
        <xdr:cNvGrpSpPr/>
      </xdr:nvGrpSpPr>
      <xdr:grpSpPr>
        <a:xfrm>
          <a:off x="10715626" y="154781"/>
          <a:ext cx="1691668" cy="430305"/>
          <a:chOff x="11851341" y="51548"/>
          <a:chExt cx="1775012" cy="430305"/>
        </a:xfrm>
      </xdr:grpSpPr>
      <xdr:sp macro=""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1_MonitPrim"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202406</xdr:colOff>
      <xdr:row>0</xdr:row>
      <xdr:rowOff>0</xdr:rowOff>
    </xdr:from>
    <xdr:to>
      <xdr:col>20</xdr:col>
      <xdr:colOff>251012</xdr:colOff>
      <xdr:row>1</xdr:row>
      <xdr:rowOff>180273</xdr:rowOff>
    </xdr:to>
    <xdr:grpSp>
      <xdr:nvGrpSpPr>
        <xdr:cNvPr id="2" name="Grupo 1"/>
        <xdr:cNvGrpSpPr/>
      </xdr:nvGrpSpPr>
      <xdr:grpSpPr>
        <a:xfrm>
          <a:off x="12061031" y="0"/>
          <a:ext cx="1775012" cy="394586"/>
          <a:chOff x="11851341" y="51548"/>
          <a:chExt cx="1775012" cy="430305"/>
        </a:xfrm>
      </xdr:grpSpPr>
      <xdr:sp macro=""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1_MonitPrimEIB"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2</xdr:row>
      <xdr:rowOff>47625</xdr:rowOff>
    </xdr:from>
    <xdr:to>
      <xdr:col>5</xdr:col>
      <xdr:colOff>358775</xdr:colOff>
      <xdr:row>4</xdr:row>
      <xdr:rowOff>28575</xdr:rowOff>
    </xdr:to>
    <xdr:pic>
      <xdr:nvPicPr>
        <xdr:cNvPr id="2" name="Imagen 1">
          <a:extLst>
            <a:ext uri="{FF2B5EF4-FFF2-40B4-BE49-F238E27FC236}">
              <a16:creationId xmlns:a16="http://schemas.microsoft.com/office/drawing/2014/main" id="{D2770623-F056-4B31-B3C7-A82C1BE0E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 y="936625"/>
          <a:ext cx="24701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167482</xdr:colOff>
      <xdr:row>15</xdr:row>
      <xdr:rowOff>25399</xdr:rowOff>
    </xdr:from>
    <xdr:to>
      <xdr:col>3</xdr:col>
      <xdr:colOff>329482</xdr:colOff>
      <xdr:row>15</xdr:row>
      <xdr:rowOff>205399</xdr:rowOff>
    </xdr:to>
    <xdr:sp macro="[0]!MOstrarmatrizdiagnostica" textlink="">
      <xdr:nvSpPr>
        <xdr:cNvPr id="6" name="Rectángulo 5"/>
        <xdr:cNvSpPr/>
      </xdr:nvSpPr>
      <xdr:spPr>
        <a:xfrm>
          <a:off x="1072357" y="4295774"/>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167482</xdr:colOff>
      <xdr:row>16</xdr:row>
      <xdr:rowOff>42862</xdr:rowOff>
    </xdr:from>
    <xdr:to>
      <xdr:col>3</xdr:col>
      <xdr:colOff>329482</xdr:colOff>
      <xdr:row>16</xdr:row>
      <xdr:rowOff>222862</xdr:rowOff>
    </xdr:to>
    <xdr:sp macro="[0]!MOstrarmatrizdeplanificacion" textlink="">
      <xdr:nvSpPr>
        <xdr:cNvPr id="7" name="Rectángulo 6"/>
        <xdr:cNvSpPr/>
      </xdr:nvSpPr>
      <xdr:spPr>
        <a:xfrm>
          <a:off x="1072357" y="4551362"/>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167482</xdr:colOff>
      <xdr:row>19</xdr:row>
      <xdr:rowOff>7142</xdr:rowOff>
    </xdr:from>
    <xdr:to>
      <xdr:col>3</xdr:col>
      <xdr:colOff>329482</xdr:colOff>
      <xdr:row>19</xdr:row>
      <xdr:rowOff>187142</xdr:rowOff>
    </xdr:to>
    <xdr:sp macro="[0]!MOstrarc1ece" textlink="">
      <xdr:nvSpPr>
        <xdr:cNvPr id="8" name="Rectángulo 7"/>
        <xdr:cNvSpPr/>
      </xdr:nvSpPr>
      <xdr:spPr>
        <a:xfrm>
          <a:off x="1072357" y="5468142"/>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167482</xdr:colOff>
      <xdr:row>34</xdr:row>
      <xdr:rowOff>88898</xdr:rowOff>
    </xdr:from>
    <xdr:to>
      <xdr:col>3</xdr:col>
      <xdr:colOff>329482</xdr:colOff>
      <xdr:row>34</xdr:row>
      <xdr:rowOff>268898</xdr:rowOff>
    </xdr:to>
    <xdr:sp macro="[0]!MOstrarPrimariaEIB" textlink="">
      <xdr:nvSpPr>
        <xdr:cNvPr id="12" name="Rectángulo 11"/>
        <xdr:cNvSpPr/>
      </xdr:nvSpPr>
      <xdr:spPr>
        <a:xfrm>
          <a:off x="1072357" y="8756648"/>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167482</xdr:colOff>
      <xdr:row>35</xdr:row>
      <xdr:rowOff>38892</xdr:rowOff>
    </xdr:from>
    <xdr:to>
      <xdr:col>3</xdr:col>
      <xdr:colOff>329482</xdr:colOff>
      <xdr:row>35</xdr:row>
      <xdr:rowOff>218892</xdr:rowOff>
    </xdr:to>
    <xdr:sp macro="[0]!MOstrarPrimaria" textlink="">
      <xdr:nvSpPr>
        <xdr:cNvPr id="13" name="Rectángulo 12"/>
        <xdr:cNvSpPr/>
      </xdr:nvSpPr>
      <xdr:spPr>
        <a:xfrm>
          <a:off x="1072357" y="8992392"/>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167482</xdr:colOff>
      <xdr:row>36</xdr:row>
      <xdr:rowOff>48417</xdr:rowOff>
    </xdr:from>
    <xdr:to>
      <xdr:col>3</xdr:col>
      <xdr:colOff>329482</xdr:colOff>
      <xdr:row>37</xdr:row>
      <xdr:rowOff>0</xdr:rowOff>
    </xdr:to>
    <xdr:sp macro="[0]!MOstrarPrimaria2" textlink="">
      <xdr:nvSpPr>
        <xdr:cNvPr id="14" name="Rectángulo 13"/>
        <xdr:cNvSpPr/>
      </xdr:nvSpPr>
      <xdr:spPr>
        <a:xfrm>
          <a:off x="1072357" y="922416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167482</xdr:colOff>
      <xdr:row>22</xdr:row>
      <xdr:rowOff>23017</xdr:rowOff>
    </xdr:from>
    <xdr:to>
      <xdr:col>3</xdr:col>
      <xdr:colOff>329482</xdr:colOff>
      <xdr:row>23</xdr:row>
      <xdr:rowOff>12517</xdr:rowOff>
    </xdr:to>
    <xdr:sp macro="[0]!MOstrarc1_C2_Permanencia_y_conclusión" textlink="">
      <xdr:nvSpPr>
        <xdr:cNvPr id="16" name="Rectángulo 15"/>
        <xdr:cNvSpPr/>
      </xdr:nvSpPr>
      <xdr:spPr>
        <a:xfrm>
          <a:off x="1072357" y="608726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167482</xdr:colOff>
      <xdr:row>28</xdr:row>
      <xdr:rowOff>79375</xdr:rowOff>
    </xdr:from>
    <xdr:to>
      <xdr:col>3</xdr:col>
      <xdr:colOff>329482</xdr:colOff>
      <xdr:row>28</xdr:row>
      <xdr:rowOff>259375</xdr:rowOff>
    </xdr:to>
    <xdr:sp macro="[0]!MOstrarc4Acompymonitore" textlink="">
      <xdr:nvSpPr>
        <xdr:cNvPr id="18" name="Rectángulo 17"/>
        <xdr:cNvSpPr/>
      </xdr:nvSpPr>
      <xdr:spPr>
        <a:xfrm>
          <a:off x="1072357" y="7397750"/>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167482</xdr:colOff>
      <xdr:row>31</xdr:row>
      <xdr:rowOff>47625</xdr:rowOff>
    </xdr:from>
    <xdr:to>
      <xdr:col>3</xdr:col>
      <xdr:colOff>329482</xdr:colOff>
      <xdr:row>32</xdr:row>
      <xdr:rowOff>5375</xdr:rowOff>
    </xdr:to>
    <xdr:sp macro="[0]!MOstrarc5_convivenciaesc" textlink="">
      <xdr:nvSpPr>
        <xdr:cNvPr id="19" name="Rectángulo 18"/>
        <xdr:cNvSpPr/>
      </xdr:nvSpPr>
      <xdr:spPr>
        <a:xfrm>
          <a:off x="1072357" y="8080375"/>
          <a:ext cx="162000" cy="148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167482</xdr:colOff>
      <xdr:row>25</xdr:row>
      <xdr:rowOff>48419</xdr:rowOff>
    </xdr:from>
    <xdr:to>
      <xdr:col>3</xdr:col>
      <xdr:colOff>329482</xdr:colOff>
      <xdr:row>26</xdr:row>
      <xdr:rowOff>6169</xdr:rowOff>
    </xdr:to>
    <xdr:sp macro="[0]!MOstrarc1_C3_calendarizacionprim" textlink="">
      <xdr:nvSpPr>
        <xdr:cNvPr id="20" name="Rectángulo 19"/>
        <xdr:cNvSpPr/>
      </xdr:nvSpPr>
      <xdr:spPr>
        <a:xfrm>
          <a:off x="1072357" y="6715919"/>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610054</xdr:colOff>
      <xdr:row>15</xdr:row>
      <xdr:rowOff>53602</xdr:rowOff>
    </xdr:from>
    <xdr:to>
      <xdr:col>10</xdr:col>
      <xdr:colOff>10054</xdr:colOff>
      <xdr:row>15</xdr:row>
      <xdr:rowOff>233602</xdr:rowOff>
    </xdr:to>
    <xdr:sp macro="[0]!mostrarmontoreo" textlink="">
      <xdr:nvSpPr>
        <xdr:cNvPr id="22" name="Rectángulo 21"/>
        <xdr:cNvSpPr/>
      </xdr:nvSpPr>
      <xdr:spPr>
        <a:xfrm>
          <a:off x="5642429" y="4974852"/>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619125</xdr:colOff>
      <xdr:row>34</xdr:row>
      <xdr:rowOff>11338</xdr:rowOff>
    </xdr:from>
    <xdr:to>
      <xdr:col>10</xdr:col>
      <xdr:colOff>19125</xdr:colOff>
      <xdr:row>34</xdr:row>
      <xdr:rowOff>191338</xdr:rowOff>
    </xdr:to>
    <xdr:sp macro="[0]!mostrarC1_MonitPrimEIB" textlink="">
      <xdr:nvSpPr>
        <xdr:cNvPr id="26" name="Rectángulo 25"/>
        <xdr:cNvSpPr/>
      </xdr:nvSpPr>
      <xdr:spPr>
        <a:xfrm>
          <a:off x="5651500" y="9155338"/>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611909</xdr:colOff>
      <xdr:row>35</xdr:row>
      <xdr:rowOff>53191</xdr:rowOff>
    </xdr:from>
    <xdr:to>
      <xdr:col>10</xdr:col>
      <xdr:colOff>11909</xdr:colOff>
      <xdr:row>35</xdr:row>
      <xdr:rowOff>233191</xdr:rowOff>
    </xdr:to>
    <xdr:sp macro="[0]!mostrarC1_MonitPrim" textlink="">
      <xdr:nvSpPr>
        <xdr:cNvPr id="27" name="Rectángulo 26"/>
        <xdr:cNvSpPr/>
      </xdr:nvSpPr>
      <xdr:spPr>
        <a:xfrm>
          <a:off x="5644284" y="9403566"/>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611909</xdr:colOff>
      <xdr:row>36</xdr:row>
      <xdr:rowOff>64738</xdr:rowOff>
    </xdr:from>
    <xdr:to>
      <xdr:col>10</xdr:col>
      <xdr:colOff>11909</xdr:colOff>
      <xdr:row>37</xdr:row>
      <xdr:rowOff>0</xdr:rowOff>
    </xdr:to>
    <xdr:sp macro="[0]!mostrarC1_Monitprim2" textlink="">
      <xdr:nvSpPr>
        <xdr:cNvPr id="28" name="Rectángulo 27"/>
        <xdr:cNvSpPr/>
      </xdr:nvSpPr>
      <xdr:spPr>
        <a:xfrm>
          <a:off x="6358659" y="10367613"/>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635000</xdr:colOff>
      <xdr:row>19</xdr:row>
      <xdr:rowOff>31749</xdr:rowOff>
    </xdr:from>
    <xdr:to>
      <xdr:col>10</xdr:col>
      <xdr:colOff>35000</xdr:colOff>
      <xdr:row>19</xdr:row>
      <xdr:rowOff>211749</xdr:rowOff>
    </xdr:to>
    <xdr:sp macro="[0]!mostrarC2_Monit1" textlink="">
      <xdr:nvSpPr>
        <xdr:cNvPr id="31" name="Rectángulo 30"/>
        <xdr:cNvSpPr/>
      </xdr:nvSpPr>
      <xdr:spPr>
        <a:xfrm>
          <a:off x="5667375" y="5921374"/>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619125</xdr:colOff>
      <xdr:row>24</xdr:row>
      <xdr:rowOff>24327</xdr:rowOff>
    </xdr:from>
    <xdr:to>
      <xdr:col>10</xdr:col>
      <xdr:colOff>19125</xdr:colOff>
      <xdr:row>25</xdr:row>
      <xdr:rowOff>13827</xdr:rowOff>
    </xdr:to>
    <xdr:sp macro="[0]!mostrarC3MonitEfectivasPrim" textlink="">
      <xdr:nvSpPr>
        <xdr:cNvPr id="33" name="Rectángulo 32"/>
        <xdr:cNvSpPr/>
      </xdr:nvSpPr>
      <xdr:spPr>
        <a:xfrm>
          <a:off x="5651500" y="6929952"/>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619125</xdr:colOff>
      <xdr:row>23</xdr:row>
      <xdr:rowOff>15875</xdr:rowOff>
    </xdr:from>
    <xdr:to>
      <xdr:col>10</xdr:col>
      <xdr:colOff>19125</xdr:colOff>
      <xdr:row>24</xdr:row>
      <xdr:rowOff>5375</xdr:rowOff>
    </xdr:to>
    <xdr:sp macro="[0]!mostrarC3_MonitLectivas" textlink="">
      <xdr:nvSpPr>
        <xdr:cNvPr id="34" name="Rectángulo 33"/>
        <xdr:cNvSpPr/>
      </xdr:nvSpPr>
      <xdr:spPr>
        <a:xfrm>
          <a:off x="5651500" y="6731000"/>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619125</xdr:colOff>
      <xdr:row>37</xdr:row>
      <xdr:rowOff>0</xdr:rowOff>
    </xdr:from>
    <xdr:to>
      <xdr:col>10</xdr:col>
      <xdr:colOff>19125</xdr:colOff>
      <xdr:row>37</xdr:row>
      <xdr:rowOff>37124</xdr:rowOff>
    </xdr:to>
    <xdr:sp macro="[0]!mostrarC4_MonitAcompañamiento" textlink="">
      <xdr:nvSpPr>
        <xdr:cNvPr id="36" name="Rectángulo 35"/>
        <xdr:cNvSpPr/>
      </xdr:nvSpPr>
      <xdr:spPr>
        <a:xfrm>
          <a:off x="5651500" y="7604124"/>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619125</xdr:colOff>
      <xdr:row>37</xdr:row>
      <xdr:rowOff>63501</xdr:rowOff>
    </xdr:from>
    <xdr:to>
      <xdr:col>10</xdr:col>
      <xdr:colOff>19125</xdr:colOff>
      <xdr:row>38</xdr:row>
      <xdr:rowOff>53001</xdr:rowOff>
    </xdr:to>
    <xdr:sp macro="[0]!mostrarC5MonitNormas" textlink="">
      <xdr:nvSpPr>
        <xdr:cNvPr id="37" name="Rectángulo 36"/>
        <xdr:cNvSpPr/>
      </xdr:nvSpPr>
      <xdr:spPr>
        <a:xfrm>
          <a:off x="5651500" y="10144126"/>
          <a:ext cx="162000" cy="21175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16</xdr:row>
      <xdr:rowOff>90488</xdr:rowOff>
    </xdr:from>
    <xdr:to>
      <xdr:col>10</xdr:col>
      <xdr:colOff>3250</xdr:colOff>
      <xdr:row>17</xdr:row>
      <xdr:rowOff>32363</xdr:rowOff>
    </xdr:to>
    <xdr:sp macro="[0]!mostrarmatrizimplementacion" textlink="">
      <xdr:nvSpPr>
        <xdr:cNvPr id="38" name="Rectángulo 37"/>
        <xdr:cNvSpPr/>
      </xdr:nvSpPr>
      <xdr:spPr>
        <a:xfrm>
          <a:off x="5635625" y="5249863"/>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127000</xdr:colOff>
      <xdr:row>32</xdr:row>
      <xdr:rowOff>190500</xdr:rowOff>
    </xdr:from>
    <xdr:to>
      <xdr:col>8</xdr:col>
      <xdr:colOff>1254125</xdr:colOff>
      <xdr:row>32</xdr:row>
      <xdr:rowOff>190500</xdr:rowOff>
    </xdr:to>
    <xdr:cxnSp macro="">
      <xdr:nvCxnSpPr>
        <xdr:cNvPr id="5" name="Conector recto 4"/>
        <xdr:cNvCxnSpPr/>
      </xdr:nvCxnSpPr>
      <xdr:spPr>
        <a:xfrm>
          <a:off x="1031875" y="9318625"/>
          <a:ext cx="44926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619125</xdr:colOff>
      <xdr:row>32</xdr:row>
      <xdr:rowOff>174625</xdr:rowOff>
    </xdr:from>
    <xdr:to>
      <xdr:col>15</xdr:col>
      <xdr:colOff>762000</xdr:colOff>
      <xdr:row>32</xdr:row>
      <xdr:rowOff>174625</xdr:rowOff>
    </xdr:to>
    <xdr:cxnSp macro="">
      <xdr:nvCxnSpPr>
        <xdr:cNvPr id="29" name="Conector recto 28"/>
        <xdr:cNvCxnSpPr/>
      </xdr:nvCxnSpPr>
      <xdr:spPr>
        <a:xfrm>
          <a:off x="6365875" y="9302750"/>
          <a:ext cx="44926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365125</xdr:colOff>
      <xdr:row>2</xdr:row>
      <xdr:rowOff>79375</xdr:rowOff>
    </xdr:from>
    <xdr:to>
      <xdr:col>17</xdr:col>
      <xdr:colOff>13607</xdr:colOff>
      <xdr:row>4</xdr:row>
      <xdr:rowOff>51761</xdr:rowOff>
    </xdr:to>
    <xdr:sp macro="" textlink="">
      <xdr:nvSpPr>
        <xdr:cNvPr id="30" name="Rectángulo 29">
          <a:extLst>
            <a:ext uri="{FF2B5EF4-FFF2-40B4-BE49-F238E27FC236}">
              <a16:creationId xmlns:a16="http://schemas.microsoft.com/office/drawing/2014/main" id="{3A5CD20B-E1F6-4C8F-85CF-44ED14F4AC86}"/>
            </a:ext>
          </a:extLst>
        </xdr:cNvPr>
        <xdr:cNvSpPr/>
      </xdr:nvSpPr>
      <xdr:spPr>
        <a:xfrm>
          <a:off x="2501446" y="392339"/>
          <a:ext cx="10751911" cy="639136"/>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2000">
              <a:solidFill>
                <a:schemeClr val="bg1"/>
              </a:solidFill>
              <a:latin typeface="Arial Rounded MT Bold" panose="020F0704030504030204" pitchFamily="34" charset="0"/>
            </a:rPr>
            <a:t>Índice</a:t>
          </a:r>
          <a:r>
            <a:rPr lang="es-PE" sz="2000" baseline="0">
              <a:solidFill>
                <a:schemeClr val="bg1"/>
              </a:solidFill>
              <a:latin typeface="Arial Rounded MT Bold" panose="020F0704030504030204" pitchFamily="34" charset="0"/>
            </a:rPr>
            <a:t> del Aplicativo para la elaboración y monitoreo del PAT</a:t>
          </a:r>
          <a:endParaRPr lang="es-PE" sz="2000">
            <a:solidFill>
              <a:schemeClr val="bg1"/>
            </a:solidFill>
            <a:latin typeface="Arial Rounded MT Bold" panose="020F0704030504030204" pitchFamily="34" charset="0"/>
          </a:endParaRPr>
        </a:p>
      </xdr:txBody>
    </xdr:sp>
    <xdr:clientData/>
  </xdr:twoCellAnchor>
  <xdr:twoCellAnchor>
    <xdr:from>
      <xdr:col>15</xdr:col>
      <xdr:colOff>81642</xdr:colOff>
      <xdr:row>9</xdr:row>
      <xdr:rowOff>734786</xdr:rowOff>
    </xdr:from>
    <xdr:to>
      <xdr:col>16</xdr:col>
      <xdr:colOff>680357</xdr:colOff>
      <xdr:row>15</xdr:row>
      <xdr:rowOff>0</xdr:rowOff>
    </xdr:to>
    <xdr:sp macro="" textlink="">
      <xdr:nvSpPr>
        <xdr:cNvPr id="32" name="Llamada rectangular 31"/>
        <xdr:cNvSpPr/>
      </xdr:nvSpPr>
      <xdr:spPr>
        <a:xfrm>
          <a:off x="10640785" y="2966357"/>
          <a:ext cx="2517322" cy="1442357"/>
        </a:xfrm>
        <a:prstGeom prst="wedgeRectCallout">
          <a:avLst>
            <a:gd name="adj1" fmla="val -36017"/>
            <a:gd name="adj2" fmla="val 71137"/>
          </a:avLst>
        </a:prstGeom>
        <a:solidFill>
          <a:schemeClr val="accent4">
            <a:lumMod val="20000"/>
            <a:lumOff val="8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400">
              <a:solidFill>
                <a:sysClr val="windowText" lastClr="000000"/>
              </a:solidFill>
              <a:latin typeface="+mj-lt"/>
            </a:rPr>
            <a:t>Primero</a:t>
          </a:r>
          <a:r>
            <a:rPr lang="es-PE" sz="1400" baseline="0">
              <a:solidFill>
                <a:sysClr val="windowText" lastClr="000000"/>
              </a:solidFill>
              <a:latin typeface="+mj-lt"/>
            </a:rPr>
            <a:t> completa las hojas referidas a los compromisos y luego llena las matrices iniciales sobre diagnóstico, objetivos, metas y planificación de actividades.</a:t>
          </a:r>
          <a:endParaRPr lang="es-PE" sz="1400">
            <a:solidFill>
              <a:sysClr val="windowText" lastClr="000000"/>
            </a:solidFill>
            <a:latin typeface="+mj-l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581026</xdr:colOff>
      <xdr:row>29</xdr:row>
      <xdr:rowOff>85728</xdr:rowOff>
    </xdr:to>
    <xdr:sp macro="" textlink="">
      <xdr:nvSpPr>
        <xdr:cNvPr id="2" name="Rectángulo 1">
          <a:extLst>
            <a:ext uri="{FF2B5EF4-FFF2-40B4-BE49-F238E27FC236}">
              <a16:creationId xmlns:a16="http://schemas.microsoft.com/office/drawing/2014/main" id="{00000000-0008-0000-0400-000002000000}"/>
            </a:ext>
          </a:extLst>
        </xdr:cNvPr>
        <xdr:cNvSpPr/>
      </xdr:nvSpPr>
      <xdr:spPr>
        <a:xfrm rot="16200000">
          <a:off x="-2619374" y="2619377"/>
          <a:ext cx="5819776" cy="58102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1</a:t>
          </a:r>
        </a:p>
      </xdr:txBody>
    </xdr:sp>
    <xdr:clientData/>
  </xdr:twoCellAnchor>
  <xdr:twoCellAnchor>
    <xdr:from>
      <xdr:col>34</xdr:col>
      <xdr:colOff>305856</xdr:colOff>
      <xdr:row>0</xdr:row>
      <xdr:rowOff>0</xdr:rowOff>
    </xdr:from>
    <xdr:to>
      <xdr:col>39</xdr:col>
      <xdr:colOff>285749</xdr:colOff>
      <xdr:row>1</xdr:row>
      <xdr:rowOff>35718</xdr:rowOff>
    </xdr:to>
    <xdr:grpSp>
      <xdr:nvGrpSpPr>
        <xdr:cNvPr id="3" name="Grupo 2"/>
        <xdr:cNvGrpSpPr/>
      </xdr:nvGrpSpPr>
      <xdr:grpSpPr>
        <a:xfrm>
          <a:off x="11057200" y="0"/>
          <a:ext cx="1813455" cy="416718"/>
          <a:chOff x="11851341" y="-279852"/>
          <a:chExt cx="1692258" cy="816532"/>
        </a:xfrm>
      </xdr:grpSpPr>
      <xdr:sp macro="[0]!OcultarC1_MonitIni2" textlink="">
        <xdr:nvSpPr>
          <xdr:cNvPr id="4" name="CuadroTexto 3"/>
          <xdr:cNvSpPr txBox="1"/>
        </xdr:nvSpPr>
        <xdr:spPr>
          <a:xfrm>
            <a:off x="11952364" y="-33130"/>
            <a:ext cx="1591235" cy="56981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1_MonitIni2" textlink="">
        <xdr:nvSpPr>
          <xdr:cNvPr id="5" name="CuadroTexto 4"/>
          <xdr:cNvSpPr txBox="1"/>
        </xdr:nvSpPr>
        <xdr:spPr>
          <a:xfrm>
            <a:off x="11851341" y="-279852"/>
            <a:ext cx="1591235" cy="667580"/>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xdr:colOff>
      <xdr:row>0</xdr:row>
      <xdr:rowOff>0</xdr:rowOff>
    </xdr:from>
    <xdr:to>
      <xdr:col>1</xdr:col>
      <xdr:colOff>209552</xdr:colOff>
      <xdr:row>33</xdr:row>
      <xdr:rowOff>9528</xdr:rowOff>
    </xdr:to>
    <xdr:sp macro="" textlink="">
      <xdr:nvSpPr>
        <xdr:cNvPr id="2" name="Rectángulo 1">
          <a:extLst>
            <a:ext uri="{FF2B5EF4-FFF2-40B4-BE49-F238E27FC236}">
              <a16:creationId xmlns:a16="http://schemas.microsoft.com/office/drawing/2014/main" id="{00000000-0008-0000-0300-000002000000}"/>
            </a:ext>
          </a:extLst>
        </xdr:cNvPr>
        <xdr:cNvSpPr/>
      </xdr:nvSpPr>
      <xdr:spPr>
        <a:xfrm rot="16200000">
          <a:off x="-3105149" y="3105151"/>
          <a:ext cx="6848478" cy="6381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1</a:t>
          </a:r>
        </a:p>
      </xdr:txBody>
    </xdr:sp>
    <xdr:clientData/>
  </xdr:twoCellAnchor>
  <xdr:twoCellAnchor>
    <xdr:from>
      <xdr:col>14</xdr:col>
      <xdr:colOff>423333</xdr:colOff>
      <xdr:row>0</xdr:row>
      <xdr:rowOff>0</xdr:rowOff>
    </xdr:from>
    <xdr:to>
      <xdr:col>17</xdr:col>
      <xdr:colOff>240428</xdr:colOff>
      <xdr:row>0</xdr:row>
      <xdr:rowOff>392905</xdr:rowOff>
    </xdr:to>
    <xdr:grpSp>
      <xdr:nvGrpSpPr>
        <xdr:cNvPr id="3" name="Grupo 2"/>
        <xdr:cNvGrpSpPr/>
      </xdr:nvGrpSpPr>
      <xdr:grpSpPr>
        <a:xfrm>
          <a:off x="11436614" y="0"/>
          <a:ext cx="1781627" cy="392905"/>
          <a:chOff x="11851341" y="51548"/>
          <a:chExt cx="1775012" cy="430305"/>
        </a:xfrm>
      </xdr:grpSpPr>
      <xdr:sp macro="" textlink="">
        <xdr:nvSpPr>
          <xdr:cNvPr id="4" name="CuadroTexto 3"/>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1_MonitIni" textlink="">
        <xdr:nvSpPr>
          <xdr:cNvPr id="5" name="CuadroTexto 4"/>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66675</xdr:colOff>
      <xdr:row>0</xdr:row>
      <xdr:rowOff>0</xdr:rowOff>
    </xdr:from>
    <xdr:to>
      <xdr:col>16</xdr:col>
      <xdr:colOff>222437</xdr:colOff>
      <xdr:row>1</xdr:row>
      <xdr:rowOff>1680</xdr:rowOff>
    </xdr:to>
    <xdr:grpSp>
      <xdr:nvGrpSpPr>
        <xdr:cNvPr id="2" name="Grupo 1"/>
        <xdr:cNvGrpSpPr/>
      </xdr:nvGrpSpPr>
      <xdr:grpSpPr>
        <a:xfrm>
          <a:off x="10639425" y="0"/>
          <a:ext cx="1775012" cy="430305"/>
          <a:chOff x="11851341" y="51548"/>
          <a:chExt cx="1775012" cy="430305"/>
        </a:xfrm>
      </xdr:grpSpPr>
      <xdr:sp macro=""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1MonitIniEIB"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835398</xdr:colOff>
      <xdr:row>1</xdr:row>
      <xdr:rowOff>51548</xdr:rowOff>
    </xdr:from>
    <xdr:to>
      <xdr:col>11</xdr:col>
      <xdr:colOff>476250</xdr:colOff>
      <xdr:row>1</xdr:row>
      <xdr:rowOff>650875</xdr:rowOff>
    </xdr:to>
    <xdr:grpSp>
      <xdr:nvGrpSpPr>
        <xdr:cNvPr id="2" name="Grupo 1"/>
        <xdr:cNvGrpSpPr/>
      </xdr:nvGrpSpPr>
      <xdr:grpSpPr>
        <a:xfrm>
          <a:off x="17463327" y="555012"/>
          <a:ext cx="3001816" cy="599327"/>
          <a:chOff x="11851341" y="51548"/>
          <a:chExt cx="1775012" cy="430305"/>
        </a:xfrm>
      </xdr:grpSpPr>
      <xdr:sp macro=""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montoreo" textlink="">
        <xdr:nvSpPr>
          <xdr:cNvPr id="4" name="CuadroTexto 3"/>
          <xdr:cNvSpPr txBox="1"/>
        </xdr:nvSpPr>
        <xdr:spPr>
          <a:xfrm>
            <a:off x="11851341" y="51548"/>
            <a:ext cx="1624249" cy="339121"/>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2000">
                <a:latin typeface="Britannic Bold" panose="020B0903060703020204" pitchFamily="34" charset="0"/>
              </a:rPr>
              <a:t>OCULTAR HOJA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202406</xdr:colOff>
      <xdr:row>1</xdr:row>
      <xdr:rowOff>83343</xdr:rowOff>
    </xdr:from>
    <xdr:to>
      <xdr:col>21</xdr:col>
      <xdr:colOff>3362</xdr:colOff>
      <xdr:row>2</xdr:row>
      <xdr:rowOff>180273</xdr:rowOff>
    </xdr:to>
    <xdr:grpSp>
      <xdr:nvGrpSpPr>
        <xdr:cNvPr id="2" name="Grupo 1"/>
        <xdr:cNvGrpSpPr/>
      </xdr:nvGrpSpPr>
      <xdr:grpSpPr>
        <a:xfrm>
          <a:off x="14353835" y="287450"/>
          <a:ext cx="2644848" cy="437109"/>
          <a:chOff x="11851341" y="51548"/>
          <a:chExt cx="1775012" cy="430305"/>
        </a:xfrm>
      </xdr:grpSpPr>
      <xdr:sp macro=""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xdr:colOff>
      <xdr:row>0</xdr:row>
      <xdr:rowOff>2</xdr:rowOff>
    </xdr:from>
    <xdr:to>
      <xdr:col>0</xdr:col>
      <xdr:colOff>581026</xdr:colOff>
      <xdr:row>30</xdr:row>
      <xdr:rowOff>85728</xdr:rowOff>
    </xdr:to>
    <xdr:sp macro="" textlink="">
      <xdr:nvSpPr>
        <xdr:cNvPr id="2" name="Rectángulo 1">
          <a:extLst>
            <a:ext uri="{FF2B5EF4-FFF2-40B4-BE49-F238E27FC236}">
              <a16:creationId xmlns:a16="http://schemas.microsoft.com/office/drawing/2014/main" id="{00000000-0008-0000-0400-000002000000}"/>
            </a:ext>
          </a:extLst>
        </xdr:cNvPr>
        <xdr:cNvSpPr/>
      </xdr:nvSpPr>
      <xdr:spPr>
        <a:xfrm rot="16200000">
          <a:off x="-2619374" y="2619377"/>
          <a:ext cx="5819776" cy="58102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1</a:t>
          </a:r>
        </a:p>
      </xdr:txBody>
    </xdr:sp>
    <xdr:clientData/>
  </xdr:twoCellAnchor>
  <xdr:twoCellAnchor>
    <xdr:from>
      <xdr:col>34</xdr:col>
      <xdr:colOff>305859</xdr:colOff>
      <xdr:row>1</xdr:row>
      <xdr:rowOff>1058</xdr:rowOff>
    </xdr:from>
    <xdr:to>
      <xdr:col>39</xdr:col>
      <xdr:colOff>241487</xdr:colOff>
      <xdr:row>1</xdr:row>
      <xdr:rowOff>187946</xdr:rowOff>
    </xdr:to>
    <xdr:grpSp>
      <xdr:nvGrpSpPr>
        <xdr:cNvPr id="3" name="Grupo 2"/>
        <xdr:cNvGrpSpPr/>
      </xdr:nvGrpSpPr>
      <xdr:grpSpPr>
        <a:xfrm>
          <a:off x="12535959" y="334433"/>
          <a:ext cx="2040653" cy="186888"/>
          <a:chOff x="11851341" y="51548"/>
          <a:chExt cx="1775012" cy="430305"/>
        </a:xfrm>
      </xdr:grpSpPr>
      <xdr:sp macro="" textlink="">
        <xdr:nvSpPr>
          <xdr:cNvPr id="4" name="CuadroTexto 3"/>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 textlink="">
        <xdr:nvSpPr>
          <xdr:cNvPr id="5" name="CuadroTexto 4"/>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66675</xdr:colOff>
      <xdr:row>0</xdr:row>
      <xdr:rowOff>133350</xdr:rowOff>
    </xdr:from>
    <xdr:to>
      <xdr:col>16</xdr:col>
      <xdr:colOff>222437</xdr:colOff>
      <xdr:row>2</xdr:row>
      <xdr:rowOff>1680</xdr:rowOff>
    </xdr:to>
    <xdr:grpSp>
      <xdr:nvGrpSpPr>
        <xdr:cNvPr id="2" name="Grupo 1"/>
        <xdr:cNvGrpSpPr/>
      </xdr:nvGrpSpPr>
      <xdr:grpSpPr>
        <a:xfrm>
          <a:off x="12106275" y="133350"/>
          <a:ext cx="2003612" cy="611280"/>
          <a:chOff x="11851341" y="51548"/>
          <a:chExt cx="1775012" cy="430305"/>
        </a:xfrm>
      </xdr:grpSpPr>
      <xdr:sp macro=""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835398</xdr:colOff>
      <xdr:row>0</xdr:row>
      <xdr:rowOff>51548</xdr:rowOff>
    </xdr:from>
    <xdr:to>
      <xdr:col>13</xdr:col>
      <xdr:colOff>2802</xdr:colOff>
      <xdr:row>2</xdr:row>
      <xdr:rowOff>134471</xdr:rowOff>
    </xdr:to>
    <xdr:grpSp>
      <xdr:nvGrpSpPr>
        <xdr:cNvPr id="2" name="Grupo 1"/>
        <xdr:cNvGrpSpPr/>
      </xdr:nvGrpSpPr>
      <xdr:grpSpPr>
        <a:xfrm>
          <a:off x="13275048" y="51548"/>
          <a:ext cx="2396379" cy="435348"/>
          <a:chOff x="11851341" y="51548"/>
          <a:chExt cx="1775012" cy="430305"/>
        </a:xfrm>
      </xdr:grpSpPr>
      <xdr:sp macro=""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 textlink="">
        <xdr:nvSpPr>
          <xdr:cNvPr id="4" name="CuadroTexto 3"/>
          <xdr:cNvSpPr txBox="1"/>
        </xdr:nvSpPr>
        <xdr:spPr>
          <a:xfrm>
            <a:off x="11851341"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0</xdr:colOff>
      <xdr:row>0</xdr:row>
      <xdr:rowOff>322490</xdr:rowOff>
    </xdr:from>
    <xdr:to>
      <xdr:col>11</xdr:col>
      <xdr:colOff>122464</xdr:colOff>
      <xdr:row>1</xdr:row>
      <xdr:rowOff>108857</xdr:rowOff>
    </xdr:to>
    <xdr:grpSp>
      <xdr:nvGrpSpPr>
        <xdr:cNvPr id="4" name="Grupo 3"/>
        <xdr:cNvGrpSpPr/>
      </xdr:nvGrpSpPr>
      <xdr:grpSpPr>
        <a:xfrm>
          <a:off x="17701846" y="322490"/>
          <a:ext cx="3478195" cy="504405"/>
          <a:chOff x="21134614" y="1240972"/>
          <a:chExt cx="2337707" cy="500742"/>
        </a:xfrm>
      </xdr:grpSpPr>
      <xdr:sp macro="[0]!Ocultarrmatrizdiagnostica" textlink="">
        <xdr:nvSpPr>
          <xdr:cNvPr id="2" name="Rectángulo 1"/>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rmatrizdiagnostica" textlink="">
        <xdr:nvSpPr>
          <xdr:cNvPr id="3" name="Rectángulo 2"/>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15</xdr:col>
      <xdr:colOff>81642</xdr:colOff>
      <xdr:row>0</xdr:row>
      <xdr:rowOff>75639</xdr:rowOff>
    </xdr:from>
    <xdr:to>
      <xdr:col>16</xdr:col>
      <xdr:colOff>390524</xdr:colOff>
      <xdr:row>0</xdr:row>
      <xdr:rowOff>450850</xdr:rowOff>
    </xdr:to>
    <xdr:grpSp>
      <xdr:nvGrpSpPr>
        <xdr:cNvPr id="3" name="Grupo 2"/>
        <xdr:cNvGrpSpPr/>
      </xdr:nvGrpSpPr>
      <xdr:grpSpPr>
        <a:xfrm>
          <a:off x="15308035" y="75639"/>
          <a:ext cx="2717346" cy="375211"/>
          <a:chOff x="21134614" y="1240972"/>
          <a:chExt cx="2337707" cy="500742"/>
        </a:xfrm>
      </xdr:grpSpPr>
      <xdr:sp macro="[0]!Ocultarmatrizdeplanificacion" textlink="">
        <xdr:nvSpPr>
          <xdr:cNvPr id="4" name="Rectángulo 3"/>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matrizdeplanificacion" textlink="">
        <xdr:nvSpPr>
          <xdr:cNvPr id="6" name="Rectángulo 5"/>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69272</xdr:colOff>
      <xdr:row>1</xdr:row>
      <xdr:rowOff>190500</xdr:rowOff>
    </xdr:from>
    <xdr:to>
      <xdr:col>6</xdr:col>
      <xdr:colOff>46758</xdr:colOff>
      <xdr:row>3</xdr:row>
      <xdr:rowOff>58882</xdr:rowOff>
    </xdr:to>
    <xdr:pic>
      <xdr:nvPicPr>
        <xdr:cNvPr id="2822777" name="Imagen 1">
          <a:extLst>
            <a:ext uri="{FF2B5EF4-FFF2-40B4-BE49-F238E27FC236}">
              <a16:creationId xmlns:a16="http://schemas.microsoft.com/office/drawing/2014/main" id="{D2770623-F056-4B31-B3C7-A82C1BE0E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72" y="1143000"/>
          <a:ext cx="2817668"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107516</xdr:colOff>
      <xdr:row>14</xdr:row>
      <xdr:rowOff>42718</xdr:rowOff>
    </xdr:from>
    <xdr:to>
      <xdr:col>3</xdr:col>
      <xdr:colOff>269516</xdr:colOff>
      <xdr:row>14</xdr:row>
      <xdr:rowOff>222718</xdr:rowOff>
    </xdr:to>
    <xdr:sp macro="[0]!MOstrarmatrizdiagnostica" textlink="">
      <xdr:nvSpPr>
        <xdr:cNvPr id="6" name="Rectángulo 5"/>
        <xdr:cNvSpPr/>
      </xdr:nvSpPr>
      <xdr:spPr>
        <a:xfrm>
          <a:off x="990743" y="4805218"/>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107516</xdr:colOff>
      <xdr:row>15</xdr:row>
      <xdr:rowOff>60180</xdr:rowOff>
    </xdr:from>
    <xdr:to>
      <xdr:col>3</xdr:col>
      <xdr:colOff>269516</xdr:colOff>
      <xdr:row>15</xdr:row>
      <xdr:rowOff>240180</xdr:rowOff>
    </xdr:to>
    <xdr:sp macro="[0]!MOstrarmatrizdeplanificacion" textlink="">
      <xdr:nvSpPr>
        <xdr:cNvPr id="7" name="Rectángulo 6"/>
        <xdr:cNvSpPr/>
      </xdr:nvSpPr>
      <xdr:spPr>
        <a:xfrm>
          <a:off x="990743" y="5065135"/>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107516</xdr:colOff>
      <xdr:row>18</xdr:row>
      <xdr:rowOff>24460</xdr:rowOff>
    </xdr:from>
    <xdr:to>
      <xdr:col>3</xdr:col>
      <xdr:colOff>269516</xdr:colOff>
      <xdr:row>18</xdr:row>
      <xdr:rowOff>204460</xdr:rowOff>
    </xdr:to>
    <xdr:sp macro="[0]!MOstrarc1ece" textlink="">
      <xdr:nvSpPr>
        <xdr:cNvPr id="8" name="Rectángulo 7"/>
        <xdr:cNvSpPr/>
      </xdr:nvSpPr>
      <xdr:spPr>
        <a:xfrm>
          <a:off x="990743" y="5981915"/>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107516</xdr:colOff>
      <xdr:row>33</xdr:row>
      <xdr:rowOff>80527</xdr:rowOff>
    </xdr:from>
    <xdr:to>
      <xdr:col>3</xdr:col>
      <xdr:colOff>269516</xdr:colOff>
      <xdr:row>33</xdr:row>
      <xdr:rowOff>260527</xdr:rowOff>
    </xdr:to>
    <xdr:sp macro="[0]!MOstrarinicialEIB" textlink="">
      <xdr:nvSpPr>
        <xdr:cNvPr id="9" name="Rectángulo 8"/>
        <xdr:cNvSpPr/>
      </xdr:nvSpPr>
      <xdr:spPr>
        <a:xfrm>
          <a:off x="990743" y="9259163"/>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107516</xdr:colOff>
      <xdr:row>34</xdr:row>
      <xdr:rowOff>55418</xdr:rowOff>
    </xdr:from>
    <xdr:to>
      <xdr:col>3</xdr:col>
      <xdr:colOff>269516</xdr:colOff>
      <xdr:row>35</xdr:row>
      <xdr:rowOff>10281</xdr:rowOff>
    </xdr:to>
    <xdr:sp macro="[0]!MOstrarinicial" textlink="">
      <xdr:nvSpPr>
        <xdr:cNvPr id="10" name="Rectángulo 9"/>
        <xdr:cNvSpPr/>
      </xdr:nvSpPr>
      <xdr:spPr>
        <a:xfrm>
          <a:off x="990743" y="9528463"/>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107516</xdr:colOff>
      <xdr:row>35</xdr:row>
      <xdr:rowOff>102462</xdr:rowOff>
    </xdr:from>
    <xdr:to>
      <xdr:col>3</xdr:col>
      <xdr:colOff>269516</xdr:colOff>
      <xdr:row>36</xdr:row>
      <xdr:rowOff>0</xdr:rowOff>
    </xdr:to>
    <xdr:sp macro="[0]!MOstrarinicial2" textlink="">
      <xdr:nvSpPr>
        <xdr:cNvPr id="11" name="Rectángulo 10"/>
        <xdr:cNvSpPr/>
      </xdr:nvSpPr>
      <xdr:spPr>
        <a:xfrm>
          <a:off x="990743" y="9800644"/>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107516</xdr:colOff>
      <xdr:row>21</xdr:row>
      <xdr:rowOff>56212</xdr:rowOff>
    </xdr:from>
    <xdr:to>
      <xdr:col>3</xdr:col>
      <xdr:colOff>269516</xdr:colOff>
      <xdr:row>22</xdr:row>
      <xdr:rowOff>45712</xdr:rowOff>
    </xdr:to>
    <xdr:sp macro="[0]!MOstrarc1_C2_Permanencia_y_conclusión" textlink="">
      <xdr:nvSpPr>
        <xdr:cNvPr id="16" name="Rectángulo 15"/>
        <xdr:cNvSpPr/>
      </xdr:nvSpPr>
      <xdr:spPr>
        <a:xfrm>
          <a:off x="990743" y="6654439"/>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107516</xdr:colOff>
      <xdr:row>24</xdr:row>
      <xdr:rowOff>80817</xdr:rowOff>
    </xdr:from>
    <xdr:to>
      <xdr:col>3</xdr:col>
      <xdr:colOff>269516</xdr:colOff>
      <xdr:row>25</xdr:row>
      <xdr:rowOff>35681</xdr:rowOff>
    </xdr:to>
    <xdr:sp macro="[0]!MOstrarc1_C3_calendarizacion" textlink="">
      <xdr:nvSpPr>
        <xdr:cNvPr id="17" name="Rectángulo 16"/>
        <xdr:cNvSpPr/>
      </xdr:nvSpPr>
      <xdr:spPr>
        <a:xfrm>
          <a:off x="990743" y="731981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107516</xdr:colOff>
      <xdr:row>27</xdr:row>
      <xdr:rowOff>43511</xdr:rowOff>
    </xdr:from>
    <xdr:to>
      <xdr:col>3</xdr:col>
      <xdr:colOff>269516</xdr:colOff>
      <xdr:row>27</xdr:row>
      <xdr:rowOff>223511</xdr:rowOff>
    </xdr:to>
    <xdr:sp macro="[0]!MOstrarc4Acompymonitore" textlink="">
      <xdr:nvSpPr>
        <xdr:cNvPr id="18" name="Rectángulo 17"/>
        <xdr:cNvSpPr/>
      </xdr:nvSpPr>
      <xdr:spPr>
        <a:xfrm>
          <a:off x="990743" y="7940602"/>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107516</xdr:colOff>
      <xdr:row>30</xdr:row>
      <xdr:rowOff>10103</xdr:rowOff>
    </xdr:from>
    <xdr:to>
      <xdr:col>3</xdr:col>
      <xdr:colOff>269516</xdr:colOff>
      <xdr:row>30</xdr:row>
      <xdr:rowOff>190103</xdr:rowOff>
    </xdr:to>
    <xdr:sp macro="[0]!MOstrarc5_convivenciaesc" textlink="">
      <xdr:nvSpPr>
        <xdr:cNvPr id="19" name="Rectángulo 18"/>
        <xdr:cNvSpPr/>
      </xdr:nvSpPr>
      <xdr:spPr>
        <a:xfrm>
          <a:off x="990743" y="854796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600366</xdr:colOff>
      <xdr:row>14</xdr:row>
      <xdr:rowOff>70921</xdr:rowOff>
    </xdr:from>
    <xdr:to>
      <xdr:col>10</xdr:col>
      <xdr:colOff>366</xdr:colOff>
      <xdr:row>15</xdr:row>
      <xdr:rowOff>8466</xdr:rowOff>
    </xdr:to>
    <xdr:sp macro="[0]!mostrarmontoreo" textlink="">
      <xdr:nvSpPr>
        <xdr:cNvPr id="22" name="Rectángulo 21"/>
        <xdr:cNvSpPr/>
      </xdr:nvSpPr>
      <xdr:spPr>
        <a:xfrm flipH="1">
          <a:off x="6228775" y="4833421"/>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600366</xdr:colOff>
      <xdr:row>33</xdr:row>
      <xdr:rowOff>70510</xdr:rowOff>
    </xdr:from>
    <xdr:to>
      <xdr:col>10</xdr:col>
      <xdr:colOff>366</xdr:colOff>
      <xdr:row>33</xdr:row>
      <xdr:rowOff>250510</xdr:rowOff>
    </xdr:to>
    <xdr:sp macro="[0]!mostrarC1_MonitIniEIB" textlink="">
      <xdr:nvSpPr>
        <xdr:cNvPr id="26" name="Rectángulo 25"/>
        <xdr:cNvSpPr/>
      </xdr:nvSpPr>
      <xdr:spPr>
        <a:xfrm>
          <a:off x="6228775" y="9249146"/>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600366</xdr:colOff>
      <xdr:row>34</xdr:row>
      <xdr:rowOff>58962</xdr:rowOff>
    </xdr:from>
    <xdr:to>
      <xdr:col>10</xdr:col>
      <xdr:colOff>366</xdr:colOff>
      <xdr:row>35</xdr:row>
      <xdr:rowOff>13825</xdr:rowOff>
    </xdr:to>
    <xdr:sp macro="[0]!mostrarC1_MonitIni" textlink="">
      <xdr:nvSpPr>
        <xdr:cNvPr id="27" name="Rectángulo 26"/>
        <xdr:cNvSpPr/>
      </xdr:nvSpPr>
      <xdr:spPr>
        <a:xfrm>
          <a:off x="6228775" y="953200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600366</xdr:colOff>
      <xdr:row>35</xdr:row>
      <xdr:rowOff>83702</xdr:rowOff>
    </xdr:from>
    <xdr:to>
      <xdr:col>10</xdr:col>
      <xdr:colOff>366</xdr:colOff>
      <xdr:row>36</xdr:row>
      <xdr:rowOff>0</xdr:rowOff>
    </xdr:to>
    <xdr:sp macro="[0]!mostrarC1_MonitIni2" textlink="">
      <xdr:nvSpPr>
        <xdr:cNvPr id="30" name="Rectángulo 29"/>
        <xdr:cNvSpPr/>
      </xdr:nvSpPr>
      <xdr:spPr>
        <a:xfrm>
          <a:off x="6228775" y="9781884"/>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600366</xdr:colOff>
      <xdr:row>17</xdr:row>
      <xdr:rowOff>49068</xdr:rowOff>
    </xdr:from>
    <xdr:to>
      <xdr:col>10</xdr:col>
      <xdr:colOff>366</xdr:colOff>
      <xdr:row>18</xdr:row>
      <xdr:rowOff>3932</xdr:rowOff>
    </xdr:to>
    <xdr:sp macro="[0]!mostrarC2_Monit1" textlink="">
      <xdr:nvSpPr>
        <xdr:cNvPr id="42" name="Rectángulo 41"/>
        <xdr:cNvSpPr/>
      </xdr:nvSpPr>
      <xdr:spPr>
        <a:xfrm>
          <a:off x="6228775" y="5556250"/>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600366</xdr:colOff>
      <xdr:row>21</xdr:row>
      <xdr:rowOff>74838</xdr:rowOff>
    </xdr:from>
    <xdr:to>
      <xdr:col>10</xdr:col>
      <xdr:colOff>366</xdr:colOff>
      <xdr:row>22</xdr:row>
      <xdr:rowOff>29702</xdr:rowOff>
    </xdr:to>
    <xdr:sp macro="[0]!mostrarC3_MonitEfectivasIni" textlink="">
      <xdr:nvSpPr>
        <xdr:cNvPr id="44" name="Rectángulo 43"/>
        <xdr:cNvSpPr/>
      </xdr:nvSpPr>
      <xdr:spPr>
        <a:xfrm>
          <a:off x="6228775" y="6447929"/>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600366</xdr:colOff>
      <xdr:row>20</xdr:row>
      <xdr:rowOff>31750</xdr:rowOff>
    </xdr:from>
    <xdr:to>
      <xdr:col>10</xdr:col>
      <xdr:colOff>366</xdr:colOff>
      <xdr:row>21</xdr:row>
      <xdr:rowOff>21250</xdr:rowOff>
    </xdr:to>
    <xdr:sp macro="[0]!mostrarC3_MonitLectivas" textlink="">
      <xdr:nvSpPr>
        <xdr:cNvPr id="48" name="Rectángulo 47"/>
        <xdr:cNvSpPr/>
      </xdr:nvSpPr>
      <xdr:spPr>
        <a:xfrm>
          <a:off x="6228775" y="6214341"/>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600366</xdr:colOff>
      <xdr:row>15</xdr:row>
      <xdr:rowOff>107806</xdr:rowOff>
    </xdr:from>
    <xdr:to>
      <xdr:col>10</xdr:col>
      <xdr:colOff>366</xdr:colOff>
      <xdr:row>16</xdr:row>
      <xdr:rowOff>45352</xdr:rowOff>
    </xdr:to>
    <xdr:sp macro="[0]!mostrarmatrizimplementacion" textlink="">
      <xdr:nvSpPr>
        <xdr:cNvPr id="55" name="Rectángulo 54"/>
        <xdr:cNvSpPr/>
      </xdr:nvSpPr>
      <xdr:spPr>
        <a:xfrm>
          <a:off x="6228775" y="5112761"/>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600366</xdr:colOff>
      <xdr:row>36</xdr:row>
      <xdr:rowOff>0</xdr:rowOff>
    </xdr:from>
    <xdr:to>
      <xdr:col>10</xdr:col>
      <xdr:colOff>366</xdr:colOff>
      <xdr:row>36</xdr:row>
      <xdr:rowOff>28258</xdr:rowOff>
    </xdr:to>
    <xdr:sp macro="[0]!mostrarC4_MonitAcompañamiento" textlink="">
      <xdr:nvSpPr>
        <xdr:cNvPr id="28" name="Rectángulo 27"/>
        <xdr:cNvSpPr/>
      </xdr:nvSpPr>
      <xdr:spPr>
        <a:xfrm>
          <a:off x="6228775" y="9996713"/>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600366</xdr:colOff>
      <xdr:row>36</xdr:row>
      <xdr:rowOff>92155</xdr:rowOff>
    </xdr:from>
    <xdr:to>
      <xdr:col>10</xdr:col>
      <xdr:colOff>366</xdr:colOff>
      <xdr:row>37</xdr:row>
      <xdr:rowOff>47019</xdr:rowOff>
    </xdr:to>
    <xdr:sp macro="[0]!mostrarC5MonitNormas" textlink="">
      <xdr:nvSpPr>
        <xdr:cNvPr id="29" name="Rectángulo 28"/>
        <xdr:cNvSpPr/>
      </xdr:nvSpPr>
      <xdr:spPr>
        <a:xfrm>
          <a:off x="6228775" y="10240610"/>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173182</xdr:colOff>
      <xdr:row>31</xdr:row>
      <xdr:rowOff>173182</xdr:rowOff>
    </xdr:from>
    <xdr:to>
      <xdr:col>8</xdr:col>
      <xdr:colOff>1194954</xdr:colOff>
      <xdr:row>31</xdr:row>
      <xdr:rowOff>173182</xdr:rowOff>
    </xdr:to>
    <xdr:cxnSp macro="">
      <xdr:nvCxnSpPr>
        <xdr:cNvPr id="13" name="Conector recto 12"/>
        <xdr:cNvCxnSpPr/>
      </xdr:nvCxnSpPr>
      <xdr:spPr>
        <a:xfrm>
          <a:off x="1056409" y="10009909"/>
          <a:ext cx="450272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394855</xdr:colOff>
      <xdr:row>31</xdr:row>
      <xdr:rowOff>135082</xdr:rowOff>
    </xdr:from>
    <xdr:to>
      <xdr:col>14</xdr:col>
      <xdr:colOff>1312718</xdr:colOff>
      <xdr:row>31</xdr:row>
      <xdr:rowOff>135082</xdr:rowOff>
    </xdr:to>
    <xdr:cxnSp macro="">
      <xdr:nvCxnSpPr>
        <xdr:cNvPr id="33" name="Conector recto 32"/>
        <xdr:cNvCxnSpPr/>
      </xdr:nvCxnSpPr>
      <xdr:spPr>
        <a:xfrm>
          <a:off x="6023264" y="9971809"/>
          <a:ext cx="450272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0</xdr:colOff>
      <xdr:row>1</xdr:row>
      <xdr:rowOff>198292</xdr:rowOff>
    </xdr:from>
    <xdr:to>
      <xdr:col>16</xdr:col>
      <xdr:colOff>34636</xdr:colOff>
      <xdr:row>3</xdr:row>
      <xdr:rowOff>92746</xdr:rowOff>
    </xdr:to>
    <xdr:sp macro="" textlink="">
      <xdr:nvSpPr>
        <xdr:cNvPr id="34" name="Rectángulo 33">
          <a:extLst>
            <a:ext uri="{FF2B5EF4-FFF2-40B4-BE49-F238E27FC236}">
              <a16:creationId xmlns:a16="http://schemas.microsoft.com/office/drawing/2014/main" id="{3A5CD20B-E1F6-4C8F-85CF-44ED14F4AC86}"/>
            </a:ext>
          </a:extLst>
        </xdr:cNvPr>
        <xdr:cNvSpPr/>
      </xdr:nvSpPr>
      <xdr:spPr>
        <a:xfrm>
          <a:off x="2840182" y="1150792"/>
          <a:ext cx="10408227" cy="639136"/>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2000">
              <a:solidFill>
                <a:schemeClr val="bg1"/>
              </a:solidFill>
              <a:latin typeface="Arial Rounded MT Bold" panose="020F0704030504030204" pitchFamily="34" charset="0"/>
            </a:rPr>
            <a:t>Índice</a:t>
          </a:r>
          <a:r>
            <a:rPr lang="es-PE" sz="2000" baseline="0">
              <a:solidFill>
                <a:schemeClr val="bg1"/>
              </a:solidFill>
              <a:latin typeface="Arial Rounded MT Bold" panose="020F0704030504030204" pitchFamily="34" charset="0"/>
            </a:rPr>
            <a:t> del Aplicativo para la elaboración y monitoreo del PAT</a:t>
          </a:r>
          <a:endParaRPr lang="es-PE" sz="2000">
            <a:solidFill>
              <a:schemeClr val="bg1"/>
            </a:solidFill>
            <a:latin typeface="Arial Rounded MT Bold" panose="020F0704030504030204" pitchFamily="34" charset="0"/>
          </a:endParaRPr>
        </a:p>
      </xdr:txBody>
    </xdr:sp>
    <xdr:clientData/>
  </xdr:twoCellAnchor>
  <xdr:twoCellAnchor>
    <xdr:from>
      <xdr:col>14</xdr:col>
      <xdr:colOff>81643</xdr:colOff>
      <xdr:row>8</xdr:row>
      <xdr:rowOff>1088571</xdr:rowOff>
    </xdr:from>
    <xdr:to>
      <xdr:col>15</xdr:col>
      <xdr:colOff>449037</xdr:colOff>
      <xdr:row>13</xdr:row>
      <xdr:rowOff>81642</xdr:rowOff>
    </xdr:to>
    <xdr:sp macro="" textlink="">
      <xdr:nvSpPr>
        <xdr:cNvPr id="31" name="Llamada rectangular 30"/>
        <xdr:cNvSpPr/>
      </xdr:nvSpPr>
      <xdr:spPr>
        <a:xfrm>
          <a:off x="10355036" y="3374571"/>
          <a:ext cx="2517322" cy="1442357"/>
        </a:xfrm>
        <a:prstGeom prst="wedgeRectCallout">
          <a:avLst>
            <a:gd name="adj1" fmla="val -36017"/>
            <a:gd name="adj2" fmla="val 71137"/>
          </a:avLst>
        </a:prstGeom>
        <a:solidFill>
          <a:schemeClr val="accent4">
            <a:lumMod val="20000"/>
            <a:lumOff val="8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400">
              <a:solidFill>
                <a:sysClr val="windowText" lastClr="000000"/>
              </a:solidFill>
              <a:latin typeface="+mj-lt"/>
            </a:rPr>
            <a:t>Primero</a:t>
          </a:r>
          <a:r>
            <a:rPr lang="es-PE" sz="1400" baseline="0">
              <a:solidFill>
                <a:sysClr val="windowText" lastClr="000000"/>
              </a:solidFill>
              <a:latin typeface="+mj-lt"/>
            </a:rPr>
            <a:t> completa las hojas referidas a los compromisos y luego llena las matrices iniciales sobre diagnóstico, objetivos, metas y planificación de actividades.</a:t>
          </a:r>
          <a:endParaRPr lang="es-PE" sz="1400">
            <a:solidFill>
              <a:sysClr val="windowText" lastClr="000000"/>
            </a:solidFill>
            <a:latin typeface="+mj-lt"/>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628650</xdr:colOff>
      <xdr:row>30</xdr:row>
      <xdr:rowOff>0</xdr:rowOff>
    </xdr:from>
    <xdr:to>
      <xdr:col>6</xdr:col>
      <xdr:colOff>628650</xdr:colOff>
      <xdr:row>44</xdr:row>
      <xdr:rowOff>47625</xdr:rowOff>
    </xdr:to>
    <xdr:graphicFrame macro="">
      <xdr:nvGraphicFramePr>
        <xdr:cNvPr id="3741578" name="Gráfico 1">
          <a:extLst>
            <a:ext uri="{FF2B5EF4-FFF2-40B4-BE49-F238E27FC236}">
              <a16:creationId xmlns:a16="http://schemas.microsoft.com/office/drawing/2014/main" id="{86826370-37C2-4057-80CF-B4AC1AACA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409575</xdr:colOff>
      <xdr:row>30</xdr:row>
      <xdr:rowOff>19050</xdr:rowOff>
    </xdr:from>
    <xdr:to>
      <xdr:col>13</xdr:col>
      <xdr:colOff>628650</xdr:colOff>
      <xdr:row>44</xdr:row>
      <xdr:rowOff>57150</xdr:rowOff>
    </xdr:to>
    <xdr:graphicFrame macro="">
      <xdr:nvGraphicFramePr>
        <xdr:cNvPr id="3741579" name="Gráfico 3">
          <a:extLst>
            <a:ext uri="{FF2B5EF4-FFF2-40B4-BE49-F238E27FC236}">
              <a16:creationId xmlns:a16="http://schemas.microsoft.com/office/drawing/2014/main" id="{134CD040-47A2-4803-9E1F-BA211DFCC9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28577</xdr:colOff>
      <xdr:row>0</xdr:row>
      <xdr:rowOff>0</xdr:rowOff>
    </xdr:from>
    <xdr:to>
      <xdr:col>0</xdr:col>
      <xdr:colOff>485774</xdr:colOff>
      <xdr:row>22</xdr:row>
      <xdr:rowOff>63498</xdr:rowOff>
    </xdr:to>
    <xdr:sp macro="" textlink="">
      <xdr:nvSpPr>
        <xdr:cNvPr id="6" name="Rectángulo 5">
          <a:extLst>
            <a:ext uri="{FF2B5EF4-FFF2-40B4-BE49-F238E27FC236}">
              <a16:creationId xmlns:a16="http://schemas.microsoft.com/office/drawing/2014/main" id="{A305163A-05C1-4D2B-B6A4-AA89E37BED11}"/>
            </a:ext>
          </a:extLst>
        </xdr:cNvPr>
        <xdr:cNvSpPr/>
      </xdr:nvSpPr>
      <xdr:spPr>
        <a:xfrm rot="16200000">
          <a:off x="-2760661" y="2789238"/>
          <a:ext cx="6035673" cy="457197"/>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1</a:t>
          </a:r>
        </a:p>
      </xdr:txBody>
    </xdr:sp>
    <xdr:clientData/>
  </xdr:twoCellAnchor>
  <xdr:twoCellAnchor>
    <xdr:from>
      <xdr:col>1</xdr:col>
      <xdr:colOff>590550</xdr:colOff>
      <xdr:row>74</xdr:row>
      <xdr:rowOff>66675</xdr:rowOff>
    </xdr:from>
    <xdr:to>
      <xdr:col>6</xdr:col>
      <xdr:colOff>590550</xdr:colOff>
      <xdr:row>88</xdr:row>
      <xdr:rowOff>114300</xdr:rowOff>
    </xdr:to>
    <xdr:graphicFrame macro="">
      <xdr:nvGraphicFramePr>
        <xdr:cNvPr id="3741581" name="Gráfico 1">
          <a:extLst>
            <a:ext uri="{FF2B5EF4-FFF2-40B4-BE49-F238E27FC236}">
              <a16:creationId xmlns:a16="http://schemas.microsoft.com/office/drawing/2014/main" id="{BC4FD3D8-E540-4033-B47C-93F39306C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409575</xdr:colOff>
      <xdr:row>74</xdr:row>
      <xdr:rowOff>19050</xdr:rowOff>
    </xdr:from>
    <xdr:to>
      <xdr:col>13</xdr:col>
      <xdr:colOff>628650</xdr:colOff>
      <xdr:row>88</xdr:row>
      <xdr:rowOff>57150</xdr:rowOff>
    </xdr:to>
    <xdr:graphicFrame macro="">
      <xdr:nvGraphicFramePr>
        <xdr:cNvPr id="3741582" name="Gráfico 3">
          <a:extLst>
            <a:ext uri="{FF2B5EF4-FFF2-40B4-BE49-F238E27FC236}">
              <a16:creationId xmlns:a16="http://schemas.microsoft.com/office/drawing/2014/main" id="{7C522CCA-9446-4016-98B4-1547F6E05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733426</xdr:colOff>
      <xdr:row>13</xdr:row>
      <xdr:rowOff>123825</xdr:rowOff>
    </xdr:from>
    <xdr:to>
      <xdr:col>17</xdr:col>
      <xdr:colOff>28575</xdr:colOff>
      <xdr:row>17</xdr:row>
      <xdr:rowOff>57150</xdr:rowOff>
    </xdr:to>
    <xdr:sp macro="" textlink="">
      <xdr:nvSpPr>
        <xdr:cNvPr id="4" name="Llamada con línea 3 (borde y barra de énfasis) 3">
          <a:extLst>
            <a:ext uri="{FF2B5EF4-FFF2-40B4-BE49-F238E27FC236}">
              <a16:creationId xmlns:a16="http://schemas.microsoft.com/office/drawing/2014/main" id="{BB9B7FF9-8709-4E91-A042-0EC72D40D4FE}"/>
            </a:ext>
          </a:extLst>
        </xdr:cNvPr>
        <xdr:cNvSpPr/>
      </xdr:nvSpPr>
      <xdr:spPr>
        <a:xfrm>
          <a:off x="11782426" y="4410075"/>
          <a:ext cx="1485899" cy="695325"/>
        </a:xfrm>
        <a:prstGeom prst="accentBorderCallout3">
          <a:avLst>
            <a:gd name="adj1" fmla="val 18750"/>
            <a:gd name="adj2" fmla="val -8333"/>
            <a:gd name="adj3" fmla="val 1729"/>
            <a:gd name="adj4" fmla="val -8058"/>
            <a:gd name="adj5" fmla="val -63830"/>
            <a:gd name="adj6" fmla="val -53091"/>
            <a:gd name="adj7" fmla="val 21473"/>
            <a:gd name="adj8" fmla="val -8333"/>
          </a:avLst>
        </a:prstGeom>
        <a:solidFill>
          <a:srgbClr val="F4EFE4"/>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l"/>
          <a:r>
            <a:rPr lang="es-PE" sz="1100">
              <a:solidFill>
                <a:srgbClr val="76612E"/>
              </a:solidFill>
              <a:latin typeface="+mn-lt"/>
              <a:ea typeface="+mn-ea"/>
              <a:cs typeface="+mn-cs"/>
            </a:rPr>
            <a:t>Ingresar datos solo</a:t>
          </a:r>
          <a:r>
            <a:rPr lang="es-PE" sz="1100" baseline="0">
              <a:solidFill>
                <a:srgbClr val="76612E"/>
              </a:solidFill>
              <a:latin typeface="+mn-lt"/>
              <a:ea typeface="+mn-ea"/>
              <a:cs typeface="+mn-cs"/>
            </a:rPr>
            <a:t> </a:t>
          </a:r>
          <a:r>
            <a:rPr lang="es-PE" sz="1100">
              <a:solidFill>
                <a:srgbClr val="76612E"/>
              </a:solidFill>
              <a:latin typeface="+mn-lt"/>
              <a:ea typeface="+mn-ea"/>
              <a:cs typeface="+mn-cs"/>
            </a:rPr>
            <a:t>en las celdas en blanco.</a:t>
          </a:r>
        </a:p>
      </xdr:txBody>
    </xdr:sp>
    <xdr:clientData/>
  </xdr:twoCellAnchor>
  <xdr:twoCellAnchor editAs="oneCell">
    <xdr:from>
      <xdr:col>1</xdr:col>
      <xdr:colOff>657225</xdr:colOff>
      <xdr:row>30</xdr:row>
      <xdr:rowOff>9525</xdr:rowOff>
    </xdr:from>
    <xdr:to>
      <xdr:col>1</xdr:col>
      <xdr:colOff>1162050</xdr:colOff>
      <xdr:row>31</xdr:row>
      <xdr:rowOff>0</xdr:rowOff>
    </xdr:to>
    <xdr:pic>
      <xdr:nvPicPr>
        <xdr:cNvPr id="3741584" name="Imagen 2">
          <a:extLst>
            <a:ext uri="{FF2B5EF4-FFF2-40B4-BE49-F238E27FC236}">
              <a16:creationId xmlns:a16="http://schemas.microsoft.com/office/drawing/2014/main" id="{18570C53-5AFC-49C7-98AD-C88D614AD1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76350" y="7715250"/>
          <a:ext cx="5048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428625</xdr:colOff>
      <xdr:row>30</xdr:row>
      <xdr:rowOff>28575</xdr:rowOff>
    </xdr:from>
    <xdr:to>
      <xdr:col>8</xdr:col>
      <xdr:colOff>933450</xdr:colOff>
      <xdr:row>31</xdr:row>
      <xdr:rowOff>9525</xdr:rowOff>
    </xdr:to>
    <xdr:pic>
      <xdr:nvPicPr>
        <xdr:cNvPr id="3741585" name="Imagen 11">
          <a:extLst>
            <a:ext uri="{FF2B5EF4-FFF2-40B4-BE49-F238E27FC236}">
              <a16:creationId xmlns:a16="http://schemas.microsoft.com/office/drawing/2014/main" id="{97AFCD35-3FCE-45D0-A197-9F78B89C57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62800" y="7734300"/>
          <a:ext cx="5048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74</xdr:row>
      <xdr:rowOff>85725</xdr:rowOff>
    </xdr:from>
    <xdr:to>
      <xdr:col>8</xdr:col>
      <xdr:colOff>923925</xdr:colOff>
      <xdr:row>75</xdr:row>
      <xdr:rowOff>66675</xdr:rowOff>
    </xdr:to>
    <xdr:pic>
      <xdr:nvPicPr>
        <xdr:cNvPr id="3741586" name="Imagen 12">
          <a:extLst>
            <a:ext uri="{FF2B5EF4-FFF2-40B4-BE49-F238E27FC236}">
              <a16:creationId xmlns:a16="http://schemas.microsoft.com/office/drawing/2014/main" id="{985DB352-C0A8-497D-B931-4E8A497B37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53275" y="16535400"/>
          <a:ext cx="5048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600075</xdr:colOff>
      <xdr:row>74</xdr:row>
      <xdr:rowOff>85725</xdr:rowOff>
    </xdr:from>
    <xdr:to>
      <xdr:col>1</xdr:col>
      <xdr:colOff>1104900</xdr:colOff>
      <xdr:row>75</xdr:row>
      <xdr:rowOff>66675</xdr:rowOff>
    </xdr:to>
    <xdr:pic>
      <xdr:nvPicPr>
        <xdr:cNvPr id="3741587" name="Imagen 13">
          <a:extLst>
            <a:ext uri="{FF2B5EF4-FFF2-40B4-BE49-F238E27FC236}">
              <a16:creationId xmlns:a16="http://schemas.microsoft.com/office/drawing/2014/main" id="{295F91F1-1F7C-48AC-993A-911C3E832FE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19200" y="16535400"/>
          <a:ext cx="5048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151</xdr:colOff>
      <xdr:row>0</xdr:row>
      <xdr:rowOff>77110</xdr:rowOff>
    </xdr:from>
    <xdr:to>
      <xdr:col>17</xdr:col>
      <xdr:colOff>437242</xdr:colOff>
      <xdr:row>2</xdr:row>
      <xdr:rowOff>0</xdr:rowOff>
    </xdr:to>
    <xdr:grpSp>
      <xdr:nvGrpSpPr>
        <xdr:cNvPr id="15" name="Grupo 14"/>
        <xdr:cNvGrpSpPr/>
      </xdr:nvGrpSpPr>
      <xdr:grpSpPr>
        <a:xfrm>
          <a:off x="11965932" y="77110"/>
          <a:ext cx="1687248" cy="494390"/>
          <a:chOff x="21134614" y="1240972"/>
          <a:chExt cx="2337707" cy="500742"/>
        </a:xfrm>
      </xdr:grpSpPr>
      <xdr:sp macro="[0]!Ocultarc1ece" textlink="">
        <xdr:nvSpPr>
          <xdr:cNvPr id="16" name="Rectángulo 15"/>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c1ece" textlink="">
        <xdr:nvSpPr>
          <xdr:cNvPr id="17" name="Rectángulo 16"/>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xdr:colOff>
      <xdr:row>0</xdr:row>
      <xdr:rowOff>0</xdr:rowOff>
    </xdr:from>
    <xdr:to>
      <xdr:col>0</xdr:col>
      <xdr:colOff>447680</xdr:colOff>
      <xdr:row>22</xdr:row>
      <xdr:rowOff>9528</xdr:rowOff>
    </xdr:to>
    <xdr:sp macro="" textlink="">
      <xdr:nvSpPr>
        <xdr:cNvPr id="2" name="Rectángulo 1">
          <a:extLst>
            <a:ext uri="{FF2B5EF4-FFF2-40B4-BE49-F238E27FC236}">
              <a16:creationId xmlns:a16="http://schemas.microsoft.com/office/drawing/2014/main" id="{24B99D03-32DD-4A75-B9C7-5DC5E535C4EB}"/>
            </a:ext>
          </a:extLst>
        </xdr:cNvPr>
        <xdr:cNvSpPr/>
      </xdr:nvSpPr>
      <xdr:spPr>
        <a:xfrm rot="16200000">
          <a:off x="-2495546" y="2495551"/>
          <a:ext cx="5438778"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1</a:t>
          </a:r>
        </a:p>
      </xdr:txBody>
    </xdr:sp>
    <xdr:clientData/>
  </xdr:twoCellAnchor>
  <xdr:twoCellAnchor>
    <xdr:from>
      <xdr:col>16</xdr:col>
      <xdr:colOff>247650</xdr:colOff>
      <xdr:row>2</xdr:row>
      <xdr:rowOff>0</xdr:rowOff>
    </xdr:from>
    <xdr:to>
      <xdr:col>17</xdr:col>
      <xdr:colOff>552451</xdr:colOff>
      <xdr:row>3</xdr:row>
      <xdr:rowOff>219075</xdr:rowOff>
    </xdr:to>
    <xdr:sp macro="" textlink="">
      <xdr:nvSpPr>
        <xdr:cNvPr id="4" name="Llamada con línea 2 3">
          <a:extLst>
            <a:ext uri="{FF2B5EF4-FFF2-40B4-BE49-F238E27FC236}">
              <a16:creationId xmlns:a16="http://schemas.microsoft.com/office/drawing/2014/main" id="{42B97B6B-382E-4F44-9126-5AF43FCB31F9}"/>
            </a:ext>
          </a:extLst>
        </xdr:cNvPr>
        <xdr:cNvSpPr/>
      </xdr:nvSpPr>
      <xdr:spPr>
        <a:xfrm>
          <a:off x="12487275" y="1019175"/>
          <a:ext cx="1133476" cy="457200"/>
        </a:xfrm>
        <a:prstGeom prst="borderCallout2">
          <a:avLst>
            <a:gd name="adj1" fmla="val 18750"/>
            <a:gd name="adj2" fmla="val -8333"/>
            <a:gd name="adj3" fmla="val 88988"/>
            <a:gd name="adj4" fmla="val -43353"/>
            <a:gd name="adj5" fmla="val 93452"/>
            <a:gd name="adj6" fmla="val -3424"/>
          </a:avLst>
        </a:prstGeom>
        <a:solidFill>
          <a:srgbClr val="92D050"/>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r>
            <a:rPr lang="es-PE" sz="1100">
              <a:solidFill>
                <a:sysClr val="windowText" lastClr="000000"/>
              </a:solidFill>
              <a:effectLst/>
              <a:latin typeface="+mn-lt"/>
              <a:ea typeface="+mn-ea"/>
              <a:cs typeface="+mn-cs"/>
            </a:rPr>
            <a:t>¡ASKI UROPANA!  </a:t>
          </a:r>
          <a:endParaRPr lang="es-PE">
            <a:solidFill>
              <a:sysClr val="windowText" lastClr="000000"/>
            </a:solidFill>
            <a:effectLst/>
          </a:endParaRPr>
        </a:p>
        <a:p>
          <a:r>
            <a:rPr lang="es-PE" sz="1100">
              <a:solidFill>
                <a:sysClr val="windowText" lastClr="000000"/>
              </a:solidFill>
              <a:effectLst/>
              <a:latin typeface="+mn-lt"/>
              <a:ea typeface="+mn-ea"/>
              <a:cs typeface="+mn-cs"/>
            </a:rPr>
            <a:t>(Aymara)</a:t>
          </a:r>
          <a:endParaRPr lang="es-PE">
            <a:solidFill>
              <a:sysClr val="windowText" lastClr="000000"/>
            </a:solidFill>
            <a:effectLst/>
          </a:endParaRPr>
        </a:p>
        <a:p>
          <a:pPr marL="0" indent="0" algn="ctr"/>
          <a:endParaRPr lang="es-PE" sz="1100">
            <a:solidFill>
              <a:sysClr val="windowText" lastClr="000000"/>
            </a:solidFill>
            <a:latin typeface="+mn-lt"/>
            <a:ea typeface="+mn-ea"/>
            <a:cs typeface="+mn-cs"/>
          </a:endParaRPr>
        </a:p>
      </xdr:txBody>
    </xdr:sp>
    <xdr:clientData/>
  </xdr:twoCellAnchor>
  <xdr:twoCellAnchor>
    <xdr:from>
      <xdr:col>14</xdr:col>
      <xdr:colOff>447675</xdr:colOff>
      <xdr:row>4</xdr:row>
      <xdr:rowOff>19050</xdr:rowOff>
    </xdr:from>
    <xdr:to>
      <xdr:col>16</xdr:col>
      <xdr:colOff>47625</xdr:colOff>
      <xdr:row>5</xdr:row>
      <xdr:rowOff>268941</xdr:rowOff>
    </xdr:to>
    <xdr:sp macro="" textlink="">
      <xdr:nvSpPr>
        <xdr:cNvPr id="9" name="Llamada con línea 2 8">
          <a:extLst>
            <a:ext uri="{FF2B5EF4-FFF2-40B4-BE49-F238E27FC236}">
              <a16:creationId xmlns:a16="http://schemas.microsoft.com/office/drawing/2014/main" id="{E7B70076-D1A1-45C9-A2F4-FD7E0543EE36}"/>
            </a:ext>
          </a:extLst>
        </xdr:cNvPr>
        <xdr:cNvSpPr/>
      </xdr:nvSpPr>
      <xdr:spPr>
        <a:xfrm>
          <a:off x="11037234" y="1509432"/>
          <a:ext cx="1258420" cy="474009"/>
        </a:xfrm>
        <a:prstGeom prst="borderCallout2">
          <a:avLst>
            <a:gd name="adj1" fmla="val 18750"/>
            <a:gd name="adj2" fmla="val -8333"/>
            <a:gd name="adj3" fmla="val 51489"/>
            <a:gd name="adj4" fmla="val -21504"/>
            <a:gd name="adj5" fmla="val 93452"/>
            <a:gd name="adj6" fmla="val -3424"/>
          </a:avLst>
        </a:prstGeom>
        <a:solidFill>
          <a:srgbClr val="00B0F0"/>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pPr>
            <a:lnSpc>
              <a:spcPts val="1100"/>
            </a:lnSpc>
          </a:pPr>
          <a:r>
            <a:rPr lang="es-PE" sz="1100">
              <a:solidFill>
                <a:sysClr val="windowText" lastClr="000000"/>
              </a:solidFill>
              <a:effectLst/>
              <a:latin typeface="+mn-lt"/>
              <a:ea typeface="+mn-ea"/>
              <a:cs typeface="+mn-cs"/>
            </a:rPr>
            <a:t>¡ALLIN PUNCHAW!  </a:t>
          </a:r>
          <a:endParaRPr lang="es-PE">
            <a:solidFill>
              <a:sysClr val="windowText" lastClr="000000"/>
            </a:solidFill>
            <a:effectLst/>
          </a:endParaRPr>
        </a:p>
        <a:p>
          <a:pPr>
            <a:lnSpc>
              <a:spcPts val="1100"/>
            </a:lnSpc>
          </a:pPr>
          <a:r>
            <a:rPr lang="es-PE" sz="1100">
              <a:solidFill>
                <a:sysClr val="windowText" lastClr="000000"/>
              </a:solidFill>
              <a:effectLst/>
              <a:latin typeface="+mn-lt"/>
              <a:ea typeface="+mn-ea"/>
              <a:cs typeface="+mn-cs"/>
            </a:rPr>
            <a:t>(Kichwa)</a:t>
          </a:r>
          <a:endParaRPr lang="es-PE">
            <a:solidFill>
              <a:sysClr val="windowText" lastClr="000000"/>
            </a:solidFill>
            <a:effectLst/>
          </a:endParaRPr>
        </a:p>
        <a:p>
          <a:pPr marL="0" indent="0" algn="ctr"/>
          <a:endParaRPr lang="es-PE" sz="1100">
            <a:solidFill>
              <a:sysClr val="windowText" lastClr="000000"/>
            </a:solidFill>
            <a:latin typeface="+mn-lt"/>
            <a:ea typeface="+mn-ea"/>
            <a:cs typeface="+mn-cs"/>
          </a:endParaRPr>
        </a:p>
      </xdr:txBody>
    </xdr:sp>
    <xdr:clientData/>
  </xdr:twoCellAnchor>
  <xdr:twoCellAnchor>
    <xdr:from>
      <xdr:col>16</xdr:col>
      <xdr:colOff>133350</xdr:colOff>
      <xdr:row>5</xdr:row>
      <xdr:rowOff>201708</xdr:rowOff>
    </xdr:from>
    <xdr:to>
      <xdr:col>18</xdr:col>
      <xdr:colOff>0</xdr:colOff>
      <xdr:row>8</xdr:row>
      <xdr:rowOff>250032</xdr:rowOff>
    </xdr:to>
    <xdr:sp macro="" textlink="">
      <xdr:nvSpPr>
        <xdr:cNvPr id="10" name="Llamada con línea 2 9">
          <a:extLst>
            <a:ext uri="{FF2B5EF4-FFF2-40B4-BE49-F238E27FC236}">
              <a16:creationId xmlns:a16="http://schemas.microsoft.com/office/drawing/2014/main" id="{4600ED60-F346-4C2B-AD60-2BF2AB7CE41B}"/>
            </a:ext>
          </a:extLst>
        </xdr:cNvPr>
        <xdr:cNvSpPr/>
      </xdr:nvSpPr>
      <xdr:spPr>
        <a:xfrm>
          <a:off x="12420600" y="1916208"/>
          <a:ext cx="1604963" cy="405512"/>
        </a:xfrm>
        <a:prstGeom prst="borderCallout2">
          <a:avLst>
            <a:gd name="adj1" fmla="val 18750"/>
            <a:gd name="adj2" fmla="val -8333"/>
            <a:gd name="adj3" fmla="val 55655"/>
            <a:gd name="adj4" fmla="val -21611"/>
            <a:gd name="adj5" fmla="val 93452"/>
            <a:gd name="adj6" fmla="val -3424"/>
          </a:avLst>
        </a:prstGeom>
        <a:solidFill>
          <a:srgbClr val="FF0000"/>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pPr>
            <a:lnSpc>
              <a:spcPts val="1200"/>
            </a:lnSpc>
          </a:pPr>
          <a:r>
            <a:rPr lang="es-PE" sz="1100">
              <a:solidFill>
                <a:sysClr val="windowText" lastClr="000000"/>
              </a:solidFill>
              <a:effectLst/>
              <a:latin typeface="+mn-lt"/>
              <a:ea typeface="+mn-ea"/>
              <a:cs typeface="+mn-cs"/>
            </a:rPr>
            <a:t>¡PEGKEG TSAWANTAI!  </a:t>
          </a:r>
          <a:endParaRPr lang="es-PE">
            <a:solidFill>
              <a:sysClr val="windowText" lastClr="000000"/>
            </a:solidFill>
            <a:effectLst/>
          </a:endParaRPr>
        </a:p>
        <a:p>
          <a:pPr>
            <a:lnSpc>
              <a:spcPts val="1200"/>
            </a:lnSpc>
          </a:pPr>
          <a:r>
            <a:rPr lang="es-PE" sz="1100">
              <a:solidFill>
                <a:sysClr val="windowText" lastClr="000000"/>
              </a:solidFill>
              <a:effectLst/>
              <a:latin typeface="+mn-lt"/>
              <a:ea typeface="+mn-ea"/>
              <a:cs typeface="+mn-cs"/>
            </a:rPr>
            <a:t>(Awajún)</a:t>
          </a:r>
          <a:endParaRPr lang="es-PE">
            <a:solidFill>
              <a:sysClr val="windowText" lastClr="000000"/>
            </a:solidFill>
            <a:effectLst/>
          </a:endParaRPr>
        </a:p>
        <a:p>
          <a:pPr marL="0" indent="0" algn="ctr">
            <a:lnSpc>
              <a:spcPts val="1100"/>
            </a:lnSpc>
          </a:pPr>
          <a:endParaRPr lang="es-PE" sz="1100">
            <a:solidFill>
              <a:sysClr val="windowText" lastClr="000000"/>
            </a:solidFill>
            <a:latin typeface="+mn-lt"/>
            <a:ea typeface="+mn-ea"/>
            <a:cs typeface="+mn-cs"/>
          </a:endParaRPr>
        </a:p>
      </xdr:txBody>
    </xdr:sp>
    <xdr:clientData/>
  </xdr:twoCellAnchor>
  <xdr:twoCellAnchor>
    <xdr:from>
      <xdr:col>39</xdr:col>
      <xdr:colOff>85726</xdr:colOff>
      <xdr:row>1</xdr:row>
      <xdr:rowOff>428625</xdr:rowOff>
    </xdr:from>
    <xdr:to>
      <xdr:col>40</xdr:col>
      <xdr:colOff>657226</xdr:colOff>
      <xdr:row>3</xdr:row>
      <xdr:rowOff>209550</xdr:rowOff>
    </xdr:to>
    <xdr:sp macro="" textlink="">
      <xdr:nvSpPr>
        <xdr:cNvPr id="11" name="Llamada con línea 2 10">
          <a:extLst>
            <a:ext uri="{FF2B5EF4-FFF2-40B4-BE49-F238E27FC236}">
              <a16:creationId xmlns:a16="http://schemas.microsoft.com/office/drawing/2014/main" id="{A793E07A-F55E-4EFF-8D1D-C917D1070A00}"/>
            </a:ext>
          </a:extLst>
        </xdr:cNvPr>
        <xdr:cNvSpPr/>
      </xdr:nvSpPr>
      <xdr:spPr>
        <a:xfrm>
          <a:off x="14239876" y="1009650"/>
          <a:ext cx="1333500" cy="457200"/>
        </a:xfrm>
        <a:prstGeom prst="borderCallout2">
          <a:avLst>
            <a:gd name="adj1" fmla="val 18750"/>
            <a:gd name="adj2" fmla="val -8333"/>
            <a:gd name="adj3" fmla="val 16071"/>
            <a:gd name="adj4" fmla="val -37683"/>
            <a:gd name="adj5" fmla="val 93452"/>
            <a:gd name="adj6" fmla="val -3424"/>
          </a:avLst>
        </a:prstGeom>
        <a:solidFill>
          <a:schemeClr val="accent4">
            <a:lumMod val="60000"/>
            <a:lumOff val="40000"/>
          </a:schemeClr>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r>
            <a:rPr lang="es-PE" sz="1100">
              <a:solidFill>
                <a:sysClr val="windowText" lastClr="000000"/>
              </a:solidFill>
              <a:effectLst/>
              <a:latin typeface="+mn-lt"/>
              <a:ea typeface="+mn-ea"/>
              <a:cs typeface="+mn-cs"/>
            </a:rPr>
            <a:t>¡KAMETSA KITAITERI!  </a:t>
          </a:r>
          <a:endParaRPr lang="es-PE">
            <a:solidFill>
              <a:sysClr val="windowText" lastClr="000000"/>
            </a:solidFill>
            <a:effectLst/>
          </a:endParaRPr>
        </a:p>
        <a:p>
          <a:r>
            <a:rPr lang="es-PE" sz="1100">
              <a:solidFill>
                <a:sysClr val="windowText" lastClr="000000"/>
              </a:solidFill>
              <a:effectLst/>
              <a:latin typeface="+mn-lt"/>
              <a:ea typeface="+mn-ea"/>
              <a:cs typeface="+mn-cs"/>
            </a:rPr>
            <a:t>(Ashaninka)</a:t>
          </a:r>
          <a:endParaRPr lang="es-PE">
            <a:solidFill>
              <a:sysClr val="windowText" lastClr="000000"/>
            </a:solidFill>
            <a:effectLst/>
          </a:endParaRPr>
        </a:p>
        <a:p>
          <a:pPr marL="0" indent="0" algn="ctr"/>
          <a:endParaRPr lang="es-PE" sz="1100">
            <a:solidFill>
              <a:sysClr val="windowText" lastClr="000000"/>
            </a:solidFill>
            <a:latin typeface="+mn-lt"/>
            <a:ea typeface="+mn-ea"/>
            <a:cs typeface="+mn-cs"/>
          </a:endParaRPr>
        </a:p>
      </xdr:txBody>
    </xdr:sp>
    <xdr:clientData/>
  </xdr:twoCellAnchor>
  <xdr:twoCellAnchor>
    <xdr:from>
      <xdr:col>17</xdr:col>
      <xdr:colOff>761999</xdr:colOff>
      <xdr:row>4</xdr:row>
      <xdr:rowOff>28575</xdr:rowOff>
    </xdr:from>
    <xdr:to>
      <xdr:col>40</xdr:col>
      <xdr:colOff>676274</xdr:colOff>
      <xdr:row>5</xdr:row>
      <xdr:rowOff>212912</xdr:rowOff>
    </xdr:to>
    <xdr:sp macro="" textlink="">
      <xdr:nvSpPr>
        <xdr:cNvPr id="12" name="Llamada con línea 2 11">
          <a:extLst>
            <a:ext uri="{FF2B5EF4-FFF2-40B4-BE49-F238E27FC236}">
              <a16:creationId xmlns:a16="http://schemas.microsoft.com/office/drawing/2014/main" id="{E16B5B1F-2518-40AB-BF8E-AD67271A667D}"/>
            </a:ext>
          </a:extLst>
        </xdr:cNvPr>
        <xdr:cNvSpPr/>
      </xdr:nvSpPr>
      <xdr:spPr>
        <a:xfrm>
          <a:off x="13839264" y="1518957"/>
          <a:ext cx="1763245" cy="408455"/>
        </a:xfrm>
        <a:prstGeom prst="borderCallout2">
          <a:avLst>
            <a:gd name="adj1" fmla="val 18750"/>
            <a:gd name="adj2" fmla="val -8333"/>
            <a:gd name="adj3" fmla="val 95237"/>
            <a:gd name="adj4" fmla="val -24207"/>
            <a:gd name="adj5" fmla="val 93452"/>
            <a:gd name="adj6" fmla="val -3424"/>
          </a:avLst>
        </a:prstGeom>
        <a:solidFill>
          <a:schemeClr val="accent2"/>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pPr marL="0" indent="0">
            <a:lnSpc>
              <a:spcPts val="900"/>
            </a:lnSpc>
          </a:pPr>
          <a:r>
            <a:rPr lang="es-PE" sz="1100">
              <a:solidFill>
                <a:sysClr val="windowText" lastClr="000000"/>
              </a:solidFill>
              <a:effectLst/>
              <a:latin typeface="+mn-lt"/>
              <a:ea typeface="+mn-ea"/>
              <a:cs typeface="+mn-cs"/>
            </a:rPr>
            <a:t>¡KOWENEPA´CH PE´TA´YESA!  </a:t>
          </a:r>
        </a:p>
        <a:p>
          <a:pPr marL="0" indent="0">
            <a:lnSpc>
              <a:spcPts val="1100"/>
            </a:lnSpc>
          </a:pPr>
          <a:r>
            <a:rPr lang="es-PE" sz="1100">
              <a:solidFill>
                <a:sysClr val="windowText" lastClr="000000"/>
              </a:solidFill>
              <a:effectLst/>
              <a:latin typeface="+mn-lt"/>
              <a:ea typeface="+mn-ea"/>
              <a:cs typeface="+mn-cs"/>
            </a:rPr>
            <a:t>(Yanesha)</a:t>
          </a:r>
        </a:p>
        <a:p>
          <a:pPr marL="0" indent="0" algn="ctr">
            <a:lnSpc>
              <a:spcPts val="1100"/>
            </a:lnSpc>
          </a:pPr>
          <a:endParaRPr lang="es-PE" sz="1100">
            <a:solidFill>
              <a:sysClr val="windowText" lastClr="000000"/>
            </a:solidFill>
            <a:effectLst/>
            <a:latin typeface="+mn-lt"/>
            <a:ea typeface="+mn-ea"/>
            <a:cs typeface="+mn-cs"/>
          </a:endParaRPr>
        </a:p>
      </xdr:txBody>
    </xdr:sp>
    <xdr:clientData/>
  </xdr:twoCellAnchor>
  <xdr:twoCellAnchor>
    <xdr:from>
      <xdr:col>18</xdr:col>
      <xdr:colOff>58831</xdr:colOff>
      <xdr:row>7</xdr:row>
      <xdr:rowOff>133910</xdr:rowOff>
    </xdr:from>
    <xdr:to>
      <xdr:col>41</xdr:col>
      <xdr:colOff>96931</xdr:colOff>
      <xdr:row>9</xdr:row>
      <xdr:rowOff>67235</xdr:rowOff>
    </xdr:to>
    <xdr:sp macro="" textlink="">
      <xdr:nvSpPr>
        <xdr:cNvPr id="13" name="Llamada con línea 2 12">
          <a:extLst>
            <a:ext uri="{FF2B5EF4-FFF2-40B4-BE49-F238E27FC236}">
              <a16:creationId xmlns:a16="http://schemas.microsoft.com/office/drawing/2014/main" id="{397AD183-9CA7-4B1F-949A-8E83916B3D9F}"/>
            </a:ext>
          </a:extLst>
        </xdr:cNvPr>
        <xdr:cNvSpPr/>
      </xdr:nvSpPr>
      <xdr:spPr>
        <a:xfrm>
          <a:off x="14043772" y="2386292"/>
          <a:ext cx="1741394" cy="381561"/>
        </a:xfrm>
        <a:prstGeom prst="borderCallout2">
          <a:avLst>
            <a:gd name="adj1" fmla="val 22917"/>
            <a:gd name="adj2" fmla="val -4508"/>
            <a:gd name="adj3" fmla="val 22322"/>
            <a:gd name="adj4" fmla="val -22224"/>
            <a:gd name="adj5" fmla="val 93452"/>
            <a:gd name="adj6" fmla="val -3424"/>
          </a:avLst>
        </a:prstGeom>
        <a:solidFill>
          <a:srgbClr val="FFFF00"/>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pPr marL="0" indent="0">
            <a:lnSpc>
              <a:spcPts val="1000"/>
            </a:lnSpc>
          </a:pPr>
          <a:r>
            <a:rPr lang="es-PE" sz="1100">
              <a:solidFill>
                <a:sysClr val="windowText" lastClr="000000"/>
              </a:solidFill>
              <a:effectLst/>
              <a:latin typeface="+mn-lt"/>
              <a:ea typeface="+mn-ea"/>
              <a:cs typeface="+mn-cs"/>
            </a:rPr>
            <a:t>¡MANUYACHA TAWERIPAYA!  </a:t>
          </a:r>
        </a:p>
        <a:p>
          <a:pPr marL="0" indent="0">
            <a:lnSpc>
              <a:spcPts val="1000"/>
            </a:lnSpc>
          </a:pPr>
          <a:r>
            <a:rPr lang="es-PE" sz="1100">
              <a:solidFill>
                <a:sysClr val="windowText" lastClr="000000"/>
              </a:solidFill>
              <a:effectLst/>
              <a:latin typeface="+mn-lt"/>
              <a:ea typeface="+mn-ea"/>
              <a:cs typeface="+mn-cs"/>
            </a:rPr>
            <a:t>(Shawi)</a:t>
          </a:r>
        </a:p>
        <a:p>
          <a:pPr marL="0" indent="0" algn="ctr">
            <a:lnSpc>
              <a:spcPts val="1200"/>
            </a:lnSpc>
          </a:pPr>
          <a:endParaRPr lang="es-PE" sz="1100">
            <a:solidFill>
              <a:sysClr val="windowText" lastClr="000000"/>
            </a:solidFill>
            <a:effectLst/>
            <a:latin typeface="+mn-lt"/>
            <a:ea typeface="+mn-ea"/>
            <a:cs typeface="+mn-cs"/>
          </a:endParaRPr>
        </a:p>
      </xdr:txBody>
    </xdr:sp>
    <xdr:clientData/>
  </xdr:twoCellAnchor>
  <xdr:twoCellAnchor>
    <xdr:from>
      <xdr:col>18</xdr:col>
      <xdr:colOff>85046</xdr:colOff>
      <xdr:row>0</xdr:row>
      <xdr:rowOff>0</xdr:rowOff>
    </xdr:from>
    <xdr:to>
      <xdr:col>41</xdr:col>
      <xdr:colOff>473529</xdr:colOff>
      <xdr:row>1</xdr:row>
      <xdr:rowOff>285750</xdr:rowOff>
    </xdr:to>
    <xdr:grpSp>
      <xdr:nvGrpSpPr>
        <xdr:cNvPr id="14" name="Grupo 13"/>
        <xdr:cNvGrpSpPr/>
      </xdr:nvGrpSpPr>
      <xdr:grpSpPr>
        <a:xfrm>
          <a:off x="14110609" y="0"/>
          <a:ext cx="2091076" cy="523875"/>
          <a:chOff x="21134614" y="1240972"/>
          <a:chExt cx="2337707" cy="500742"/>
        </a:xfrm>
      </xdr:grpSpPr>
      <xdr:sp macro="[0]!OcultarinicialEIB" textlink="">
        <xdr:nvSpPr>
          <xdr:cNvPr id="15" name="Rectángulo 14"/>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inicialEIB" textlink="">
        <xdr:nvSpPr>
          <xdr:cNvPr id="16" name="Rectángulo 15"/>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xdr:colOff>
      <xdr:row>0</xdr:row>
      <xdr:rowOff>0</xdr:rowOff>
    </xdr:from>
    <xdr:to>
      <xdr:col>0</xdr:col>
      <xdr:colOff>447680</xdr:colOff>
      <xdr:row>21</xdr:row>
      <xdr:rowOff>9528</xdr:rowOff>
    </xdr:to>
    <xdr:sp macro="" textlink="">
      <xdr:nvSpPr>
        <xdr:cNvPr id="3" name="Rectángulo 2">
          <a:extLst>
            <a:ext uri="{FF2B5EF4-FFF2-40B4-BE49-F238E27FC236}">
              <a16:creationId xmlns:a16="http://schemas.microsoft.com/office/drawing/2014/main" id="{7388D8C4-1CA3-4FF3-9625-9E4ABB5E1A9F}"/>
            </a:ext>
          </a:extLst>
        </xdr:cNvPr>
        <xdr:cNvSpPr/>
      </xdr:nvSpPr>
      <xdr:spPr>
        <a:xfrm rot="16200000">
          <a:off x="-2414584" y="2414589"/>
          <a:ext cx="5276853"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1</a:t>
          </a:r>
        </a:p>
      </xdr:txBody>
    </xdr:sp>
    <xdr:clientData/>
  </xdr:twoCellAnchor>
  <xdr:twoCellAnchor>
    <xdr:from>
      <xdr:col>39</xdr:col>
      <xdr:colOff>266700</xdr:colOff>
      <xdr:row>23</xdr:row>
      <xdr:rowOff>0</xdr:rowOff>
    </xdr:from>
    <xdr:to>
      <xdr:col>41</xdr:col>
      <xdr:colOff>180974</xdr:colOff>
      <xdr:row>25</xdr:row>
      <xdr:rowOff>85725</xdr:rowOff>
    </xdr:to>
    <xdr:sp macro="" textlink="">
      <xdr:nvSpPr>
        <xdr:cNvPr id="4" name="Llamada con línea 3 (borde y barra de énfasis) 3">
          <a:extLst>
            <a:ext uri="{FF2B5EF4-FFF2-40B4-BE49-F238E27FC236}">
              <a16:creationId xmlns:a16="http://schemas.microsoft.com/office/drawing/2014/main" id="{71D2E2A9-6550-473B-8074-DB8B84EA8EC8}"/>
            </a:ext>
          </a:extLst>
        </xdr:cNvPr>
        <xdr:cNvSpPr/>
      </xdr:nvSpPr>
      <xdr:spPr>
        <a:xfrm>
          <a:off x="14544675" y="5829300"/>
          <a:ext cx="1438274" cy="447675"/>
        </a:xfrm>
        <a:prstGeom prst="accentBorderCallout3">
          <a:avLst>
            <a:gd name="adj1" fmla="val 18750"/>
            <a:gd name="adj2" fmla="val -8333"/>
            <a:gd name="adj3" fmla="val 1729"/>
            <a:gd name="adj4" fmla="val -8058"/>
            <a:gd name="adj5" fmla="val -63830"/>
            <a:gd name="adj6" fmla="val -53091"/>
            <a:gd name="adj7" fmla="val 21473"/>
            <a:gd name="adj8" fmla="val -8333"/>
          </a:avLst>
        </a:prstGeom>
        <a:solidFill>
          <a:srgbClr val="F4EFE4"/>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l"/>
          <a:r>
            <a:rPr lang="es-PE" sz="1100">
              <a:solidFill>
                <a:srgbClr val="76612E"/>
              </a:solidFill>
              <a:latin typeface="+mn-lt"/>
              <a:ea typeface="+mn-ea"/>
              <a:cs typeface="+mn-cs"/>
            </a:rPr>
            <a:t>Ingresar datos solo</a:t>
          </a:r>
          <a:r>
            <a:rPr lang="es-PE" sz="1100" baseline="0">
              <a:solidFill>
                <a:srgbClr val="76612E"/>
              </a:solidFill>
              <a:latin typeface="+mn-lt"/>
              <a:ea typeface="+mn-ea"/>
              <a:cs typeface="+mn-cs"/>
            </a:rPr>
            <a:t> </a:t>
          </a:r>
          <a:r>
            <a:rPr lang="es-PE" sz="1100">
              <a:solidFill>
                <a:srgbClr val="76612E"/>
              </a:solidFill>
              <a:latin typeface="+mn-lt"/>
              <a:ea typeface="+mn-ea"/>
              <a:cs typeface="+mn-cs"/>
            </a:rPr>
            <a:t>en las celdas en blanco.</a:t>
          </a:r>
        </a:p>
      </xdr:txBody>
    </xdr:sp>
    <xdr:clientData/>
  </xdr:twoCellAnchor>
  <xdr:twoCellAnchor>
    <xdr:from>
      <xdr:col>18</xdr:col>
      <xdr:colOff>47625</xdr:colOff>
      <xdr:row>0</xdr:row>
      <xdr:rowOff>0</xdr:rowOff>
    </xdr:from>
    <xdr:to>
      <xdr:col>41</xdr:col>
      <xdr:colOff>593725</xdr:colOff>
      <xdr:row>1</xdr:row>
      <xdr:rowOff>294367</xdr:rowOff>
    </xdr:to>
    <xdr:grpSp>
      <xdr:nvGrpSpPr>
        <xdr:cNvPr id="5" name="Grupo 4"/>
        <xdr:cNvGrpSpPr/>
      </xdr:nvGrpSpPr>
      <xdr:grpSpPr>
        <a:xfrm>
          <a:off x="14299406" y="0"/>
          <a:ext cx="2248694" cy="425336"/>
          <a:chOff x="21134614" y="1240972"/>
          <a:chExt cx="2337707" cy="500742"/>
        </a:xfrm>
      </xdr:grpSpPr>
      <xdr:sp macro="[0]!Ocultarinicial" textlink="">
        <xdr:nvSpPr>
          <xdr:cNvPr id="6" name="Rectángulo 5"/>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inicial" textlink="">
        <xdr:nvSpPr>
          <xdr:cNvPr id="7" name="Rectángulo 6"/>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xdr:colOff>
      <xdr:row>0</xdr:row>
      <xdr:rowOff>0</xdr:rowOff>
    </xdr:from>
    <xdr:to>
      <xdr:col>0</xdr:col>
      <xdr:colOff>485779</xdr:colOff>
      <xdr:row>23</xdr:row>
      <xdr:rowOff>78445</xdr:rowOff>
    </xdr:to>
    <xdr:sp macro="" textlink="">
      <xdr:nvSpPr>
        <xdr:cNvPr id="2" name="Rectángulo 1">
          <a:extLst>
            <a:ext uri="{FF2B5EF4-FFF2-40B4-BE49-F238E27FC236}">
              <a16:creationId xmlns:a16="http://schemas.microsoft.com/office/drawing/2014/main" id="{F9B9C502-E65C-4BFB-B55E-C482E66AD035}"/>
            </a:ext>
          </a:extLst>
        </xdr:cNvPr>
        <xdr:cNvSpPr/>
      </xdr:nvSpPr>
      <xdr:spPr>
        <a:xfrm rot="16200000">
          <a:off x="-2440920" y="2440922"/>
          <a:ext cx="5367621" cy="485777"/>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1</a:t>
          </a:r>
        </a:p>
      </xdr:txBody>
    </xdr:sp>
    <xdr:clientData/>
  </xdr:twoCellAnchor>
  <xdr:twoCellAnchor>
    <xdr:from>
      <xdr:col>18</xdr:col>
      <xdr:colOff>147550</xdr:colOff>
      <xdr:row>0</xdr:row>
      <xdr:rowOff>0</xdr:rowOff>
    </xdr:from>
    <xdr:to>
      <xdr:col>41</xdr:col>
      <xdr:colOff>523294</xdr:colOff>
      <xdr:row>1</xdr:row>
      <xdr:rowOff>145889</xdr:rowOff>
    </xdr:to>
    <xdr:grpSp>
      <xdr:nvGrpSpPr>
        <xdr:cNvPr id="3" name="Grupo 2"/>
        <xdr:cNvGrpSpPr/>
      </xdr:nvGrpSpPr>
      <xdr:grpSpPr>
        <a:xfrm>
          <a:off x="14375519" y="0"/>
          <a:ext cx="2078338" cy="443545"/>
          <a:chOff x="21134614" y="1240972"/>
          <a:chExt cx="2337707" cy="500742"/>
        </a:xfrm>
      </xdr:grpSpPr>
      <xdr:sp macro="[0]!Ocultarinicial2" textlink="">
        <xdr:nvSpPr>
          <xdr:cNvPr id="4" name="Rectángulo 3"/>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inicial2" textlink="">
        <xdr:nvSpPr>
          <xdr:cNvPr id="5" name="Rectángulo 4"/>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xdr:colOff>
      <xdr:row>0</xdr:row>
      <xdr:rowOff>0</xdr:rowOff>
    </xdr:from>
    <xdr:to>
      <xdr:col>0</xdr:col>
      <xdr:colOff>447677</xdr:colOff>
      <xdr:row>23</xdr:row>
      <xdr:rowOff>95253</xdr:rowOff>
    </xdr:to>
    <xdr:sp macro="" textlink="">
      <xdr:nvSpPr>
        <xdr:cNvPr id="2" name="Rectángulo 1">
          <a:extLst>
            <a:ext uri="{FF2B5EF4-FFF2-40B4-BE49-F238E27FC236}">
              <a16:creationId xmlns:a16="http://schemas.microsoft.com/office/drawing/2014/main" id="{7FDAD690-C482-42AA-8606-94D286BFDC97}"/>
            </a:ext>
          </a:extLst>
        </xdr:cNvPr>
        <xdr:cNvSpPr/>
      </xdr:nvSpPr>
      <xdr:spPr>
        <a:xfrm rot="16200000">
          <a:off x="-2675334" y="2675336"/>
          <a:ext cx="5798347"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1</a:t>
          </a:r>
        </a:p>
      </xdr:txBody>
    </xdr:sp>
    <xdr:clientData/>
  </xdr:twoCellAnchor>
  <xdr:twoCellAnchor>
    <xdr:from>
      <xdr:col>39</xdr:col>
      <xdr:colOff>493059</xdr:colOff>
      <xdr:row>26</xdr:row>
      <xdr:rowOff>33618</xdr:rowOff>
    </xdr:from>
    <xdr:to>
      <xdr:col>41</xdr:col>
      <xdr:colOff>407333</xdr:colOff>
      <xdr:row>29</xdr:row>
      <xdr:rowOff>10646</xdr:rowOff>
    </xdr:to>
    <xdr:sp macro="" textlink="">
      <xdr:nvSpPr>
        <xdr:cNvPr id="3" name="Llamada con línea 3 (borde y barra de énfasis) 2">
          <a:extLst>
            <a:ext uri="{FF2B5EF4-FFF2-40B4-BE49-F238E27FC236}">
              <a16:creationId xmlns:a16="http://schemas.microsoft.com/office/drawing/2014/main" id="{116B4343-C501-4BC5-B8FA-1C604D800D72}"/>
            </a:ext>
          </a:extLst>
        </xdr:cNvPr>
        <xdr:cNvSpPr/>
      </xdr:nvSpPr>
      <xdr:spPr>
        <a:xfrm>
          <a:off x="14494809" y="6110568"/>
          <a:ext cx="1438274" cy="434228"/>
        </a:xfrm>
        <a:prstGeom prst="accentBorderCallout3">
          <a:avLst>
            <a:gd name="adj1" fmla="val 18750"/>
            <a:gd name="adj2" fmla="val -8333"/>
            <a:gd name="adj3" fmla="val 1729"/>
            <a:gd name="adj4" fmla="val -8058"/>
            <a:gd name="adj5" fmla="val -63830"/>
            <a:gd name="adj6" fmla="val -53091"/>
            <a:gd name="adj7" fmla="val 21473"/>
            <a:gd name="adj8" fmla="val -8333"/>
          </a:avLst>
        </a:prstGeom>
        <a:solidFill>
          <a:srgbClr val="F4EFE4"/>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l"/>
          <a:r>
            <a:rPr lang="es-PE" sz="1100">
              <a:solidFill>
                <a:srgbClr val="76612E"/>
              </a:solidFill>
              <a:latin typeface="+mn-lt"/>
              <a:ea typeface="+mn-ea"/>
              <a:cs typeface="+mn-cs"/>
            </a:rPr>
            <a:t>Ingresar datos solo</a:t>
          </a:r>
          <a:r>
            <a:rPr lang="es-PE" sz="1100" baseline="0">
              <a:solidFill>
                <a:srgbClr val="76612E"/>
              </a:solidFill>
              <a:latin typeface="+mn-lt"/>
              <a:ea typeface="+mn-ea"/>
              <a:cs typeface="+mn-cs"/>
            </a:rPr>
            <a:t> </a:t>
          </a:r>
          <a:r>
            <a:rPr lang="es-PE" sz="1100">
              <a:solidFill>
                <a:srgbClr val="76612E"/>
              </a:solidFill>
              <a:latin typeface="+mn-lt"/>
              <a:ea typeface="+mn-ea"/>
              <a:cs typeface="+mn-cs"/>
            </a:rPr>
            <a:t>en las celdas en blanco.</a:t>
          </a:r>
        </a:p>
      </xdr:txBody>
    </xdr:sp>
    <xdr:clientData/>
  </xdr:twoCellAnchor>
  <xdr:twoCellAnchor>
    <xdr:from>
      <xdr:col>16</xdr:col>
      <xdr:colOff>547159</xdr:colOff>
      <xdr:row>1</xdr:row>
      <xdr:rowOff>432859</xdr:rowOff>
    </xdr:from>
    <xdr:to>
      <xdr:col>17</xdr:col>
      <xdr:colOff>855135</xdr:colOff>
      <xdr:row>3</xdr:row>
      <xdr:rowOff>149226</xdr:rowOff>
    </xdr:to>
    <xdr:sp macro="" textlink="">
      <xdr:nvSpPr>
        <xdr:cNvPr id="12" name="Llamada con línea 2 11">
          <a:extLst>
            <a:ext uri="{FF2B5EF4-FFF2-40B4-BE49-F238E27FC236}">
              <a16:creationId xmlns:a16="http://schemas.microsoft.com/office/drawing/2014/main" id="{F4FFDE21-DB19-47B1-B79D-A20DA88B9A77}"/>
            </a:ext>
          </a:extLst>
        </xdr:cNvPr>
        <xdr:cNvSpPr/>
      </xdr:nvSpPr>
      <xdr:spPr>
        <a:xfrm>
          <a:off x="12421659" y="972609"/>
          <a:ext cx="1133476" cy="457200"/>
        </a:xfrm>
        <a:prstGeom prst="borderCallout2">
          <a:avLst>
            <a:gd name="adj1" fmla="val 18750"/>
            <a:gd name="adj2" fmla="val -8333"/>
            <a:gd name="adj3" fmla="val 88988"/>
            <a:gd name="adj4" fmla="val -43353"/>
            <a:gd name="adj5" fmla="val 93452"/>
            <a:gd name="adj6" fmla="val -3424"/>
          </a:avLst>
        </a:prstGeom>
        <a:solidFill>
          <a:srgbClr val="92D050"/>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r>
            <a:rPr lang="es-PE" sz="1100">
              <a:solidFill>
                <a:schemeClr val="lt1"/>
              </a:solidFill>
              <a:effectLst/>
              <a:latin typeface="+mn-lt"/>
              <a:ea typeface="+mn-ea"/>
              <a:cs typeface="+mn-cs"/>
            </a:rPr>
            <a:t>¡ASKI UROPANA!  </a:t>
          </a:r>
          <a:endParaRPr lang="es-PE">
            <a:effectLst/>
          </a:endParaRPr>
        </a:p>
        <a:p>
          <a:r>
            <a:rPr lang="es-PE" sz="1100">
              <a:solidFill>
                <a:schemeClr val="lt1"/>
              </a:solidFill>
              <a:effectLst/>
              <a:latin typeface="+mn-lt"/>
              <a:ea typeface="+mn-ea"/>
              <a:cs typeface="+mn-cs"/>
            </a:rPr>
            <a:t>(Aymara)</a:t>
          </a:r>
          <a:endParaRPr lang="es-PE">
            <a:effectLst/>
          </a:endParaRPr>
        </a:p>
        <a:p>
          <a:pPr marL="0" indent="0" algn="ctr"/>
          <a:endParaRPr lang="es-PE" sz="1100">
            <a:solidFill>
              <a:schemeClr val="bg1"/>
            </a:solidFill>
            <a:latin typeface="+mn-lt"/>
            <a:ea typeface="+mn-ea"/>
            <a:cs typeface="+mn-cs"/>
          </a:endParaRPr>
        </a:p>
      </xdr:txBody>
    </xdr:sp>
    <xdr:clientData/>
  </xdr:twoCellAnchor>
  <xdr:twoCellAnchor>
    <xdr:from>
      <xdr:col>14</xdr:col>
      <xdr:colOff>740834</xdr:colOff>
      <xdr:row>3</xdr:row>
      <xdr:rowOff>197909</xdr:rowOff>
    </xdr:from>
    <xdr:to>
      <xdr:col>16</xdr:col>
      <xdr:colOff>306918</xdr:colOff>
      <xdr:row>5</xdr:row>
      <xdr:rowOff>190500</xdr:rowOff>
    </xdr:to>
    <xdr:sp macro="" textlink="">
      <xdr:nvSpPr>
        <xdr:cNvPr id="13" name="Llamada con línea 2 12">
          <a:extLst>
            <a:ext uri="{FF2B5EF4-FFF2-40B4-BE49-F238E27FC236}">
              <a16:creationId xmlns:a16="http://schemas.microsoft.com/office/drawing/2014/main" id="{A5D746DA-EC4D-45EF-A646-D930CD015D9B}"/>
            </a:ext>
          </a:extLst>
        </xdr:cNvPr>
        <xdr:cNvSpPr/>
      </xdr:nvSpPr>
      <xdr:spPr>
        <a:xfrm>
          <a:off x="10964334" y="1478492"/>
          <a:ext cx="1217084" cy="437091"/>
        </a:xfrm>
        <a:prstGeom prst="borderCallout2">
          <a:avLst>
            <a:gd name="adj1" fmla="val 18750"/>
            <a:gd name="adj2" fmla="val -8333"/>
            <a:gd name="adj3" fmla="val 51489"/>
            <a:gd name="adj4" fmla="val -21504"/>
            <a:gd name="adj5" fmla="val 93452"/>
            <a:gd name="adj6" fmla="val -3424"/>
          </a:avLst>
        </a:prstGeom>
        <a:solidFill>
          <a:srgbClr val="00B0F0"/>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s-PE" sz="1100">
              <a:solidFill>
                <a:schemeClr val="lt1"/>
              </a:solidFill>
              <a:effectLst/>
              <a:latin typeface="+mn-lt"/>
              <a:ea typeface="+mn-ea"/>
              <a:cs typeface="+mn-cs"/>
            </a:rPr>
            <a:t>¡ALLIN PUNCHAW! </a:t>
          </a:r>
          <a:endParaRPr lang="es-PE">
            <a:effectLst/>
          </a:endParaRPr>
        </a:p>
        <a:p>
          <a:r>
            <a:rPr lang="es-PE" sz="1100">
              <a:solidFill>
                <a:schemeClr val="lt1"/>
              </a:solidFill>
              <a:effectLst/>
              <a:latin typeface="+mn-lt"/>
              <a:ea typeface="+mn-ea"/>
              <a:cs typeface="+mn-cs"/>
            </a:rPr>
            <a:t>(Kichwa)</a:t>
          </a:r>
          <a:endParaRPr lang="es-PE">
            <a:effectLst/>
          </a:endParaRPr>
        </a:p>
        <a:p>
          <a:pPr marL="0" indent="0" algn="ctr"/>
          <a:endParaRPr lang="es-PE" sz="1100">
            <a:solidFill>
              <a:schemeClr val="bg1"/>
            </a:solidFill>
            <a:latin typeface="+mn-lt"/>
            <a:ea typeface="+mn-ea"/>
            <a:cs typeface="+mn-cs"/>
          </a:endParaRPr>
        </a:p>
      </xdr:txBody>
    </xdr:sp>
    <xdr:clientData/>
  </xdr:twoCellAnchor>
  <xdr:twoCellAnchor>
    <xdr:from>
      <xdr:col>16</xdr:col>
      <xdr:colOff>390526</xdr:colOff>
      <xdr:row>5</xdr:row>
      <xdr:rowOff>254001</xdr:rowOff>
    </xdr:from>
    <xdr:to>
      <xdr:col>39</xdr:col>
      <xdr:colOff>43393</xdr:colOff>
      <xdr:row>7</xdr:row>
      <xdr:rowOff>137584</xdr:rowOff>
    </xdr:to>
    <xdr:sp macro="" textlink="">
      <xdr:nvSpPr>
        <xdr:cNvPr id="14" name="Llamada con línea 2 13">
          <a:extLst>
            <a:ext uri="{FF2B5EF4-FFF2-40B4-BE49-F238E27FC236}">
              <a16:creationId xmlns:a16="http://schemas.microsoft.com/office/drawing/2014/main" id="{244AC265-06BC-40BD-8999-DA559DFF57BF}"/>
            </a:ext>
          </a:extLst>
        </xdr:cNvPr>
        <xdr:cNvSpPr/>
      </xdr:nvSpPr>
      <xdr:spPr>
        <a:xfrm>
          <a:off x="12265026" y="1979084"/>
          <a:ext cx="1600200" cy="444500"/>
        </a:xfrm>
        <a:prstGeom prst="borderCallout2">
          <a:avLst>
            <a:gd name="adj1" fmla="val 7176"/>
            <a:gd name="adj2" fmla="val -3703"/>
            <a:gd name="adj3" fmla="val 8432"/>
            <a:gd name="adj4" fmla="val -15593"/>
            <a:gd name="adj5" fmla="val 93452"/>
            <a:gd name="adj6" fmla="val -3424"/>
          </a:avLst>
        </a:prstGeom>
        <a:solidFill>
          <a:srgbClr val="FF0000"/>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r>
            <a:rPr lang="es-PE" sz="1100">
              <a:solidFill>
                <a:schemeClr val="lt1"/>
              </a:solidFill>
              <a:effectLst/>
              <a:latin typeface="+mn-lt"/>
              <a:ea typeface="+mn-ea"/>
              <a:cs typeface="+mn-cs"/>
            </a:rPr>
            <a:t>¡PEGKEG TSAWANTAI!  </a:t>
          </a:r>
          <a:endParaRPr lang="es-PE">
            <a:effectLst/>
          </a:endParaRPr>
        </a:p>
        <a:p>
          <a:r>
            <a:rPr lang="es-PE" sz="1100">
              <a:solidFill>
                <a:schemeClr val="lt1"/>
              </a:solidFill>
              <a:effectLst/>
              <a:latin typeface="+mn-lt"/>
              <a:ea typeface="+mn-ea"/>
              <a:cs typeface="+mn-cs"/>
            </a:rPr>
            <a:t>(Awajún)</a:t>
          </a:r>
          <a:endParaRPr lang="es-PE">
            <a:effectLst/>
          </a:endParaRPr>
        </a:p>
        <a:p>
          <a:pPr marL="0" indent="0" algn="ctr"/>
          <a:endParaRPr lang="es-PE" sz="1100">
            <a:solidFill>
              <a:schemeClr val="bg1"/>
            </a:solidFill>
            <a:latin typeface="+mn-lt"/>
            <a:ea typeface="+mn-ea"/>
            <a:cs typeface="+mn-cs"/>
          </a:endParaRPr>
        </a:p>
      </xdr:txBody>
    </xdr:sp>
    <xdr:clientData/>
  </xdr:twoCellAnchor>
  <xdr:twoCellAnchor>
    <xdr:from>
      <xdr:col>39</xdr:col>
      <xdr:colOff>352427</xdr:colOff>
      <xdr:row>1</xdr:row>
      <xdr:rowOff>423334</xdr:rowOff>
    </xdr:from>
    <xdr:to>
      <xdr:col>41</xdr:col>
      <xdr:colOff>161927</xdr:colOff>
      <xdr:row>3</xdr:row>
      <xdr:rowOff>139701</xdr:rowOff>
    </xdr:to>
    <xdr:sp macro="" textlink="">
      <xdr:nvSpPr>
        <xdr:cNvPr id="15" name="Llamada con línea 2 14">
          <a:extLst>
            <a:ext uri="{FF2B5EF4-FFF2-40B4-BE49-F238E27FC236}">
              <a16:creationId xmlns:a16="http://schemas.microsoft.com/office/drawing/2014/main" id="{E4F2684D-FB68-4B68-AFF1-04D4BE66181E}"/>
            </a:ext>
          </a:extLst>
        </xdr:cNvPr>
        <xdr:cNvSpPr/>
      </xdr:nvSpPr>
      <xdr:spPr>
        <a:xfrm>
          <a:off x="14174260" y="963084"/>
          <a:ext cx="1333500" cy="457200"/>
        </a:xfrm>
        <a:prstGeom prst="borderCallout2">
          <a:avLst>
            <a:gd name="adj1" fmla="val 18750"/>
            <a:gd name="adj2" fmla="val -8333"/>
            <a:gd name="adj3" fmla="val 16071"/>
            <a:gd name="adj4" fmla="val -37683"/>
            <a:gd name="adj5" fmla="val 93452"/>
            <a:gd name="adj6" fmla="val -3424"/>
          </a:avLst>
        </a:prstGeom>
        <a:solidFill>
          <a:schemeClr val="accent4">
            <a:lumMod val="60000"/>
            <a:lumOff val="40000"/>
          </a:schemeClr>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r>
            <a:rPr lang="es-PE" sz="1100">
              <a:solidFill>
                <a:schemeClr val="accent5"/>
              </a:solidFill>
              <a:effectLst/>
              <a:latin typeface="+mn-lt"/>
              <a:ea typeface="+mn-ea"/>
              <a:cs typeface="+mn-cs"/>
            </a:rPr>
            <a:t>¡KAMETSA KITAITERI!  </a:t>
          </a:r>
          <a:endParaRPr lang="es-PE">
            <a:solidFill>
              <a:schemeClr val="accent5"/>
            </a:solidFill>
            <a:effectLst/>
          </a:endParaRPr>
        </a:p>
        <a:p>
          <a:r>
            <a:rPr lang="es-PE" sz="1100">
              <a:solidFill>
                <a:schemeClr val="accent5"/>
              </a:solidFill>
              <a:effectLst/>
              <a:latin typeface="+mn-lt"/>
              <a:ea typeface="+mn-ea"/>
              <a:cs typeface="+mn-cs"/>
            </a:rPr>
            <a:t>(Ashaninka)</a:t>
          </a:r>
          <a:endParaRPr lang="es-PE">
            <a:solidFill>
              <a:schemeClr val="accent5"/>
            </a:solidFill>
            <a:effectLst/>
          </a:endParaRPr>
        </a:p>
        <a:p>
          <a:pPr marL="0" indent="0" algn="ctr"/>
          <a:endParaRPr lang="es-PE" sz="1100">
            <a:solidFill>
              <a:schemeClr val="bg1"/>
            </a:solidFill>
            <a:latin typeface="+mn-lt"/>
            <a:ea typeface="+mn-ea"/>
            <a:cs typeface="+mn-cs"/>
          </a:endParaRPr>
        </a:p>
      </xdr:txBody>
    </xdr:sp>
    <xdr:clientData/>
  </xdr:twoCellAnchor>
  <xdr:twoCellAnchor>
    <xdr:from>
      <xdr:col>18</xdr:col>
      <xdr:colOff>122766</xdr:colOff>
      <xdr:row>3</xdr:row>
      <xdr:rowOff>186268</xdr:rowOff>
    </xdr:from>
    <xdr:to>
      <xdr:col>41</xdr:col>
      <xdr:colOff>180975</xdr:colOff>
      <xdr:row>5</xdr:row>
      <xdr:rowOff>222251</xdr:rowOff>
    </xdr:to>
    <xdr:sp macro="" textlink="">
      <xdr:nvSpPr>
        <xdr:cNvPr id="16" name="Llamada con línea 2 15">
          <a:extLst>
            <a:ext uri="{FF2B5EF4-FFF2-40B4-BE49-F238E27FC236}">
              <a16:creationId xmlns:a16="http://schemas.microsoft.com/office/drawing/2014/main" id="{62E0BF6C-33FF-431B-B5EC-AA2E5CCC12BD}"/>
            </a:ext>
          </a:extLst>
        </xdr:cNvPr>
        <xdr:cNvSpPr/>
      </xdr:nvSpPr>
      <xdr:spPr>
        <a:xfrm>
          <a:off x="13764683" y="1466851"/>
          <a:ext cx="1762125" cy="480483"/>
        </a:xfrm>
        <a:prstGeom prst="borderCallout2">
          <a:avLst>
            <a:gd name="adj1" fmla="val 18750"/>
            <a:gd name="adj2" fmla="val -8333"/>
            <a:gd name="adj3" fmla="val 95237"/>
            <a:gd name="adj4" fmla="val -24207"/>
            <a:gd name="adj5" fmla="val 93452"/>
            <a:gd name="adj6" fmla="val -3424"/>
          </a:avLst>
        </a:prstGeom>
        <a:solidFill>
          <a:schemeClr val="accent2"/>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pPr marL="0" indent="0">
            <a:lnSpc>
              <a:spcPts val="1100"/>
            </a:lnSpc>
          </a:pPr>
          <a:r>
            <a:rPr lang="es-PE" sz="1100">
              <a:solidFill>
                <a:schemeClr val="lt1"/>
              </a:solidFill>
              <a:effectLst/>
              <a:latin typeface="+mn-lt"/>
              <a:ea typeface="+mn-ea"/>
              <a:cs typeface="+mn-cs"/>
            </a:rPr>
            <a:t>¡KOWENEPA´CH PE´TA´YESA!  </a:t>
          </a:r>
        </a:p>
        <a:p>
          <a:pPr marL="0" indent="0"/>
          <a:r>
            <a:rPr lang="es-PE" sz="1100">
              <a:solidFill>
                <a:schemeClr val="lt1"/>
              </a:solidFill>
              <a:effectLst/>
              <a:latin typeface="+mn-lt"/>
              <a:ea typeface="+mn-ea"/>
              <a:cs typeface="+mn-cs"/>
            </a:rPr>
            <a:t>(Yanesha)</a:t>
          </a:r>
        </a:p>
        <a:p>
          <a:pPr marL="0" indent="0" algn="ctr"/>
          <a:endParaRPr lang="es-PE" sz="1100">
            <a:solidFill>
              <a:schemeClr val="lt1"/>
            </a:solidFill>
            <a:effectLst/>
            <a:latin typeface="+mn-lt"/>
            <a:ea typeface="+mn-ea"/>
            <a:cs typeface="+mn-cs"/>
          </a:endParaRPr>
        </a:p>
      </xdr:txBody>
    </xdr:sp>
    <xdr:clientData/>
  </xdr:twoCellAnchor>
  <xdr:twoCellAnchor>
    <xdr:from>
      <xdr:col>39</xdr:col>
      <xdr:colOff>66676</xdr:colOff>
      <xdr:row>7</xdr:row>
      <xdr:rowOff>79376</xdr:rowOff>
    </xdr:from>
    <xdr:to>
      <xdr:col>41</xdr:col>
      <xdr:colOff>285751</xdr:colOff>
      <xdr:row>8</xdr:row>
      <xdr:rowOff>328083</xdr:rowOff>
    </xdr:to>
    <xdr:sp macro="" textlink="">
      <xdr:nvSpPr>
        <xdr:cNvPr id="17" name="Llamada con línea 2 16">
          <a:extLst>
            <a:ext uri="{FF2B5EF4-FFF2-40B4-BE49-F238E27FC236}">
              <a16:creationId xmlns:a16="http://schemas.microsoft.com/office/drawing/2014/main" id="{72E64AF4-7070-48D4-BA40-94C175390BF8}"/>
            </a:ext>
          </a:extLst>
        </xdr:cNvPr>
        <xdr:cNvSpPr/>
      </xdr:nvSpPr>
      <xdr:spPr>
        <a:xfrm>
          <a:off x="13925551" y="2355851"/>
          <a:ext cx="1743075" cy="429682"/>
        </a:xfrm>
        <a:prstGeom prst="borderCallout2">
          <a:avLst>
            <a:gd name="adj1" fmla="val 22917"/>
            <a:gd name="adj2" fmla="val -4508"/>
            <a:gd name="adj3" fmla="val 22322"/>
            <a:gd name="adj4" fmla="val -22224"/>
            <a:gd name="adj5" fmla="val 93452"/>
            <a:gd name="adj6" fmla="val -3424"/>
          </a:avLst>
        </a:prstGeom>
        <a:solidFill>
          <a:srgbClr val="FFFF00"/>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lIns="36000" tIns="36000" rIns="36000" bIns="36000" rtlCol="0" anchor="t"/>
        <a:lstStyle/>
        <a:p>
          <a:pPr marL="0" indent="0">
            <a:lnSpc>
              <a:spcPts val="900"/>
            </a:lnSpc>
          </a:pPr>
          <a:r>
            <a:rPr lang="es-PE" sz="1100">
              <a:solidFill>
                <a:schemeClr val="accent1"/>
              </a:solidFill>
              <a:effectLst/>
              <a:latin typeface="+mn-lt"/>
              <a:ea typeface="+mn-ea"/>
              <a:cs typeface="+mn-cs"/>
            </a:rPr>
            <a:t>¡MANUYACHA TAWERIPAYA!  </a:t>
          </a:r>
        </a:p>
        <a:p>
          <a:pPr marL="0" indent="0">
            <a:lnSpc>
              <a:spcPts val="1100"/>
            </a:lnSpc>
          </a:pPr>
          <a:r>
            <a:rPr lang="es-PE" sz="1100">
              <a:solidFill>
                <a:schemeClr val="accent1"/>
              </a:solidFill>
              <a:effectLst/>
              <a:latin typeface="+mn-lt"/>
              <a:ea typeface="+mn-ea"/>
              <a:cs typeface="+mn-cs"/>
            </a:rPr>
            <a:t>(Shawi)</a:t>
          </a:r>
        </a:p>
        <a:p>
          <a:pPr marL="0" indent="0" algn="ctr">
            <a:lnSpc>
              <a:spcPts val="1100"/>
            </a:lnSpc>
          </a:pPr>
          <a:endParaRPr lang="es-PE" sz="1100">
            <a:solidFill>
              <a:schemeClr val="lt1"/>
            </a:solidFill>
            <a:effectLst/>
            <a:latin typeface="+mn-lt"/>
            <a:ea typeface="+mn-ea"/>
            <a:cs typeface="+mn-cs"/>
          </a:endParaRPr>
        </a:p>
      </xdr:txBody>
    </xdr:sp>
    <xdr:clientData/>
  </xdr:twoCellAnchor>
  <xdr:twoCellAnchor>
    <xdr:from>
      <xdr:col>17</xdr:col>
      <xdr:colOff>830035</xdr:colOff>
      <xdr:row>0</xdr:row>
      <xdr:rowOff>0</xdr:rowOff>
    </xdr:from>
    <xdr:to>
      <xdr:col>41</xdr:col>
      <xdr:colOff>142155</xdr:colOff>
      <xdr:row>1</xdr:row>
      <xdr:rowOff>170970</xdr:rowOff>
    </xdr:to>
    <xdr:grpSp>
      <xdr:nvGrpSpPr>
        <xdr:cNvPr id="10" name="Grupo 9"/>
        <xdr:cNvGrpSpPr/>
      </xdr:nvGrpSpPr>
      <xdr:grpSpPr>
        <a:xfrm>
          <a:off x="13664973" y="0"/>
          <a:ext cx="1955307" cy="480533"/>
          <a:chOff x="21134614" y="1240972"/>
          <a:chExt cx="2337707" cy="500742"/>
        </a:xfrm>
      </xdr:grpSpPr>
      <xdr:sp macro="[0]!OcultarPrimariaEIB" textlink="">
        <xdr:nvSpPr>
          <xdr:cNvPr id="11" name="Rectángulo 10"/>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PrimariaEIB" textlink="">
        <xdr:nvSpPr>
          <xdr:cNvPr id="18" name="Rectángulo 17"/>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xdr:colOff>
      <xdr:row>0</xdr:row>
      <xdr:rowOff>0</xdr:rowOff>
    </xdr:from>
    <xdr:to>
      <xdr:col>0</xdr:col>
      <xdr:colOff>447677</xdr:colOff>
      <xdr:row>20</xdr:row>
      <xdr:rowOff>49694</xdr:rowOff>
    </xdr:to>
    <xdr:sp macro="" textlink="">
      <xdr:nvSpPr>
        <xdr:cNvPr id="2" name="Rectángulo 1">
          <a:extLst>
            <a:ext uri="{FF2B5EF4-FFF2-40B4-BE49-F238E27FC236}">
              <a16:creationId xmlns:a16="http://schemas.microsoft.com/office/drawing/2014/main" id="{F72DFC8D-DB85-43C6-9719-27EBFC166010}"/>
            </a:ext>
          </a:extLst>
        </xdr:cNvPr>
        <xdr:cNvSpPr/>
      </xdr:nvSpPr>
      <xdr:spPr>
        <a:xfrm rot="16200000">
          <a:off x="-2397605" y="2397607"/>
          <a:ext cx="5242890"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1</a:t>
          </a:r>
        </a:p>
      </xdr:txBody>
    </xdr:sp>
    <xdr:clientData/>
  </xdr:twoCellAnchor>
  <xdr:twoCellAnchor>
    <xdr:from>
      <xdr:col>39</xdr:col>
      <xdr:colOff>493059</xdr:colOff>
      <xdr:row>25</xdr:row>
      <xdr:rowOff>33618</xdr:rowOff>
    </xdr:from>
    <xdr:to>
      <xdr:col>41</xdr:col>
      <xdr:colOff>407333</xdr:colOff>
      <xdr:row>28</xdr:row>
      <xdr:rowOff>10646</xdr:rowOff>
    </xdr:to>
    <xdr:sp macro="" textlink="">
      <xdr:nvSpPr>
        <xdr:cNvPr id="3" name="Llamada con línea 3 (borde y barra de énfasis) 2">
          <a:extLst>
            <a:ext uri="{FF2B5EF4-FFF2-40B4-BE49-F238E27FC236}">
              <a16:creationId xmlns:a16="http://schemas.microsoft.com/office/drawing/2014/main" id="{D5DD83C9-0B1B-4E15-94C0-8263DD679E3D}"/>
            </a:ext>
          </a:extLst>
        </xdr:cNvPr>
        <xdr:cNvSpPr/>
      </xdr:nvSpPr>
      <xdr:spPr>
        <a:xfrm>
          <a:off x="14494809" y="6043893"/>
          <a:ext cx="1438274" cy="434228"/>
        </a:xfrm>
        <a:prstGeom prst="accentBorderCallout3">
          <a:avLst>
            <a:gd name="adj1" fmla="val 18750"/>
            <a:gd name="adj2" fmla="val -8333"/>
            <a:gd name="adj3" fmla="val 1729"/>
            <a:gd name="adj4" fmla="val -8058"/>
            <a:gd name="adj5" fmla="val -63830"/>
            <a:gd name="adj6" fmla="val -53091"/>
            <a:gd name="adj7" fmla="val 21473"/>
            <a:gd name="adj8" fmla="val -8333"/>
          </a:avLst>
        </a:prstGeom>
        <a:solidFill>
          <a:srgbClr val="F4EFE4"/>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l"/>
          <a:r>
            <a:rPr lang="es-PE" sz="1100">
              <a:solidFill>
                <a:srgbClr val="76612E"/>
              </a:solidFill>
              <a:latin typeface="+mn-lt"/>
              <a:ea typeface="+mn-ea"/>
              <a:cs typeface="+mn-cs"/>
            </a:rPr>
            <a:t>Ingresar datos solo</a:t>
          </a:r>
          <a:r>
            <a:rPr lang="es-PE" sz="1100" baseline="0">
              <a:solidFill>
                <a:srgbClr val="76612E"/>
              </a:solidFill>
              <a:latin typeface="+mn-lt"/>
              <a:ea typeface="+mn-ea"/>
              <a:cs typeface="+mn-cs"/>
            </a:rPr>
            <a:t> </a:t>
          </a:r>
          <a:r>
            <a:rPr lang="es-PE" sz="1100">
              <a:solidFill>
                <a:srgbClr val="76612E"/>
              </a:solidFill>
              <a:latin typeface="+mn-lt"/>
              <a:ea typeface="+mn-ea"/>
              <a:cs typeface="+mn-cs"/>
            </a:rPr>
            <a:t>en las celdas en blanco.</a:t>
          </a:r>
        </a:p>
      </xdr:txBody>
    </xdr:sp>
    <xdr:clientData/>
  </xdr:twoCellAnchor>
  <xdr:twoCellAnchor>
    <xdr:from>
      <xdr:col>17</xdr:col>
      <xdr:colOff>772585</xdr:colOff>
      <xdr:row>0</xdr:row>
      <xdr:rowOff>0</xdr:rowOff>
    </xdr:from>
    <xdr:to>
      <xdr:col>41</xdr:col>
      <xdr:colOff>83458</xdr:colOff>
      <xdr:row>1</xdr:row>
      <xdr:rowOff>217714</xdr:rowOff>
    </xdr:to>
    <xdr:grpSp>
      <xdr:nvGrpSpPr>
        <xdr:cNvPr id="4" name="Grupo 3"/>
        <xdr:cNvGrpSpPr/>
      </xdr:nvGrpSpPr>
      <xdr:grpSpPr>
        <a:xfrm>
          <a:off x="13631335" y="0"/>
          <a:ext cx="1954061" cy="503464"/>
          <a:chOff x="21134614" y="1240972"/>
          <a:chExt cx="2337707" cy="500742"/>
        </a:xfrm>
      </xdr:grpSpPr>
      <xdr:sp macro="[0]!OcultarPrimaria" textlink="">
        <xdr:nvSpPr>
          <xdr:cNvPr id="5" name="Rectángulo 4"/>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Primaria" textlink="">
        <xdr:nvSpPr>
          <xdr:cNvPr id="6" name="Rectángulo 5"/>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447676</xdr:colOff>
      <xdr:row>24</xdr:row>
      <xdr:rowOff>9527</xdr:rowOff>
    </xdr:to>
    <xdr:sp macro="" textlink="">
      <xdr:nvSpPr>
        <xdr:cNvPr id="2" name="Rectángulo 1">
          <a:extLst>
            <a:ext uri="{FF2B5EF4-FFF2-40B4-BE49-F238E27FC236}">
              <a16:creationId xmlns:a16="http://schemas.microsoft.com/office/drawing/2014/main" id="{48917C7B-C7AA-421D-BB23-9DF897AC1F69}"/>
            </a:ext>
          </a:extLst>
        </xdr:cNvPr>
        <xdr:cNvSpPr/>
      </xdr:nvSpPr>
      <xdr:spPr>
        <a:xfrm rot="16200000">
          <a:off x="-2443162" y="2443163"/>
          <a:ext cx="5334002"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1</a:t>
          </a:r>
        </a:p>
      </xdr:txBody>
    </xdr:sp>
    <xdr:clientData/>
  </xdr:twoCellAnchor>
  <xdr:twoCellAnchor>
    <xdr:from>
      <xdr:col>17</xdr:col>
      <xdr:colOff>358889</xdr:colOff>
      <xdr:row>0</xdr:row>
      <xdr:rowOff>0</xdr:rowOff>
    </xdr:from>
    <xdr:to>
      <xdr:col>41</xdr:col>
      <xdr:colOff>162265</xdr:colOff>
      <xdr:row>1</xdr:row>
      <xdr:rowOff>231320</xdr:rowOff>
    </xdr:to>
    <xdr:grpSp>
      <xdr:nvGrpSpPr>
        <xdr:cNvPr id="3" name="Grupo 2"/>
        <xdr:cNvGrpSpPr/>
      </xdr:nvGrpSpPr>
      <xdr:grpSpPr>
        <a:xfrm>
          <a:off x="13289077" y="0"/>
          <a:ext cx="2029844" cy="493258"/>
          <a:chOff x="21134614" y="1240972"/>
          <a:chExt cx="2337707" cy="500742"/>
        </a:xfrm>
      </xdr:grpSpPr>
      <xdr:sp macro="[0]!OcultarPrimaria2" textlink="">
        <xdr:nvSpPr>
          <xdr:cNvPr id="4" name="Rectángulo 3"/>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Primaria2" textlink="">
        <xdr:nvSpPr>
          <xdr:cNvPr id="5" name="Rectángulo 4"/>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xdr:colOff>
      <xdr:row>0</xdr:row>
      <xdr:rowOff>0</xdr:rowOff>
    </xdr:from>
    <xdr:to>
      <xdr:col>0</xdr:col>
      <xdr:colOff>447678</xdr:colOff>
      <xdr:row>22</xdr:row>
      <xdr:rowOff>170447</xdr:rowOff>
    </xdr:to>
    <xdr:sp macro="" textlink="">
      <xdr:nvSpPr>
        <xdr:cNvPr id="3" name="Rectángulo 2">
          <a:extLst>
            <a:ext uri="{FF2B5EF4-FFF2-40B4-BE49-F238E27FC236}">
              <a16:creationId xmlns:a16="http://schemas.microsoft.com/office/drawing/2014/main" id="{98FABF98-D2B7-4CEE-93E0-EC7093C2E638}"/>
            </a:ext>
          </a:extLst>
        </xdr:cNvPr>
        <xdr:cNvSpPr/>
      </xdr:nvSpPr>
      <xdr:spPr>
        <a:xfrm rot="16200000">
          <a:off x="-2513343" y="2513346"/>
          <a:ext cx="5474368"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1</a:t>
          </a:r>
        </a:p>
      </xdr:txBody>
    </xdr:sp>
    <xdr:clientData/>
  </xdr:twoCellAnchor>
  <xdr:twoCellAnchor>
    <xdr:from>
      <xdr:col>40</xdr:col>
      <xdr:colOff>10646</xdr:colOff>
      <xdr:row>25</xdr:row>
      <xdr:rowOff>84605</xdr:rowOff>
    </xdr:from>
    <xdr:to>
      <xdr:col>41</xdr:col>
      <xdr:colOff>686920</xdr:colOff>
      <xdr:row>28</xdr:row>
      <xdr:rowOff>61633</xdr:rowOff>
    </xdr:to>
    <xdr:sp macro="" textlink="">
      <xdr:nvSpPr>
        <xdr:cNvPr id="4" name="Llamada con línea 3 (borde y barra de énfasis) 3">
          <a:extLst>
            <a:ext uri="{FF2B5EF4-FFF2-40B4-BE49-F238E27FC236}">
              <a16:creationId xmlns:a16="http://schemas.microsoft.com/office/drawing/2014/main" id="{EB984CD3-BFB8-4057-9F32-1AFD5BB7A29E}"/>
            </a:ext>
          </a:extLst>
        </xdr:cNvPr>
        <xdr:cNvSpPr/>
      </xdr:nvSpPr>
      <xdr:spPr>
        <a:xfrm>
          <a:off x="15517346" y="6218705"/>
          <a:ext cx="1438274" cy="434228"/>
        </a:xfrm>
        <a:prstGeom prst="accentBorderCallout3">
          <a:avLst>
            <a:gd name="adj1" fmla="val 18750"/>
            <a:gd name="adj2" fmla="val -8333"/>
            <a:gd name="adj3" fmla="val 1729"/>
            <a:gd name="adj4" fmla="val -8058"/>
            <a:gd name="adj5" fmla="val -63830"/>
            <a:gd name="adj6" fmla="val -53091"/>
            <a:gd name="adj7" fmla="val 21473"/>
            <a:gd name="adj8" fmla="val -8333"/>
          </a:avLst>
        </a:prstGeom>
        <a:solidFill>
          <a:srgbClr val="F4EFE4"/>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l"/>
          <a:r>
            <a:rPr lang="es-PE" sz="1100">
              <a:solidFill>
                <a:srgbClr val="76612E"/>
              </a:solidFill>
              <a:latin typeface="+mn-lt"/>
              <a:ea typeface="+mn-ea"/>
              <a:cs typeface="+mn-cs"/>
            </a:rPr>
            <a:t>Ingresar datos solo</a:t>
          </a:r>
          <a:r>
            <a:rPr lang="es-PE" sz="1100" baseline="0">
              <a:solidFill>
                <a:srgbClr val="76612E"/>
              </a:solidFill>
              <a:latin typeface="+mn-lt"/>
              <a:ea typeface="+mn-ea"/>
              <a:cs typeface="+mn-cs"/>
            </a:rPr>
            <a:t> </a:t>
          </a:r>
          <a:r>
            <a:rPr lang="es-PE" sz="1100">
              <a:solidFill>
                <a:srgbClr val="76612E"/>
              </a:solidFill>
              <a:latin typeface="+mn-lt"/>
              <a:ea typeface="+mn-ea"/>
              <a:cs typeface="+mn-cs"/>
            </a:rPr>
            <a:t>en las celdas en blanco.</a:t>
          </a:r>
        </a:p>
      </xdr:txBody>
    </xdr:sp>
    <xdr:clientData/>
  </xdr:twoCellAnchor>
  <xdr:twoCellAnchor>
    <xdr:from>
      <xdr:col>16</xdr:col>
      <xdr:colOff>68036</xdr:colOff>
      <xdr:row>0</xdr:row>
      <xdr:rowOff>0</xdr:rowOff>
    </xdr:from>
    <xdr:to>
      <xdr:col>39</xdr:col>
      <xdr:colOff>174172</xdr:colOff>
      <xdr:row>1</xdr:row>
      <xdr:rowOff>78920</xdr:rowOff>
    </xdr:to>
    <xdr:grpSp>
      <xdr:nvGrpSpPr>
        <xdr:cNvPr id="5" name="Grupo 4"/>
        <xdr:cNvGrpSpPr/>
      </xdr:nvGrpSpPr>
      <xdr:grpSpPr>
        <a:xfrm>
          <a:off x="13153005" y="0"/>
          <a:ext cx="2070667" cy="436108"/>
          <a:chOff x="21134614" y="1240972"/>
          <a:chExt cx="2337707" cy="500742"/>
        </a:xfrm>
      </xdr:grpSpPr>
      <xdr:sp macro="[0]!Ocultar_secundaria" textlink="">
        <xdr:nvSpPr>
          <xdr:cNvPr id="6" name="Rectángulo 5"/>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_secundaria" textlink="">
        <xdr:nvSpPr>
          <xdr:cNvPr id="7" name="Rectángulo 6"/>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549089</xdr:colOff>
      <xdr:row>27</xdr:row>
      <xdr:rowOff>95252</xdr:rowOff>
    </xdr:to>
    <xdr:sp macro="" textlink="">
      <xdr:nvSpPr>
        <xdr:cNvPr id="3" name="Rectángulo 2">
          <a:extLst>
            <a:ext uri="{FF2B5EF4-FFF2-40B4-BE49-F238E27FC236}">
              <a16:creationId xmlns:a16="http://schemas.microsoft.com/office/drawing/2014/main" id="{A7AA6F3F-0DD4-4A3A-989B-04332A0CADAB}"/>
            </a:ext>
          </a:extLst>
        </xdr:cNvPr>
        <xdr:cNvSpPr/>
      </xdr:nvSpPr>
      <xdr:spPr>
        <a:xfrm rot="16200000">
          <a:off x="-2663919" y="2663920"/>
          <a:ext cx="5876927" cy="549088"/>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a:t>
          </a:r>
          <a:r>
            <a:rPr lang="es-PE" sz="2400" baseline="0">
              <a:solidFill>
                <a:schemeClr val="bg1"/>
              </a:solidFill>
              <a:latin typeface="Arial Rounded MT Bold" panose="020F0704030504030204" pitchFamily="34" charset="0"/>
            </a:rPr>
            <a:t> </a:t>
          </a:r>
          <a:r>
            <a:rPr lang="es-PE" sz="2400">
              <a:solidFill>
                <a:schemeClr val="bg1"/>
              </a:solidFill>
              <a:latin typeface="Arial Rounded MT Bold" panose="020F0704030504030204" pitchFamily="34" charset="0"/>
            </a:rPr>
            <a:t>1</a:t>
          </a:r>
        </a:p>
      </xdr:txBody>
    </xdr:sp>
    <xdr:clientData/>
  </xdr:twoCellAnchor>
  <xdr:twoCellAnchor>
    <xdr:from>
      <xdr:col>16</xdr:col>
      <xdr:colOff>382701</xdr:colOff>
      <xdr:row>0</xdr:row>
      <xdr:rowOff>0</xdr:rowOff>
    </xdr:from>
    <xdr:to>
      <xdr:col>39</xdr:col>
      <xdr:colOff>510949</xdr:colOff>
      <xdr:row>1</xdr:row>
      <xdr:rowOff>217714</xdr:rowOff>
    </xdr:to>
    <xdr:grpSp>
      <xdr:nvGrpSpPr>
        <xdr:cNvPr id="4" name="Grupo 3"/>
        <xdr:cNvGrpSpPr/>
      </xdr:nvGrpSpPr>
      <xdr:grpSpPr>
        <a:xfrm>
          <a:off x="13241451" y="0"/>
          <a:ext cx="2057061" cy="479652"/>
          <a:chOff x="21134614" y="1240972"/>
          <a:chExt cx="2337707" cy="500742"/>
        </a:xfrm>
      </xdr:grpSpPr>
      <xdr:sp macro="[0]!Ocultarc1_secundaria2" textlink="">
        <xdr:nvSpPr>
          <xdr:cNvPr id="5" name="Rectángulo 4"/>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c1_secundaria2" textlink="">
        <xdr:nvSpPr>
          <xdr:cNvPr id="6" name="Rectángulo 5"/>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xdr:colOff>
      <xdr:row>0</xdr:row>
      <xdr:rowOff>0</xdr:rowOff>
    </xdr:from>
    <xdr:to>
      <xdr:col>0</xdr:col>
      <xdr:colOff>447677</xdr:colOff>
      <xdr:row>23</xdr:row>
      <xdr:rowOff>142874</xdr:rowOff>
    </xdr:to>
    <xdr:sp macro="" textlink="">
      <xdr:nvSpPr>
        <xdr:cNvPr id="2" name="Rectángulo 1">
          <a:extLst>
            <a:ext uri="{FF2B5EF4-FFF2-40B4-BE49-F238E27FC236}">
              <a16:creationId xmlns:a16="http://schemas.microsoft.com/office/drawing/2014/main" id="{E42D2A1B-782A-4D1F-AEAE-A6B328A3B9A2}"/>
            </a:ext>
          </a:extLst>
        </xdr:cNvPr>
        <xdr:cNvSpPr/>
      </xdr:nvSpPr>
      <xdr:spPr>
        <a:xfrm rot="16200000">
          <a:off x="-2614610" y="2614612"/>
          <a:ext cx="5676899"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2</a:t>
          </a:r>
        </a:p>
      </xdr:txBody>
    </xdr:sp>
    <xdr:clientData/>
  </xdr:twoCellAnchor>
  <xdr:twoCellAnchor>
    <xdr:from>
      <xdr:col>8</xdr:col>
      <xdr:colOff>556792</xdr:colOff>
      <xdr:row>10</xdr:row>
      <xdr:rowOff>43423</xdr:rowOff>
    </xdr:from>
    <xdr:to>
      <xdr:col>10</xdr:col>
      <xdr:colOff>240087</xdr:colOff>
      <xdr:row>11</xdr:row>
      <xdr:rowOff>137972</xdr:rowOff>
    </xdr:to>
    <xdr:sp macro="" textlink="">
      <xdr:nvSpPr>
        <xdr:cNvPr id="3" name="Llamada con línea 3 (borde y barra de énfasis) 2">
          <a:extLst>
            <a:ext uri="{FF2B5EF4-FFF2-40B4-BE49-F238E27FC236}">
              <a16:creationId xmlns:a16="http://schemas.microsoft.com/office/drawing/2014/main" id="{C53A6550-6498-4C72-A2FC-F0B5136D7D66}"/>
            </a:ext>
          </a:extLst>
        </xdr:cNvPr>
        <xdr:cNvSpPr/>
      </xdr:nvSpPr>
      <xdr:spPr>
        <a:xfrm>
          <a:off x="9700792" y="2412767"/>
          <a:ext cx="1457326" cy="499361"/>
        </a:xfrm>
        <a:prstGeom prst="accentBorderCallout3">
          <a:avLst>
            <a:gd name="adj1" fmla="val 18750"/>
            <a:gd name="adj2" fmla="val -8333"/>
            <a:gd name="adj3" fmla="val 1729"/>
            <a:gd name="adj4" fmla="val -8058"/>
            <a:gd name="adj5" fmla="val -63830"/>
            <a:gd name="adj6" fmla="val -53091"/>
            <a:gd name="adj7" fmla="val 21473"/>
            <a:gd name="adj8" fmla="val -8333"/>
          </a:avLst>
        </a:prstGeom>
        <a:solidFill>
          <a:srgbClr val="F4EFE4"/>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l"/>
          <a:r>
            <a:rPr lang="es-PE" sz="1100">
              <a:solidFill>
                <a:srgbClr val="76612E"/>
              </a:solidFill>
              <a:latin typeface="+mn-lt"/>
              <a:ea typeface="+mn-ea"/>
              <a:cs typeface="+mn-cs"/>
            </a:rPr>
            <a:t>Ingresar datos solo</a:t>
          </a:r>
          <a:r>
            <a:rPr lang="es-PE" sz="1100" baseline="0">
              <a:solidFill>
                <a:srgbClr val="76612E"/>
              </a:solidFill>
              <a:latin typeface="+mn-lt"/>
              <a:ea typeface="+mn-ea"/>
              <a:cs typeface="+mn-cs"/>
            </a:rPr>
            <a:t> </a:t>
          </a:r>
          <a:r>
            <a:rPr lang="es-PE" sz="1100">
              <a:solidFill>
                <a:srgbClr val="76612E"/>
              </a:solidFill>
              <a:latin typeface="+mn-lt"/>
              <a:ea typeface="+mn-ea"/>
              <a:cs typeface="+mn-cs"/>
            </a:rPr>
            <a:t>en las celdas en blanco.</a:t>
          </a:r>
        </a:p>
      </xdr:txBody>
    </xdr:sp>
    <xdr:clientData/>
  </xdr:twoCellAnchor>
  <xdr:twoCellAnchor>
    <xdr:from>
      <xdr:col>8</xdr:col>
      <xdr:colOff>705973</xdr:colOff>
      <xdr:row>0</xdr:row>
      <xdr:rowOff>78439</xdr:rowOff>
    </xdr:from>
    <xdr:to>
      <xdr:col>12</xdr:col>
      <xdr:colOff>544769</xdr:colOff>
      <xdr:row>2</xdr:row>
      <xdr:rowOff>3199</xdr:rowOff>
    </xdr:to>
    <xdr:grpSp>
      <xdr:nvGrpSpPr>
        <xdr:cNvPr id="4" name="Grupo 3"/>
        <xdr:cNvGrpSpPr/>
      </xdr:nvGrpSpPr>
      <xdr:grpSpPr>
        <a:xfrm>
          <a:off x="10552442" y="78439"/>
          <a:ext cx="2065265" cy="460541"/>
          <a:chOff x="21134614" y="1240972"/>
          <a:chExt cx="2337707" cy="500742"/>
        </a:xfrm>
      </xdr:grpSpPr>
      <xdr:sp macro="[0]!Ocultarc1_C2_Permanencia_y_conclusión" textlink="">
        <xdr:nvSpPr>
          <xdr:cNvPr id="5" name="Rectángulo 4"/>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c1_C2_Permanencia_y_conclusión" textlink="">
        <xdr:nvSpPr>
          <xdr:cNvPr id="6" name="Rectángulo 5"/>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twoCellAnchor>
    <xdr:from>
      <xdr:col>7</xdr:col>
      <xdr:colOff>631031</xdr:colOff>
      <xdr:row>54</xdr:row>
      <xdr:rowOff>95249</xdr:rowOff>
    </xdr:from>
    <xdr:to>
      <xdr:col>9</xdr:col>
      <xdr:colOff>76201</xdr:colOff>
      <xdr:row>54</xdr:row>
      <xdr:rowOff>594611</xdr:rowOff>
    </xdr:to>
    <xdr:sp macro="" textlink="">
      <xdr:nvSpPr>
        <xdr:cNvPr id="7" name="Llamada con línea 3 (borde y barra de énfasis) 6">
          <a:extLst>
            <a:ext uri="{FF2B5EF4-FFF2-40B4-BE49-F238E27FC236}">
              <a16:creationId xmlns:a16="http://schemas.microsoft.com/office/drawing/2014/main" id="{C53A6550-6498-4C72-A2FC-F0B5136D7D66}"/>
            </a:ext>
          </a:extLst>
        </xdr:cNvPr>
        <xdr:cNvSpPr/>
      </xdr:nvSpPr>
      <xdr:spPr>
        <a:xfrm>
          <a:off x="8560594" y="11727655"/>
          <a:ext cx="1457326" cy="499362"/>
        </a:xfrm>
        <a:prstGeom prst="accentBorderCallout3">
          <a:avLst>
            <a:gd name="adj1" fmla="val 18750"/>
            <a:gd name="adj2" fmla="val -8333"/>
            <a:gd name="adj3" fmla="val 1729"/>
            <a:gd name="adj4" fmla="val -8058"/>
            <a:gd name="adj5" fmla="val -63830"/>
            <a:gd name="adj6" fmla="val -53091"/>
            <a:gd name="adj7" fmla="val 21473"/>
            <a:gd name="adj8" fmla="val -8333"/>
          </a:avLst>
        </a:prstGeom>
        <a:solidFill>
          <a:srgbClr val="F4EFE4"/>
        </a:solidFill>
        <a:ln>
          <a:solidFill>
            <a:srgbClr val="D0BB86"/>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lgn="l"/>
          <a:r>
            <a:rPr lang="es-PE" sz="1100">
              <a:solidFill>
                <a:srgbClr val="76612E"/>
              </a:solidFill>
              <a:latin typeface="+mn-lt"/>
              <a:ea typeface="+mn-ea"/>
              <a:cs typeface="+mn-cs"/>
            </a:rPr>
            <a:t>Ingresar datos solo</a:t>
          </a:r>
          <a:r>
            <a:rPr lang="es-PE" sz="1100" baseline="0">
              <a:solidFill>
                <a:srgbClr val="76612E"/>
              </a:solidFill>
              <a:latin typeface="+mn-lt"/>
              <a:ea typeface="+mn-ea"/>
              <a:cs typeface="+mn-cs"/>
            </a:rPr>
            <a:t> </a:t>
          </a:r>
          <a:r>
            <a:rPr lang="es-PE" sz="1100">
              <a:solidFill>
                <a:srgbClr val="76612E"/>
              </a:solidFill>
              <a:latin typeface="+mn-lt"/>
              <a:ea typeface="+mn-ea"/>
              <a:cs typeface="+mn-cs"/>
            </a:rPr>
            <a:t>en las celdas en blanco.</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158750</xdr:colOff>
      <xdr:row>1</xdr:row>
      <xdr:rowOff>158750</xdr:rowOff>
    </xdr:from>
    <xdr:to>
      <xdr:col>5</xdr:col>
      <xdr:colOff>41275</xdr:colOff>
      <xdr:row>3</xdr:row>
      <xdr:rowOff>60325</xdr:rowOff>
    </xdr:to>
    <xdr:pic>
      <xdr:nvPicPr>
        <xdr:cNvPr id="2" name="Imagen 1">
          <a:extLst>
            <a:ext uri="{FF2B5EF4-FFF2-40B4-BE49-F238E27FC236}">
              <a16:creationId xmlns:a16="http://schemas.microsoft.com/office/drawing/2014/main" id="{D2770623-F056-4B31-B3C7-A82C1BE0E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0" y="1111250"/>
          <a:ext cx="20415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205582</xdr:colOff>
      <xdr:row>33</xdr:row>
      <xdr:rowOff>63500</xdr:rowOff>
    </xdr:from>
    <xdr:to>
      <xdr:col>4</xdr:col>
      <xdr:colOff>2457</xdr:colOff>
      <xdr:row>33</xdr:row>
      <xdr:rowOff>243500</xdr:rowOff>
    </xdr:to>
    <xdr:sp macro="[0]!MOstrarc1_secundaria" textlink="">
      <xdr:nvSpPr>
        <xdr:cNvPr id="5" name="Rectángulo 4"/>
        <xdr:cNvSpPr/>
      </xdr:nvSpPr>
      <xdr:spPr>
        <a:xfrm>
          <a:off x="1110457" y="8763000"/>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205582</xdr:colOff>
      <xdr:row>14</xdr:row>
      <xdr:rowOff>41274</xdr:rowOff>
    </xdr:from>
    <xdr:to>
      <xdr:col>4</xdr:col>
      <xdr:colOff>2457</xdr:colOff>
      <xdr:row>14</xdr:row>
      <xdr:rowOff>221274</xdr:rowOff>
    </xdr:to>
    <xdr:sp macro="[0]!MOstrarmatrizdiagnostica" textlink="">
      <xdr:nvSpPr>
        <xdr:cNvPr id="6" name="Rectángulo 5"/>
        <xdr:cNvSpPr/>
      </xdr:nvSpPr>
      <xdr:spPr>
        <a:xfrm>
          <a:off x="1110457" y="4311649"/>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205582</xdr:colOff>
      <xdr:row>15</xdr:row>
      <xdr:rowOff>58737</xdr:rowOff>
    </xdr:from>
    <xdr:to>
      <xdr:col>4</xdr:col>
      <xdr:colOff>2457</xdr:colOff>
      <xdr:row>16</xdr:row>
      <xdr:rowOff>612</xdr:rowOff>
    </xdr:to>
    <xdr:sp macro="[0]!MOstrarmatrizdeplanificacion" textlink="">
      <xdr:nvSpPr>
        <xdr:cNvPr id="7" name="Rectángulo 6"/>
        <xdr:cNvSpPr/>
      </xdr:nvSpPr>
      <xdr:spPr>
        <a:xfrm>
          <a:off x="1110457" y="456723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205582</xdr:colOff>
      <xdr:row>18</xdr:row>
      <xdr:rowOff>23017</xdr:rowOff>
    </xdr:from>
    <xdr:to>
      <xdr:col>4</xdr:col>
      <xdr:colOff>2457</xdr:colOff>
      <xdr:row>19</xdr:row>
      <xdr:rowOff>12517</xdr:rowOff>
    </xdr:to>
    <xdr:sp macro="[0]!MOstrarc1ece" textlink="">
      <xdr:nvSpPr>
        <xdr:cNvPr id="8" name="Rectángulo 7"/>
        <xdr:cNvSpPr/>
      </xdr:nvSpPr>
      <xdr:spPr>
        <a:xfrm>
          <a:off x="1110457" y="548401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205582</xdr:colOff>
      <xdr:row>34</xdr:row>
      <xdr:rowOff>47624</xdr:rowOff>
    </xdr:from>
    <xdr:to>
      <xdr:col>4</xdr:col>
      <xdr:colOff>2457</xdr:colOff>
      <xdr:row>35</xdr:row>
      <xdr:rowOff>0</xdr:rowOff>
    </xdr:to>
    <xdr:sp macro="[0]!MOstrarc1_secundaria2" textlink="">
      <xdr:nvSpPr>
        <xdr:cNvPr id="15" name="Rectángulo 14"/>
        <xdr:cNvSpPr/>
      </xdr:nvSpPr>
      <xdr:spPr>
        <a:xfrm>
          <a:off x="1110457" y="9032874"/>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205582</xdr:colOff>
      <xdr:row>21</xdr:row>
      <xdr:rowOff>15874</xdr:rowOff>
    </xdr:from>
    <xdr:to>
      <xdr:col>4</xdr:col>
      <xdr:colOff>2457</xdr:colOff>
      <xdr:row>22</xdr:row>
      <xdr:rowOff>5374</xdr:rowOff>
    </xdr:to>
    <xdr:sp macro="[0]!MOstrarc1_C2_Permanencia_y_conclusión" textlink="">
      <xdr:nvSpPr>
        <xdr:cNvPr id="16" name="Rectángulo 15"/>
        <xdr:cNvSpPr/>
      </xdr:nvSpPr>
      <xdr:spPr>
        <a:xfrm>
          <a:off x="1110457" y="6111874"/>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205582</xdr:colOff>
      <xdr:row>27</xdr:row>
      <xdr:rowOff>89694</xdr:rowOff>
    </xdr:from>
    <xdr:to>
      <xdr:col>4</xdr:col>
      <xdr:colOff>2457</xdr:colOff>
      <xdr:row>27</xdr:row>
      <xdr:rowOff>269694</xdr:rowOff>
    </xdr:to>
    <xdr:sp macro="[0]!MOstrarc4Acompymonitore" textlink="">
      <xdr:nvSpPr>
        <xdr:cNvPr id="18" name="Rectángulo 17"/>
        <xdr:cNvSpPr/>
      </xdr:nvSpPr>
      <xdr:spPr>
        <a:xfrm>
          <a:off x="1110457" y="7439819"/>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205582</xdr:colOff>
      <xdr:row>30</xdr:row>
      <xdr:rowOff>15875</xdr:rowOff>
    </xdr:from>
    <xdr:to>
      <xdr:col>4</xdr:col>
      <xdr:colOff>2457</xdr:colOff>
      <xdr:row>31</xdr:row>
      <xdr:rowOff>5375</xdr:rowOff>
    </xdr:to>
    <xdr:sp macro="[0]!MOstrarc5_convivenciaesc" textlink="">
      <xdr:nvSpPr>
        <xdr:cNvPr id="19" name="Rectángulo 18"/>
        <xdr:cNvSpPr/>
      </xdr:nvSpPr>
      <xdr:spPr>
        <a:xfrm>
          <a:off x="1110457" y="8080375"/>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205582</xdr:colOff>
      <xdr:row>24</xdr:row>
      <xdr:rowOff>31750</xdr:rowOff>
    </xdr:from>
    <xdr:to>
      <xdr:col>4</xdr:col>
      <xdr:colOff>2457</xdr:colOff>
      <xdr:row>24</xdr:row>
      <xdr:rowOff>211750</xdr:rowOff>
    </xdr:to>
    <xdr:sp macro="[0]!MOstrarc1_C3_calendarizacionsec" textlink="">
      <xdr:nvSpPr>
        <xdr:cNvPr id="21" name="Rectángulo 20"/>
        <xdr:cNvSpPr/>
      </xdr:nvSpPr>
      <xdr:spPr>
        <a:xfrm>
          <a:off x="1110457" y="6731000"/>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10</xdr:col>
      <xdr:colOff>603250</xdr:colOff>
      <xdr:row>14</xdr:row>
      <xdr:rowOff>69477</xdr:rowOff>
    </xdr:from>
    <xdr:to>
      <xdr:col>11</xdr:col>
      <xdr:colOff>3250</xdr:colOff>
      <xdr:row>15</xdr:row>
      <xdr:rowOff>11352</xdr:rowOff>
    </xdr:to>
    <xdr:sp macro="[0]!mostrarmontoreo" textlink="">
      <xdr:nvSpPr>
        <xdr:cNvPr id="22" name="Rectángulo 21"/>
        <xdr:cNvSpPr/>
      </xdr:nvSpPr>
      <xdr:spPr>
        <a:xfrm>
          <a:off x="7223125" y="4339852"/>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10</xdr:col>
      <xdr:colOff>603250</xdr:colOff>
      <xdr:row>33</xdr:row>
      <xdr:rowOff>19133</xdr:rowOff>
    </xdr:from>
    <xdr:to>
      <xdr:col>11</xdr:col>
      <xdr:colOff>3250</xdr:colOff>
      <xdr:row>33</xdr:row>
      <xdr:rowOff>199133</xdr:rowOff>
    </xdr:to>
    <xdr:sp macro="[0]!mostrarC1_MonitSec" textlink="">
      <xdr:nvSpPr>
        <xdr:cNvPr id="29" name="Rectángulo 28"/>
        <xdr:cNvSpPr/>
      </xdr:nvSpPr>
      <xdr:spPr>
        <a:xfrm>
          <a:off x="7223125" y="8718633"/>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10</xdr:col>
      <xdr:colOff>603250</xdr:colOff>
      <xdr:row>34</xdr:row>
      <xdr:rowOff>2679</xdr:rowOff>
    </xdr:from>
    <xdr:to>
      <xdr:col>11</xdr:col>
      <xdr:colOff>3250</xdr:colOff>
      <xdr:row>34</xdr:row>
      <xdr:rowOff>182679</xdr:rowOff>
    </xdr:to>
    <xdr:sp macro="[0]!mostrarC1_MonitSec2" textlink="">
      <xdr:nvSpPr>
        <xdr:cNvPr id="30" name="Rectángulo 29"/>
        <xdr:cNvSpPr/>
      </xdr:nvSpPr>
      <xdr:spPr>
        <a:xfrm>
          <a:off x="7223125" y="8987929"/>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10</xdr:col>
      <xdr:colOff>603250</xdr:colOff>
      <xdr:row>18</xdr:row>
      <xdr:rowOff>31748</xdr:rowOff>
    </xdr:from>
    <xdr:to>
      <xdr:col>11</xdr:col>
      <xdr:colOff>3250</xdr:colOff>
      <xdr:row>18</xdr:row>
      <xdr:rowOff>211748</xdr:rowOff>
    </xdr:to>
    <xdr:sp macro="[0]!mostrarC2_Monit1" textlink="">
      <xdr:nvSpPr>
        <xdr:cNvPr id="31" name="Rectángulo 30"/>
        <xdr:cNvSpPr/>
      </xdr:nvSpPr>
      <xdr:spPr>
        <a:xfrm>
          <a:off x="7223125" y="5270498"/>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10</xdr:col>
      <xdr:colOff>603250</xdr:colOff>
      <xdr:row>21</xdr:row>
      <xdr:rowOff>19998</xdr:rowOff>
    </xdr:from>
    <xdr:to>
      <xdr:col>11</xdr:col>
      <xdr:colOff>3250</xdr:colOff>
      <xdr:row>21</xdr:row>
      <xdr:rowOff>199998</xdr:rowOff>
    </xdr:to>
    <xdr:sp macro="[0]!mostrarC3_MonitLectivas" textlink="">
      <xdr:nvSpPr>
        <xdr:cNvPr id="34" name="Rectángulo 33"/>
        <xdr:cNvSpPr/>
      </xdr:nvSpPr>
      <xdr:spPr>
        <a:xfrm>
          <a:off x="7223125" y="5893748"/>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10</xdr:col>
      <xdr:colOff>603250</xdr:colOff>
      <xdr:row>22</xdr:row>
      <xdr:rowOff>27215</xdr:rowOff>
    </xdr:from>
    <xdr:to>
      <xdr:col>11</xdr:col>
      <xdr:colOff>3250</xdr:colOff>
      <xdr:row>23</xdr:row>
      <xdr:rowOff>16715</xdr:rowOff>
    </xdr:to>
    <xdr:sp macro="[0]!mostrarc3_MonitEfectivassec" textlink="">
      <xdr:nvSpPr>
        <xdr:cNvPr id="35" name="Rectángulo 34"/>
        <xdr:cNvSpPr/>
      </xdr:nvSpPr>
      <xdr:spPr>
        <a:xfrm>
          <a:off x="7223125" y="6123215"/>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10</xdr:col>
      <xdr:colOff>603250</xdr:colOff>
      <xdr:row>15</xdr:row>
      <xdr:rowOff>90486</xdr:rowOff>
    </xdr:from>
    <xdr:to>
      <xdr:col>11</xdr:col>
      <xdr:colOff>3250</xdr:colOff>
      <xdr:row>16</xdr:row>
      <xdr:rowOff>32361</xdr:rowOff>
    </xdr:to>
    <xdr:sp macro="[0]!mostrarmatrizimplementacion" textlink="">
      <xdr:nvSpPr>
        <xdr:cNvPr id="38" name="Rectángulo 37"/>
        <xdr:cNvSpPr/>
      </xdr:nvSpPr>
      <xdr:spPr>
        <a:xfrm>
          <a:off x="7223125" y="4598986"/>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10</xdr:col>
      <xdr:colOff>603250</xdr:colOff>
      <xdr:row>35</xdr:row>
      <xdr:rowOff>56077</xdr:rowOff>
    </xdr:from>
    <xdr:to>
      <xdr:col>11</xdr:col>
      <xdr:colOff>3250</xdr:colOff>
      <xdr:row>36</xdr:row>
      <xdr:rowOff>13827</xdr:rowOff>
    </xdr:to>
    <xdr:sp macro="[0]!mostrarC5MonitNormas" textlink="">
      <xdr:nvSpPr>
        <xdr:cNvPr id="32" name="Rectángulo 31"/>
        <xdr:cNvSpPr/>
      </xdr:nvSpPr>
      <xdr:spPr>
        <a:xfrm>
          <a:off x="7223125" y="948582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158750</xdr:colOff>
      <xdr:row>31</xdr:row>
      <xdr:rowOff>222250</xdr:rowOff>
    </xdr:from>
    <xdr:to>
      <xdr:col>10</xdr:col>
      <xdr:colOff>142875</xdr:colOff>
      <xdr:row>31</xdr:row>
      <xdr:rowOff>222250</xdr:rowOff>
    </xdr:to>
    <xdr:cxnSp macro="">
      <xdr:nvCxnSpPr>
        <xdr:cNvPr id="9" name="Conector recto 8"/>
        <xdr:cNvCxnSpPr/>
      </xdr:nvCxnSpPr>
      <xdr:spPr>
        <a:xfrm>
          <a:off x="1063625" y="9207500"/>
          <a:ext cx="4889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650875</xdr:colOff>
      <xdr:row>31</xdr:row>
      <xdr:rowOff>206375</xdr:rowOff>
    </xdr:from>
    <xdr:to>
      <xdr:col>14</xdr:col>
      <xdr:colOff>0</xdr:colOff>
      <xdr:row>31</xdr:row>
      <xdr:rowOff>206375</xdr:rowOff>
    </xdr:to>
    <xdr:cxnSp macro="">
      <xdr:nvCxnSpPr>
        <xdr:cNvPr id="33" name="Conector recto 32"/>
        <xdr:cNvCxnSpPr/>
      </xdr:nvCxnSpPr>
      <xdr:spPr>
        <a:xfrm>
          <a:off x="6461125" y="9191625"/>
          <a:ext cx="56356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63500</xdr:colOff>
      <xdr:row>1</xdr:row>
      <xdr:rowOff>158750</xdr:rowOff>
    </xdr:from>
    <xdr:to>
      <xdr:col>15</xdr:col>
      <xdr:colOff>748393</xdr:colOff>
      <xdr:row>3</xdr:row>
      <xdr:rowOff>51761</xdr:rowOff>
    </xdr:to>
    <xdr:sp macro="" textlink="">
      <xdr:nvSpPr>
        <xdr:cNvPr id="39" name="Rectángulo 38">
          <a:extLst>
            <a:ext uri="{FF2B5EF4-FFF2-40B4-BE49-F238E27FC236}">
              <a16:creationId xmlns:a16="http://schemas.microsoft.com/office/drawing/2014/main" id="{3A5CD20B-E1F6-4C8F-85CF-44ED14F4AC86}"/>
            </a:ext>
          </a:extLst>
        </xdr:cNvPr>
        <xdr:cNvSpPr/>
      </xdr:nvSpPr>
      <xdr:spPr>
        <a:xfrm>
          <a:off x="2213429" y="349250"/>
          <a:ext cx="11720285" cy="641404"/>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2000">
              <a:solidFill>
                <a:schemeClr val="bg1"/>
              </a:solidFill>
              <a:latin typeface="Arial Rounded MT Bold" panose="020F0704030504030204" pitchFamily="34" charset="0"/>
            </a:rPr>
            <a:t>Índice</a:t>
          </a:r>
          <a:r>
            <a:rPr lang="es-PE" sz="2000" baseline="0">
              <a:solidFill>
                <a:schemeClr val="bg1"/>
              </a:solidFill>
              <a:latin typeface="Arial Rounded MT Bold" panose="020F0704030504030204" pitchFamily="34" charset="0"/>
            </a:rPr>
            <a:t> del Aplicativo para la elaboración y monitoreo del PAT</a:t>
          </a:r>
          <a:endParaRPr lang="es-PE" sz="2000">
            <a:solidFill>
              <a:schemeClr val="bg1"/>
            </a:solidFill>
            <a:latin typeface="Arial Rounded MT Bold" panose="020F0704030504030204" pitchFamily="34" charset="0"/>
          </a:endParaRPr>
        </a:p>
      </xdr:txBody>
    </xdr:sp>
    <xdr:clientData/>
  </xdr:twoCellAnchor>
  <xdr:twoCellAnchor>
    <xdr:from>
      <xdr:col>13</xdr:col>
      <xdr:colOff>2013857</xdr:colOff>
      <xdr:row>8</xdr:row>
      <xdr:rowOff>503464</xdr:rowOff>
    </xdr:from>
    <xdr:to>
      <xdr:col>15</xdr:col>
      <xdr:colOff>639537</xdr:colOff>
      <xdr:row>13</xdr:row>
      <xdr:rowOff>54428</xdr:rowOff>
    </xdr:to>
    <xdr:sp macro="" textlink="">
      <xdr:nvSpPr>
        <xdr:cNvPr id="23" name="Llamada rectangular 22"/>
        <xdr:cNvSpPr/>
      </xdr:nvSpPr>
      <xdr:spPr>
        <a:xfrm>
          <a:off x="11307536" y="2707821"/>
          <a:ext cx="2517322" cy="1442357"/>
        </a:xfrm>
        <a:prstGeom prst="wedgeRectCallout">
          <a:avLst>
            <a:gd name="adj1" fmla="val -36017"/>
            <a:gd name="adj2" fmla="val 71137"/>
          </a:avLst>
        </a:prstGeom>
        <a:solidFill>
          <a:schemeClr val="accent4">
            <a:lumMod val="20000"/>
            <a:lumOff val="8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400">
              <a:solidFill>
                <a:sysClr val="windowText" lastClr="000000"/>
              </a:solidFill>
              <a:latin typeface="+mj-lt"/>
            </a:rPr>
            <a:t>Primero</a:t>
          </a:r>
          <a:r>
            <a:rPr lang="es-PE" sz="1400" baseline="0">
              <a:solidFill>
                <a:sysClr val="windowText" lastClr="000000"/>
              </a:solidFill>
              <a:latin typeface="+mj-lt"/>
            </a:rPr>
            <a:t> completa las hojas referidas a los compromisos y luego llena las matrices iniciales sobre diagnóstico, objetivos, metas y planificación de actividades.</a:t>
          </a:r>
          <a:endParaRPr lang="es-PE" sz="1400">
            <a:solidFill>
              <a:sysClr val="windowText" lastClr="000000"/>
            </a:solidFill>
            <a:latin typeface="+mj-lt"/>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xdr:colOff>
      <xdr:row>0</xdr:row>
      <xdr:rowOff>0</xdr:rowOff>
    </xdr:from>
    <xdr:to>
      <xdr:col>0</xdr:col>
      <xdr:colOff>447677</xdr:colOff>
      <xdr:row>21</xdr:row>
      <xdr:rowOff>109144</xdr:rowOff>
    </xdr:to>
    <xdr:sp macro="" textlink="">
      <xdr:nvSpPr>
        <xdr:cNvPr id="3" name="Rectángulo 2">
          <a:extLst>
            <a:ext uri="{FF2B5EF4-FFF2-40B4-BE49-F238E27FC236}">
              <a16:creationId xmlns:a16="http://schemas.microsoft.com/office/drawing/2014/main" id="{03EADDAE-8FE3-4509-A6BD-3E2D798092C8}"/>
            </a:ext>
          </a:extLst>
        </xdr:cNvPr>
        <xdr:cNvSpPr/>
      </xdr:nvSpPr>
      <xdr:spPr>
        <a:xfrm rot="16200000">
          <a:off x="-2484955" y="2484957"/>
          <a:ext cx="5417589"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   Compromiso  de  Gestión   3</a:t>
          </a:r>
        </a:p>
      </xdr:txBody>
    </xdr:sp>
    <xdr:clientData/>
  </xdr:twoCellAnchor>
  <xdr:twoCellAnchor>
    <xdr:from>
      <xdr:col>4</xdr:col>
      <xdr:colOff>240393</xdr:colOff>
      <xdr:row>16</xdr:row>
      <xdr:rowOff>0</xdr:rowOff>
    </xdr:from>
    <xdr:to>
      <xdr:col>9</xdr:col>
      <xdr:colOff>204108</xdr:colOff>
      <xdr:row>17</xdr:row>
      <xdr:rowOff>235856</xdr:rowOff>
    </xdr:to>
    <xdr:sp macro="" textlink="">
      <xdr:nvSpPr>
        <xdr:cNvPr id="2" name="Llamada con línea 1 (borde y barra de énfasis) 1"/>
        <xdr:cNvSpPr/>
      </xdr:nvSpPr>
      <xdr:spPr>
        <a:xfrm>
          <a:off x="2371612" y="4345781"/>
          <a:ext cx="1511527" cy="450169"/>
        </a:xfrm>
        <a:prstGeom prst="accentBorderCallout1">
          <a:avLst>
            <a:gd name="adj1" fmla="val 18750"/>
            <a:gd name="adj2" fmla="val -8333"/>
            <a:gd name="adj3" fmla="val 209613"/>
            <a:gd name="adj4" fmla="val -27225"/>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PE" sz="1100" b="1">
              <a:solidFill>
                <a:schemeClr val="accent6">
                  <a:lumMod val="75000"/>
                </a:schemeClr>
              </a:solidFill>
            </a:rPr>
            <a:t>SELECCIONE</a:t>
          </a:r>
          <a:r>
            <a:rPr lang="es-PE" sz="1100" b="1" baseline="0">
              <a:solidFill>
                <a:schemeClr val="accent6">
                  <a:lumMod val="75000"/>
                </a:schemeClr>
              </a:solidFill>
            </a:rPr>
            <a:t> EL MES DE INICIO DE CLASES</a:t>
          </a:r>
          <a:endParaRPr lang="es-PE" sz="1100" b="1">
            <a:solidFill>
              <a:schemeClr val="accent6">
                <a:lumMod val="75000"/>
              </a:schemeClr>
            </a:solidFill>
          </a:endParaRPr>
        </a:p>
      </xdr:txBody>
    </xdr:sp>
    <xdr:clientData/>
  </xdr:twoCellAnchor>
  <xdr:twoCellAnchor>
    <xdr:from>
      <xdr:col>41</xdr:col>
      <xdr:colOff>0</xdr:colOff>
      <xdr:row>1</xdr:row>
      <xdr:rowOff>31750</xdr:rowOff>
    </xdr:from>
    <xdr:to>
      <xdr:col>44</xdr:col>
      <xdr:colOff>0</xdr:colOff>
      <xdr:row>3</xdr:row>
      <xdr:rowOff>0</xdr:rowOff>
    </xdr:to>
    <xdr:grpSp>
      <xdr:nvGrpSpPr>
        <xdr:cNvPr id="4" name="Grupo 3"/>
        <xdr:cNvGrpSpPr/>
      </xdr:nvGrpSpPr>
      <xdr:grpSpPr>
        <a:xfrm>
          <a:off x="13632656" y="317500"/>
          <a:ext cx="3012282" cy="515938"/>
          <a:chOff x="21134614" y="1240972"/>
          <a:chExt cx="2337707" cy="500742"/>
        </a:xfrm>
      </xdr:grpSpPr>
      <xdr:sp macro="[0]!Ocultarc1_C3_calendarizacion" textlink="">
        <xdr:nvSpPr>
          <xdr:cNvPr id="5" name="Rectángulo 4"/>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c1_C3_calendarizacion" textlink="">
        <xdr:nvSpPr>
          <xdr:cNvPr id="6" name="Rectángulo 5"/>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xdr:colOff>
      <xdr:row>0</xdr:row>
      <xdr:rowOff>0</xdr:rowOff>
    </xdr:from>
    <xdr:to>
      <xdr:col>0</xdr:col>
      <xdr:colOff>447677</xdr:colOff>
      <xdr:row>21</xdr:row>
      <xdr:rowOff>109144</xdr:rowOff>
    </xdr:to>
    <xdr:sp macro="" textlink="">
      <xdr:nvSpPr>
        <xdr:cNvPr id="2" name="Rectángulo 1">
          <a:extLst>
            <a:ext uri="{FF2B5EF4-FFF2-40B4-BE49-F238E27FC236}">
              <a16:creationId xmlns:a16="http://schemas.microsoft.com/office/drawing/2014/main" id="{03EADDAE-8FE3-4509-A6BD-3E2D798092C8}"/>
            </a:ext>
          </a:extLst>
        </xdr:cNvPr>
        <xdr:cNvSpPr/>
      </xdr:nvSpPr>
      <xdr:spPr>
        <a:xfrm rot="16200000">
          <a:off x="-3026370" y="3026372"/>
          <a:ext cx="6500419"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   Compromiso  de  Gestión   3</a:t>
          </a:r>
        </a:p>
      </xdr:txBody>
    </xdr:sp>
    <xdr:clientData/>
  </xdr:twoCellAnchor>
  <xdr:twoCellAnchor>
    <xdr:from>
      <xdr:col>42</xdr:col>
      <xdr:colOff>397081</xdr:colOff>
      <xdr:row>1</xdr:row>
      <xdr:rowOff>66387</xdr:rowOff>
    </xdr:from>
    <xdr:to>
      <xdr:col>45</xdr:col>
      <xdr:colOff>27214</xdr:colOff>
      <xdr:row>2</xdr:row>
      <xdr:rowOff>0</xdr:rowOff>
    </xdr:to>
    <xdr:grpSp>
      <xdr:nvGrpSpPr>
        <xdr:cNvPr id="4" name="Grupo 3"/>
        <xdr:cNvGrpSpPr/>
      </xdr:nvGrpSpPr>
      <xdr:grpSpPr>
        <a:xfrm>
          <a:off x="14601237" y="352137"/>
          <a:ext cx="2273321" cy="409863"/>
          <a:chOff x="21134614" y="1240972"/>
          <a:chExt cx="2337707" cy="500742"/>
        </a:xfrm>
      </xdr:grpSpPr>
      <xdr:sp macro="[0]!Ocultarc1_C3_calendarizacion" textlink="">
        <xdr:nvSpPr>
          <xdr:cNvPr id="5" name="Rectángulo 4"/>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c1_C3_calendarizacionprim" textlink="">
        <xdr:nvSpPr>
          <xdr:cNvPr id="6" name="Rectángulo 5"/>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twoCellAnchor>
    <xdr:from>
      <xdr:col>4</xdr:col>
      <xdr:colOff>258536</xdr:colOff>
      <xdr:row>16</xdr:row>
      <xdr:rowOff>13607</xdr:rowOff>
    </xdr:from>
    <xdr:to>
      <xdr:col>9</xdr:col>
      <xdr:colOff>222251</xdr:colOff>
      <xdr:row>17</xdr:row>
      <xdr:rowOff>249463</xdr:rowOff>
    </xdr:to>
    <xdr:sp macro="" textlink="">
      <xdr:nvSpPr>
        <xdr:cNvPr id="8" name="Llamada con línea 1 (borde y barra de énfasis) 7"/>
        <xdr:cNvSpPr/>
      </xdr:nvSpPr>
      <xdr:spPr>
        <a:xfrm>
          <a:off x="2109107" y="5633357"/>
          <a:ext cx="1392465" cy="453570"/>
        </a:xfrm>
        <a:prstGeom prst="accentBorderCallout1">
          <a:avLst>
            <a:gd name="adj1" fmla="val 18750"/>
            <a:gd name="adj2" fmla="val -8333"/>
            <a:gd name="adj3" fmla="val 209613"/>
            <a:gd name="adj4" fmla="val -27225"/>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PE" sz="1100" b="1">
              <a:solidFill>
                <a:schemeClr val="accent6">
                  <a:lumMod val="75000"/>
                </a:schemeClr>
              </a:solidFill>
            </a:rPr>
            <a:t>SELECCIONE</a:t>
          </a:r>
          <a:r>
            <a:rPr lang="es-PE" sz="1100" b="1" baseline="0">
              <a:solidFill>
                <a:schemeClr val="accent6">
                  <a:lumMod val="75000"/>
                </a:schemeClr>
              </a:solidFill>
            </a:rPr>
            <a:t> EL MES DE INICIO DE CLASES</a:t>
          </a:r>
          <a:endParaRPr lang="es-PE" sz="1100" b="1">
            <a:solidFill>
              <a:schemeClr val="accent6">
                <a:lumMod val="75000"/>
              </a:schemeClr>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xdr:colOff>
      <xdr:row>0</xdr:row>
      <xdr:rowOff>0</xdr:rowOff>
    </xdr:from>
    <xdr:to>
      <xdr:col>0</xdr:col>
      <xdr:colOff>447677</xdr:colOff>
      <xdr:row>22</xdr:row>
      <xdr:rowOff>109144</xdr:rowOff>
    </xdr:to>
    <xdr:sp macro="" textlink="">
      <xdr:nvSpPr>
        <xdr:cNvPr id="2" name="Rectángulo 1">
          <a:extLst>
            <a:ext uri="{FF2B5EF4-FFF2-40B4-BE49-F238E27FC236}">
              <a16:creationId xmlns:a16="http://schemas.microsoft.com/office/drawing/2014/main" id="{03EADDAE-8FE3-4509-A6BD-3E2D798092C8}"/>
            </a:ext>
          </a:extLst>
        </xdr:cNvPr>
        <xdr:cNvSpPr/>
      </xdr:nvSpPr>
      <xdr:spPr>
        <a:xfrm rot="16200000">
          <a:off x="-3026370" y="3026372"/>
          <a:ext cx="6500419"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   Compromiso  de  Gestión   3</a:t>
          </a:r>
        </a:p>
      </xdr:txBody>
    </xdr:sp>
    <xdr:clientData/>
  </xdr:twoCellAnchor>
  <xdr:twoCellAnchor>
    <xdr:from>
      <xdr:col>42</xdr:col>
      <xdr:colOff>95250</xdr:colOff>
      <xdr:row>1</xdr:row>
      <xdr:rowOff>99786</xdr:rowOff>
    </xdr:from>
    <xdr:to>
      <xdr:col>43</xdr:col>
      <xdr:colOff>1043172</xdr:colOff>
      <xdr:row>2</xdr:row>
      <xdr:rowOff>0</xdr:rowOff>
    </xdr:to>
    <xdr:grpSp>
      <xdr:nvGrpSpPr>
        <xdr:cNvPr id="4" name="Grupo 3"/>
        <xdr:cNvGrpSpPr/>
      </xdr:nvGrpSpPr>
      <xdr:grpSpPr>
        <a:xfrm>
          <a:off x="14370844" y="397442"/>
          <a:ext cx="2079016" cy="376464"/>
          <a:chOff x="21134614" y="1240972"/>
          <a:chExt cx="2337707" cy="500742"/>
        </a:xfrm>
      </xdr:grpSpPr>
      <xdr:sp macro="[0]!Ocultarc1_C3_calendarizacionsecun" textlink="">
        <xdr:nvSpPr>
          <xdr:cNvPr id="5" name="Rectángulo 4"/>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c1_C3_calendarizacionsecun" textlink="">
        <xdr:nvSpPr>
          <xdr:cNvPr id="6" name="Rectángulo 5"/>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twoCellAnchor>
    <xdr:from>
      <xdr:col>4</xdr:col>
      <xdr:colOff>226218</xdr:colOff>
      <xdr:row>17</xdr:row>
      <xdr:rowOff>11907</xdr:rowOff>
    </xdr:from>
    <xdr:to>
      <xdr:col>9</xdr:col>
      <xdr:colOff>189933</xdr:colOff>
      <xdr:row>18</xdr:row>
      <xdr:rowOff>251164</xdr:rowOff>
    </xdr:to>
    <xdr:sp macro="" textlink="">
      <xdr:nvSpPr>
        <xdr:cNvPr id="8" name="Llamada con línea 1 (borde y barra de énfasis) 7"/>
        <xdr:cNvSpPr/>
      </xdr:nvSpPr>
      <xdr:spPr>
        <a:xfrm>
          <a:off x="2059781" y="5536407"/>
          <a:ext cx="1392465" cy="453570"/>
        </a:xfrm>
        <a:prstGeom prst="accentBorderCallout1">
          <a:avLst>
            <a:gd name="adj1" fmla="val 18750"/>
            <a:gd name="adj2" fmla="val -8333"/>
            <a:gd name="adj3" fmla="val 209613"/>
            <a:gd name="adj4" fmla="val -27225"/>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s-PE" sz="1100" b="1">
              <a:solidFill>
                <a:schemeClr val="accent6">
                  <a:lumMod val="75000"/>
                </a:schemeClr>
              </a:solidFill>
            </a:rPr>
            <a:t>SELECCIONE</a:t>
          </a:r>
          <a:r>
            <a:rPr lang="es-PE" sz="1100" b="1" baseline="0">
              <a:solidFill>
                <a:schemeClr val="accent6">
                  <a:lumMod val="75000"/>
                </a:schemeClr>
              </a:solidFill>
            </a:rPr>
            <a:t> EL MES DE INICIO DE CLASES</a:t>
          </a:r>
          <a:endParaRPr lang="es-PE" sz="1100" b="1">
            <a:solidFill>
              <a:schemeClr val="accent6">
                <a:lumMod val="75000"/>
              </a:schemeClr>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8669</xdr:colOff>
      <xdr:row>0</xdr:row>
      <xdr:rowOff>0</xdr:rowOff>
    </xdr:from>
    <xdr:to>
      <xdr:col>0</xdr:col>
      <xdr:colOff>456344</xdr:colOff>
      <xdr:row>15</xdr:row>
      <xdr:rowOff>433920</xdr:rowOff>
    </xdr:to>
    <xdr:sp macro="" textlink="">
      <xdr:nvSpPr>
        <xdr:cNvPr id="2" name="Rectángulo 1">
          <a:extLst>
            <a:ext uri="{FF2B5EF4-FFF2-40B4-BE49-F238E27FC236}">
              <a16:creationId xmlns:a16="http://schemas.microsoft.com/office/drawing/2014/main" id="{D641630F-B13B-4F77-A4AF-9ACF3F6F3400}"/>
            </a:ext>
          </a:extLst>
        </xdr:cNvPr>
        <xdr:cNvSpPr/>
      </xdr:nvSpPr>
      <xdr:spPr>
        <a:xfrm rot="16200000">
          <a:off x="-2143453" y="2152122"/>
          <a:ext cx="4751920" cy="447675"/>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5</a:t>
          </a:r>
        </a:p>
      </xdr:txBody>
    </xdr:sp>
    <xdr:clientData/>
  </xdr:twoCellAnchor>
  <xdr:twoCellAnchor>
    <xdr:from>
      <xdr:col>0</xdr:col>
      <xdr:colOff>590550</xdr:colOff>
      <xdr:row>21</xdr:row>
      <xdr:rowOff>200025</xdr:rowOff>
    </xdr:from>
    <xdr:to>
      <xdr:col>4</xdr:col>
      <xdr:colOff>390525</xdr:colOff>
      <xdr:row>28</xdr:row>
      <xdr:rowOff>228600</xdr:rowOff>
    </xdr:to>
    <xdr:graphicFrame macro="">
      <xdr:nvGraphicFramePr>
        <xdr:cNvPr id="3538806" name="Gráfico 2">
          <a:extLst>
            <a:ext uri="{FF2B5EF4-FFF2-40B4-BE49-F238E27FC236}">
              <a16:creationId xmlns:a16="http://schemas.microsoft.com/office/drawing/2014/main" id="{194A3029-778C-489F-A8C2-25213308E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457200</xdr:colOff>
      <xdr:row>21</xdr:row>
      <xdr:rowOff>200025</xdr:rowOff>
    </xdr:from>
    <xdr:to>
      <xdr:col>9</xdr:col>
      <xdr:colOff>123825</xdr:colOff>
      <xdr:row>28</xdr:row>
      <xdr:rowOff>219075</xdr:rowOff>
    </xdr:to>
    <xdr:graphicFrame macro="">
      <xdr:nvGraphicFramePr>
        <xdr:cNvPr id="3538807" name="Gráfico 6">
          <a:extLst>
            <a:ext uri="{FF2B5EF4-FFF2-40B4-BE49-F238E27FC236}">
              <a16:creationId xmlns:a16="http://schemas.microsoft.com/office/drawing/2014/main" id="{774316C8-60BF-48D6-8458-15EC22F527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761207</xdr:colOff>
      <xdr:row>0</xdr:row>
      <xdr:rowOff>138906</xdr:rowOff>
    </xdr:from>
    <xdr:to>
      <xdr:col>12</xdr:col>
      <xdr:colOff>541848</xdr:colOff>
      <xdr:row>1</xdr:row>
      <xdr:rowOff>64179</xdr:rowOff>
    </xdr:to>
    <xdr:grpSp>
      <xdr:nvGrpSpPr>
        <xdr:cNvPr id="6" name="Grupo 5"/>
        <xdr:cNvGrpSpPr/>
      </xdr:nvGrpSpPr>
      <xdr:grpSpPr>
        <a:xfrm>
          <a:off x="9883776" y="138906"/>
          <a:ext cx="1921385" cy="365804"/>
          <a:chOff x="21134614" y="1240972"/>
          <a:chExt cx="2337707" cy="500742"/>
        </a:xfrm>
      </xdr:grpSpPr>
      <xdr:sp macro="[0]!Ocultarc5_convivenciaesc" textlink="">
        <xdr:nvSpPr>
          <xdr:cNvPr id="7" name="Rectángulo 6"/>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c5_convivenciaesc" textlink="">
        <xdr:nvSpPr>
          <xdr:cNvPr id="8" name="Rectángulo 7"/>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15</xdr:col>
      <xdr:colOff>635000</xdr:colOff>
      <xdr:row>0</xdr:row>
      <xdr:rowOff>25746</xdr:rowOff>
    </xdr:from>
    <xdr:to>
      <xdr:col>16</xdr:col>
      <xdr:colOff>1333500</xdr:colOff>
      <xdr:row>1</xdr:row>
      <xdr:rowOff>79375</xdr:rowOff>
    </xdr:to>
    <xdr:grpSp>
      <xdr:nvGrpSpPr>
        <xdr:cNvPr id="2" name="Grupo 1"/>
        <xdr:cNvGrpSpPr/>
      </xdr:nvGrpSpPr>
      <xdr:grpSpPr>
        <a:xfrm>
          <a:off x="17077531" y="25746"/>
          <a:ext cx="3103563" cy="506067"/>
          <a:chOff x="21134614" y="1240972"/>
          <a:chExt cx="2337707" cy="500742"/>
        </a:xfrm>
      </xdr:grpSpPr>
      <xdr:sp macro="[0]!Ocultarmatrizdeplanificacion" textlink="">
        <xdr:nvSpPr>
          <xdr:cNvPr id="3" name="Rectángulo 2"/>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matrizimplementacion" textlink="">
        <xdr:nvSpPr>
          <xdr:cNvPr id="4" name="Rectángulo 3"/>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twoCellAnchor>
    <xdr:from>
      <xdr:col>7</xdr:col>
      <xdr:colOff>-1</xdr:colOff>
      <xdr:row>54</xdr:row>
      <xdr:rowOff>214312</xdr:rowOff>
    </xdr:from>
    <xdr:to>
      <xdr:col>13</xdr:col>
      <xdr:colOff>238124</xdr:colOff>
      <xdr:row>62</xdr:row>
      <xdr:rowOff>23812</xdr:rowOff>
    </xdr:to>
    <xdr:sp macro="" textlink="">
      <xdr:nvSpPr>
        <xdr:cNvPr id="9" name="Llamada con línea 1 (borde y barra de énfasis) 8"/>
        <xdr:cNvSpPr/>
      </xdr:nvSpPr>
      <xdr:spPr>
        <a:xfrm flipH="1">
          <a:off x="8831035" y="16855848"/>
          <a:ext cx="3231696" cy="1796143"/>
        </a:xfrm>
        <a:prstGeom prst="accentBorderCallout1">
          <a:avLst>
            <a:gd name="adj1" fmla="val 18750"/>
            <a:gd name="adj2" fmla="val -8333"/>
            <a:gd name="adj3" fmla="val 56249"/>
            <a:gd name="adj4" fmla="val -307898"/>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2000" b="1">
              <a:solidFill>
                <a:srgbClr val="002060"/>
              </a:solidFill>
            </a:rPr>
            <a:t>PLANIFICACIÓN DE VISITAS A DOCENTES O REUNIONES DE INTERAPRENDIZAJE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9528</xdr:colOff>
      <xdr:row>0</xdr:row>
      <xdr:rowOff>0</xdr:rowOff>
    </xdr:from>
    <xdr:to>
      <xdr:col>0</xdr:col>
      <xdr:colOff>485778</xdr:colOff>
      <xdr:row>20</xdr:row>
      <xdr:rowOff>85724</xdr:rowOff>
    </xdr:to>
    <xdr:sp macro="" textlink="">
      <xdr:nvSpPr>
        <xdr:cNvPr id="2" name="Rectángulo 1">
          <a:extLst>
            <a:ext uri="{FF2B5EF4-FFF2-40B4-BE49-F238E27FC236}">
              <a16:creationId xmlns:a16="http://schemas.microsoft.com/office/drawing/2014/main" id="{B63DADF2-1701-44AE-B70C-1CFB6190CD7D}"/>
            </a:ext>
          </a:extLst>
        </xdr:cNvPr>
        <xdr:cNvSpPr/>
      </xdr:nvSpPr>
      <xdr:spPr>
        <a:xfrm rot="16200000">
          <a:off x="-2290759" y="2300287"/>
          <a:ext cx="5076824" cy="476250"/>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PE" sz="2400">
              <a:solidFill>
                <a:schemeClr val="bg1"/>
              </a:solidFill>
              <a:latin typeface="Arial Rounded MT Bold" panose="020F0704030504030204" pitchFamily="34" charset="0"/>
            </a:rPr>
            <a:t>Compromiso  de  Gestión     4</a:t>
          </a:r>
        </a:p>
      </xdr:txBody>
    </xdr:sp>
    <xdr:clientData/>
  </xdr:twoCellAnchor>
  <xdr:twoCellAnchor>
    <xdr:from>
      <xdr:col>13</xdr:col>
      <xdr:colOff>211666</xdr:colOff>
      <xdr:row>1</xdr:row>
      <xdr:rowOff>158750</xdr:rowOff>
    </xdr:from>
    <xdr:to>
      <xdr:col>16</xdr:col>
      <xdr:colOff>187173</xdr:colOff>
      <xdr:row>3</xdr:row>
      <xdr:rowOff>109159</xdr:rowOff>
    </xdr:to>
    <xdr:grpSp>
      <xdr:nvGrpSpPr>
        <xdr:cNvPr id="3" name="Grupo 2"/>
        <xdr:cNvGrpSpPr/>
      </xdr:nvGrpSpPr>
      <xdr:grpSpPr>
        <a:xfrm>
          <a:off x="11474979" y="468313"/>
          <a:ext cx="2273413" cy="640971"/>
          <a:chOff x="21134614" y="1240972"/>
          <a:chExt cx="2337707" cy="500742"/>
        </a:xfrm>
      </xdr:grpSpPr>
      <xdr:sp macro="[0]!Ocultarc4Acompymonitore" textlink="">
        <xdr:nvSpPr>
          <xdr:cNvPr id="4" name="Rectángulo 3"/>
          <xdr:cNvSpPr/>
        </xdr:nvSpPr>
        <xdr:spPr>
          <a:xfrm>
            <a:off x="21213536" y="1333500"/>
            <a:ext cx="2258785" cy="40821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s-PE" sz="1100"/>
          </a:p>
        </xdr:txBody>
      </xdr:sp>
      <xdr:sp macro="[0]!Ocultarc4Acompymonitore" textlink="">
        <xdr:nvSpPr>
          <xdr:cNvPr id="5" name="Rectángulo 4"/>
          <xdr:cNvSpPr/>
        </xdr:nvSpPr>
        <xdr:spPr>
          <a:xfrm>
            <a:off x="21134614" y="1240972"/>
            <a:ext cx="2258785" cy="408214"/>
          </a:xfrm>
          <a:prstGeom prst="rect">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s-PE" sz="1800" b="1"/>
              <a:t>OCULTAR HOJA</a:t>
            </a:r>
          </a:p>
        </xdr:txBody>
      </xdr:sp>
    </xdr:grpSp>
    <xdr:clientData/>
  </xdr:twoCellAnchor>
  <xdr:twoCellAnchor>
    <xdr:from>
      <xdr:col>2</xdr:col>
      <xdr:colOff>63501</xdr:colOff>
      <xdr:row>18</xdr:row>
      <xdr:rowOff>52918</xdr:rowOff>
    </xdr:from>
    <xdr:to>
      <xdr:col>4</xdr:col>
      <xdr:colOff>137583</xdr:colOff>
      <xdr:row>18</xdr:row>
      <xdr:rowOff>232834</xdr:rowOff>
    </xdr:to>
    <xdr:sp macro="" textlink="">
      <xdr:nvSpPr>
        <xdr:cNvPr id="6" name="Llamada con línea 1 (borde y barra de énfasis) 5"/>
        <xdr:cNvSpPr/>
      </xdr:nvSpPr>
      <xdr:spPr>
        <a:xfrm>
          <a:off x="984251" y="5566835"/>
          <a:ext cx="2042582" cy="179916"/>
        </a:xfrm>
        <a:prstGeom prst="accentBorderCallout1">
          <a:avLst>
            <a:gd name="adj1" fmla="val 18750"/>
            <a:gd name="adj2" fmla="val -8333"/>
            <a:gd name="adj3" fmla="val 213136"/>
            <a:gd name="adj4" fmla="val -12754"/>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es-PE" sz="900" b="1">
              <a:solidFill>
                <a:schemeClr val="accent6">
                  <a:lumMod val="75000"/>
                </a:schemeClr>
              </a:solidFill>
            </a:rPr>
            <a:t>SELECCIONE</a:t>
          </a:r>
          <a:r>
            <a:rPr lang="es-PE" sz="900" b="1" baseline="0">
              <a:solidFill>
                <a:schemeClr val="accent6">
                  <a:lumMod val="75000"/>
                </a:schemeClr>
              </a:solidFill>
            </a:rPr>
            <a:t> MES DE INICIO DE CLASES</a:t>
          </a:r>
          <a:endParaRPr lang="es-PE" sz="900" b="1">
            <a:solidFill>
              <a:schemeClr val="accent6">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4</xdr:col>
      <xdr:colOff>663575</xdr:colOff>
      <xdr:row>4</xdr:row>
      <xdr:rowOff>44450</xdr:rowOff>
    </xdr:to>
    <xdr:pic>
      <xdr:nvPicPr>
        <xdr:cNvPr id="2" name="Imagen 1">
          <a:extLst>
            <a:ext uri="{FF2B5EF4-FFF2-40B4-BE49-F238E27FC236}">
              <a16:creationId xmlns:a16="http://schemas.microsoft.com/office/drawing/2014/main" id="{D2770623-F056-4B31-B3C7-A82C1BE0E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95375"/>
          <a:ext cx="18859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111125</xdr:colOff>
      <xdr:row>14</xdr:row>
      <xdr:rowOff>25399</xdr:rowOff>
    </xdr:from>
    <xdr:to>
      <xdr:col>3</xdr:col>
      <xdr:colOff>273125</xdr:colOff>
      <xdr:row>14</xdr:row>
      <xdr:rowOff>205399</xdr:rowOff>
    </xdr:to>
    <xdr:sp macro="[0]!MOstrarmatrizdiagnostica" textlink="">
      <xdr:nvSpPr>
        <xdr:cNvPr id="6" name="Rectángulo 5"/>
        <xdr:cNvSpPr/>
      </xdr:nvSpPr>
      <xdr:spPr>
        <a:xfrm>
          <a:off x="1016000" y="4565649"/>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15</xdr:row>
      <xdr:rowOff>42862</xdr:rowOff>
    </xdr:from>
    <xdr:to>
      <xdr:col>3</xdr:col>
      <xdr:colOff>273125</xdr:colOff>
      <xdr:row>15</xdr:row>
      <xdr:rowOff>222862</xdr:rowOff>
    </xdr:to>
    <xdr:sp macro="[0]!MOstrarmatrizdeplanificacion" textlink="">
      <xdr:nvSpPr>
        <xdr:cNvPr id="7" name="Rectángulo 6"/>
        <xdr:cNvSpPr/>
      </xdr:nvSpPr>
      <xdr:spPr>
        <a:xfrm>
          <a:off x="1016000" y="482123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18</xdr:row>
      <xdr:rowOff>7142</xdr:rowOff>
    </xdr:from>
    <xdr:to>
      <xdr:col>3</xdr:col>
      <xdr:colOff>273125</xdr:colOff>
      <xdr:row>18</xdr:row>
      <xdr:rowOff>187142</xdr:rowOff>
    </xdr:to>
    <xdr:sp macro="[0]!MOstrarc1ece" textlink="">
      <xdr:nvSpPr>
        <xdr:cNvPr id="8" name="Rectángulo 7"/>
        <xdr:cNvSpPr/>
      </xdr:nvSpPr>
      <xdr:spPr>
        <a:xfrm>
          <a:off x="1016000" y="573801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34</xdr:row>
      <xdr:rowOff>28573</xdr:rowOff>
    </xdr:from>
    <xdr:to>
      <xdr:col>3</xdr:col>
      <xdr:colOff>273125</xdr:colOff>
      <xdr:row>34</xdr:row>
      <xdr:rowOff>208573</xdr:rowOff>
    </xdr:to>
    <xdr:sp macro="[0]!MOstrarinicialEIB" textlink="">
      <xdr:nvSpPr>
        <xdr:cNvPr id="9" name="Rectángulo 8"/>
        <xdr:cNvSpPr/>
      </xdr:nvSpPr>
      <xdr:spPr>
        <a:xfrm>
          <a:off x="1016000" y="9251948"/>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35</xdr:row>
      <xdr:rowOff>38100</xdr:rowOff>
    </xdr:from>
    <xdr:to>
      <xdr:col>3</xdr:col>
      <xdr:colOff>273125</xdr:colOff>
      <xdr:row>35</xdr:row>
      <xdr:rowOff>218100</xdr:rowOff>
    </xdr:to>
    <xdr:sp macro="[0]!MOstrarinicial" textlink="">
      <xdr:nvSpPr>
        <xdr:cNvPr id="10" name="Rectángulo 9"/>
        <xdr:cNvSpPr/>
      </xdr:nvSpPr>
      <xdr:spPr>
        <a:xfrm>
          <a:off x="1016000" y="9483725"/>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36</xdr:row>
      <xdr:rowOff>31748</xdr:rowOff>
    </xdr:from>
    <xdr:to>
      <xdr:col>3</xdr:col>
      <xdr:colOff>273125</xdr:colOff>
      <xdr:row>36</xdr:row>
      <xdr:rowOff>211748</xdr:rowOff>
    </xdr:to>
    <xdr:sp macro="[0]!MOstrarinicial2" textlink="">
      <xdr:nvSpPr>
        <xdr:cNvPr id="11" name="Rectángulo 10"/>
        <xdr:cNvSpPr/>
      </xdr:nvSpPr>
      <xdr:spPr>
        <a:xfrm>
          <a:off x="1016000" y="9699623"/>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37</xdr:row>
      <xdr:rowOff>25398</xdr:rowOff>
    </xdr:from>
    <xdr:to>
      <xdr:col>3</xdr:col>
      <xdr:colOff>273125</xdr:colOff>
      <xdr:row>37</xdr:row>
      <xdr:rowOff>205398</xdr:rowOff>
    </xdr:to>
    <xdr:sp macro="[0]!MOstrarPrimariaEIB" textlink="">
      <xdr:nvSpPr>
        <xdr:cNvPr id="12" name="Rectángulo 11"/>
        <xdr:cNvSpPr/>
      </xdr:nvSpPr>
      <xdr:spPr>
        <a:xfrm>
          <a:off x="1016000" y="9915523"/>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38</xdr:row>
      <xdr:rowOff>23017</xdr:rowOff>
    </xdr:from>
    <xdr:to>
      <xdr:col>3</xdr:col>
      <xdr:colOff>273125</xdr:colOff>
      <xdr:row>38</xdr:row>
      <xdr:rowOff>203017</xdr:rowOff>
    </xdr:to>
    <xdr:sp macro="[0]!MOstrarPrimaria" textlink="">
      <xdr:nvSpPr>
        <xdr:cNvPr id="13" name="Rectángulo 12"/>
        <xdr:cNvSpPr/>
      </xdr:nvSpPr>
      <xdr:spPr>
        <a:xfrm>
          <a:off x="1016000" y="10135392"/>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39</xdr:row>
      <xdr:rowOff>32542</xdr:rowOff>
    </xdr:from>
    <xdr:to>
      <xdr:col>3</xdr:col>
      <xdr:colOff>273125</xdr:colOff>
      <xdr:row>39</xdr:row>
      <xdr:rowOff>212542</xdr:rowOff>
    </xdr:to>
    <xdr:sp macro="[0]!MOstrarPrimaria2" textlink="">
      <xdr:nvSpPr>
        <xdr:cNvPr id="14" name="Rectángulo 13"/>
        <xdr:cNvSpPr/>
      </xdr:nvSpPr>
      <xdr:spPr>
        <a:xfrm>
          <a:off x="1016000" y="1036716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24</xdr:row>
      <xdr:rowOff>48418</xdr:rowOff>
    </xdr:from>
    <xdr:to>
      <xdr:col>3</xdr:col>
      <xdr:colOff>273125</xdr:colOff>
      <xdr:row>25</xdr:row>
      <xdr:rowOff>6168</xdr:rowOff>
    </xdr:to>
    <xdr:sp macro="[0]!MOstrarc1_C3_calendarizacion" textlink="">
      <xdr:nvSpPr>
        <xdr:cNvPr id="17" name="Rectángulo 16"/>
        <xdr:cNvSpPr/>
      </xdr:nvSpPr>
      <xdr:spPr>
        <a:xfrm>
          <a:off x="1016000" y="7017543"/>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28</xdr:row>
      <xdr:rowOff>26195</xdr:rowOff>
    </xdr:from>
    <xdr:to>
      <xdr:col>3</xdr:col>
      <xdr:colOff>273125</xdr:colOff>
      <xdr:row>29</xdr:row>
      <xdr:rowOff>15695</xdr:rowOff>
    </xdr:to>
    <xdr:sp macro="[0]!MOstrarc4Acompymonitore" textlink="">
      <xdr:nvSpPr>
        <xdr:cNvPr id="18" name="Rectángulo 17"/>
        <xdr:cNvSpPr/>
      </xdr:nvSpPr>
      <xdr:spPr>
        <a:xfrm>
          <a:off x="1016000" y="7916070"/>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31</xdr:row>
      <xdr:rowOff>15875</xdr:rowOff>
    </xdr:from>
    <xdr:to>
      <xdr:col>3</xdr:col>
      <xdr:colOff>273125</xdr:colOff>
      <xdr:row>31</xdr:row>
      <xdr:rowOff>195875</xdr:rowOff>
    </xdr:to>
    <xdr:sp macro="[0]!MOstrarc5_convivenciaesc" textlink="">
      <xdr:nvSpPr>
        <xdr:cNvPr id="19" name="Rectángulo 18"/>
        <xdr:cNvSpPr/>
      </xdr:nvSpPr>
      <xdr:spPr>
        <a:xfrm>
          <a:off x="1016000" y="8509000"/>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25</xdr:row>
      <xdr:rowOff>32543</xdr:rowOff>
    </xdr:from>
    <xdr:to>
      <xdr:col>3</xdr:col>
      <xdr:colOff>273125</xdr:colOff>
      <xdr:row>26</xdr:row>
      <xdr:rowOff>6168</xdr:rowOff>
    </xdr:to>
    <xdr:sp macro="[0]!MOstrarc1_C3_calendarizacionprim" textlink="">
      <xdr:nvSpPr>
        <xdr:cNvPr id="20" name="Rectángulo 19"/>
        <xdr:cNvSpPr/>
      </xdr:nvSpPr>
      <xdr:spPr>
        <a:xfrm>
          <a:off x="1016000" y="7223918"/>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625929</xdr:colOff>
      <xdr:row>14</xdr:row>
      <xdr:rowOff>37727</xdr:rowOff>
    </xdr:from>
    <xdr:to>
      <xdr:col>10</xdr:col>
      <xdr:colOff>25929</xdr:colOff>
      <xdr:row>14</xdr:row>
      <xdr:rowOff>217727</xdr:rowOff>
    </xdr:to>
    <xdr:sp macro="[0]!mostrarmontoreo" textlink="">
      <xdr:nvSpPr>
        <xdr:cNvPr id="22" name="Rectángulo 21"/>
        <xdr:cNvSpPr/>
      </xdr:nvSpPr>
      <xdr:spPr>
        <a:xfrm>
          <a:off x="6483804" y="457797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613353</xdr:colOff>
      <xdr:row>34</xdr:row>
      <xdr:rowOff>56076</xdr:rowOff>
    </xdr:from>
    <xdr:to>
      <xdr:col>10</xdr:col>
      <xdr:colOff>13353</xdr:colOff>
      <xdr:row>35</xdr:row>
      <xdr:rowOff>13826</xdr:rowOff>
    </xdr:to>
    <xdr:sp macro="[0]!mostrarC1_MonitIniEIB" textlink="">
      <xdr:nvSpPr>
        <xdr:cNvPr id="23" name="Rectángulo 22"/>
        <xdr:cNvSpPr/>
      </xdr:nvSpPr>
      <xdr:spPr>
        <a:xfrm>
          <a:off x="6471228" y="9279451"/>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619124</xdr:colOff>
      <xdr:row>35</xdr:row>
      <xdr:rowOff>40202</xdr:rowOff>
    </xdr:from>
    <xdr:to>
      <xdr:col>10</xdr:col>
      <xdr:colOff>19124</xdr:colOff>
      <xdr:row>35</xdr:row>
      <xdr:rowOff>220202</xdr:rowOff>
    </xdr:to>
    <xdr:sp macro="[0]!mostrarC1_MonitIni" textlink="">
      <xdr:nvSpPr>
        <xdr:cNvPr id="24" name="Rectángulo 23"/>
        <xdr:cNvSpPr/>
      </xdr:nvSpPr>
      <xdr:spPr>
        <a:xfrm>
          <a:off x="6476999" y="948582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619124</xdr:colOff>
      <xdr:row>36</xdr:row>
      <xdr:rowOff>47624</xdr:rowOff>
    </xdr:from>
    <xdr:to>
      <xdr:col>10</xdr:col>
      <xdr:colOff>19124</xdr:colOff>
      <xdr:row>37</xdr:row>
      <xdr:rowOff>5374</xdr:rowOff>
    </xdr:to>
    <xdr:sp macro="[0]!mostrarC1_MonitIni2" textlink="">
      <xdr:nvSpPr>
        <xdr:cNvPr id="25" name="Rectángulo 24"/>
        <xdr:cNvSpPr/>
      </xdr:nvSpPr>
      <xdr:spPr>
        <a:xfrm>
          <a:off x="6476999" y="9715499"/>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611910</xdr:colOff>
      <xdr:row>37</xdr:row>
      <xdr:rowOff>27213</xdr:rowOff>
    </xdr:from>
    <xdr:to>
      <xdr:col>10</xdr:col>
      <xdr:colOff>11910</xdr:colOff>
      <xdr:row>37</xdr:row>
      <xdr:rowOff>207213</xdr:rowOff>
    </xdr:to>
    <xdr:sp macro="[0]!mostrarC1_MonitPrimEIB" textlink="">
      <xdr:nvSpPr>
        <xdr:cNvPr id="26" name="Rectángulo 25"/>
        <xdr:cNvSpPr/>
      </xdr:nvSpPr>
      <xdr:spPr>
        <a:xfrm>
          <a:off x="6469785" y="9917338"/>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611909</xdr:colOff>
      <xdr:row>38</xdr:row>
      <xdr:rowOff>21441</xdr:rowOff>
    </xdr:from>
    <xdr:to>
      <xdr:col>10</xdr:col>
      <xdr:colOff>11909</xdr:colOff>
      <xdr:row>38</xdr:row>
      <xdr:rowOff>201441</xdr:rowOff>
    </xdr:to>
    <xdr:sp macro="[0]!mostrarC1_MonitPrim" textlink="">
      <xdr:nvSpPr>
        <xdr:cNvPr id="27" name="Rectángulo 26"/>
        <xdr:cNvSpPr/>
      </xdr:nvSpPr>
      <xdr:spPr>
        <a:xfrm>
          <a:off x="6469784" y="10133816"/>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611909</xdr:colOff>
      <xdr:row>39</xdr:row>
      <xdr:rowOff>32988</xdr:rowOff>
    </xdr:from>
    <xdr:to>
      <xdr:col>10</xdr:col>
      <xdr:colOff>11909</xdr:colOff>
      <xdr:row>39</xdr:row>
      <xdr:rowOff>212988</xdr:rowOff>
    </xdr:to>
    <xdr:sp macro="[0]!mostrarC1_Monitprim2" textlink="">
      <xdr:nvSpPr>
        <xdr:cNvPr id="28" name="Rectángulo 27"/>
        <xdr:cNvSpPr/>
      </xdr:nvSpPr>
      <xdr:spPr>
        <a:xfrm>
          <a:off x="6469784" y="10367613"/>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635000</xdr:colOff>
      <xdr:row>18</xdr:row>
      <xdr:rowOff>31750</xdr:rowOff>
    </xdr:from>
    <xdr:to>
      <xdr:col>10</xdr:col>
      <xdr:colOff>35000</xdr:colOff>
      <xdr:row>18</xdr:row>
      <xdr:rowOff>211750</xdr:rowOff>
    </xdr:to>
    <xdr:sp macro="[0]!mostrarC2_Monit1" textlink="">
      <xdr:nvSpPr>
        <xdr:cNvPr id="31" name="Rectángulo 30"/>
        <xdr:cNvSpPr/>
      </xdr:nvSpPr>
      <xdr:spPr>
        <a:xfrm>
          <a:off x="6492875" y="5540375"/>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619125</xdr:colOff>
      <xdr:row>22</xdr:row>
      <xdr:rowOff>15872</xdr:rowOff>
    </xdr:from>
    <xdr:to>
      <xdr:col>10</xdr:col>
      <xdr:colOff>19125</xdr:colOff>
      <xdr:row>23</xdr:row>
      <xdr:rowOff>5372</xdr:rowOff>
    </xdr:to>
    <xdr:sp macro="[0]!mostrarC3_MonitEfectivasIni" textlink="">
      <xdr:nvSpPr>
        <xdr:cNvPr id="32" name="Rectángulo 31"/>
        <xdr:cNvSpPr/>
      </xdr:nvSpPr>
      <xdr:spPr>
        <a:xfrm>
          <a:off x="6477000" y="638174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619125</xdr:colOff>
      <xdr:row>23</xdr:row>
      <xdr:rowOff>31750</xdr:rowOff>
    </xdr:from>
    <xdr:to>
      <xdr:col>10</xdr:col>
      <xdr:colOff>19125</xdr:colOff>
      <xdr:row>24</xdr:row>
      <xdr:rowOff>21250</xdr:rowOff>
    </xdr:to>
    <xdr:sp macro="[0]!mostrarC3MonitEfectivasPrim" textlink="">
      <xdr:nvSpPr>
        <xdr:cNvPr id="33" name="Rectángulo 32"/>
        <xdr:cNvSpPr/>
      </xdr:nvSpPr>
      <xdr:spPr>
        <a:xfrm>
          <a:off x="6477000" y="6588125"/>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619125</xdr:colOff>
      <xdr:row>20</xdr:row>
      <xdr:rowOff>210498</xdr:rowOff>
    </xdr:from>
    <xdr:to>
      <xdr:col>10</xdr:col>
      <xdr:colOff>19125</xdr:colOff>
      <xdr:row>21</xdr:row>
      <xdr:rowOff>168248</xdr:rowOff>
    </xdr:to>
    <xdr:sp macro="[0]!mostrarC3_MonitLectivas" textlink="">
      <xdr:nvSpPr>
        <xdr:cNvPr id="34" name="Rectángulo 33"/>
        <xdr:cNvSpPr/>
      </xdr:nvSpPr>
      <xdr:spPr>
        <a:xfrm>
          <a:off x="6477000" y="6131873"/>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635000</xdr:colOff>
      <xdr:row>40</xdr:row>
      <xdr:rowOff>24327</xdr:rowOff>
    </xdr:from>
    <xdr:to>
      <xdr:col>10</xdr:col>
      <xdr:colOff>35000</xdr:colOff>
      <xdr:row>40</xdr:row>
      <xdr:rowOff>204327</xdr:rowOff>
    </xdr:to>
    <xdr:sp macro="[0]!mostrarC5MonitNormas" textlink="">
      <xdr:nvSpPr>
        <xdr:cNvPr id="37" name="Rectángulo 36"/>
        <xdr:cNvSpPr/>
      </xdr:nvSpPr>
      <xdr:spPr>
        <a:xfrm>
          <a:off x="6492875" y="10803452"/>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619125</xdr:colOff>
      <xdr:row>15</xdr:row>
      <xdr:rowOff>74613</xdr:rowOff>
    </xdr:from>
    <xdr:to>
      <xdr:col>10</xdr:col>
      <xdr:colOff>19125</xdr:colOff>
      <xdr:row>16</xdr:row>
      <xdr:rowOff>16488</xdr:rowOff>
    </xdr:to>
    <xdr:sp macro="[0]!mostrarmatrizimplementacion" textlink="">
      <xdr:nvSpPr>
        <xdr:cNvPr id="38" name="Rectángulo 37"/>
        <xdr:cNvSpPr/>
      </xdr:nvSpPr>
      <xdr:spPr>
        <a:xfrm>
          <a:off x="6477000" y="4852988"/>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111125</xdr:colOff>
      <xdr:row>21</xdr:row>
      <xdr:rowOff>38891</xdr:rowOff>
    </xdr:from>
    <xdr:to>
      <xdr:col>3</xdr:col>
      <xdr:colOff>273125</xdr:colOff>
      <xdr:row>22</xdr:row>
      <xdr:rowOff>28391</xdr:rowOff>
    </xdr:to>
    <xdr:sp macro="[0]!MOstrarc1_C2_Permanencia_y_conclusión" textlink="">
      <xdr:nvSpPr>
        <xdr:cNvPr id="35" name="Rectángulo 34"/>
        <xdr:cNvSpPr/>
      </xdr:nvSpPr>
      <xdr:spPr>
        <a:xfrm>
          <a:off x="1016000" y="6404766"/>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190500</xdr:colOff>
      <xdr:row>32</xdr:row>
      <xdr:rowOff>235857</xdr:rowOff>
    </xdr:from>
    <xdr:to>
      <xdr:col>9</xdr:col>
      <xdr:colOff>0</xdr:colOff>
      <xdr:row>32</xdr:row>
      <xdr:rowOff>235857</xdr:rowOff>
    </xdr:to>
    <xdr:cxnSp macro="">
      <xdr:nvCxnSpPr>
        <xdr:cNvPr id="5" name="Conector recto 4"/>
        <xdr:cNvCxnSpPr/>
      </xdr:nvCxnSpPr>
      <xdr:spPr>
        <a:xfrm>
          <a:off x="1074964" y="9271000"/>
          <a:ext cx="47625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581025</xdr:colOff>
      <xdr:row>32</xdr:row>
      <xdr:rowOff>227239</xdr:rowOff>
    </xdr:from>
    <xdr:to>
      <xdr:col>15</xdr:col>
      <xdr:colOff>1714500</xdr:colOff>
      <xdr:row>32</xdr:row>
      <xdr:rowOff>227239</xdr:rowOff>
    </xdr:to>
    <xdr:cxnSp macro="">
      <xdr:nvCxnSpPr>
        <xdr:cNvPr id="44" name="Conector recto 43"/>
        <xdr:cNvCxnSpPr/>
      </xdr:nvCxnSpPr>
      <xdr:spPr>
        <a:xfrm>
          <a:off x="6418489" y="9262382"/>
          <a:ext cx="548776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682624</xdr:colOff>
      <xdr:row>2</xdr:row>
      <xdr:rowOff>142875</xdr:rowOff>
    </xdr:from>
    <xdr:to>
      <xdr:col>17</xdr:col>
      <xdr:colOff>748392</xdr:colOff>
      <xdr:row>4</xdr:row>
      <xdr:rowOff>35886</xdr:rowOff>
    </xdr:to>
    <xdr:sp macro="" textlink="">
      <xdr:nvSpPr>
        <xdr:cNvPr id="45" name="Rectángulo 44">
          <a:extLst>
            <a:ext uri="{FF2B5EF4-FFF2-40B4-BE49-F238E27FC236}">
              <a16:creationId xmlns:a16="http://schemas.microsoft.com/office/drawing/2014/main" id="{3A5CD20B-E1F6-4C8F-85CF-44ED14F4AC86}"/>
            </a:ext>
          </a:extLst>
        </xdr:cNvPr>
        <xdr:cNvSpPr/>
      </xdr:nvSpPr>
      <xdr:spPr>
        <a:xfrm>
          <a:off x="1880053" y="523875"/>
          <a:ext cx="12325803" cy="641404"/>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2000">
              <a:solidFill>
                <a:schemeClr val="bg1"/>
              </a:solidFill>
              <a:latin typeface="Arial Rounded MT Bold" panose="020F0704030504030204" pitchFamily="34" charset="0"/>
            </a:rPr>
            <a:t>Índice</a:t>
          </a:r>
          <a:r>
            <a:rPr lang="es-PE" sz="2000" baseline="0">
              <a:solidFill>
                <a:schemeClr val="bg1"/>
              </a:solidFill>
              <a:latin typeface="Arial Rounded MT Bold" panose="020F0704030504030204" pitchFamily="34" charset="0"/>
            </a:rPr>
            <a:t> del Aplicativo para la elaboración y monitoreo del PAT</a:t>
          </a:r>
          <a:endParaRPr lang="es-PE" sz="2000">
            <a:solidFill>
              <a:schemeClr val="bg1"/>
            </a:solidFill>
            <a:latin typeface="Arial Rounded MT Bold" panose="020F0704030504030204" pitchFamily="34" charset="0"/>
          </a:endParaRPr>
        </a:p>
      </xdr:txBody>
    </xdr:sp>
    <xdr:clientData/>
  </xdr:twoCellAnchor>
  <xdr:twoCellAnchor>
    <xdr:from>
      <xdr:col>15</xdr:col>
      <xdr:colOff>1374320</xdr:colOff>
      <xdr:row>9</xdr:row>
      <xdr:rowOff>394608</xdr:rowOff>
    </xdr:from>
    <xdr:to>
      <xdr:col>17</xdr:col>
      <xdr:colOff>625928</xdr:colOff>
      <xdr:row>12</xdr:row>
      <xdr:rowOff>244929</xdr:rowOff>
    </xdr:to>
    <xdr:sp macro="" textlink="">
      <xdr:nvSpPr>
        <xdr:cNvPr id="36" name="Llamada rectangular 35"/>
        <xdr:cNvSpPr/>
      </xdr:nvSpPr>
      <xdr:spPr>
        <a:xfrm>
          <a:off x="11566070" y="2694215"/>
          <a:ext cx="2517322" cy="1442357"/>
        </a:xfrm>
        <a:prstGeom prst="wedgeRectCallout">
          <a:avLst>
            <a:gd name="adj1" fmla="val -36017"/>
            <a:gd name="adj2" fmla="val 71137"/>
          </a:avLst>
        </a:prstGeom>
        <a:solidFill>
          <a:schemeClr val="accent4">
            <a:lumMod val="20000"/>
            <a:lumOff val="8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400">
              <a:solidFill>
                <a:sysClr val="windowText" lastClr="000000"/>
              </a:solidFill>
              <a:latin typeface="+mj-lt"/>
            </a:rPr>
            <a:t>Primero</a:t>
          </a:r>
          <a:r>
            <a:rPr lang="es-PE" sz="1400" baseline="0">
              <a:solidFill>
                <a:sysClr val="windowText" lastClr="000000"/>
              </a:solidFill>
              <a:latin typeface="+mj-lt"/>
            </a:rPr>
            <a:t> completa las hojas referidas a los compromisos y luego llena las matrices iniciales sobre diagnóstico, objetivos, metas y planificación de actividades.</a:t>
          </a:r>
          <a:endParaRPr lang="es-PE" sz="1400">
            <a:solidFill>
              <a:sysClr val="windowText" lastClr="000000"/>
            </a:solidFill>
            <a:latin typeface="+mj-lt"/>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31750</xdr:colOff>
      <xdr:row>2</xdr:row>
      <xdr:rowOff>158750</xdr:rowOff>
    </xdr:from>
    <xdr:to>
      <xdr:col>4</xdr:col>
      <xdr:colOff>619124</xdr:colOff>
      <xdr:row>4</xdr:row>
      <xdr:rowOff>60325</xdr:rowOff>
    </xdr:to>
    <xdr:pic>
      <xdr:nvPicPr>
        <xdr:cNvPr id="2" name="Imagen 1">
          <a:extLst>
            <a:ext uri="{FF2B5EF4-FFF2-40B4-BE49-F238E27FC236}">
              <a16:creationId xmlns:a16="http://schemas.microsoft.com/office/drawing/2014/main" id="{D2770623-F056-4B31-B3C7-A82C1BE0E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 y="1111250"/>
          <a:ext cx="1825624"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142081</xdr:colOff>
      <xdr:row>38</xdr:row>
      <xdr:rowOff>31750</xdr:rowOff>
    </xdr:from>
    <xdr:to>
      <xdr:col>3</xdr:col>
      <xdr:colOff>304081</xdr:colOff>
      <xdr:row>38</xdr:row>
      <xdr:rowOff>211750</xdr:rowOff>
    </xdr:to>
    <xdr:sp macro="[0]!MOstrarc1_secundaria" textlink="">
      <xdr:nvSpPr>
        <xdr:cNvPr id="5" name="Rectángulo 4"/>
        <xdr:cNvSpPr/>
      </xdr:nvSpPr>
      <xdr:spPr>
        <a:xfrm>
          <a:off x="1046956" y="10461625"/>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15</xdr:row>
      <xdr:rowOff>25399</xdr:rowOff>
    </xdr:from>
    <xdr:to>
      <xdr:col>3</xdr:col>
      <xdr:colOff>304081</xdr:colOff>
      <xdr:row>15</xdr:row>
      <xdr:rowOff>205399</xdr:rowOff>
    </xdr:to>
    <xdr:sp macro="[0]!MOstrarmatrizdiagnostica" textlink="">
      <xdr:nvSpPr>
        <xdr:cNvPr id="6" name="Rectángulo 5"/>
        <xdr:cNvSpPr/>
      </xdr:nvSpPr>
      <xdr:spPr>
        <a:xfrm>
          <a:off x="1046956" y="5073649"/>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16</xdr:row>
      <xdr:rowOff>42862</xdr:rowOff>
    </xdr:from>
    <xdr:to>
      <xdr:col>3</xdr:col>
      <xdr:colOff>304081</xdr:colOff>
      <xdr:row>16</xdr:row>
      <xdr:rowOff>222862</xdr:rowOff>
    </xdr:to>
    <xdr:sp macro="[0]!MOstrarmatrizdeplanificacion" textlink="">
      <xdr:nvSpPr>
        <xdr:cNvPr id="7" name="Rectángulo 6"/>
        <xdr:cNvSpPr/>
      </xdr:nvSpPr>
      <xdr:spPr>
        <a:xfrm>
          <a:off x="1046956" y="532923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19</xdr:row>
      <xdr:rowOff>7142</xdr:rowOff>
    </xdr:from>
    <xdr:to>
      <xdr:col>3</xdr:col>
      <xdr:colOff>304081</xdr:colOff>
      <xdr:row>19</xdr:row>
      <xdr:rowOff>187142</xdr:rowOff>
    </xdr:to>
    <xdr:sp macro="[0]!MOstrarc1ece" textlink="">
      <xdr:nvSpPr>
        <xdr:cNvPr id="8" name="Rectángulo 7"/>
        <xdr:cNvSpPr/>
      </xdr:nvSpPr>
      <xdr:spPr>
        <a:xfrm>
          <a:off x="1046956" y="624601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35</xdr:row>
      <xdr:rowOff>28573</xdr:rowOff>
    </xdr:from>
    <xdr:to>
      <xdr:col>3</xdr:col>
      <xdr:colOff>304081</xdr:colOff>
      <xdr:row>35</xdr:row>
      <xdr:rowOff>208573</xdr:rowOff>
    </xdr:to>
    <xdr:sp macro="[0]!MOstrarinicialEIB" textlink="">
      <xdr:nvSpPr>
        <xdr:cNvPr id="9" name="Rectángulo 8"/>
        <xdr:cNvSpPr/>
      </xdr:nvSpPr>
      <xdr:spPr>
        <a:xfrm>
          <a:off x="1046956" y="9791698"/>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36</xdr:row>
      <xdr:rowOff>22225</xdr:rowOff>
    </xdr:from>
    <xdr:to>
      <xdr:col>3</xdr:col>
      <xdr:colOff>304081</xdr:colOff>
      <xdr:row>36</xdr:row>
      <xdr:rowOff>202225</xdr:rowOff>
    </xdr:to>
    <xdr:sp macro="[0]!MOstrarinicial" textlink="">
      <xdr:nvSpPr>
        <xdr:cNvPr id="10" name="Rectángulo 9"/>
        <xdr:cNvSpPr/>
      </xdr:nvSpPr>
      <xdr:spPr>
        <a:xfrm>
          <a:off x="1046956" y="10007600"/>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37</xdr:row>
      <xdr:rowOff>31748</xdr:rowOff>
    </xdr:from>
    <xdr:to>
      <xdr:col>3</xdr:col>
      <xdr:colOff>304081</xdr:colOff>
      <xdr:row>37</xdr:row>
      <xdr:rowOff>211748</xdr:rowOff>
    </xdr:to>
    <xdr:sp macro="[0]!MOstrarinicial2" textlink="">
      <xdr:nvSpPr>
        <xdr:cNvPr id="11" name="Rectángulo 10"/>
        <xdr:cNvSpPr/>
      </xdr:nvSpPr>
      <xdr:spPr>
        <a:xfrm>
          <a:off x="1046956" y="10239373"/>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39</xdr:row>
      <xdr:rowOff>31749</xdr:rowOff>
    </xdr:from>
    <xdr:to>
      <xdr:col>3</xdr:col>
      <xdr:colOff>304081</xdr:colOff>
      <xdr:row>39</xdr:row>
      <xdr:rowOff>211749</xdr:rowOff>
    </xdr:to>
    <xdr:sp macro="[0]!MOstrarc1_secundaria2" textlink="">
      <xdr:nvSpPr>
        <xdr:cNvPr id="15" name="Rectángulo 14"/>
        <xdr:cNvSpPr/>
      </xdr:nvSpPr>
      <xdr:spPr>
        <a:xfrm>
          <a:off x="1046956" y="10683874"/>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22</xdr:row>
      <xdr:rowOff>23018</xdr:rowOff>
    </xdr:from>
    <xdr:to>
      <xdr:col>3</xdr:col>
      <xdr:colOff>304081</xdr:colOff>
      <xdr:row>23</xdr:row>
      <xdr:rowOff>12518</xdr:rowOff>
    </xdr:to>
    <xdr:sp macro="[0]!MOstrarc1_C2_Permanencia_y_conclusión" textlink="">
      <xdr:nvSpPr>
        <xdr:cNvPr id="16" name="Rectángulo 15"/>
        <xdr:cNvSpPr/>
      </xdr:nvSpPr>
      <xdr:spPr>
        <a:xfrm>
          <a:off x="1046956" y="6896893"/>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25</xdr:row>
      <xdr:rowOff>48418</xdr:rowOff>
    </xdr:from>
    <xdr:to>
      <xdr:col>3</xdr:col>
      <xdr:colOff>304081</xdr:colOff>
      <xdr:row>26</xdr:row>
      <xdr:rowOff>6168</xdr:rowOff>
    </xdr:to>
    <xdr:sp macro="[0]!MOstrarc1_C3_calendarizacion" textlink="">
      <xdr:nvSpPr>
        <xdr:cNvPr id="17" name="Rectángulo 16"/>
        <xdr:cNvSpPr/>
      </xdr:nvSpPr>
      <xdr:spPr>
        <a:xfrm>
          <a:off x="1046956" y="7525543"/>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29</xdr:row>
      <xdr:rowOff>26193</xdr:rowOff>
    </xdr:from>
    <xdr:to>
      <xdr:col>3</xdr:col>
      <xdr:colOff>304081</xdr:colOff>
      <xdr:row>29</xdr:row>
      <xdr:rowOff>206193</xdr:rowOff>
    </xdr:to>
    <xdr:sp macro="[0]!MOstrarc4Acompymonitore" textlink="">
      <xdr:nvSpPr>
        <xdr:cNvPr id="18" name="Rectángulo 17"/>
        <xdr:cNvSpPr/>
      </xdr:nvSpPr>
      <xdr:spPr>
        <a:xfrm>
          <a:off x="1046956" y="8424068"/>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32</xdr:row>
      <xdr:rowOff>15875</xdr:rowOff>
    </xdr:from>
    <xdr:to>
      <xdr:col>3</xdr:col>
      <xdr:colOff>304081</xdr:colOff>
      <xdr:row>32</xdr:row>
      <xdr:rowOff>195875</xdr:rowOff>
    </xdr:to>
    <xdr:sp macro="[0]!MOstrarc5_convivenciaesc" textlink="">
      <xdr:nvSpPr>
        <xdr:cNvPr id="19" name="Rectángulo 18"/>
        <xdr:cNvSpPr/>
      </xdr:nvSpPr>
      <xdr:spPr>
        <a:xfrm>
          <a:off x="1046956" y="9048750"/>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142081</xdr:colOff>
      <xdr:row>26</xdr:row>
      <xdr:rowOff>47625</xdr:rowOff>
    </xdr:from>
    <xdr:to>
      <xdr:col>3</xdr:col>
      <xdr:colOff>304081</xdr:colOff>
      <xdr:row>27</xdr:row>
      <xdr:rowOff>21250</xdr:rowOff>
    </xdr:to>
    <xdr:sp macro="[0]!MOstrarc1_C3_calendarizacionsec" textlink="">
      <xdr:nvSpPr>
        <xdr:cNvPr id="21" name="Rectángulo 20"/>
        <xdr:cNvSpPr/>
      </xdr:nvSpPr>
      <xdr:spPr>
        <a:xfrm>
          <a:off x="1046956" y="7747000"/>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15</xdr:row>
      <xdr:rowOff>37727</xdr:rowOff>
    </xdr:from>
    <xdr:to>
      <xdr:col>10</xdr:col>
      <xdr:colOff>3250</xdr:colOff>
      <xdr:row>15</xdr:row>
      <xdr:rowOff>217727</xdr:rowOff>
    </xdr:to>
    <xdr:sp macro="[0]!mostrarmontoreo" textlink="">
      <xdr:nvSpPr>
        <xdr:cNvPr id="22" name="Rectángulo 21"/>
        <xdr:cNvSpPr/>
      </xdr:nvSpPr>
      <xdr:spPr>
        <a:xfrm>
          <a:off x="6302375" y="508597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35</xdr:row>
      <xdr:rowOff>24327</xdr:rowOff>
    </xdr:from>
    <xdr:to>
      <xdr:col>10</xdr:col>
      <xdr:colOff>3250</xdr:colOff>
      <xdr:row>35</xdr:row>
      <xdr:rowOff>204327</xdr:rowOff>
    </xdr:to>
    <xdr:sp macro="[0]!mostrarC1_MonitIniEIB" textlink="">
      <xdr:nvSpPr>
        <xdr:cNvPr id="23" name="Rectángulo 22"/>
        <xdr:cNvSpPr/>
      </xdr:nvSpPr>
      <xdr:spPr>
        <a:xfrm>
          <a:off x="6302375" y="9787452"/>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36</xdr:row>
      <xdr:rowOff>40203</xdr:rowOff>
    </xdr:from>
    <xdr:to>
      <xdr:col>10</xdr:col>
      <xdr:colOff>3250</xdr:colOff>
      <xdr:row>36</xdr:row>
      <xdr:rowOff>220203</xdr:rowOff>
    </xdr:to>
    <xdr:sp macro="[0]!mostrarC1_MonitIni" textlink="">
      <xdr:nvSpPr>
        <xdr:cNvPr id="24" name="Rectángulo 23"/>
        <xdr:cNvSpPr/>
      </xdr:nvSpPr>
      <xdr:spPr>
        <a:xfrm>
          <a:off x="6302375" y="10025578"/>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37</xdr:row>
      <xdr:rowOff>31748</xdr:rowOff>
    </xdr:from>
    <xdr:to>
      <xdr:col>10</xdr:col>
      <xdr:colOff>3250</xdr:colOff>
      <xdr:row>37</xdr:row>
      <xdr:rowOff>211748</xdr:rowOff>
    </xdr:to>
    <xdr:sp macro="[0]!mostrarC1_MonitIni2" textlink="">
      <xdr:nvSpPr>
        <xdr:cNvPr id="25" name="Rectángulo 24"/>
        <xdr:cNvSpPr/>
      </xdr:nvSpPr>
      <xdr:spPr>
        <a:xfrm>
          <a:off x="6302375" y="10239373"/>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38</xdr:row>
      <xdr:rowOff>12784</xdr:rowOff>
    </xdr:from>
    <xdr:to>
      <xdr:col>10</xdr:col>
      <xdr:colOff>3250</xdr:colOff>
      <xdr:row>38</xdr:row>
      <xdr:rowOff>192784</xdr:rowOff>
    </xdr:to>
    <xdr:sp macro="[0]!mostrarC1_MonitSec" textlink="">
      <xdr:nvSpPr>
        <xdr:cNvPr id="29" name="Rectángulo 28"/>
        <xdr:cNvSpPr/>
      </xdr:nvSpPr>
      <xdr:spPr>
        <a:xfrm>
          <a:off x="6302375" y="10442659"/>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39</xdr:row>
      <xdr:rowOff>18555</xdr:rowOff>
    </xdr:from>
    <xdr:to>
      <xdr:col>10</xdr:col>
      <xdr:colOff>3250</xdr:colOff>
      <xdr:row>39</xdr:row>
      <xdr:rowOff>198555</xdr:rowOff>
    </xdr:to>
    <xdr:sp macro="[0]!mostrarC1_MonitSec2" textlink="">
      <xdr:nvSpPr>
        <xdr:cNvPr id="30" name="Rectángulo 29"/>
        <xdr:cNvSpPr/>
      </xdr:nvSpPr>
      <xdr:spPr>
        <a:xfrm>
          <a:off x="6302375" y="10670680"/>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19</xdr:row>
      <xdr:rowOff>15874</xdr:rowOff>
    </xdr:from>
    <xdr:to>
      <xdr:col>10</xdr:col>
      <xdr:colOff>3250</xdr:colOff>
      <xdr:row>19</xdr:row>
      <xdr:rowOff>195874</xdr:rowOff>
    </xdr:to>
    <xdr:sp macro="[0]!mostrarC2_Monit1" textlink="">
      <xdr:nvSpPr>
        <xdr:cNvPr id="31" name="Rectángulo 30"/>
        <xdr:cNvSpPr/>
      </xdr:nvSpPr>
      <xdr:spPr>
        <a:xfrm>
          <a:off x="6302375" y="6032499"/>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22</xdr:row>
      <xdr:rowOff>216271</xdr:rowOff>
    </xdr:from>
    <xdr:to>
      <xdr:col>10</xdr:col>
      <xdr:colOff>3250</xdr:colOff>
      <xdr:row>23</xdr:row>
      <xdr:rowOff>174021</xdr:rowOff>
    </xdr:to>
    <xdr:sp macro="[0]!mostrarC3_MonitEfectivasIni" textlink="">
      <xdr:nvSpPr>
        <xdr:cNvPr id="32" name="Rectángulo 31"/>
        <xdr:cNvSpPr/>
      </xdr:nvSpPr>
      <xdr:spPr>
        <a:xfrm>
          <a:off x="6302375" y="6867896"/>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21</xdr:row>
      <xdr:rowOff>210497</xdr:rowOff>
    </xdr:from>
    <xdr:to>
      <xdr:col>10</xdr:col>
      <xdr:colOff>3250</xdr:colOff>
      <xdr:row>22</xdr:row>
      <xdr:rowOff>168247</xdr:rowOff>
    </xdr:to>
    <xdr:sp macro="[0]!mostrarC3_MonitLectivas" textlink="">
      <xdr:nvSpPr>
        <xdr:cNvPr id="34" name="Rectángulo 33"/>
        <xdr:cNvSpPr/>
      </xdr:nvSpPr>
      <xdr:spPr>
        <a:xfrm>
          <a:off x="6302375" y="6639872"/>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24</xdr:row>
      <xdr:rowOff>43089</xdr:rowOff>
    </xdr:from>
    <xdr:to>
      <xdr:col>10</xdr:col>
      <xdr:colOff>3250</xdr:colOff>
      <xdr:row>25</xdr:row>
      <xdr:rowOff>32589</xdr:rowOff>
    </xdr:to>
    <xdr:sp macro="[0]!mostrarc3_MonitEfectivassec" textlink="">
      <xdr:nvSpPr>
        <xdr:cNvPr id="35" name="Rectángulo 34"/>
        <xdr:cNvSpPr/>
      </xdr:nvSpPr>
      <xdr:spPr>
        <a:xfrm>
          <a:off x="6302375" y="7107464"/>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40</xdr:row>
      <xdr:rowOff>40202</xdr:rowOff>
    </xdr:from>
    <xdr:to>
      <xdr:col>10</xdr:col>
      <xdr:colOff>3250</xdr:colOff>
      <xdr:row>40</xdr:row>
      <xdr:rowOff>220202</xdr:rowOff>
    </xdr:to>
    <xdr:sp macro="[0]!mostrarC5MonitNormas" textlink="">
      <xdr:nvSpPr>
        <xdr:cNvPr id="37" name="Rectángulo 36"/>
        <xdr:cNvSpPr/>
      </xdr:nvSpPr>
      <xdr:spPr>
        <a:xfrm>
          <a:off x="6302375" y="1113682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16</xdr:row>
      <xdr:rowOff>74611</xdr:rowOff>
    </xdr:from>
    <xdr:to>
      <xdr:col>10</xdr:col>
      <xdr:colOff>3250</xdr:colOff>
      <xdr:row>17</xdr:row>
      <xdr:rowOff>16486</xdr:rowOff>
    </xdr:to>
    <xdr:sp macro="[0]!mostrarmatrizimplementacion" textlink="">
      <xdr:nvSpPr>
        <xdr:cNvPr id="38" name="Rectángulo 37"/>
        <xdr:cNvSpPr/>
      </xdr:nvSpPr>
      <xdr:spPr>
        <a:xfrm>
          <a:off x="6302375" y="5360986"/>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158750</xdr:colOff>
      <xdr:row>34</xdr:row>
      <xdr:rowOff>4536</xdr:rowOff>
    </xdr:from>
    <xdr:to>
      <xdr:col>9</xdr:col>
      <xdr:colOff>111125</xdr:colOff>
      <xdr:row>34</xdr:row>
      <xdr:rowOff>4536</xdr:rowOff>
    </xdr:to>
    <xdr:cxnSp macro="">
      <xdr:nvCxnSpPr>
        <xdr:cNvPr id="12" name="Conector recto 11"/>
        <xdr:cNvCxnSpPr/>
      </xdr:nvCxnSpPr>
      <xdr:spPr>
        <a:xfrm>
          <a:off x="1043214" y="9801679"/>
          <a:ext cx="475569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612775</xdr:colOff>
      <xdr:row>33</xdr:row>
      <xdr:rowOff>227240</xdr:rowOff>
    </xdr:from>
    <xdr:to>
      <xdr:col>15</xdr:col>
      <xdr:colOff>1009650</xdr:colOff>
      <xdr:row>33</xdr:row>
      <xdr:rowOff>227240</xdr:rowOff>
    </xdr:to>
    <xdr:cxnSp macro="">
      <xdr:nvCxnSpPr>
        <xdr:cNvPr id="48" name="Conector recto 47"/>
        <xdr:cNvCxnSpPr/>
      </xdr:nvCxnSpPr>
      <xdr:spPr>
        <a:xfrm>
          <a:off x="6300561" y="9779454"/>
          <a:ext cx="475116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619123</xdr:colOff>
      <xdr:row>2</xdr:row>
      <xdr:rowOff>174625</xdr:rowOff>
    </xdr:from>
    <xdr:to>
      <xdr:col>18</xdr:col>
      <xdr:colOff>27213</xdr:colOff>
      <xdr:row>4</xdr:row>
      <xdr:rowOff>67636</xdr:rowOff>
    </xdr:to>
    <xdr:sp macro="" textlink="">
      <xdr:nvSpPr>
        <xdr:cNvPr id="49" name="Rectángulo 48">
          <a:extLst>
            <a:ext uri="{FF2B5EF4-FFF2-40B4-BE49-F238E27FC236}">
              <a16:creationId xmlns:a16="http://schemas.microsoft.com/office/drawing/2014/main" id="{3A5CD20B-E1F6-4C8F-85CF-44ED14F4AC86}"/>
            </a:ext>
          </a:extLst>
        </xdr:cNvPr>
        <xdr:cNvSpPr/>
      </xdr:nvSpPr>
      <xdr:spPr>
        <a:xfrm>
          <a:off x="1843766" y="555625"/>
          <a:ext cx="11994697" cy="641404"/>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2000">
              <a:solidFill>
                <a:schemeClr val="bg1"/>
              </a:solidFill>
              <a:latin typeface="Arial Rounded MT Bold" panose="020F0704030504030204" pitchFamily="34" charset="0"/>
            </a:rPr>
            <a:t>Índice</a:t>
          </a:r>
          <a:r>
            <a:rPr lang="es-PE" sz="2000" baseline="0">
              <a:solidFill>
                <a:schemeClr val="bg1"/>
              </a:solidFill>
              <a:latin typeface="Arial Rounded MT Bold" panose="020F0704030504030204" pitchFamily="34" charset="0"/>
            </a:rPr>
            <a:t> del Aplicativo para la elaboración y monitoreo del PAT</a:t>
          </a:r>
          <a:endParaRPr lang="es-PE" sz="2000">
            <a:solidFill>
              <a:schemeClr val="bg1"/>
            </a:solidFill>
            <a:latin typeface="Arial Rounded MT Bold" panose="020F0704030504030204" pitchFamily="34" charset="0"/>
          </a:endParaRPr>
        </a:p>
      </xdr:txBody>
    </xdr:sp>
    <xdr:clientData/>
  </xdr:twoCellAnchor>
  <xdr:twoCellAnchor>
    <xdr:from>
      <xdr:col>15</xdr:col>
      <xdr:colOff>1074965</xdr:colOff>
      <xdr:row>9</xdr:row>
      <xdr:rowOff>653144</xdr:rowOff>
    </xdr:from>
    <xdr:to>
      <xdr:col>17</xdr:col>
      <xdr:colOff>190501</xdr:colOff>
      <xdr:row>14</xdr:row>
      <xdr:rowOff>40822</xdr:rowOff>
    </xdr:to>
    <xdr:sp macro="" textlink="">
      <xdr:nvSpPr>
        <xdr:cNvPr id="33" name="Llamada rectangular 32"/>
        <xdr:cNvSpPr/>
      </xdr:nvSpPr>
      <xdr:spPr>
        <a:xfrm>
          <a:off x="11117036" y="3360965"/>
          <a:ext cx="2517322" cy="1442357"/>
        </a:xfrm>
        <a:prstGeom prst="wedgeRectCallout">
          <a:avLst>
            <a:gd name="adj1" fmla="val -36017"/>
            <a:gd name="adj2" fmla="val 71137"/>
          </a:avLst>
        </a:prstGeom>
        <a:solidFill>
          <a:schemeClr val="accent4">
            <a:lumMod val="20000"/>
            <a:lumOff val="8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400">
              <a:solidFill>
                <a:sysClr val="windowText" lastClr="000000"/>
              </a:solidFill>
              <a:latin typeface="+mj-lt"/>
            </a:rPr>
            <a:t>Primero</a:t>
          </a:r>
          <a:r>
            <a:rPr lang="es-PE" sz="1400" baseline="0">
              <a:solidFill>
                <a:sysClr val="windowText" lastClr="000000"/>
              </a:solidFill>
              <a:latin typeface="+mj-lt"/>
            </a:rPr>
            <a:t> completa las hojas referidas a los compromisos y luego llena las matrices iniciales sobre diagnóstico, objetivos, metas y planificación de actividades.</a:t>
          </a:r>
          <a:endParaRPr lang="es-PE" sz="1400">
            <a:solidFill>
              <a:sysClr val="windowText" lastClr="000000"/>
            </a:solidFill>
            <a:latin typeface="+mj-lt"/>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4</xdr:col>
      <xdr:colOff>746125</xdr:colOff>
      <xdr:row>3</xdr:row>
      <xdr:rowOff>107950</xdr:rowOff>
    </xdr:to>
    <xdr:pic>
      <xdr:nvPicPr>
        <xdr:cNvPr id="2" name="Imagen 1">
          <a:extLst>
            <a:ext uri="{FF2B5EF4-FFF2-40B4-BE49-F238E27FC236}">
              <a16:creationId xmlns:a16="http://schemas.microsoft.com/office/drawing/2014/main" id="{D2770623-F056-4B31-B3C7-A82C1BE0E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11250"/>
          <a:ext cx="19367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103982</xdr:colOff>
      <xdr:row>38</xdr:row>
      <xdr:rowOff>31750</xdr:rowOff>
    </xdr:from>
    <xdr:to>
      <xdr:col>3</xdr:col>
      <xdr:colOff>265982</xdr:colOff>
      <xdr:row>38</xdr:row>
      <xdr:rowOff>211750</xdr:rowOff>
    </xdr:to>
    <xdr:sp macro="[0]!MOstrarc1_secundaria" textlink="">
      <xdr:nvSpPr>
        <xdr:cNvPr id="5" name="Rectángulo 4"/>
        <xdr:cNvSpPr/>
      </xdr:nvSpPr>
      <xdr:spPr>
        <a:xfrm>
          <a:off x="1008857" y="9890125"/>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15</xdr:row>
      <xdr:rowOff>25399</xdr:rowOff>
    </xdr:from>
    <xdr:to>
      <xdr:col>3</xdr:col>
      <xdr:colOff>265982</xdr:colOff>
      <xdr:row>15</xdr:row>
      <xdr:rowOff>205399</xdr:rowOff>
    </xdr:to>
    <xdr:sp macro="[0]!MOstrarmatrizdiagnostica" textlink="">
      <xdr:nvSpPr>
        <xdr:cNvPr id="6" name="Rectángulo 5"/>
        <xdr:cNvSpPr/>
      </xdr:nvSpPr>
      <xdr:spPr>
        <a:xfrm>
          <a:off x="1008857" y="4533899"/>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16</xdr:row>
      <xdr:rowOff>42862</xdr:rowOff>
    </xdr:from>
    <xdr:to>
      <xdr:col>3</xdr:col>
      <xdr:colOff>265982</xdr:colOff>
      <xdr:row>16</xdr:row>
      <xdr:rowOff>222862</xdr:rowOff>
    </xdr:to>
    <xdr:sp macro="[0]!MOstrarmatrizdeplanificacion" textlink="">
      <xdr:nvSpPr>
        <xdr:cNvPr id="7" name="Rectángulo 6"/>
        <xdr:cNvSpPr/>
      </xdr:nvSpPr>
      <xdr:spPr>
        <a:xfrm>
          <a:off x="1008857" y="478948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19</xdr:row>
      <xdr:rowOff>7142</xdr:rowOff>
    </xdr:from>
    <xdr:to>
      <xdr:col>3</xdr:col>
      <xdr:colOff>265982</xdr:colOff>
      <xdr:row>19</xdr:row>
      <xdr:rowOff>187142</xdr:rowOff>
    </xdr:to>
    <xdr:sp macro="[0]!MOstrarc1ece" textlink="">
      <xdr:nvSpPr>
        <xdr:cNvPr id="8" name="Rectángulo 7"/>
        <xdr:cNvSpPr/>
      </xdr:nvSpPr>
      <xdr:spPr>
        <a:xfrm>
          <a:off x="1008857" y="570626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35</xdr:row>
      <xdr:rowOff>25398</xdr:rowOff>
    </xdr:from>
    <xdr:to>
      <xdr:col>3</xdr:col>
      <xdr:colOff>265982</xdr:colOff>
      <xdr:row>35</xdr:row>
      <xdr:rowOff>205398</xdr:rowOff>
    </xdr:to>
    <xdr:sp macro="[0]!MOstrarPrimariaEIB" textlink="">
      <xdr:nvSpPr>
        <xdr:cNvPr id="12" name="Rectángulo 11"/>
        <xdr:cNvSpPr/>
      </xdr:nvSpPr>
      <xdr:spPr>
        <a:xfrm>
          <a:off x="1008857" y="9217023"/>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36</xdr:row>
      <xdr:rowOff>23017</xdr:rowOff>
    </xdr:from>
    <xdr:to>
      <xdr:col>3</xdr:col>
      <xdr:colOff>265982</xdr:colOff>
      <xdr:row>36</xdr:row>
      <xdr:rowOff>203017</xdr:rowOff>
    </xdr:to>
    <xdr:sp macro="[0]!MOstrarPrimaria" textlink="">
      <xdr:nvSpPr>
        <xdr:cNvPr id="13" name="Rectángulo 12"/>
        <xdr:cNvSpPr/>
      </xdr:nvSpPr>
      <xdr:spPr>
        <a:xfrm>
          <a:off x="1008857" y="9436892"/>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37</xdr:row>
      <xdr:rowOff>32542</xdr:rowOff>
    </xdr:from>
    <xdr:to>
      <xdr:col>3</xdr:col>
      <xdr:colOff>265982</xdr:colOff>
      <xdr:row>37</xdr:row>
      <xdr:rowOff>212542</xdr:rowOff>
    </xdr:to>
    <xdr:sp macro="[0]!MOstrarPrimaria2" textlink="">
      <xdr:nvSpPr>
        <xdr:cNvPr id="14" name="Rectángulo 13"/>
        <xdr:cNvSpPr/>
      </xdr:nvSpPr>
      <xdr:spPr>
        <a:xfrm>
          <a:off x="1008857" y="966866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39</xdr:row>
      <xdr:rowOff>31749</xdr:rowOff>
    </xdr:from>
    <xdr:to>
      <xdr:col>3</xdr:col>
      <xdr:colOff>265982</xdr:colOff>
      <xdr:row>39</xdr:row>
      <xdr:rowOff>211749</xdr:rowOff>
    </xdr:to>
    <xdr:sp macro="[0]!MOstrarc1_secundaria2" textlink="">
      <xdr:nvSpPr>
        <xdr:cNvPr id="15" name="Rectángulo 14"/>
        <xdr:cNvSpPr/>
      </xdr:nvSpPr>
      <xdr:spPr>
        <a:xfrm>
          <a:off x="1008857" y="10112374"/>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22</xdr:row>
      <xdr:rowOff>38892</xdr:rowOff>
    </xdr:from>
    <xdr:to>
      <xdr:col>3</xdr:col>
      <xdr:colOff>265982</xdr:colOff>
      <xdr:row>23</xdr:row>
      <xdr:rowOff>28392</xdr:rowOff>
    </xdr:to>
    <xdr:sp macro="[0]!MOstrarc1_C2_Permanencia_y_conclusión" textlink="">
      <xdr:nvSpPr>
        <xdr:cNvPr id="16" name="Rectángulo 15"/>
        <xdr:cNvSpPr/>
      </xdr:nvSpPr>
      <xdr:spPr>
        <a:xfrm>
          <a:off x="1008857" y="637301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29</xdr:row>
      <xdr:rowOff>26193</xdr:rowOff>
    </xdr:from>
    <xdr:to>
      <xdr:col>3</xdr:col>
      <xdr:colOff>265982</xdr:colOff>
      <xdr:row>30</xdr:row>
      <xdr:rowOff>15693</xdr:rowOff>
    </xdr:to>
    <xdr:sp macro="[0]!MOstrarc4Acompymonitore" textlink="">
      <xdr:nvSpPr>
        <xdr:cNvPr id="18" name="Rectángulo 17"/>
        <xdr:cNvSpPr/>
      </xdr:nvSpPr>
      <xdr:spPr>
        <a:xfrm>
          <a:off x="1008857" y="7884318"/>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32</xdr:row>
      <xdr:rowOff>15875</xdr:rowOff>
    </xdr:from>
    <xdr:to>
      <xdr:col>3</xdr:col>
      <xdr:colOff>265982</xdr:colOff>
      <xdr:row>32</xdr:row>
      <xdr:rowOff>195875</xdr:rowOff>
    </xdr:to>
    <xdr:sp macro="[0]!MOstrarc5_convivenciaesc" textlink="">
      <xdr:nvSpPr>
        <xdr:cNvPr id="19" name="Rectángulo 18"/>
        <xdr:cNvSpPr/>
      </xdr:nvSpPr>
      <xdr:spPr>
        <a:xfrm>
          <a:off x="1008857" y="8477250"/>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25</xdr:row>
      <xdr:rowOff>32543</xdr:rowOff>
    </xdr:from>
    <xdr:to>
      <xdr:col>3</xdr:col>
      <xdr:colOff>265982</xdr:colOff>
      <xdr:row>25</xdr:row>
      <xdr:rowOff>212543</xdr:rowOff>
    </xdr:to>
    <xdr:sp macro="[0]!MOstrarc1_C3_calendarizacionprim" textlink="">
      <xdr:nvSpPr>
        <xdr:cNvPr id="20" name="Rectángulo 19"/>
        <xdr:cNvSpPr/>
      </xdr:nvSpPr>
      <xdr:spPr>
        <a:xfrm>
          <a:off x="1008857" y="6969918"/>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3</xdr:col>
      <xdr:colOff>103982</xdr:colOff>
      <xdr:row>26</xdr:row>
      <xdr:rowOff>80169</xdr:rowOff>
    </xdr:from>
    <xdr:to>
      <xdr:col>3</xdr:col>
      <xdr:colOff>265982</xdr:colOff>
      <xdr:row>27</xdr:row>
      <xdr:rowOff>53794</xdr:rowOff>
    </xdr:to>
    <xdr:sp macro="[0]!MOstrarc1_C3_calendarizacionsec" textlink="">
      <xdr:nvSpPr>
        <xdr:cNvPr id="21" name="Rectángulo 20"/>
        <xdr:cNvSpPr/>
      </xdr:nvSpPr>
      <xdr:spPr>
        <a:xfrm>
          <a:off x="1008857" y="7239794"/>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15</xdr:row>
      <xdr:rowOff>21852</xdr:rowOff>
    </xdr:from>
    <xdr:to>
      <xdr:col>10</xdr:col>
      <xdr:colOff>3250</xdr:colOff>
      <xdr:row>15</xdr:row>
      <xdr:rowOff>201852</xdr:rowOff>
    </xdr:to>
    <xdr:sp macro="[0]!mostrarmontoreo" textlink="">
      <xdr:nvSpPr>
        <xdr:cNvPr id="22" name="Rectángulo 21"/>
        <xdr:cNvSpPr/>
      </xdr:nvSpPr>
      <xdr:spPr>
        <a:xfrm>
          <a:off x="6365875" y="4530352"/>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35</xdr:row>
      <xdr:rowOff>63499</xdr:rowOff>
    </xdr:from>
    <xdr:to>
      <xdr:col>10</xdr:col>
      <xdr:colOff>3250</xdr:colOff>
      <xdr:row>36</xdr:row>
      <xdr:rowOff>21249</xdr:rowOff>
    </xdr:to>
    <xdr:sp macro="[0]!mostrarC1_MonitPrimEIB" textlink="">
      <xdr:nvSpPr>
        <xdr:cNvPr id="26" name="Rectángulo 25"/>
        <xdr:cNvSpPr/>
      </xdr:nvSpPr>
      <xdr:spPr>
        <a:xfrm>
          <a:off x="6365875" y="9255124"/>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36</xdr:row>
      <xdr:rowOff>53191</xdr:rowOff>
    </xdr:from>
    <xdr:to>
      <xdr:col>10</xdr:col>
      <xdr:colOff>3250</xdr:colOff>
      <xdr:row>37</xdr:row>
      <xdr:rowOff>10941</xdr:rowOff>
    </xdr:to>
    <xdr:sp macro="[0]!mostrarC1_MonitPrim" textlink="">
      <xdr:nvSpPr>
        <xdr:cNvPr id="27" name="Rectángulo 26"/>
        <xdr:cNvSpPr/>
      </xdr:nvSpPr>
      <xdr:spPr>
        <a:xfrm>
          <a:off x="6365875" y="9467066"/>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37</xdr:row>
      <xdr:rowOff>64738</xdr:rowOff>
    </xdr:from>
    <xdr:to>
      <xdr:col>10</xdr:col>
      <xdr:colOff>3250</xdr:colOff>
      <xdr:row>38</xdr:row>
      <xdr:rowOff>22488</xdr:rowOff>
    </xdr:to>
    <xdr:sp macro="[0]!mostrarC1_Monitprim2" textlink="">
      <xdr:nvSpPr>
        <xdr:cNvPr id="28" name="Rectángulo 27"/>
        <xdr:cNvSpPr/>
      </xdr:nvSpPr>
      <xdr:spPr>
        <a:xfrm>
          <a:off x="6365875" y="9700863"/>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38</xdr:row>
      <xdr:rowOff>44532</xdr:rowOff>
    </xdr:from>
    <xdr:to>
      <xdr:col>10</xdr:col>
      <xdr:colOff>3250</xdr:colOff>
      <xdr:row>39</xdr:row>
      <xdr:rowOff>2282</xdr:rowOff>
    </xdr:to>
    <xdr:sp macro="[0]!mostrarC1_MonitSec" textlink="">
      <xdr:nvSpPr>
        <xdr:cNvPr id="29" name="Rectángulo 28"/>
        <xdr:cNvSpPr/>
      </xdr:nvSpPr>
      <xdr:spPr>
        <a:xfrm>
          <a:off x="6365875" y="990290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39</xdr:row>
      <xdr:rowOff>50304</xdr:rowOff>
    </xdr:from>
    <xdr:to>
      <xdr:col>10</xdr:col>
      <xdr:colOff>3250</xdr:colOff>
      <xdr:row>40</xdr:row>
      <xdr:rowOff>0</xdr:rowOff>
    </xdr:to>
    <xdr:sp macro="[0]!mostrarC1_MonitSec2" textlink="">
      <xdr:nvSpPr>
        <xdr:cNvPr id="30" name="Rectángulo 29"/>
        <xdr:cNvSpPr/>
      </xdr:nvSpPr>
      <xdr:spPr>
        <a:xfrm>
          <a:off x="6365875" y="10130929"/>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19</xdr:row>
      <xdr:rowOff>15875</xdr:rowOff>
    </xdr:from>
    <xdr:to>
      <xdr:col>10</xdr:col>
      <xdr:colOff>3250</xdr:colOff>
      <xdr:row>19</xdr:row>
      <xdr:rowOff>195875</xdr:rowOff>
    </xdr:to>
    <xdr:sp macro="[0]!mostrarC2_Monit1" textlink="">
      <xdr:nvSpPr>
        <xdr:cNvPr id="31" name="Rectángulo 30"/>
        <xdr:cNvSpPr/>
      </xdr:nvSpPr>
      <xdr:spPr>
        <a:xfrm>
          <a:off x="6365875" y="5492750"/>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22</xdr:row>
      <xdr:rowOff>214827</xdr:rowOff>
    </xdr:from>
    <xdr:to>
      <xdr:col>10</xdr:col>
      <xdr:colOff>3250</xdr:colOff>
      <xdr:row>23</xdr:row>
      <xdr:rowOff>172577</xdr:rowOff>
    </xdr:to>
    <xdr:sp macro="[0]!mostrarC3MonitEfectivasPrim" textlink="">
      <xdr:nvSpPr>
        <xdr:cNvPr id="33" name="Rectángulo 32"/>
        <xdr:cNvSpPr/>
      </xdr:nvSpPr>
      <xdr:spPr>
        <a:xfrm>
          <a:off x="6365875" y="6326702"/>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21</xdr:row>
      <xdr:rowOff>210497</xdr:rowOff>
    </xdr:from>
    <xdr:to>
      <xdr:col>10</xdr:col>
      <xdr:colOff>3250</xdr:colOff>
      <xdr:row>22</xdr:row>
      <xdr:rowOff>168247</xdr:rowOff>
    </xdr:to>
    <xdr:sp macro="[0]!mostrarC3_MonitLectivas" textlink="">
      <xdr:nvSpPr>
        <xdr:cNvPr id="34" name="Rectángulo 33"/>
        <xdr:cNvSpPr/>
      </xdr:nvSpPr>
      <xdr:spPr>
        <a:xfrm>
          <a:off x="6365875" y="6100122"/>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40</xdr:row>
      <xdr:rowOff>0</xdr:rowOff>
    </xdr:from>
    <xdr:to>
      <xdr:col>10</xdr:col>
      <xdr:colOff>3250</xdr:colOff>
      <xdr:row>40</xdr:row>
      <xdr:rowOff>5374</xdr:rowOff>
    </xdr:to>
    <xdr:sp macro="[0]!mostrarC4_MonitAcompañamiento" textlink="">
      <xdr:nvSpPr>
        <xdr:cNvPr id="36" name="Rectángulo 35"/>
        <xdr:cNvSpPr/>
      </xdr:nvSpPr>
      <xdr:spPr>
        <a:xfrm>
          <a:off x="6365875" y="10350499"/>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16</xdr:row>
      <xdr:rowOff>58738</xdr:rowOff>
    </xdr:from>
    <xdr:to>
      <xdr:col>10</xdr:col>
      <xdr:colOff>3250</xdr:colOff>
      <xdr:row>17</xdr:row>
      <xdr:rowOff>613</xdr:rowOff>
    </xdr:to>
    <xdr:sp macro="[0]!mostrarmatrizimplementacion" textlink="">
      <xdr:nvSpPr>
        <xdr:cNvPr id="38" name="Rectángulo 37"/>
        <xdr:cNvSpPr/>
      </xdr:nvSpPr>
      <xdr:spPr>
        <a:xfrm>
          <a:off x="6365875" y="4805363"/>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24</xdr:row>
      <xdr:rowOff>27215</xdr:rowOff>
    </xdr:from>
    <xdr:to>
      <xdr:col>10</xdr:col>
      <xdr:colOff>3250</xdr:colOff>
      <xdr:row>25</xdr:row>
      <xdr:rowOff>16715</xdr:rowOff>
    </xdr:to>
    <xdr:sp macro="[0]!mostrarc3_MonitEfectivassec" textlink="">
      <xdr:nvSpPr>
        <xdr:cNvPr id="43" name="Rectángulo 42"/>
        <xdr:cNvSpPr/>
      </xdr:nvSpPr>
      <xdr:spPr>
        <a:xfrm>
          <a:off x="6365875" y="6551840"/>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603250</xdr:colOff>
      <xdr:row>40</xdr:row>
      <xdr:rowOff>40202</xdr:rowOff>
    </xdr:from>
    <xdr:to>
      <xdr:col>10</xdr:col>
      <xdr:colOff>3250</xdr:colOff>
      <xdr:row>40</xdr:row>
      <xdr:rowOff>220202</xdr:rowOff>
    </xdr:to>
    <xdr:sp macro="[0]!mostrarC5MonitNormas" textlink="">
      <xdr:nvSpPr>
        <xdr:cNvPr id="45" name="Rectángulo 44"/>
        <xdr:cNvSpPr/>
      </xdr:nvSpPr>
      <xdr:spPr>
        <a:xfrm>
          <a:off x="6365875" y="1056532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9</xdr:col>
      <xdr:colOff>508000</xdr:colOff>
      <xdr:row>33</xdr:row>
      <xdr:rowOff>206375</xdr:rowOff>
    </xdr:from>
    <xdr:to>
      <xdr:col>15</xdr:col>
      <xdr:colOff>1651000</xdr:colOff>
      <xdr:row>33</xdr:row>
      <xdr:rowOff>206375</xdr:rowOff>
    </xdr:to>
    <xdr:cxnSp macro="">
      <xdr:nvCxnSpPr>
        <xdr:cNvPr id="46" name="Conector recto 45"/>
        <xdr:cNvCxnSpPr/>
      </xdr:nvCxnSpPr>
      <xdr:spPr>
        <a:xfrm>
          <a:off x="6250214" y="9227911"/>
          <a:ext cx="549728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714375</xdr:colOff>
      <xdr:row>2</xdr:row>
      <xdr:rowOff>0</xdr:rowOff>
    </xdr:from>
    <xdr:to>
      <xdr:col>18</xdr:col>
      <xdr:colOff>69168</xdr:colOff>
      <xdr:row>3</xdr:row>
      <xdr:rowOff>99386</xdr:rowOff>
    </xdr:to>
    <xdr:sp macro="" textlink="">
      <xdr:nvSpPr>
        <xdr:cNvPr id="47" name="Rectángulo 46">
          <a:extLst>
            <a:ext uri="{FF2B5EF4-FFF2-40B4-BE49-F238E27FC236}">
              <a16:creationId xmlns:a16="http://schemas.microsoft.com/office/drawing/2014/main" id="{3A5CD20B-E1F6-4C8F-85CF-44ED14F4AC86}"/>
            </a:ext>
          </a:extLst>
        </xdr:cNvPr>
        <xdr:cNvSpPr/>
      </xdr:nvSpPr>
      <xdr:spPr>
        <a:xfrm>
          <a:off x="1905000" y="1158875"/>
          <a:ext cx="11991293" cy="639136"/>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2000">
              <a:solidFill>
                <a:schemeClr val="bg1"/>
              </a:solidFill>
              <a:latin typeface="Arial Rounded MT Bold" panose="020F0704030504030204" pitchFamily="34" charset="0"/>
            </a:rPr>
            <a:t>Índice</a:t>
          </a:r>
          <a:r>
            <a:rPr lang="es-PE" sz="2000" baseline="0">
              <a:solidFill>
                <a:schemeClr val="bg1"/>
              </a:solidFill>
              <a:latin typeface="Arial Rounded MT Bold" panose="020F0704030504030204" pitchFamily="34" charset="0"/>
            </a:rPr>
            <a:t> del Aplicativo para la elaboración y monitoreo del PAT</a:t>
          </a:r>
          <a:endParaRPr lang="es-PE" sz="2000">
            <a:solidFill>
              <a:schemeClr val="bg1"/>
            </a:solidFill>
            <a:latin typeface="Arial Rounded MT Bold" panose="020F0704030504030204" pitchFamily="34" charset="0"/>
          </a:endParaRPr>
        </a:p>
      </xdr:txBody>
    </xdr:sp>
    <xdr:clientData/>
  </xdr:twoCellAnchor>
  <xdr:twoCellAnchor>
    <xdr:from>
      <xdr:col>3</xdr:col>
      <xdr:colOff>158750</xdr:colOff>
      <xdr:row>33</xdr:row>
      <xdr:rowOff>222250</xdr:rowOff>
    </xdr:from>
    <xdr:to>
      <xdr:col>9</xdr:col>
      <xdr:colOff>111125</xdr:colOff>
      <xdr:row>33</xdr:row>
      <xdr:rowOff>222250</xdr:rowOff>
    </xdr:to>
    <xdr:cxnSp macro="">
      <xdr:nvCxnSpPr>
        <xdr:cNvPr id="32" name="Conector recto 31"/>
        <xdr:cNvCxnSpPr/>
      </xdr:nvCxnSpPr>
      <xdr:spPr>
        <a:xfrm>
          <a:off x="1043214" y="9243786"/>
          <a:ext cx="48101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462642</xdr:colOff>
      <xdr:row>8</xdr:row>
      <xdr:rowOff>571499</xdr:rowOff>
    </xdr:from>
    <xdr:to>
      <xdr:col>17</xdr:col>
      <xdr:colOff>381000</xdr:colOff>
      <xdr:row>14</xdr:row>
      <xdr:rowOff>13606</xdr:rowOff>
    </xdr:to>
    <xdr:sp macro="" textlink="">
      <xdr:nvSpPr>
        <xdr:cNvPr id="35" name="Llamada rectangular 34"/>
        <xdr:cNvSpPr/>
      </xdr:nvSpPr>
      <xdr:spPr>
        <a:xfrm>
          <a:off x="10559142" y="2843892"/>
          <a:ext cx="2517322" cy="1442357"/>
        </a:xfrm>
        <a:prstGeom prst="wedgeRectCallout">
          <a:avLst>
            <a:gd name="adj1" fmla="val -36017"/>
            <a:gd name="adj2" fmla="val 71137"/>
          </a:avLst>
        </a:prstGeom>
        <a:solidFill>
          <a:schemeClr val="accent4">
            <a:lumMod val="20000"/>
            <a:lumOff val="8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400">
              <a:solidFill>
                <a:sysClr val="windowText" lastClr="000000"/>
              </a:solidFill>
              <a:latin typeface="+mj-lt"/>
            </a:rPr>
            <a:t>Primero</a:t>
          </a:r>
          <a:r>
            <a:rPr lang="es-PE" sz="1400" baseline="0">
              <a:solidFill>
                <a:sysClr val="windowText" lastClr="000000"/>
              </a:solidFill>
              <a:latin typeface="+mj-lt"/>
            </a:rPr>
            <a:t> completa las hojas referidas a los compromisos y luego llena las matrices iniciales sobre diagnóstico, objetivos, metas y planificación de actividades.</a:t>
          </a:r>
          <a:endParaRPr lang="es-PE" sz="1400">
            <a:solidFill>
              <a:sysClr val="windowText" lastClr="000000"/>
            </a:solidFill>
            <a:latin typeface="+mj-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1</xdr:row>
      <xdr:rowOff>174625</xdr:rowOff>
    </xdr:from>
    <xdr:to>
      <xdr:col>17</xdr:col>
      <xdr:colOff>23812</xdr:colOff>
      <xdr:row>3</xdr:row>
      <xdr:rowOff>65368</xdr:rowOff>
    </xdr:to>
    <xdr:sp macro="" textlink="">
      <xdr:nvSpPr>
        <xdr:cNvPr id="3" name="Rectángulo 2">
          <a:extLst>
            <a:ext uri="{FF2B5EF4-FFF2-40B4-BE49-F238E27FC236}">
              <a16:creationId xmlns:a16="http://schemas.microsoft.com/office/drawing/2014/main" id="{3A5CD20B-E1F6-4C8F-85CF-44ED14F4AC86}"/>
            </a:ext>
          </a:extLst>
        </xdr:cNvPr>
        <xdr:cNvSpPr/>
      </xdr:nvSpPr>
      <xdr:spPr>
        <a:xfrm>
          <a:off x="47626" y="1127125"/>
          <a:ext cx="13954124" cy="640837"/>
        </a:xfrm>
        <a:prstGeom prst="rect">
          <a:avLst/>
        </a:prstGeom>
        <a:solidFill>
          <a:srgbClr val="31975F"/>
        </a:solidFill>
        <a:ln>
          <a:no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2000">
              <a:solidFill>
                <a:schemeClr val="bg1"/>
              </a:solidFill>
              <a:latin typeface="Arial Rounded MT Bold" panose="020F0704030504030204" pitchFamily="34" charset="0"/>
            </a:rPr>
            <a:t>Índice</a:t>
          </a:r>
          <a:r>
            <a:rPr lang="es-PE" sz="2000" baseline="0">
              <a:solidFill>
                <a:schemeClr val="bg1"/>
              </a:solidFill>
              <a:latin typeface="Arial Rounded MT Bold" panose="020F0704030504030204" pitchFamily="34" charset="0"/>
            </a:rPr>
            <a:t> del Aplicativo para la elaboración y monitoreo del PAT</a:t>
          </a:r>
          <a:endParaRPr lang="es-PE" sz="2000">
            <a:solidFill>
              <a:schemeClr val="bg1"/>
            </a:solidFill>
            <a:latin typeface="Arial Rounded MT Bold" panose="020F0704030504030204" pitchFamily="34" charset="0"/>
          </a:endParaRPr>
        </a:p>
      </xdr:txBody>
    </xdr:sp>
    <xdr:clientData/>
  </xdr:twoCellAnchor>
  <xdr:twoCellAnchor>
    <xdr:from>
      <xdr:col>1</xdr:col>
      <xdr:colOff>212456</xdr:colOff>
      <xdr:row>43</xdr:row>
      <xdr:rowOff>31750</xdr:rowOff>
    </xdr:from>
    <xdr:to>
      <xdr:col>1</xdr:col>
      <xdr:colOff>374456</xdr:colOff>
      <xdr:row>43</xdr:row>
      <xdr:rowOff>211750</xdr:rowOff>
    </xdr:to>
    <xdr:sp macro="[0]!MOstrarc1_secundaria" textlink="">
      <xdr:nvSpPr>
        <xdr:cNvPr id="5" name="Rectángulo 4"/>
        <xdr:cNvSpPr/>
      </xdr:nvSpPr>
      <xdr:spPr>
        <a:xfrm>
          <a:off x="607063" y="10169071"/>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16</xdr:row>
      <xdr:rowOff>34399</xdr:rowOff>
    </xdr:from>
    <xdr:to>
      <xdr:col>2</xdr:col>
      <xdr:colOff>11456</xdr:colOff>
      <xdr:row>16</xdr:row>
      <xdr:rowOff>196399</xdr:rowOff>
    </xdr:to>
    <xdr:sp macro="[0]!MOstrarmatrizdiagnostica" textlink="">
      <xdr:nvSpPr>
        <xdr:cNvPr id="6" name="Rectángulo 5"/>
        <xdr:cNvSpPr/>
      </xdr:nvSpPr>
      <xdr:spPr>
        <a:xfrm rot="16200000">
          <a:off x="616063" y="4121149"/>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17</xdr:row>
      <xdr:rowOff>51862</xdr:rowOff>
    </xdr:from>
    <xdr:to>
      <xdr:col>2</xdr:col>
      <xdr:colOff>11456</xdr:colOff>
      <xdr:row>17</xdr:row>
      <xdr:rowOff>213862</xdr:rowOff>
    </xdr:to>
    <xdr:sp macro="[0]!MOstrarmatrizdeplanificacion" textlink="">
      <xdr:nvSpPr>
        <xdr:cNvPr id="7" name="Rectángulo 6"/>
        <xdr:cNvSpPr/>
      </xdr:nvSpPr>
      <xdr:spPr>
        <a:xfrm rot="16200000">
          <a:off x="616063" y="4383541"/>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20</xdr:row>
      <xdr:rowOff>16142</xdr:rowOff>
    </xdr:from>
    <xdr:to>
      <xdr:col>2</xdr:col>
      <xdr:colOff>11456</xdr:colOff>
      <xdr:row>20</xdr:row>
      <xdr:rowOff>178142</xdr:rowOff>
    </xdr:to>
    <xdr:sp macro="[0]!MOstrarc1ece" textlink="">
      <xdr:nvSpPr>
        <xdr:cNvPr id="8" name="Rectángulo 7"/>
        <xdr:cNvSpPr/>
      </xdr:nvSpPr>
      <xdr:spPr>
        <a:xfrm rot="16200000">
          <a:off x="616063" y="5082606"/>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37</xdr:row>
      <xdr:rowOff>37573</xdr:rowOff>
    </xdr:from>
    <xdr:to>
      <xdr:col>2</xdr:col>
      <xdr:colOff>11456</xdr:colOff>
      <xdr:row>37</xdr:row>
      <xdr:rowOff>199573</xdr:rowOff>
    </xdr:to>
    <xdr:sp macro="[0]!MOstrarinicialEIB" textlink="">
      <xdr:nvSpPr>
        <xdr:cNvPr id="9" name="Rectángulo 8"/>
        <xdr:cNvSpPr/>
      </xdr:nvSpPr>
      <xdr:spPr>
        <a:xfrm rot="16200000">
          <a:off x="616063" y="8777966"/>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38</xdr:row>
      <xdr:rowOff>47100</xdr:rowOff>
    </xdr:from>
    <xdr:to>
      <xdr:col>2</xdr:col>
      <xdr:colOff>11456</xdr:colOff>
      <xdr:row>38</xdr:row>
      <xdr:rowOff>209100</xdr:rowOff>
    </xdr:to>
    <xdr:sp macro="[0]!MOstrarinicial" textlink="">
      <xdr:nvSpPr>
        <xdr:cNvPr id="10" name="Rectángulo 9"/>
        <xdr:cNvSpPr/>
      </xdr:nvSpPr>
      <xdr:spPr>
        <a:xfrm rot="16200000">
          <a:off x="616063" y="9018814"/>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39</xdr:row>
      <xdr:rowOff>40748</xdr:rowOff>
    </xdr:from>
    <xdr:to>
      <xdr:col>2</xdr:col>
      <xdr:colOff>11456</xdr:colOff>
      <xdr:row>39</xdr:row>
      <xdr:rowOff>202748</xdr:rowOff>
    </xdr:to>
    <xdr:sp macro="[0]!MOstrarinicial2" textlink="">
      <xdr:nvSpPr>
        <xdr:cNvPr id="11" name="Rectángulo 10"/>
        <xdr:cNvSpPr/>
      </xdr:nvSpPr>
      <xdr:spPr>
        <a:xfrm rot="16200000">
          <a:off x="616063" y="9243784"/>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40</xdr:row>
      <xdr:rowOff>34398</xdr:rowOff>
    </xdr:from>
    <xdr:to>
      <xdr:col>2</xdr:col>
      <xdr:colOff>11456</xdr:colOff>
      <xdr:row>40</xdr:row>
      <xdr:rowOff>196398</xdr:rowOff>
    </xdr:to>
    <xdr:sp macro="[0]!MOstrarPrimariaEIB" textlink="">
      <xdr:nvSpPr>
        <xdr:cNvPr id="12" name="Rectángulo 11"/>
        <xdr:cNvSpPr/>
      </xdr:nvSpPr>
      <xdr:spPr>
        <a:xfrm rot="16200000">
          <a:off x="616063" y="9468755"/>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41</xdr:row>
      <xdr:rowOff>32017</xdr:rowOff>
    </xdr:from>
    <xdr:to>
      <xdr:col>2</xdr:col>
      <xdr:colOff>11456</xdr:colOff>
      <xdr:row>41</xdr:row>
      <xdr:rowOff>194017</xdr:rowOff>
    </xdr:to>
    <xdr:sp macro="[0]!MOstrarPrimaria" textlink="">
      <xdr:nvSpPr>
        <xdr:cNvPr id="13" name="Rectángulo 12"/>
        <xdr:cNvSpPr/>
      </xdr:nvSpPr>
      <xdr:spPr>
        <a:xfrm rot="16200000">
          <a:off x="616063" y="9697696"/>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42</xdr:row>
      <xdr:rowOff>41542</xdr:rowOff>
    </xdr:from>
    <xdr:to>
      <xdr:col>2</xdr:col>
      <xdr:colOff>11456</xdr:colOff>
      <xdr:row>42</xdr:row>
      <xdr:rowOff>203542</xdr:rowOff>
    </xdr:to>
    <xdr:sp macro="[0]!MOstrarPrimaria2" textlink="">
      <xdr:nvSpPr>
        <xdr:cNvPr id="14" name="Rectángulo 13"/>
        <xdr:cNvSpPr/>
      </xdr:nvSpPr>
      <xdr:spPr>
        <a:xfrm rot="16200000">
          <a:off x="616063" y="9938542"/>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44</xdr:row>
      <xdr:rowOff>31749</xdr:rowOff>
    </xdr:from>
    <xdr:to>
      <xdr:col>1</xdr:col>
      <xdr:colOff>374456</xdr:colOff>
      <xdr:row>44</xdr:row>
      <xdr:rowOff>211749</xdr:rowOff>
    </xdr:to>
    <xdr:sp macro="[0]!MOstrarc1_secundaria2" textlink="">
      <xdr:nvSpPr>
        <xdr:cNvPr id="15" name="Rectángulo 14"/>
        <xdr:cNvSpPr/>
      </xdr:nvSpPr>
      <xdr:spPr>
        <a:xfrm>
          <a:off x="607063" y="10400392"/>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23</xdr:row>
      <xdr:rowOff>20678</xdr:rowOff>
    </xdr:from>
    <xdr:to>
      <xdr:col>2</xdr:col>
      <xdr:colOff>11456</xdr:colOff>
      <xdr:row>23</xdr:row>
      <xdr:rowOff>182678</xdr:rowOff>
    </xdr:to>
    <xdr:sp macro="[0]!MOstrarc1_C2_Permanencia_y_conclusión" textlink="">
      <xdr:nvSpPr>
        <xdr:cNvPr id="16" name="Rectángulo 15"/>
        <xdr:cNvSpPr/>
      </xdr:nvSpPr>
      <xdr:spPr>
        <a:xfrm rot="16200000">
          <a:off x="616063" y="5685857"/>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26</xdr:row>
      <xdr:rowOff>41543</xdr:rowOff>
    </xdr:from>
    <xdr:to>
      <xdr:col>2</xdr:col>
      <xdr:colOff>11456</xdr:colOff>
      <xdr:row>27</xdr:row>
      <xdr:rowOff>13043</xdr:rowOff>
    </xdr:to>
    <xdr:sp macro="[0]!MOstrarc1_C3_calendarizacion" textlink="">
      <xdr:nvSpPr>
        <xdr:cNvPr id="17" name="Rectángulo 16"/>
        <xdr:cNvSpPr/>
      </xdr:nvSpPr>
      <xdr:spPr>
        <a:xfrm rot="16200000">
          <a:off x="616063" y="6305436"/>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31</xdr:row>
      <xdr:rowOff>49480</xdr:rowOff>
    </xdr:from>
    <xdr:to>
      <xdr:col>2</xdr:col>
      <xdr:colOff>11456</xdr:colOff>
      <xdr:row>31</xdr:row>
      <xdr:rowOff>211480</xdr:rowOff>
    </xdr:to>
    <xdr:sp macro="[0]!MOstrarc4Acompymonitore" textlink="">
      <xdr:nvSpPr>
        <xdr:cNvPr id="18" name="Rectángulo 17"/>
        <xdr:cNvSpPr/>
      </xdr:nvSpPr>
      <xdr:spPr>
        <a:xfrm rot="16200000">
          <a:off x="616063" y="7429159"/>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34</xdr:row>
      <xdr:rowOff>24875</xdr:rowOff>
    </xdr:from>
    <xdr:to>
      <xdr:col>2</xdr:col>
      <xdr:colOff>11456</xdr:colOff>
      <xdr:row>34</xdr:row>
      <xdr:rowOff>186875</xdr:rowOff>
    </xdr:to>
    <xdr:sp macro="[0]!MOstrarc5_convivenciaesc" textlink="">
      <xdr:nvSpPr>
        <xdr:cNvPr id="19" name="Rectángulo 18"/>
        <xdr:cNvSpPr/>
      </xdr:nvSpPr>
      <xdr:spPr>
        <a:xfrm rot="16200000">
          <a:off x="616063" y="8030482"/>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27</xdr:row>
      <xdr:rowOff>79869</xdr:rowOff>
    </xdr:from>
    <xdr:to>
      <xdr:col>2</xdr:col>
      <xdr:colOff>11456</xdr:colOff>
      <xdr:row>28</xdr:row>
      <xdr:rowOff>10548</xdr:rowOff>
    </xdr:to>
    <xdr:sp macro="[0]!MOstrarc1_C3_calendarizacionprim" textlink="">
      <xdr:nvSpPr>
        <xdr:cNvPr id="20" name="Rectángulo 19"/>
        <xdr:cNvSpPr/>
      </xdr:nvSpPr>
      <xdr:spPr>
        <a:xfrm rot="16200000">
          <a:off x="616063" y="6534262"/>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212456</xdr:colOff>
      <xdr:row>28</xdr:row>
      <xdr:rowOff>93252</xdr:rowOff>
    </xdr:from>
    <xdr:to>
      <xdr:col>2</xdr:col>
      <xdr:colOff>11456</xdr:colOff>
      <xdr:row>29</xdr:row>
      <xdr:rowOff>51145</xdr:rowOff>
    </xdr:to>
    <xdr:sp macro="[0]!MOstrarc1_C3_calendarizacionsec" textlink="">
      <xdr:nvSpPr>
        <xdr:cNvPr id="21" name="Rectángulo 20"/>
        <xdr:cNvSpPr/>
      </xdr:nvSpPr>
      <xdr:spPr>
        <a:xfrm rot="16200000">
          <a:off x="616063" y="6778966"/>
          <a:ext cx="162000" cy="180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16</xdr:row>
      <xdr:rowOff>69477</xdr:rowOff>
    </xdr:from>
    <xdr:to>
      <xdr:col>8</xdr:col>
      <xdr:colOff>742159</xdr:colOff>
      <xdr:row>17</xdr:row>
      <xdr:rowOff>4548</xdr:rowOff>
    </xdr:to>
    <xdr:sp macro="[0]!mostrarmontoreo" textlink="">
      <xdr:nvSpPr>
        <xdr:cNvPr id="22" name="Rectángulo 21"/>
        <xdr:cNvSpPr/>
      </xdr:nvSpPr>
      <xdr:spPr>
        <a:xfrm>
          <a:off x="5138552" y="416522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37</xdr:row>
      <xdr:rowOff>24328</xdr:rowOff>
    </xdr:from>
    <xdr:to>
      <xdr:col>8</xdr:col>
      <xdr:colOff>742159</xdr:colOff>
      <xdr:row>37</xdr:row>
      <xdr:rowOff>204328</xdr:rowOff>
    </xdr:to>
    <xdr:sp macro="[0]!mostrarC1_MonitIniEIB" textlink="">
      <xdr:nvSpPr>
        <xdr:cNvPr id="23" name="Rectángulo 22"/>
        <xdr:cNvSpPr/>
      </xdr:nvSpPr>
      <xdr:spPr>
        <a:xfrm>
          <a:off x="5138552" y="8773721"/>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38</xdr:row>
      <xdr:rowOff>17524</xdr:rowOff>
    </xdr:from>
    <xdr:to>
      <xdr:col>8</xdr:col>
      <xdr:colOff>742159</xdr:colOff>
      <xdr:row>38</xdr:row>
      <xdr:rowOff>197524</xdr:rowOff>
    </xdr:to>
    <xdr:sp macro="[0]!mostrarC1_MonitIni" textlink="">
      <xdr:nvSpPr>
        <xdr:cNvPr id="24" name="Rectángulo 23"/>
        <xdr:cNvSpPr/>
      </xdr:nvSpPr>
      <xdr:spPr>
        <a:xfrm>
          <a:off x="5138552" y="8998238"/>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38</xdr:row>
      <xdr:rowOff>228599</xdr:rowOff>
    </xdr:from>
    <xdr:to>
      <xdr:col>8</xdr:col>
      <xdr:colOff>742159</xdr:colOff>
      <xdr:row>39</xdr:row>
      <xdr:rowOff>177277</xdr:rowOff>
    </xdr:to>
    <xdr:sp macro="[0]!mostrarC1_MonitIni2" textlink="">
      <xdr:nvSpPr>
        <xdr:cNvPr id="25" name="Rectángulo 24"/>
        <xdr:cNvSpPr/>
      </xdr:nvSpPr>
      <xdr:spPr>
        <a:xfrm>
          <a:off x="5138552" y="9209313"/>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39</xdr:row>
      <xdr:rowOff>201838</xdr:rowOff>
    </xdr:from>
    <xdr:to>
      <xdr:col>8</xdr:col>
      <xdr:colOff>742159</xdr:colOff>
      <xdr:row>40</xdr:row>
      <xdr:rowOff>150517</xdr:rowOff>
    </xdr:to>
    <xdr:sp macro="[0]!mostrarC1_MonitPrimEIB" textlink="">
      <xdr:nvSpPr>
        <xdr:cNvPr id="26" name="Rectángulo 25"/>
        <xdr:cNvSpPr/>
      </xdr:nvSpPr>
      <xdr:spPr>
        <a:xfrm>
          <a:off x="5138552" y="9413874"/>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40</xdr:row>
      <xdr:rowOff>211941</xdr:rowOff>
    </xdr:from>
    <xdr:to>
      <xdr:col>8</xdr:col>
      <xdr:colOff>742159</xdr:colOff>
      <xdr:row>41</xdr:row>
      <xdr:rowOff>160619</xdr:rowOff>
    </xdr:to>
    <xdr:sp macro="[0]!mostrarC1_MonitPrim" textlink="">
      <xdr:nvSpPr>
        <xdr:cNvPr id="27" name="Rectángulo 26"/>
        <xdr:cNvSpPr/>
      </xdr:nvSpPr>
      <xdr:spPr>
        <a:xfrm>
          <a:off x="5138552" y="9655298"/>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42</xdr:row>
      <xdr:rowOff>1238</xdr:rowOff>
    </xdr:from>
    <xdr:to>
      <xdr:col>8</xdr:col>
      <xdr:colOff>742159</xdr:colOff>
      <xdr:row>42</xdr:row>
      <xdr:rowOff>181238</xdr:rowOff>
    </xdr:to>
    <xdr:sp macro="[0]!mostrarC1_Monitprim2" textlink="">
      <xdr:nvSpPr>
        <xdr:cNvPr id="28" name="Rectángulo 27"/>
        <xdr:cNvSpPr/>
      </xdr:nvSpPr>
      <xdr:spPr>
        <a:xfrm>
          <a:off x="5138552" y="9907238"/>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43</xdr:row>
      <xdr:rowOff>12782</xdr:rowOff>
    </xdr:from>
    <xdr:to>
      <xdr:col>8</xdr:col>
      <xdr:colOff>742159</xdr:colOff>
      <xdr:row>43</xdr:row>
      <xdr:rowOff>192782</xdr:rowOff>
    </xdr:to>
    <xdr:sp macro="[0]!mostrarC1_MonitSec" textlink="">
      <xdr:nvSpPr>
        <xdr:cNvPr id="29" name="Rectángulo 28"/>
        <xdr:cNvSpPr/>
      </xdr:nvSpPr>
      <xdr:spPr>
        <a:xfrm>
          <a:off x="5138552" y="10150103"/>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44</xdr:row>
      <xdr:rowOff>18554</xdr:rowOff>
    </xdr:from>
    <xdr:to>
      <xdr:col>8</xdr:col>
      <xdr:colOff>742159</xdr:colOff>
      <xdr:row>44</xdr:row>
      <xdr:rowOff>198554</xdr:rowOff>
    </xdr:to>
    <xdr:sp macro="[0]!mostrarC1_MonitSec2" textlink="">
      <xdr:nvSpPr>
        <xdr:cNvPr id="30" name="Rectángulo 29"/>
        <xdr:cNvSpPr/>
      </xdr:nvSpPr>
      <xdr:spPr>
        <a:xfrm>
          <a:off x="5138552" y="1038719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23</xdr:row>
      <xdr:rowOff>36491</xdr:rowOff>
    </xdr:from>
    <xdr:to>
      <xdr:col>8</xdr:col>
      <xdr:colOff>742159</xdr:colOff>
      <xdr:row>24</xdr:row>
      <xdr:rowOff>25991</xdr:rowOff>
    </xdr:to>
    <xdr:sp macro="[0]!mostrarC2_Monit1" textlink="">
      <xdr:nvSpPr>
        <xdr:cNvPr id="31" name="Rectángulo 30"/>
        <xdr:cNvSpPr/>
      </xdr:nvSpPr>
      <xdr:spPr>
        <a:xfrm>
          <a:off x="5138552" y="5710670"/>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27</xdr:row>
      <xdr:rowOff>36354</xdr:rowOff>
    </xdr:from>
    <xdr:to>
      <xdr:col>8</xdr:col>
      <xdr:colOff>742159</xdr:colOff>
      <xdr:row>27</xdr:row>
      <xdr:rowOff>216354</xdr:rowOff>
    </xdr:to>
    <xdr:sp macro="[0]!mostrarC3_MonitEfectivasIni" textlink="">
      <xdr:nvSpPr>
        <xdr:cNvPr id="32" name="Rectángulo 31"/>
        <xdr:cNvSpPr/>
      </xdr:nvSpPr>
      <xdr:spPr>
        <a:xfrm>
          <a:off x="5138552" y="6499747"/>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28</xdr:row>
      <xdr:rowOff>8452</xdr:rowOff>
    </xdr:from>
    <xdr:to>
      <xdr:col>8</xdr:col>
      <xdr:colOff>742159</xdr:colOff>
      <xdr:row>28</xdr:row>
      <xdr:rowOff>188452</xdr:rowOff>
    </xdr:to>
    <xdr:sp macro="[0]!mostrarC3MonitEfectivasPrim" textlink="">
      <xdr:nvSpPr>
        <xdr:cNvPr id="33" name="Rectángulo 32"/>
        <xdr:cNvSpPr/>
      </xdr:nvSpPr>
      <xdr:spPr>
        <a:xfrm>
          <a:off x="5138552" y="6703166"/>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26</xdr:row>
      <xdr:rowOff>19996</xdr:rowOff>
    </xdr:from>
    <xdr:to>
      <xdr:col>8</xdr:col>
      <xdr:colOff>742159</xdr:colOff>
      <xdr:row>27</xdr:row>
      <xdr:rowOff>9496</xdr:rowOff>
    </xdr:to>
    <xdr:sp macro="[0]!mostrarC3_MonitLectivas" textlink="">
      <xdr:nvSpPr>
        <xdr:cNvPr id="34" name="Rectángulo 33"/>
        <xdr:cNvSpPr/>
      </xdr:nvSpPr>
      <xdr:spPr>
        <a:xfrm>
          <a:off x="5138552" y="6292889"/>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29</xdr:row>
      <xdr:rowOff>27215</xdr:rowOff>
    </xdr:from>
    <xdr:to>
      <xdr:col>8</xdr:col>
      <xdr:colOff>742159</xdr:colOff>
      <xdr:row>30</xdr:row>
      <xdr:rowOff>16715</xdr:rowOff>
    </xdr:to>
    <xdr:sp macro="[0]!mostrarc3_MonitEfectivassec" textlink="">
      <xdr:nvSpPr>
        <xdr:cNvPr id="35" name="Rectángulo 34"/>
        <xdr:cNvSpPr/>
      </xdr:nvSpPr>
      <xdr:spPr>
        <a:xfrm>
          <a:off x="5138552" y="6926036"/>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45</xdr:row>
      <xdr:rowOff>53809</xdr:rowOff>
    </xdr:from>
    <xdr:to>
      <xdr:col>8</xdr:col>
      <xdr:colOff>742159</xdr:colOff>
      <xdr:row>46</xdr:row>
      <xdr:rowOff>2488</xdr:rowOff>
    </xdr:to>
    <xdr:sp macro="[0]!mostrarC5MonitNormas" textlink="">
      <xdr:nvSpPr>
        <xdr:cNvPr id="37" name="Rectángulo 36"/>
        <xdr:cNvSpPr/>
      </xdr:nvSpPr>
      <xdr:spPr>
        <a:xfrm>
          <a:off x="5138552" y="10885095"/>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8</xdr:col>
      <xdr:colOff>580159</xdr:colOff>
      <xdr:row>17</xdr:row>
      <xdr:rowOff>79375</xdr:rowOff>
    </xdr:from>
    <xdr:to>
      <xdr:col>8</xdr:col>
      <xdr:colOff>742159</xdr:colOff>
      <xdr:row>18</xdr:row>
      <xdr:rowOff>14447</xdr:rowOff>
    </xdr:to>
    <xdr:sp macro="[0]!mostrarmatrizimplementacion" textlink="">
      <xdr:nvSpPr>
        <xdr:cNvPr id="39" name="Rectángulo 38"/>
        <xdr:cNvSpPr/>
      </xdr:nvSpPr>
      <xdr:spPr>
        <a:xfrm>
          <a:off x="5138552" y="4420054"/>
          <a:ext cx="162000" cy="180000"/>
        </a:xfrm>
        <a:prstGeom prst="rect">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0</xdr:col>
      <xdr:colOff>35719</xdr:colOff>
      <xdr:row>1</xdr:row>
      <xdr:rowOff>178593</xdr:rowOff>
    </xdr:from>
    <xdr:to>
      <xdr:col>3</xdr:col>
      <xdr:colOff>99219</xdr:colOff>
      <xdr:row>3</xdr:row>
      <xdr:rowOff>76199</xdr:rowOff>
    </xdr:to>
    <xdr:pic>
      <xdr:nvPicPr>
        <xdr:cNvPr id="2" name="Imagen 1">
          <a:extLst>
            <a:ext uri="{FF2B5EF4-FFF2-40B4-BE49-F238E27FC236}">
              <a16:creationId xmlns:a16="http://schemas.microsoft.com/office/drawing/2014/main" id="{D2770623-F056-4B31-B3C7-A82C1BE0E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19" y="1131093"/>
          <a:ext cx="1750219"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40821</xdr:colOff>
      <xdr:row>8</xdr:row>
      <xdr:rowOff>503463</xdr:rowOff>
    </xdr:from>
    <xdr:to>
      <xdr:col>16</xdr:col>
      <xdr:colOff>1197429</xdr:colOff>
      <xdr:row>15</xdr:row>
      <xdr:rowOff>95249</xdr:rowOff>
    </xdr:to>
    <xdr:sp macro="" textlink="">
      <xdr:nvSpPr>
        <xdr:cNvPr id="4" name="Llamada rectangular 3"/>
        <xdr:cNvSpPr/>
      </xdr:nvSpPr>
      <xdr:spPr>
        <a:xfrm>
          <a:off x="10790464" y="2558142"/>
          <a:ext cx="2517322" cy="1442357"/>
        </a:xfrm>
        <a:prstGeom prst="wedgeRectCallout">
          <a:avLst>
            <a:gd name="adj1" fmla="val -36017"/>
            <a:gd name="adj2" fmla="val 71137"/>
          </a:avLst>
        </a:prstGeom>
        <a:solidFill>
          <a:schemeClr val="accent4">
            <a:lumMod val="20000"/>
            <a:lumOff val="80000"/>
          </a:schemeClr>
        </a:solidFill>
        <a:ln>
          <a:solidFill>
            <a:schemeClr val="accent4">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400">
              <a:solidFill>
                <a:sysClr val="windowText" lastClr="000000"/>
              </a:solidFill>
              <a:latin typeface="+mj-lt"/>
            </a:rPr>
            <a:t>Primero</a:t>
          </a:r>
          <a:r>
            <a:rPr lang="es-PE" sz="1400" baseline="0">
              <a:solidFill>
                <a:sysClr val="windowText" lastClr="000000"/>
              </a:solidFill>
              <a:latin typeface="+mj-lt"/>
            </a:rPr>
            <a:t> completa las hojas referidas a los compromisos y luego llena las matrices iniciales sobre diagnóstico, objetivos, metas y planificación de actividades.</a:t>
          </a:r>
          <a:endParaRPr lang="es-PE" sz="1400">
            <a:solidFill>
              <a:sysClr val="windowText" lastClr="000000"/>
            </a:solidFill>
            <a:latin typeface="+mj-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10581</xdr:colOff>
      <xdr:row>0</xdr:row>
      <xdr:rowOff>0</xdr:rowOff>
    </xdr:from>
    <xdr:to>
      <xdr:col>12</xdr:col>
      <xdr:colOff>231959</xdr:colOff>
      <xdr:row>1</xdr:row>
      <xdr:rowOff>96930</xdr:rowOff>
    </xdr:to>
    <xdr:grpSp>
      <xdr:nvGrpSpPr>
        <xdr:cNvPr id="2" name="Grupo 1"/>
        <xdr:cNvGrpSpPr/>
      </xdr:nvGrpSpPr>
      <xdr:grpSpPr>
        <a:xfrm>
          <a:off x="9499862" y="0"/>
          <a:ext cx="1769191" cy="430305"/>
          <a:chOff x="11861912" y="51548"/>
          <a:chExt cx="1764441" cy="430305"/>
        </a:xfrm>
      </xdr:grpSpPr>
      <xdr:sp macro="[0]!ocultarC5MonitNormas" textlink="">
        <xdr:nvSpPr>
          <xdr:cNvPr id="3" name="CuadroTexto 2"/>
          <xdr:cNvSpPr txBox="1"/>
        </xdr:nvSpPr>
        <xdr:spPr>
          <a:xfrm>
            <a:off x="12035118" y="145676"/>
            <a:ext cx="1591235" cy="336177"/>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PE" sz="1100"/>
          </a:p>
        </xdr:txBody>
      </xdr:sp>
      <xdr:sp macro="[0]!ocultarC5MonitNormas" textlink="">
        <xdr:nvSpPr>
          <xdr:cNvPr id="4" name="CuadroTexto 3"/>
          <xdr:cNvSpPr txBox="1"/>
        </xdr:nvSpPr>
        <xdr:spPr>
          <a:xfrm>
            <a:off x="11861912" y="51548"/>
            <a:ext cx="1591235" cy="336177"/>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ctr"/>
          <a:lstStyle/>
          <a:p>
            <a:pPr algn="ctr"/>
            <a:r>
              <a:rPr lang="es-PE" sz="1600">
                <a:latin typeface="Britannic Bold" panose="020B0903060703020204" pitchFamily="34" charset="0"/>
              </a:rPr>
              <a:t>OCULTAR HOJA</a:t>
            </a:r>
          </a:p>
        </xdr:txBody>
      </xdr:sp>
    </xdr:grpSp>
    <xdr:clientData/>
  </xdr:twoCellAnchor>
</xdr:wsDr>
</file>

<file path=xl/tables/table1.xml><?xml version="1.0" encoding="utf-8"?>
<table xmlns="http://schemas.openxmlformats.org/spreadsheetml/2006/main" id="2" name="Tabla2" displayName="Tabla2" ref="B10:H12" headerRowCount="0" totalsRowShown="0" headerRowDxfId="4506" dataDxfId="4505">
  <tableColumns count="7">
    <tableColumn id="1" name="Columna1" headerRowDxfId="4504" dataDxfId="4503" totalsRowDxfId="4502"/>
    <tableColumn id="2" name="Columna2" headerRowDxfId="4501" dataDxfId="4500" totalsRowDxfId="4499"/>
    <tableColumn id="3" name="Columna3" headerRowDxfId="4498" dataDxfId="4497" totalsRowDxfId="4496"/>
    <tableColumn id="4" name="Columna4" headerRowDxfId="4495" dataDxfId="4494" totalsRowDxfId="4493"/>
    <tableColumn id="6" name="Columna6" headerRowDxfId="4492" dataDxfId="4491" totalsRowDxfId="4490"/>
    <tableColumn id="5" name="Columna5" headerRowDxfId="4489" dataDxfId="4488"/>
    <tableColumn id="7" name="Columna7" headerRowDxfId="4487" dataDxfId="4486" totalsRowDxfId="4485"/>
  </tableColumns>
  <tableStyleInfo name="Estilo de tabla 1" showFirstColumn="0" showLastColumn="0" showRowStripes="0" showColumnStripes="0"/>
</table>
</file>

<file path=xl/tables/table2.xml><?xml version="1.0" encoding="utf-8"?>
<table xmlns="http://schemas.openxmlformats.org/spreadsheetml/2006/main" id="1" name="Tabla22" displayName="Tabla22" ref="I10:N12" headerRowCount="0" totalsRowShown="0" headerRowDxfId="4484" dataDxfId="4483">
  <tableColumns count="6">
    <tableColumn id="1" name="Columna1" headerRowDxfId="4482" dataDxfId="4481"/>
    <tableColumn id="2" name="Columna2" headerRowDxfId="4480" dataDxfId="4479"/>
    <tableColumn id="3" name="Columna3" headerRowDxfId="4478" dataDxfId="4477"/>
    <tableColumn id="4" name="Columna4" headerRowDxfId="4476" dataDxfId="4475"/>
    <tableColumn id="6" name="Columna6" headerRowDxfId="4474" dataDxfId="4473"/>
    <tableColumn id="5" name="Columna5" headerRowDxfId="4472" dataDxfId="4471"/>
  </tableColumns>
  <tableStyleInfo name="TableStyleMedium3" showFirstColumn="0" showLastColumn="0" showRowStripes="0" showColumnStripes="0"/>
</table>
</file>

<file path=xl/tables/table3.xml><?xml version="1.0" encoding="utf-8"?>
<table xmlns="http://schemas.openxmlformats.org/spreadsheetml/2006/main" id="16" name="Tabla217" displayName="Tabla217" ref="B54:G57" headerRowCount="0" totalsRowShown="0" headerRowDxfId="4470" dataDxfId="4469">
  <tableColumns count="6">
    <tableColumn id="1" name="Columna1" headerRowDxfId="4468" dataDxfId="4467" totalsRowDxfId="4466"/>
    <tableColumn id="2" name="Columna2" headerRowDxfId="4465" dataDxfId="4464"/>
    <tableColumn id="3" name="Columna3" headerRowDxfId="4463" dataDxfId="4462" dataCellStyle="Porcentaje"/>
    <tableColumn id="4" name="Columna4" headerRowDxfId="4461" dataDxfId="4460" totalsRowDxfId="4459"/>
    <tableColumn id="6" name="Columna6" headerRowDxfId="4458" dataDxfId="4457" totalsRowDxfId="4456"/>
    <tableColumn id="5" name="Columna5" headerRowDxfId="4455" dataDxfId="4454"/>
  </tableColumns>
  <tableStyleInfo name="Estilo de tabla 1" showFirstColumn="0" showLastColumn="0" showRowStripes="0" showColumnStripes="0"/>
</table>
</file>

<file path=xl/tables/table4.xml><?xml version="1.0" encoding="utf-8"?>
<table xmlns="http://schemas.openxmlformats.org/spreadsheetml/2006/main" id="17" name="Tabla2218" displayName="Tabla2218" ref="I54:N57" headerRowCount="0" totalsRowShown="0" headerRowDxfId="4453" dataDxfId="4452">
  <tableColumns count="6">
    <tableColumn id="1" name="Columna1" headerRowDxfId="4451" dataDxfId="4450"/>
    <tableColumn id="2" name="Columna2" headerRowDxfId="4449" dataDxfId="4448"/>
    <tableColumn id="3" name="Columna3" headerRowDxfId="4447" dataDxfId="4446" dataCellStyle="Porcentaje"/>
    <tableColumn id="4" name="Columna4" headerRowDxfId="4445" dataDxfId="4444"/>
    <tableColumn id="6" name="Columna6" headerRowDxfId="4443" dataDxfId="4442"/>
    <tableColumn id="5" name="Columna5" headerRowDxfId="4441" dataDxfId="4440"/>
  </tableColumns>
  <tableStyleInfo name="Estilo de tabla 1"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7" Type="http://schemas.openxmlformats.org/officeDocument/2006/relationships/table" Target="../tables/table4.xml"/><Relationship Id="rId2" Type="http://schemas.openxmlformats.org/officeDocument/2006/relationships/printerSettings" Target="../printerSettings/printerSettings12.bin"/><Relationship Id="rId1" Type="http://schemas.openxmlformats.org/officeDocument/2006/relationships/hyperlink" Target="http://sistemas02.minedu.gob.pe/consulta_ece/publico/index.php"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25.bin"/><Relationship Id="rId1" Type="http://schemas.openxmlformats.org/officeDocument/2006/relationships/hyperlink" Target="http://www.siseve.pe/"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bin"/><Relationship Id="rId1" Type="http://schemas.openxmlformats.org/officeDocument/2006/relationships/hyperlink" Target="http://www.siseve.pe/"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5"/>
  <dimension ref="A1:XFC43"/>
  <sheetViews>
    <sheetView showGridLines="0" tabSelected="1" zoomScaleNormal="100" workbookViewId="0">
      <selection activeCell="H22" sqref="H22"/>
    </sheetView>
  </sheetViews>
  <sheetFormatPr baseColWidth="10" defaultColWidth="0" defaultRowHeight="16.5" zeroHeight="1"/>
  <cols>
    <col min="1" max="1" width="7.7109375" style="865" customWidth="1"/>
    <col min="2" max="2" width="27.85546875" style="865" customWidth="1"/>
    <col min="3" max="3" width="11" style="865" customWidth="1"/>
    <col min="4" max="4" width="9.7109375" style="865" customWidth="1"/>
    <col min="5" max="8" width="11" style="865" customWidth="1"/>
    <col min="9" max="9" width="13.85546875" style="865" customWidth="1"/>
    <col min="10" max="16383" width="11" style="865" hidden="1"/>
    <col min="16384" max="16384" width="5.85546875" style="865" customWidth="1"/>
  </cols>
  <sheetData>
    <row r="1" spans="1:9" s="1026" customFormat="1" ht="16.5" customHeight="1">
      <c r="A1" s="1026" t="s">
        <v>501</v>
      </c>
    </row>
    <row r="2" spans="1:9" s="1026" customFormat="1" ht="22.5" customHeight="1"/>
    <row r="3" spans="1:9"/>
    <row r="4" spans="1:9">
      <c r="B4" s="866" t="s">
        <v>432</v>
      </c>
      <c r="C4" s="1020"/>
      <c r="D4" s="1021"/>
      <c r="E4" s="1021"/>
      <c r="F4" s="1021"/>
      <c r="G4" s="1021"/>
      <c r="H4" s="1021"/>
      <c r="I4" s="1022"/>
    </row>
    <row r="5" spans="1:9">
      <c r="B5" s="866" t="s">
        <v>502</v>
      </c>
      <c r="C5" s="1020"/>
      <c r="D5" s="1021"/>
      <c r="E5" s="1021"/>
      <c r="F5" s="1021"/>
      <c r="G5" s="1021"/>
      <c r="H5" s="1021"/>
      <c r="I5" s="1022"/>
    </row>
    <row r="6" spans="1:9">
      <c r="B6" s="866" t="s">
        <v>508</v>
      </c>
      <c r="C6" s="1023">
        <v>2017</v>
      </c>
      <c r="D6" s="1024">
        <v>2017</v>
      </c>
      <c r="E6" s="1024"/>
      <c r="F6" s="1024"/>
      <c r="G6" s="1024"/>
      <c r="H6" s="1024"/>
      <c r="I6" s="1025"/>
    </row>
    <row r="7" spans="1:9">
      <c r="B7" s="866" t="s">
        <v>611</v>
      </c>
      <c r="C7" s="1008"/>
      <c r="D7" s="1009"/>
      <c r="E7" s="1013" t="s">
        <v>612</v>
      </c>
      <c r="F7" s="1014"/>
      <c r="G7" s="1015"/>
      <c r="H7" s="1008"/>
      <c r="I7" s="1009"/>
    </row>
    <row r="8" spans="1:9">
      <c r="B8" s="866" t="s">
        <v>613</v>
      </c>
      <c r="C8" s="1008"/>
      <c r="D8" s="1009"/>
      <c r="E8" s="1013" t="s">
        <v>614</v>
      </c>
      <c r="F8" s="1014"/>
      <c r="G8" s="1015"/>
      <c r="H8" s="1008"/>
      <c r="I8" s="1009"/>
    </row>
    <row r="9" spans="1:9">
      <c r="B9" s="866" t="s">
        <v>615</v>
      </c>
      <c r="C9" s="1016"/>
      <c r="D9" s="1016"/>
      <c r="E9" s="1027" t="s">
        <v>616</v>
      </c>
      <c r="F9" s="1027"/>
      <c r="G9" s="1027"/>
      <c r="H9" s="1016"/>
      <c r="I9" s="1016"/>
    </row>
    <row r="10" spans="1:9">
      <c r="B10" s="866" t="s">
        <v>617</v>
      </c>
      <c r="C10" s="1016"/>
      <c r="D10" s="1016"/>
      <c r="E10" s="1016"/>
      <c r="F10" s="1016"/>
      <c r="G10" s="1016"/>
      <c r="H10" s="1016"/>
      <c r="I10" s="1016"/>
    </row>
    <row r="11" spans="1:9" ht="18.75">
      <c r="B11" s="867"/>
      <c r="C11" s="867"/>
      <c r="D11" s="867"/>
      <c r="E11" s="867"/>
      <c r="F11" s="867"/>
      <c r="G11" s="867"/>
    </row>
    <row r="12" spans="1:9" ht="18.75" customHeight="1">
      <c r="B12" s="1010" t="s">
        <v>503</v>
      </c>
      <c r="C12" s="1010"/>
      <c r="D12" s="1010"/>
      <c r="E12" s="1010"/>
      <c r="F12" s="1010"/>
      <c r="G12" s="1010"/>
      <c r="H12" s="1010"/>
      <c r="I12" s="1010"/>
    </row>
    <row r="13" spans="1:9" ht="16.5" customHeight="1">
      <c r="B13" s="868" t="s">
        <v>506</v>
      </c>
      <c r="C13" s="1011" t="s">
        <v>131</v>
      </c>
      <c r="D13" s="1011"/>
      <c r="E13" s="1011"/>
      <c r="F13" s="1012" t="s">
        <v>504</v>
      </c>
      <c r="G13" s="1012"/>
      <c r="H13" s="1012" t="s">
        <v>505</v>
      </c>
      <c r="I13" s="1012"/>
    </row>
    <row r="14" spans="1:9" ht="18.75" customHeight="1">
      <c r="B14" s="968"/>
      <c r="C14" s="1007"/>
      <c r="D14" s="1007"/>
      <c r="E14" s="1007"/>
      <c r="F14" s="1007"/>
      <c r="G14" s="1007"/>
      <c r="H14" s="1007"/>
      <c r="I14" s="1007"/>
    </row>
    <row r="15" spans="1:9" ht="18.75" customHeight="1">
      <c r="B15" s="968"/>
      <c r="C15" s="1007"/>
      <c r="D15" s="1007"/>
      <c r="E15" s="1007"/>
      <c r="F15" s="1007"/>
      <c r="G15" s="1007"/>
      <c r="H15" s="1007"/>
      <c r="I15" s="1007"/>
    </row>
    <row r="16" spans="1:9" ht="18.75" customHeight="1">
      <c r="B16" s="968"/>
      <c r="C16" s="1007"/>
      <c r="D16" s="1007"/>
      <c r="E16" s="1007"/>
      <c r="F16" s="1007"/>
      <c r="G16" s="1007"/>
      <c r="H16" s="1007"/>
      <c r="I16" s="1007"/>
    </row>
    <row r="17" spans="1:9" ht="18.75" customHeight="1">
      <c r="B17" s="968"/>
      <c r="C17" s="1007"/>
      <c r="D17" s="1007"/>
      <c r="E17" s="1007"/>
      <c r="F17" s="1007"/>
      <c r="G17" s="1007"/>
      <c r="H17" s="1007"/>
      <c r="I17" s="1007"/>
    </row>
    <row r="18" spans="1:9" ht="16.5" customHeight="1">
      <c r="B18" s="968"/>
      <c r="C18" s="1007"/>
      <c r="D18" s="1007"/>
      <c r="E18" s="1007"/>
      <c r="F18" s="1007"/>
      <c r="G18" s="1007"/>
      <c r="H18" s="1007"/>
      <c r="I18" s="1007"/>
    </row>
    <row r="19" spans="1:9" ht="16.5" customHeight="1">
      <c r="B19" s="867"/>
      <c r="C19" s="867"/>
      <c r="D19" s="867"/>
      <c r="E19" s="867"/>
      <c r="F19" s="867"/>
      <c r="G19" s="867"/>
      <c r="H19" s="867"/>
      <c r="I19" s="867"/>
    </row>
    <row r="20" spans="1:9" ht="17.25" customHeight="1">
      <c r="B20" s="1028" t="s">
        <v>507</v>
      </c>
      <c r="C20" s="1028"/>
      <c r="D20" s="1028"/>
      <c r="E20" s="1028"/>
      <c r="F20" s="1028"/>
      <c r="G20" s="1028"/>
      <c r="H20" s="1028"/>
      <c r="I20" s="1028"/>
    </row>
    <row r="21" spans="1:9">
      <c r="A21" s="869"/>
      <c r="B21" s="870"/>
      <c r="C21" s="870"/>
      <c r="D21" s="870"/>
      <c r="E21" s="870"/>
      <c r="F21" s="870"/>
      <c r="G21" s="870"/>
      <c r="H21" s="870"/>
      <c r="I21" s="870"/>
    </row>
    <row r="22" spans="1:9">
      <c r="A22" s="869"/>
      <c r="B22" s="870"/>
      <c r="C22" s="870"/>
      <c r="D22" s="870"/>
      <c r="E22" s="870"/>
      <c r="F22" s="870"/>
      <c r="G22" s="870"/>
      <c r="H22" s="870"/>
      <c r="I22" s="870"/>
    </row>
    <row r="23" spans="1:9">
      <c r="A23" s="869"/>
      <c r="B23" s="870"/>
      <c r="C23" s="870"/>
      <c r="D23" s="870"/>
      <c r="E23" s="870"/>
      <c r="F23" s="870"/>
      <c r="G23" s="870"/>
      <c r="H23" s="870"/>
      <c r="I23" s="870"/>
    </row>
    <row r="24" spans="1:9">
      <c r="A24" s="869"/>
      <c r="B24" s="870"/>
      <c r="C24" s="870"/>
      <c r="D24" s="870"/>
      <c r="E24" s="870"/>
      <c r="F24" s="870"/>
      <c r="G24" s="870"/>
      <c r="H24" s="870"/>
      <c r="I24" s="870"/>
    </row>
    <row r="25" spans="1:9">
      <c r="A25" s="869"/>
      <c r="B25" s="869"/>
      <c r="C25" s="869"/>
      <c r="D25" s="869"/>
      <c r="E25" s="869"/>
      <c r="F25" s="869"/>
      <c r="G25" s="869"/>
      <c r="H25" s="869"/>
      <c r="I25" s="869"/>
    </row>
    <row r="26" spans="1:9"/>
    <row r="27" spans="1:9" ht="66" customHeight="1">
      <c r="B27" s="1017" t="s">
        <v>673</v>
      </c>
      <c r="C27" s="1018"/>
      <c r="D27" s="1018"/>
      <c r="E27" s="1018"/>
      <c r="F27" s="1018"/>
      <c r="G27" s="1018"/>
      <c r="H27" s="1018"/>
      <c r="I27" s="1019"/>
    </row>
    <row r="28" spans="1:9"/>
    <row r="29" spans="1:9">
      <c r="B29" s="1006" t="s">
        <v>688</v>
      </c>
    </row>
    <row r="30" spans="1:9"/>
    <row r="31" spans="1:9"/>
    <row r="32" spans="1:9"/>
    <row r="33"/>
    <row r="34"/>
    <row r="35"/>
    <row r="36"/>
    <row r="37"/>
    <row r="38"/>
    <row r="39"/>
    <row r="40"/>
    <row r="41"/>
    <row r="42"/>
    <row r="43"/>
  </sheetData>
  <sheetProtection password="C269" sheet="1" objects="1" scenarios="1" formatCells="0" formatColumns="0" formatRows="0" insertColumns="0" insertRows="0"/>
  <mergeCells count="35">
    <mergeCell ref="B27:I27"/>
    <mergeCell ref="C4:I4"/>
    <mergeCell ref="C5:I5"/>
    <mergeCell ref="C6:I6"/>
    <mergeCell ref="A1:XFD2"/>
    <mergeCell ref="F14:G14"/>
    <mergeCell ref="H14:I14"/>
    <mergeCell ref="E9:G9"/>
    <mergeCell ref="H9:I9"/>
    <mergeCell ref="C9:D9"/>
    <mergeCell ref="H7:I7"/>
    <mergeCell ref="H8:I8"/>
    <mergeCell ref="B20:I20"/>
    <mergeCell ref="F17:G17"/>
    <mergeCell ref="H17:I17"/>
    <mergeCell ref="F18:G18"/>
    <mergeCell ref="H18:I18"/>
    <mergeCell ref="C18:E18"/>
    <mergeCell ref="C17:E17"/>
    <mergeCell ref="F16:G16"/>
    <mergeCell ref="H16:I16"/>
    <mergeCell ref="C7:D7"/>
    <mergeCell ref="C8:D8"/>
    <mergeCell ref="B12:I12"/>
    <mergeCell ref="C13:E13"/>
    <mergeCell ref="F13:G13"/>
    <mergeCell ref="H13:I13"/>
    <mergeCell ref="E7:G7"/>
    <mergeCell ref="E8:G8"/>
    <mergeCell ref="C10:I10"/>
    <mergeCell ref="C14:E14"/>
    <mergeCell ref="C15:E15"/>
    <mergeCell ref="C16:E16"/>
    <mergeCell ref="F15:G15"/>
    <mergeCell ref="H15:I15"/>
  </mergeCells>
  <pageMargins left="0.7" right="0.7" top="0.75" bottom="0.75" header="0.3" footer="0.3"/>
  <pageSetup orientation="portrait"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46084" r:id="rId4" name="Option Button 4">
              <controlPr defaultSize="0" autoFill="0" autoLine="0" autoPict="0" macro="[0]!Inicial">
                <anchor moveWithCells="1">
                  <from>
                    <xdr:col>1</xdr:col>
                    <xdr:colOff>447675</xdr:colOff>
                    <xdr:row>20</xdr:row>
                    <xdr:rowOff>38100</xdr:rowOff>
                  </from>
                  <to>
                    <xdr:col>1</xdr:col>
                    <xdr:colOff>1581150</xdr:colOff>
                    <xdr:row>21</xdr:row>
                    <xdr:rowOff>38100</xdr:rowOff>
                  </to>
                </anchor>
              </controlPr>
            </control>
          </mc:Choice>
        </mc:AlternateContent>
        <mc:AlternateContent xmlns:mc="http://schemas.openxmlformats.org/markup-compatibility/2006">
          <mc:Choice Requires="x14">
            <control shapeId="46085" r:id="rId5" name="Option Button 5">
              <controlPr defaultSize="0" autoFill="0" autoLine="0" autoPict="0" macro="[0]!Secundaria">
                <anchor moveWithCells="1">
                  <from>
                    <xdr:col>1</xdr:col>
                    <xdr:colOff>438150</xdr:colOff>
                    <xdr:row>22</xdr:row>
                    <xdr:rowOff>95250</xdr:rowOff>
                  </from>
                  <to>
                    <xdr:col>1</xdr:col>
                    <xdr:colOff>1571625</xdr:colOff>
                    <xdr:row>23</xdr:row>
                    <xdr:rowOff>95250</xdr:rowOff>
                  </to>
                </anchor>
              </controlPr>
            </control>
          </mc:Choice>
        </mc:AlternateContent>
        <mc:AlternateContent xmlns:mc="http://schemas.openxmlformats.org/markup-compatibility/2006">
          <mc:Choice Requires="x14">
            <control shapeId="46086" r:id="rId6" name="Option Button 6">
              <controlPr defaultSize="0" autoFill="0" autoLine="0" autoPict="0" macro="[0]!primaria">
                <anchor moveWithCells="1">
                  <from>
                    <xdr:col>1</xdr:col>
                    <xdr:colOff>438150</xdr:colOff>
                    <xdr:row>21</xdr:row>
                    <xdr:rowOff>66675</xdr:rowOff>
                  </from>
                  <to>
                    <xdr:col>1</xdr:col>
                    <xdr:colOff>1571625</xdr:colOff>
                    <xdr:row>22</xdr:row>
                    <xdr:rowOff>66675</xdr:rowOff>
                  </to>
                </anchor>
              </controlPr>
            </control>
          </mc:Choice>
        </mc:AlternateContent>
        <mc:AlternateContent xmlns:mc="http://schemas.openxmlformats.org/markup-compatibility/2006">
          <mc:Choice Requires="x14">
            <control shapeId="46087" r:id="rId7" name="Option Button 7">
              <controlPr defaultSize="0" autoFill="0" autoLine="0" autoPict="0" macro="[0]!primariaysecundaria">
                <anchor moveWithCells="1">
                  <from>
                    <xdr:col>1</xdr:col>
                    <xdr:colOff>1752600</xdr:colOff>
                    <xdr:row>22</xdr:row>
                    <xdr:rowOff>95250</xdr:rowOff>
                  </from>
                  <to>
                    <xdr:col>3</xdr:col>
                    <xdr:colOff>190500</xdr:colOff>
                    <xdr:row>23</xdr:row>
                    <xdr:rowOff>104775</xdr:rowOff>
                  </to>
                </anchor>
              </controlPr>
            </control>
          </mc:Choice>
        </mc:AlternateContent>
        <mc:AlternateContent xmlns:mc="http://schemas.openxmlformats.org/markup-compatibility/2006">
          <mc:Choice Requires="x14">
            <control shapeId="46088" r:id="rId8" name="Option Button 8">
              <controlPr defaultSize="0" autoFill="0" autoLine="0" autoPict="0" macro="[0]!inicialprimariaysecundaria">
                <anchor moveWithCells="1">
                  <from>
                    <xdr:col>3</xdr:col>
                    <xdr:colOff>285750</xdr:colOff>
                    <xdr:row>20</xdr:row>
                    <xdr:rowOff>76200</xdr:rowOff>
                  </from>
                  <to>
                    <xdr:col>5</xdr:col>
                    <xdr:colOff>561975</xdr:colOff>
                    <xdr:row>21</xdr:row>
                    <xdr:rowOff>85725</xdr:rowOff>
                  </to>
                </anchor>
              </controlPr>
            </control>
          </mc:Choice>
        </mc:AlternateContent>
        <mc:AlternateContent xmlns:mc="http://schemas.openxmlformats.org/markup-compatibility/2006">
          <mc:Choice Requires="x14">
            <control shapeId="46089" r:id="rId9" name="Option Button 9">
              <controlPr defaultSize="0" autoFill="0" autoLine="0" autoPict="0" macro="[0]!inicialysecundaria">
                <anchor moveWithCells="1">
                  <from>
                    <xdr:col>1</xdr:col>
                    <xdr:colOff>1752600</xdr:colOff>
                    <xdr:row>21</xdr:row>
                    <xdr:rowOff>66675</xdr:rowOff>
                  </from>
                  <to>
                    <xdr:col>3</xdr:col>
                    <xdr:colOff>190500</xdr:colOff>
                    <xdr:row>22</xdr:row>
                    <xdr:rowOff>76200</xdr:rowOff>
                  </to>
                </anchor>
              </controlPr>
            </control>
          </mc:Choice>
        </mc:AlternateContent>
        <mc:AlternateContent xmlns:mc="http://schemas.openxmlformats.org/markup-compatibility/2006">
          <mc:Choice Requires="x14">
            <control shapeId="46090" r:id="rId10" name="Option Button 10">
              <controlPr defaultSize="0" autoFill="0" autoLine="0" autoPict="0" macro="[0]!inicialyprimaria">
                <anchor moveWithCells="1">
                  <from>
                    <xdr:col>1</xdr:col>
                    <xdr:colOff>1752600</xdr:colOff>
                    <xdr:row>20</xdr:row>
                    <xdr:rowOff>38100</xdr:rowOff>
                  </from>
                  <to>
                    <xdr:col>3</xdr:col>
                    <xdr:colOff>190500</xdr:colOff>
                    <xdr:row>21</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KE173"/>
  <sheetViews>
    <sheetView showGridLines="0" zoomScale="80" zoomScaleNormal="80" workbookViewId="0">
      <pane xSplit="7" ySplit="4" topLeftCell="H5" activePane="bottomRight" state="frozen"/>
      <selection pane="topRight" activeCell="H1" sqref="H1"/>
      <selection pane="bottomLeft" activeCell="A5" sqref="A5"/>
      <selection pane="bottomRight" activeCell="C3" sqref="C3"/>
    </sheetView>
  </sheetViews>
  <sheetFormatPr baseColWidth="10" defaultColWidth="11.42578125" defaultRowHeight="15"/>
  <cols>
    <col min="1" max="1" width="7" style="36" customWidth="1"/>
    <col min="2" max="2" width="0.5703125" style="36" customWidth="1"/>
    <col min="3" max="3" width="4.7109375" style="679" customWidth="1"/>
    <col min="4" max="4" width="19.140625" style="36" customWidth="1"/>
    <col min="5" max="5" width="7.28515625" style="36" customWidth="1"/>
    <col min="6" max="6" width="7.28515625" style="679" customWidth="1"/>
    <col min="7" max="7" width="7.85546875" style="679" customWidth="1"/>
    <col min="8" max="8" width="6.42578125" style="36" customWidth="1"/>
    <col min="9" max="30" width="3.5703125" style="679" customWidth="1"/>
    <col min="31" max="31" width="6.42578125" style="36" customWidth="1"/>
    <col min="32" max="32" width="2.85546875" style="36" customWidth="1"/>
    <col min="33" max="33" width="6.42578125" style="36" customWidth="1"/>
    <col min="34" max="56" width="3.5703125" style="679" customWidth="1"/>
    <col min="57" max="57" width="6.42578125" style="36" customWidth="1"/>
    <col min="58" max="58" width="2.85546875" style="36" customWidth="1"/>
    <col min="59" max="59" width="6.42578125" style="36" customWidth="1"/>
    <col min="60" max="82" width="3.5703125" style="679" customWidth="1"/>
    <col min="83" max="83" width="6.42578125" style="36" customWidth="1"/>
    <col min="84" max="84" width="4.140625" style="36" customWidth="1"/>
    <col min="85" max="85" width="6.42578125" style="36" customWidth="1"/>
    <col min="86" max="108" width="3.5703125" style="679" customWidth="1"/>
    <col min="109" max="109" width="6.42578125" style="36" customWidth="1"/>
    <col min="110" max="110" width="3.85546875" style="36" customWidth="1"/>
    <col min="111" max="111" width="6.42578125" style="36" customWidth="1"/>
    <col min="112" max="134" width="3.5703125" style="679" customWidth="1"/>
    <col min="135" max="135" width="6.42578125" style="36" customWidth="1"/>
    <col min="136" max="136" width="4.140625" style="36" customWidth="1"/>
    <col min="137" max="137" width="6.42578125" style="36" customWidth="1"/>
    <col min="138" max="160" width="3.5703125" style="679" customWidth="1"/>
    <col min="161" max="161" width="6.42578125" style="36" customWidth="1"/>
    <col min="162" max="162" width="4.140625" style="36" customWidth="1"/>
    <col min="163" max="163" width="6.42578125" style="36" customWidth="1"/>
    <col min="164" max="186" width="3.5703125" style="679" customWidth="1"/>
    <col min="187" max="187" width="6.42578125" style="36" customWidth="1"/>
    <col min="188" max="188" width="4.140625" style="36" customWidth="1"/>
    <col min="189" max="189" width="6.42578125" style="36" customWidth="1"/>
    <col min="190" max="212" width="3.5703125" style="679" customWidth="1"/>
    <col min="213" max="213" width="6.42578125" style="36" customWidth="1"/>
    <col min="214" max="214" width="4.140625" style="36" customWidth="1"/>
    <col min="215" max="215" width="6.42578125" style="36" customWidth="1"/>
    <col min="216" max="238" width="3.5703125" style="679" customWidth="1"/>
    <col min="239" max="239" width="6.42578125" style="36" customWidth="1"/>
    <col min="240" max="240" width="3" style="36" customWidth="1"/>
    <col min="241" max="241" width="6.42578125" style="36" customWidth="1"/>
    <col min="242" max="264" width="3.5703125" style="679" customWidth="1"/>
    <col min="265" max="265" width="6.42578125" style="36" customWidth="1"/>
    <col min="266" max="266" width="3.140625" style="36" customWidth="1"/>
    <col min="267" max="267" width="11.42578125" style="36"/>
    <col min="268" max="290" width="3.7109375" style="36" customWidth="1"/>
    <col min="291" max="291" width="8.42578125" style="36" customWidth="1"/>
    <col min="292" max="292" width="2.7109375" style="36" customWidth="1"/>
    <col min="293" max="16384" width="11.42578125" style="36"/>
  </cols>
  <sheetData>
    <row r="1" spans="3:290" ht="31.5" customHeight="1">
      <c r="C1" s="949" t="s">
        <v>371</v>
      </c>
      <c r="D1" s="877"/>
      <c r="E1" s="875"/>
      <c r="F1" s="876"/>
      <c r="G1" s="876"/>
      <c r="H1" s="877"/>
      <c r="I1" s="878"/>
      <c r="J1" s="878"/>
      <c r="K1" s="878"/>
      <c r="L1" s="878"/>
      <c r="M1" s="878"/>
      <c r="N1" s="878"/>
      <c r="O1" s="878"/>
      <c r="P1" s="878"/>
      <c r="Q1" s="878"/>
      <c r="R1" s="878"/>
      <c r="S1" s="878"/>
      <c r="T1" s="878"/>
      <c r="U1" s="878"/>
      <c r="V1" s="878"/>
      <c r="W1" s="878"/>
      <c r="X1" s="878"/>
      <c r="Y1" s="878"/>
      <c r="Z1" s="877"/>
      <c r="AA1" s="877"/>
      <c r="AB1" s="877"/>
      <c r="AC1" s="878"/>
      <c r="AD1" s="878"/>
      <c r="AE1" s="878"/>
      <c r="AF1" s="878"/>
      <c r="AG1" s="877"/>
      <c r="AH1" s="878"/>
      <c r="AI1" s="878"/>
      <c r="AJ1" s="878"/>
      <c r="AK1" s="878"/>
      <c r="AL1" s="878"/>
      <c r="AM1" s="878"/>
      <c r="AN1" s="878"/>
      <c r="AO1" s="885"/>
      <c r="AP1" s="885"/>
    </row>
    <row r="2" spans="3:290" ht="24" customHeight="1">
      <c r="C2" s="951" t="s">
        <v>652</v>
      </c>
      <c r="D2" s="877"/>
      <c r="E2" s="877"/>
      <c r="F2" s="878"/>
      <c r="G2" s="878"/>
      <c r="H2" s="875"/>
      <c r="I2" s="876"/>
      <c r="J2" s="876"/>
      <c r="K2" s="876"/>
      <c r="L2" s="876"/>
      <c r="M2" s="876"/>
      <c r="N2" s="876"/>
      <c r="O2" s="876"/>
      <c r="P2" s="876"/>
      <c r="Q2" s="876"/>
      <c r="R2" s="876"/>
      <c r="S2" s="876"/>
      <c r="T2" s="876"/>
      <c r="U2" s="879"/>
      <c r="V2" s="879"/>
      <c r="W2" s="879"/>
      <c r="X2" s="878"/>
      <c r="Y2" s="878"/>
      <c r="Z2" s="878"/>
      <c r="AA2" s="878"/>
      <c r="AB2" s="878"/>
      <c r="AC2" s="878"/>
      <c r="AD2" s="878"/>
      <c r="AE2" s="877"/>
      <c r="AF2" s="877"/>
      <c r="AG2" s="879"/>
      <c r="AH2" s="877"/>
      <c r="AI2" s="877"/>
      <c r="AJ2" s="877"/>
      <c r="AK2" s="878"/>
      <c r="AL2" s="876"/>
      <c r="AM2" s="876"/>
      <c r="AN2" s="876"/>
      <c r="AO2" s="885"/>
      <c r="AP2" s="886"/>
      <c r="AQ2" s="291"/>
      <c r="AR2" s="291"/>
      <c r="AS2" s="291"/>
      <c r="AT2" s="292"/>
      <c r="AU2" s="292"/>
      <c r="AV2" s="293"/>
      <c r="AW2" s="293"/>
      <c r="AX2" s="293"/>
      <c r="AY2" s="293"/>
      <c r="AZ2" s="293"/>
      <c r="BA2" s="293"/>
      <c r="BB2" s="293"/>
      <c r="BC2" s="293"/>
      <c r="BO2" s="291"/>
      <c r="BP2" s="291"/>
      <c r="BQ2" s="291"/>
      <c r="BR2" s="291"/>
      <c r="BS2" s="291"/>
      <c r="BT2" s="292"/>
      <c r="BU2" s="292"/>
      <c r="BV2" s="293"/>
      <c r="BW2" s="293"/>
      <c r="BX2" s="293"/>
      <c r="BY2" s="293"/>
      <c r="BZ2" s="293"/>
      <c r="CA2" s="293"/>
      <c r="CB2" s="293"/>
      <c r="CC2" s="293"/>
      <c r="CD2" s="293"/>
      <c r="CE2" s="286"/>
      <c r="CF2" s="285"/>
      <c r="CG2" s="285"/>
      <c r="CH2" s="291"/>
      <c r="CI2" s="291"/>
      <c r="CJ2" s="291"/>
      <c r="CK2" s="291"/>
      <c r="CL2" s="291"/>
      <c r="CM2" s="291"/>
      <c r="CN2" s="291"/>
      <c r="CO2" s="291"/>
      <c r="CP2" s="291"/>
      <c r="CQ2" s="291"/>
      <c r="CR2" s="291"/>
      <c r="CS2" s="291"/>
      <c r="CT2" s="292"/>
      <c r="CU2" s="292"/>
      <c r="CV2" s="293"/>
      <c r="CW2" s="293"/>
      <c r="CX2" s="293"/>
      <c r="CY2" s="293"/>
      <c r="CZ2" s="293"/>
      <c r="DA2" s="293"/>
      <c r="DB2" s="293"/>
      <c r="DC2" s="293"/>
      <c r="DD2" s="293"/>
      <c r="DE2" s="286"/>
      <c r="DF2" s="285"/>
      <c r="DG2" s="285"/>
      <c r="DH2" s="291"/>
      <c r="DI2" s="291"/>
      <c r="DJ2" s="291"/>
      <c r="DK2" s="291"/>
      <c r="DL2" s="291"/>
      <c r="DM2" s="291"/>
      <c r="DN2" s="291"/>
      <c r="DO2" s="291"/>
      <c r="DP2" s="291"/>
      <c r="DQ2" s="291"/>
      <c r="DR2" s="291"/>
      <c r="DS2" s="291"/>
      <c r="DT2" s="292"/>
      <c r="DU2" s="292"/>
      <c r="DV2" s="293"/>
      <c r="DW2" s="293"/>
      <c r="DX2" s="293"/>
      <c r="DY2" s="293"/>
      <c r="DZ2" s="293"/>
      <c r="EA2" s="293"/>
      <c r="EB2" s="293"/>
      <c r="EC2" s="293"/>
      <c r="ED2" s="293"/>
      <c r="EE2" s="286"/>
      <c r="EF2" s="285"/>
      <c r="EG2" s="285"/>
      <c r="EH2" s="291"/>
      <c r="EI2" s="291"/>
      <c r="EJ2" s="291"/>
      <c r="EK2" s="291"/>
      <c r="EL2" s="291"/>
      <c r="EM2" s="291"/>
      <c r="EN2" s="291"/>
      <c r="EO2" s="291"/>
      <c r="EP2" s="291"/>
      <c r="EQ2" s="291"/>
      <c r="ER2" s="291"/>
      <c r="ES2" s="291"/>
      <c r="ET2" s="292"/>
      <c r="EU2" s="292"/>
      <c r="EV2" s="293"/>
      <c r="EW2" s="293"/>
      <c r="EX2" s="293"/>
      <c r="EY2" s="293"/>
      <c r="EZ2" s="293"/>
      <c r="FA2" s="293"/>
      <c r="FB2" s="293"/>
      <c r="FC2" s="293"/>
      <c r="FD2" s="293"/>
      <c r="FE2" s="286"/>
      <c r="FF2" s="285"/>
      <c r="FG2" s="285"/>
      <c r="FH2" s="291"/>
      <c r="FI2" s="291"/>
      <c r="FJ2" s="291"/>
      <c r="FK2" s="291"/>
      <c r="FL2" s="291"/>
      <c r="FM2" s="291"/>
      <c r="FN2" s="291"/>
      <c r="FO2" s="291"/>
      <c r="FP2" s="291"/>
      <c r="FQ2" s="291"/>
      <c r="FR2" s="291"/>
      <c r="FS2" s="291"/>
      <c r="FT2" s="292"/>
      <c r="FU2" s="292"/>
      <c r="FV2" s="293"/>
      <c r="FW2" s="293"/>
      <c r="FX2" s="293"/>
      <c r="FY2" s="293"/>
      <c r="FZ2" s="293"/>
      <c r="GA2" s="293"/>
      <c r="GB2" s="293"/>
      <c r="GC2" s="293"/>
      <c r="GD2" s="293"/>
      <c r="GE2" s="286"/>
      <c r="GF2" s="285"/>
      <c r="GG2" s="285"/>
      <c r="GH2" s="291"/>
      <c r="GI2" s="291"/>
      <c r="GJ2" s="291"/>
      <c r="GK2" s="291"/>
      <c r="GL2" s="291"/>
      <c r="GM2" s="291"/>
      <c r="GN2" s="291"/>
      <c r="GO2" s="291"/>
      <c r="GP2" s="291"/>
      <c r="GQ2" s="291"/>
      <c r="GR2" s="291"/>
      <c r="GS2" s="291"/>
      <c r="GT2" s="292"/>
      <c r="GU2" s="292"/>
      <c r="GV2" s="293"/>
      <c r="GW2" s="293"/>
      <c r="GX2" s="293"/>
      <c r="GY2" s="293"/>
      <c r="GZ2" s="293"/>
      <c r="HA2" s="293"/>
      <c r="HB2" s="293"/>
      <c r="HC2" s="293"/>
      <c r="HD2" s="293"/>
      <c r="HE2" s="286"/>
      <c r="HF2" s="285"/>
      <c r="HG2" s="285"/>
      <c r="HH2" s="291"/>
      <c r="HI2" s="291"/>
      <c r="HJ2" s="291"/>
      <c r="HK2" s="291"/>
      <c r="HL2" s="291"/>
      <c r="HM2" s="291"/>
      <c r="HN2" s="291"/>
      <c r="HO2" s="291"/>
      <c r="HP2" s="291"/>
      <c r="HQ2" s="291"/>
      <c r="HR2" s="291"/>
      <c r="HS2" s="291"/>
      <c r="HT2" s="292"/>
      <c r="HU2" s="292"/>
      <c r="HV2" s="293"/>
      <c r="HW2" s="293"/>
      <c r="HX2" s="293"/>
      <c r="HY2" s="293"/>
      <c r="HZ2" s="293"/>
      <c r="IA2" s="293"/>
      <c r="IB2" s="293"/>
      <c r="IC2" s="293"/>
      <c r="ID2" s="293"/>
      <c r="IE2" s="286"/>
      <c r="IF2" s="285"/>
      <c r="IG2" s="285"/>
      <c r="IH2" s="291"/>
      <c r="II2" s="291"/>
      <c r="IJ2" s="291"/>
      <c r="IK2" s="291"/>
      <c r="IL2" s="291"/>
      <c r="IM2" s="291"/>
      <c r="IN2" s="291"/>
      <c r="IO2" s="291"/>
      <c r="IP2" s="291"/>
      <c r="IQ2" s="291"/>
      <c r="IR2" s="291"/>
      <c r="IS2" s="291"/>
      <c r="IT2" s="292"/>
      <c r="IU2" s="292"/>
      <c r="IV2" s="293"/>
      <c r="IW2" s="293"/>
      <c r="IX2" s="293"/>
      <c r="IY2" s="293"/>
      <c r="IZ2" s="293"/>
      <c r="JA2" s="293"/>
      <c r="JB2" s="293"/>
      <c r="JC2" s="293"/>
      <c r="JD2" s="293"/>
      <c r="JE2" s="286"/>
    </row>
    <row r="3" spans="3:290" ht="11.25" customHeight="1">
      <c r="C3" s="883"/>
      <c r="D3" s="877"/>
      <c r="E3" s="877"/>
      <c r="F3" s="878"/>
      <c r="G3" s="878"/>
      <c r="H3" s="875"/>
      <c r="I3" s="876"/>
      <c r="J3" s="876"/>
      <c r="K3" s="876"/>
      <c r="L3" s="876"/>
      <c r="M3" s="876"/>
      <c r="N3" s="876"/>
      <c r="O3" s="876"/>
      <c r="P3" s="876"/>
      <c r="Q3" s="876"/>
      <c r="R3" s="876"/>
      <c r="S3" s="876"/>
      <c r="T3" s="876"/>
      <c r="U3" s="879"/>
      <c r="V3" s="879"/>
      <c r="W3" s="879"/>
      <c r="X3" s="878"/>
      <c r="Y3" s="878"/>
      <c r="Z3" s="878"/>
      <c r="AA3" s="878"/>
      <c r="AB3" s="878"/>
      <c r="AC3" s="878"/>
      <c r="AD3" s="878"/>
      <c r="AE3" s="877"/>
      <c r="AF3" s="877"/>
      <c r="AG3" s="879"/>
      <c r="AH3" s="877"/>
      <c r="AI3" s="877"/>
      <c r="AJ3" s="877"/>
      <c r="AK3" s="878"/>
      <c r="AL3" s="876"/>
      <c r="AM3" s="876"/>
      <c r="AN3" s="876"/>
      <c r="AO3" s="885"/>
      <c r="AP3" s="886"/>
      <c r="AQ3" s="291"/>
      <c r="AR3" s="291"/>
      <c r="AS3" s="291"/>
      <c r="AT3" s="292"/>
      <c r="AU3" s="292"/>
      <c r="AV3" s="293"/>
      <c r="AW3" s="293"/>
      <c r="AX3" s="293"/>
      <c r="AY3" s="293"/>
      <c r="AZ3" s="293"/>
      <c r="BA3" s="293"/>
      <c r="BB3" s="293"/>
      <c r="BC3" s="293"/>
      <c r="BO3" s="291"/>
      <c r="BP3" s="291"/>
      <c r="BQ3" s="291"/>
      <c r="BR3" s="291"/>
      <c r="BS3" s="291"/>
      <c r="BT3" s="292"/>
      <c r="BU3" s="292"/>
      <c r="BV3" s="293"/>
      <c r="BW3" s="293"/>
      <c r="BX3" s="293"/>
      <c r="BY3" s="293"/>
      <c r="BZ3" s="293"/>
      <c r="CA3" s="293"/>
      <c r="CB3" s="293"/>
      <c r="CC3" s="293"/>
      <c r="CD3" s="293"/>
      <c r="CE3" s="286"/>
      <c r="CF3" s="285"/>
      <c r="CG3" s="285"/>
      <c r="CH3" s="291"/>
      <c r="CI3" s="291"/>
      <c r="CJ3" s="291"/>
      <c r="CK3" s="291"/>
      <c r="CL3" s="291"/>
      <c r="CM3" s="291"/>
      <c r="CN3" s="291"/>
      <c r="CO3" s="291"/>
      <c r="CP3" s="291"/>
      <c r="CQ3" s="291"/>
      <c r="CR3" s="291"/>
      <c r="CS3" s="291"/>
      <c r="CT3" s="292"/>
      <c r="CU3" s="292"/>
      <c r="CV3" s="293"/>
      <c r="CW3" s="293"/>
      <c r="CX3" s="293"/>
      <c r="CY3" s="293"/>
      <c r="CZ3" s="293"/>
      <c r="DA3" s="293"/>
      <c r="DB3" s="293"/>
      <c r="DC3" s="293"/>
      <c r="DD3" s="293"/>
      <c r="DE3" s="286"/>
      <c r="DF3" s="285"/>
      <c r="DG3" s="285"/>
      <c r="DH3" s="291"/>
      <c r="DI3" s="291"/>
      <c r="DJ3" s="291"/>
      <c r="DK3" s="291"/>
      <c r="DL3" s="291"/>
      <c r="DM3" s="291"/>
      <c r="DN3" s="291"/>
      <c r="DO3" s="291"/>
      <c r="DP3" s="291"/>
      <c r="DQ3" s="291"/>
      <c r="DR3" s="291"/>
      <c r="DS3" s="291"/>
      <c r="DT3" s="292"/>
      <c r="DU3" s="292"/>
      <c r="DV3" s="293"/>
      <c r="DW3" s="293"/>
      <c r="DX3" s="293"/>
      <c r="DY3" s="293"/>
      <c r="DZ3" s="293"/>
      <c r="EA3" s="293"/>
      <c r="EB3" s="293"/>
      <c r="EC3" s="293"/>
      <c r="ED3" s="293"/>
      <c r="EE3" s="286"/>
      <c r="EF3" s="285"/>
      <c r="EG3" s="285"/>
      <c r="EH3" s="291"/>
      <c r="EI3" s="291"/>
      <c r="EJ3" s="291"/>
      <c r="EK3" s="291"/>
      <c r="EL3" s="291"/>
      <c r="EM3" s="291"/>
      <c r="EN3" s="291"/>
      <c r="EO3" s="291"/>
      <c r="EP3" s="291"/>
      <c r="EQ3" s="291"/>
      <c r="ER3" s="291"/>
      <c r="ES3" s="291"/>
      <c r="ET3" s="292"/>
      <c r="EU3" s="292"/>
      <c r="EV3" s="293"/>
      <c r="EW3" s="293"/>
      <c r="EX3" s="293"/>
      <c r="EY3" s="293"/>
      <c r="EZ3" s="293"/>
      <c r="FA3" s="293"/>
      <c r="FB3" s="293"/>
      <c r="FC3" s="293"/>
      <c r="FD3" s="293"/>
      <c r="FE3" s="286"/>
      <c r="FF3" s="285"/>
      <c r="FG3" s="285"/>
      <c r="FH3" s="291"/>
      <c r="FI3" s="291"/>
      <c r="FJ3" s="291"/>
      <c r="FK3" s="291"/>
      <c r="FL3" s="291"/>
      <c r="FM3" s="291"/>
      <c r="FN3" s="291"/>
      <c r="FO3" s="291"/>
      <c r="FP3" s="291"/>
      <c r="FQ3" s="291"/>
      <c r="FR3" s="291"/>
      <c r="FS3" s="291"/>
      <c r="FT3" s="292"/>
      <c r="FU3" s="292"/>
      <c r="FV3" s="293"/>
      <c r="FW3" s="293"/>
      <c r="FX3" s="293"/>
      <c r="FY3" s="293"/>
      <c r="FZ3" s="293"/>
      <c r="GA3" s="293"/>
      <c r="GB3" s="293"/>
      <c r="GC3" s="293"/>
      <c r="GD3" s="293"/>
      <c r="GE3" s="286"/>
      <c r="GF3" s="285"/>
      <c r="GG3" s="285"/>
      <c r="GH3" s="291"/>
      <c r="GI3" s="291"/>
      <c r="GJ3" s="291"/>
      <c r="GK3" s="291"/>
      <c r="GL3" s="291"/>
      <c r="GM3" s="291"/>
      <c r="GN3" s="291"/>
      <c r="GO3" s="291"/>
      <c r="GP3" s="291"/>
      <c r="GQ3" s="291"/>
      <c r="GR3" s="291"/>
      <c r="GS3" s="291"/>
      <c r="GT3" s="292"/>
      <c r="GU3" s="292"/>
      <c r="GV3" s="293"/>
      <c r="GW3" s="293"/>
      <c r="GX3" s="293"/>
      <c r="GY3" s="293"/>
      <c r="GZ3" s="293"/>
      <c r="HA3" s="293"/>
      <c r="HB3" s="293"/>
      <c r="HC3" s="293"/>
      <c r="HD3" s="293"/>
      <c r="HE3" s="286"/>
      <c r="HF3" s="285"/>
      <c r="HG3" s="285"/>
      <c r="HH3" s="291"/>
      <c r="HI3" s="291"/>
      <c r="HJ3" s="291"/>
      <c r="HK3" s="291"/>
      <c r="HL3" s="291"/>
      <c r="HM3" s="291"/>
      <c r="HN3" s="291"/>
      <c r="HO3" s="291"/>
      <c r="HP3" s="291"/>
      <c r="HQ3" s="291"/>
      <c r="HR3" s="291"/>
      <c r="HS3" s="291"/>
      <c r="HT3" s="292"/>
      <c r="HU3" s="292"/>
      <c r="HV3" s="293"/>
      <c r="HW3" s="293"/>
      <c r="HX3" s="293"/>
      <c r="HY3" s="293"/>
      <c r="HZ3" s="293"/>
      <c r="IA3" s="293"/>
      <c r="IB3" s="293"/>
      <c r="IC3" s="293"/>
      <c r="ID3" s="293"/>
      <c r="IE3" s="286"/>
      <c r="IF3" s="285"/>
      <c r="IG3" s="285"/>
      <c r="IH3" s="291"/>
      <c r="II3" s="291"/>
      <c r="IJ3" s="291"/>
      <c r="IK3" s="291"/>
      <c r="IL3" s="291"/>
      <c r="IM3" s="291"/>
      <c r="IN3" s="291"/>
      <c r="IO3" s="291"/>
      <c r="IP3" s="291"/>
      <c r="IQ3" s="291"/>
      <c r="IR3" s="291"/>
      <c r="IS3" s="291"/>
      <c r="IT3" s="292"/>
      <c r="IU3" s="292"/>
      <c r="IV3" s="293"/>
      <c r="IW3" s="293"/>
      <c r="IX3" s="293"/>
      <c r="IY3" s="293"/>
      <c r="IZ3" s="293"/>
      <c r="JA3" s="293"/>
      <c r="JB3" s="293"/>
      <c r="JC3" s="293"/>
      <c r="JD3" s="293"/>
      <c r="JE3" s="286"/>
    </row>
    <row r="4" spans="3:290" ht="4.5" customHeight="1">
      <c r="C4" s="1087"/>
      <c r="D4" s="1087"/>
      <c r="E4" s="881"/>
      <c r="F4" s="881"/>
      <c r="G4" s="881"/>
      <c r="H4" s="881"/>
      <c r="I4" s="881"/>
      <c r="J4" s="881"/>
      <c r="K4" s="881"/>
      <c r="L4" s="881"/>
      <c r="M4" s="881"/>
      <c r="N4" s="881"/>
      <c r="O4" s="881"/>
      <c r="P4" s="881"/>
      <c r="Q4" s="881"/>
      <c r="R4" s="884"/>
      <c r="S4" s="884"/>
      <c r="T4" s="884"/>
      <c r="U4" s="884"/>
      <c r="V4" s="884"/>
      <c r="W4" s="884"/>
      <c r="X4" s="878"/>
      <c r="Y4" s="878"/>
      <c r="Z4" s="878"/>
      <c r="AA4" s="878"/>
      <c r="AB4" s="878"/>
      <c r="AC4" s="878"/>
      <c r="AD4" s="878"/>
      <c r="AE4" s="878"/>
      <c r="AF4" s="877"/>
      <c r="AG4" s="878"/>
      <c r="AH4" s="877"/>
      <c r="AI4" s="877"/>
      <c r="AJ4" s="877"/>
      <c r="AK4" s="878"/>
      <c r="AL4" s="878"/>
      <c r="AM4" s="878"/>
      <c r="AN4" s="878"/>
      <c r="AO4" s="885"/>
      <c r="AP4" s="885"/>
    </row>
    <row r="5" spans="3:290" ht="4.5" customHeight="1">
      <c r="C5" s="311"/>
      <c r="D5" s="288"/>
      <c r="E5" s="288"/>
      <c r="F5" s="289"/>
      <c r="G5" s="288"/>
      <c r="AE5" s="679"/>
      <c r="AG5" s="885"/>
      <c r="AH5" s="40"/>
      <c r="AI5" s="40"/>
      <c r="AJ5" s="40"/>
      <c r="AK5" s="885"/>
      <c r="AL5" s="885"/>
      <c r="AM5" s="885"/>
      <c r="AN5" s="885"/>
      <c r="AO5" s="885"/>
      <c r="AP5" s="885"/>
    </row>
    <row r="6" spans="3:290" ht="14.25" customHeight="1">
      <c r="C6" s="312"/>
      <c r="D6" s="295" t="s">
        <v>372</v>
      </c>
      <c r="F6" s="36"/>
      <c r="G6" s="36"/>
      <c r="I6" s="986"/>
      <c r="J6" s="986"/>
      <c r="K6" s="986"/>
      <c r="L6" s="986"/>
      <c r="M6" s="986"/>
      <c r="N6" s="986"/>
      <c r="O6" s="986"/>
      <c r="P6" s="986"/>
      <c r="Q6" s="986"/>
      <c r="R6" s="986"/>
      <c r="S6" s="986"/>
      <c r="T6" s="986"/>
      <c r="U6" s="986"/>
      <c r="V6" s="986"/>
      <c r="W6" s="986"/>
      <c r="X6" s="986"/>
      <c r="Y6" s="986"/>
      <c r="Z6" s="986"/>
      <c r="AA6" s="986"/>
      <c r="AB6" s="986"/>
      <c r="AC6" s="986"/>
      <c r="AD6" s="986"/>
      <c r="AG6" s="885"/>
      <c r="AH6" s="40"/>
      <c r="AI6" s="40"/>
      <c r="AJ6" s="40"/>
      <c r="AK6" s="885"/>
      <c r="AL6" s="885"/>
      <c r="AM6" s="885"/>
      <c r="AN6" s="885"/>
      <c r="AO6" s="885"/>
      <c r="AP6" s="885"/>
      <c r="AQ6" s="986"/>
      <c r="AR6" s="986"/>
      <c r="AS6" s="986"/>
      <c r="AT6" s="986"/>
      <c r="AU6" s="986"/>
      <c r="AV6" s="986"/>
      <c r="AW6" s="986"/>
      <c r="AX6" s="986"/>
      <c r="AY6" s="986"/>
      <c r="AZ6" s="986"/>
      <c r="BA6" s="986"/>
      <c r="BB6" s="986"/>
      <c r="BC6" s="986"/>
      <c r="BD6" s="986"/>
      <c r="BH6" s="986"/>
      <c r="BI6" s="986"/>
      <c r="BJ6" s="986"/>
      <c r="BK6" s="986"/>
      <c r="BL6" s="986"/>
      <c r="BM6" s="986"/>
      <c r="BN6" s="986"/>
      <c r="BO6" s="986"/>
      <c r="BP6" s="986"/>
      <c r="BQ6" s="986"/>
      <c r="BR6" s="986"/>
      <c r="BS6" s="986"/>
      <c r="BT6" s="986"/>
      <c r="BU6" s="986"/>
      <c r="BV6" s="986"/>
      <c r="BW6" s="986"/>
      <c r="BX6" s="986"/>
      <c r="BY6" s="986"/>
      <c r="BZ6" s="986"/>
      <c r="CA6" s="986"/>
      <c r="CB6" s="986"/>
      <c r="CC6" s="986"/>
      <c r="CD6" s="986"/>
      <c r="CH6" s="986"/>
      <c r="CI6" s="986"/>
      <c r="CJ6" s="986"/>
      <c r="CK6" s="986"/>
      <c r="CL6" s="986"/>
      <c r="CM6" s="986"/>
      <c r="CN6" s="986"/>
      <c r="CO6" s="986"/>
      <c r="CP6" s="986"/>
      <c r="CQ6" s="986"/>
      <c r="CR6" s="986"/>
      <c r="CS6" s="986"/>
      <c r="CT6" s="986"/>
      <c r="CU6" s="986"/>
      <c r="CV6" s="986"/>
      <c r="CW6" s="986"/>
      <c r="CX6" s="986"/>
      <c r="CY6" s="986"/>
      <c r="CZ6" s="986"/>
      <c r="DA6" s="986"/>
      <c r="DB6" s="986"/>
      <c r="DC6" s="986"/>
      <c r="DD6" s="986"/>
      <c r="DH6" s="986"/>
      <c r="DI6" s="986"/>
      <c r="DJ6" s="986"/>
      <c r="DK6" s="986"/>
      <c r="DL6" s="986"/>
      <c r="DM6" s="986"/>
      <c r="DN6" s="986"/>
      <c r="DO6" s="986"/>
      <c r="DP6" s="986"/>
      <c r="DQ6" s="986"/>
      <c r="DR6" s="986"/>
      <c r="DS6" s="986"/>
      <c r="DT6" s="986"/>
      <c r="DU6" s="986"/>
      <c r="DV6" s="986"/>
      <c r="DW6" s="986"/>
      <c r="DX6" s="986"/>
      <c r="DY6" s="986"/>
      <c r="DZ6" s="986"/>
      <c r="EA6" s="986"/>
      <c r="EB6" s="986"/>
      <c r="EC6" s="986"/>
      <c r="ED6" s="986"/>
      <c r="EH6" s="986"/>
      <c r="EI6" s="986"/>
      <c r="EJ6" s="986"/>
      <c r="EK6" s="986"/>
      <c r="EL6" s="986"/>
      <c r="EM6" s="986"/>
      <c r="EN6" s="986"/>
      <c r="EO6" s="986"/>
      <c r="EP6" s="986"/>
      <c r="EQ6" s="986"/>
      <c r="ER6" s="986"/>
      <c r="ES6" s="986"/>
      <c r="ET6" s="986"/>
      <c r="EU6" s="986"/>
      <c r="EV6" s="986"/>
      <c r="EW6" s="986"/>
      <c r="EX6" s="986"/>
      <c r="EY6" s="986"/>
      <c r="EZ6" s="986"/>
      <c r="FA6" s="986"/>
      <c r="FB6" s="986"/>
      <c r="FC6" s="986"/>
      <c r="FD6" s="986"/>
      <c r="FH6" s="986"/>
      <c r="FI6" s="986"/>
      <c r="FJ6" s="986"/>
      <c r="FK6" s="986"/>
      <c r="FL6" s="986"/>
      <c r="FM6" s="986"/>
      <c r="FN6" s="986"/>
      <c r="FO6" s="986"/>
      <c r="FP6" s="986"/>
      <c r="FQ6" s="986"/>
      <c r="FR6" s="986"/>
      <c r="FS6" s="986"/>
      <c r="FT6" s="986"/>
      <c r="FU6" s="986"/>
      <c r="FV6" s="986"/>
      <c r="FW6" s="986"/>
      <c r="FX6" s="986"/>
      <c r="FY6" s="986"/>
      <c r="FZ6" s="986"/>
      <c r="GA6" s="986"/>
      <c r="GB6" s="986"/>
      <c r="GC6" s="986"/>
      <c r="GD6" s="986"/>
      <c r="GH6" s="986"/>
      <c r="GI6" s="986"/>
      <c r="GJ6" s="986"/>
      <c r="GK6" s="986"/>
      <c r="GL6" s="986"/>
      <c r="GM6" s="986"/>
      <c r="GN6" s="986"/>
      <c r="GO6" s="986"/>
      <c r="GP6" s="986"/>
      <c r="GQ6" s="986"/>
      <c r="GR6" s="986"/>
      <c r="GS6" s="986"/>
      <c r="GT6" s="986"/>
      <c r="GU6" s="986"/>
      <c r="GV6" s="986"/>
      <c r="GW6" s="986"/>
      <c r="GX6" s="986"/>
      <c r="GY6" s="986"/>
      <c r="GZ6" s="986"/>
      <c r="HA6" s="986"/>
      <c r="HB6" s="986"/>
      <c r="HC6" s="986"/>
      <c r="HD6" s="986"/>
      <c r="HH6" s="986"/>
      <c r="HI6" s="986"/>
      <c r="HJ6" s="986"/>
      <c r="HK6" s="986"/>
      <c r="HL6" s="986"/>
      <c r="HM6" s="986"/>
      <c r="HN6" s="986"/>
      <c r="HO6" s="986"/>
      <c r="HP6" s="986"/>
      <c r="HQ6" s="986"/>
      <c r="HR6" s="986"/>
      <c r="HS6" s="986"/>
      <c r="HT6" s="986"/>
      <c r="HU6" s="986"/>
      <c r="HV6" s="986"/>
      <c r="HW6" s="986"/>
      <c r="HX6" s="986"/>
      <c r="HY6" s="986"/>
      <c r="HZ6" s="986"/>
      <c r="IA6" s="986"/>
      <c r="IB6" s="986"/>
      <c r="IC6" s="986"/>
      <c r="ID6" s="986"/>
      <c r="IH6" s="986"/>
      <c r="II6" s="986"/>
      <c r="IJ6" s="986"/>
      <c r="IK6" s="986"/>
      <c r="IL6" s="986"/>
      <c r="IM6" s="986"/>
      <c r="IN6" s="986"/>
      <c r="IO6" s="986"/>
      <c r="IP6" s="986"/>
      <c r="IQ6" s="986"/>
      <c r="IR6" s="986"/>
      <c r="IS6" s="986"/>
      <c r="IT6" s="986"/>
      <c r="IU6" s="986"/>
      <c r="IV6" s="986"/>
      <c r="IW6" s="986"/>
      <c r="IX6" s="986"/>
      <c r="IY6" s="986"/>
      <c r="IZ6" s="986"/>
      <c r="JA6" s="986"/>
      <c r="JB6" s="986"/>
      <c r="JC6" s="986"/>
      <c r="JD6" s="986"/>
    </row>
    <row r="7" spans="3:290" ht="13.5" customHeight="1">
      <c r="C7" s="296"/>
      <c r="D7" s="985" t="s">
        <v>373</v>
      </c>
      <c r="E7" s="313" t="s">
        <v>401</v>
      </c>
      <c r="F7" s="297" t="s">
        <v>374</v>
      </c>
      <c r="G7" s="297" t="s">
        <v>375</v>
      </c>
      <c r="I7" s="986"/>
      <c r="J7" s="986"/>
      <c r="K7" s="986"/>
      <c r="L7" s="986"/>
      <c r="M7" s="986"/>
      <c r="N7" s="986"/>
      <c r="O7" s="986"/>
      <c r="P7" s="986"/>
      <c r="Q7" s="986"/>
      <c r="R7" s="986"/>
      <c r="S7" s="986"/>
      <c r="T7" s="986"/>
      <c r="U7" s="986"/>
      <c r="V7" s="986"/>
      <c r="W7" s="986"/>
      <c r="X7" s="986"/>
      <c r="Y7" s="986"/>
      <c r="Z7" s="986"/>
      <c r="AA7" s="986"/>
      <c r="AB7" s="986"/>
      <c r="AC7" s="986"/>
      <c r="AD7" s="986"/>
      <c r="AF7" s="291"/>
      <c r="AG7" s="40"/>
      <c r="AH7" s="885"/>
      <c r="AI7" s="885"/>
      <c r="AJ7" s="885"/>
      <c r="AK7" s="885"/>
      <c r="AL7" s="885"/>
      <c r="AM7" s="885"/>
      <c r="AN7" s="885"/>
      <c r="AO7" s="885"/>
      <c r="AP7" s="885"/>
      <c r="AQ7" s="986"/>
      <c r="AR7" s="986"/>
      <c r="AS7" s="986"/>
      <c r="AT7" s="986"/>
      <c r="AU7" s="986"/>
      <c r="AV7" s="986"/>
      <c r="AW7" s="986"/>
      <c r="AX7" s="986"/>
      <c r="AY7" s="986"/>
      <c r="AZ7" s="986"/>
      <c r="BA7" s="986"/>
      <c r="BB7" s="986"/>
      <c r="BC7" s="986"/>
      <c r="BD7" s="986"/>
      <c r="BH7" s="986"/>
      <c r="BI7" s="986"/>
      <c r="BJ7" s="986"/>
      <c r="BK7" s="986"/>
      <c r="BL7" s="986"/>
      <c r="BM7" s="986"/>
      <c r="BN7" s="986"/>
      <c r="BO7" s="986"/>
      <c r="BP7" s="986"/>
      <c r="BQ7" s="986"/>
      <c r="BR7" s="986"/>
      <c r="BS7" s="986"/>
      <c r="BT7" s="986"/>
      <c r="BU7" s="986"/>
      <c r="BV7" s="986"/>
      <c r="BW7" s="986"/>
      <c r="BX7" s="986"/>
      <c r="BY7" s="986"/>
      <c r="BZ7" s="986"/>
      <c r="CA7" s="986"/>
      <c r="CB7" s="986"/>
      <c r="CC7" s="986"/>
      <c r="CD7" s="986"/>
      <c r="CH7" s="986"/>
      <c r="CI7" s="986"/>
      <c r="CJ7" s="986"/>
      <c r="CK7" s="986"/>
      <c r="CL7" s="986"/>
      <c r="CM7" s="986"/>
      <c r="CN7" s="986"/>
      <c r="CO7" s="986"/>
      <c r="CP7" s="986"/>
      <c r="CQ7" s="986"/>
      <c r="CR7" s="986"/>
      <c r="CS7" s="986"/>
      <c r="CT7" s="986"/>
      <c r="CU7" s="986"/>
      <c r="CV7" s="986"/>
      <c r="CW7" s="986"/>
      <c r="CX7" s="986"/>
      <c r="CY7" s="986"/>
      <c r="CZ7" s="986"/>
      <c r="DA7" s="986"/>
      <c r="DB7" s="986"/>
      <c r="DC7" s="986"/>
      <c r="DD7" s="986"/>
      <c r="DH7" s="986"/>
      <c r="DI7" s="986"/>
      <c r="DJ7" s="986"/>
      <c r="DK7" s="986"/>
      <c r="DL7" s="986"/>
      <c r="DM7" s="986"/>
      <c r="DN7" s="986"/>
      <c r="DO7" s="986"/>
      <c r="DP7" s="986"/>
      <c r="DQ7" s="986"/>
      <c r="DR7" s="986"/>
      <c r="DS7" s="986"/>
      <c r="DT7" s="986"/>
      <c r="DU7" s="986"/>
      <c r="DV7" s="986"/>
      <c r="DW7" s="986"/>
      <c r="DX7" s="986"/>
      <c r="DY7" s="986"/>
      <c r="DZ7" s="986"/>
      <c r="EA7" s="986"/>
      <c r="EB7" s="986"/>
      <c r="EC7" s="986"/>
      <c r="ED7" s="986"/>
      <c r="EH7" s="986"/>
      <c r="EI7" s="986"/>
      <c r="EJ7" s="986"/>
      <c r="EK7" s="986"/>
      <c r="EL7" s="986"/>
      <c r="EM7" s="986"/>
      <c r="EN7" s="986"/>
      <c r="EO7" s="986"/>
      <c r="EP7" s="986"/>
      <c r="EQ7" s="986"/>
      <c r="ER7" s="986"/>
      <c r="ES7" s="986"/>
      <c r="ET7" s="986"/>
      <c r="EU7" s="986"/>
      <c r="EV7" s="986"/>
      <c r="EW7" s="986"/>
      <c r="EX7" s="986"/>
      <c r="EY7" s="986"/>
      <c r="EZ7" s="986"/>
      <c r="FA7" s="986"/>
      <c r="FB7" s="986"/>
      <c r="FC7" s="986"/>
      <c r="FD7" s="986"/>
      <c r="FH7" s="986"/>
      <c r="FI7" s="986"/>
      <c r="FJ7" s="986"/>
      <c r="FK7" s="986"/>
      <c r="FL7" s="986"/>
      <c r="FM7" s="986"/>
      <c r="FN7" s="986"/>
      <c r="FO7" s="986"/>
      <c r="FP7" s="986"/>
      <c r="FQ7" s="986"/>
      <c r="FR7" s="986"/>
      <c r="FS7" s="986"/>
      <c r="FT7" s="986"/>
      <c r="FU7" s="986"/>
      <c r="FV7" s="986"/>
      <c r="FW7" s="986"/>
      <c r="FX7" s="986"/>
      <c r="FY7" s="986"/>
      <c r="FZ7" s="986"/>
      <c r="GA7" s="986"/>
      <c r="GB7" s="986"/>
      <c r="GC7" s="986"/>
      <c r="GD7" s="986"/>
      <c r="GH7" s="986"/>
      <c r="GI7" s="986"/>
      <c r="GJ7" s="986"/>
      <c r="GK7" s="986"/>
      <c r="GL7" s="986"/>
      <c r="GM7" s="986"/>
      <c r="GN7" s="986"/>
      <c r="GO7" s="986"/>
      <c r="GP7" s="986"/>
      <c r="GQ7" s="986"/>
      <c r="GR7" s="986"/>
      <c r="GS7" s="986"/>
      <c r="GT7" s="986"/>
      <c r="GU7" s="986"/>
      <c r="GV7" s="986"/>
      <c r="GW7" s="986"/>
      <c r="GX7" s="986"/>
      <c r="GY7" s="986"/>
      <c r="GZ7" s="986"/>
      <c r="HA7" s="986"/>
      <c r="HB7" s="986"/>
      <c r="HC7" s="986"/>
      <c r="HD7" s="986"/>
      <c r="HH7" s="986"/>
      <c r="HI7" s="986"/>
      <c r="HJ7" s="986"/>
      <c r="HK7" s="986"/>
      <c r="HL7" s="986"/>
      <c r="HM7" s="986"/>
      <c r="HN7" s="986"/>
      <c r="HO7" s="986"/>
      <c r="HP7" s="986"/>
      <c r="HQ7" s="986"/>
      <c r="HR7" s="986"/>
      <c r="HS7" s="986"/>
      <c r="HT7" s="986"/>
      <c r="HU7" s="986"/>
      <c r="HV7" s="986"/>
      <c r="HW7" s="986"/>
      <c r="HX7" s="986"/>
      <c r="HY7" s="986"/>
      <c r="HZ7" s="986"/>
      <c r="IA7" s="986"/>
      <c r="IB7" s="986"/>
      <c r="IC7" s="986"/>
      <c r="ID7" s="986"/>
      <c r="IH7" s="986"/>
      <c r="II7" s="986"/>
      <c r="IJ7" s="986"/>
      <c r="IK7" s="986"/>
      <c r="IL7" s="986"/>
      <c r="IM7" s="986"/>
      <c r="IN7" s="986"/>
      <c r="IO7" s="986"/>
      <c r="IP7" s="986"/>
      <c r="IQ7" s="986"/>
      <c r="IR7" s="986"/>
      <c r="IS7" s="986"/>
      <c r="IT7" s="986"/>
      <c r="IU7" s="986"/>
      <c r="IV7" s="986"/>
      <c r="IW7" s="986"/>
      <c r="IX7" s="986"/>
      <c r="IY7" s="986"/>
      <c r="IZ7" s="986"/>
      <c r="JA7" s="986"/>
      <c r="JB7" s="986"/>
      <c r="JC7" s="986"/>
      <c r="JD7" s="986"/>
    </row>
    <row r="8" spans="3:290" ht="13.5" customHeight="1">
      <c r="C8" s="296"/>
      <c r="D8" s="681" t="s">
        <v>139</v>
      </c>
      <c r="E8" s="682">
        <f>F8*G8*5</f>
        <v>0</v>
      </c>
      <c r="F8" s="805">
        <f>'C3_FormSec'!L14</f>
        <v>0</v>
      </c>
      <c r="G8" s="806">
        <f>'C3_FormSec'!L13</f>
        <v>0</v>
      </c>
      <c r="H8" s="975" t="s">
        <v>674</v>
      </c>
      <c r="I8" s="986"/>
      <c r="J8" s="986"/>
      <c r="K8" s="986"/>
      <c r="L8" s="986"/>
      <c r="M8" s="986"/>
      <c r="N8" s="986"/>
      <c r="O8" s="986"/>
      <c r="P8" s="986"/>
      <c r="Q8" s="986"/>
      <c r="R8" s="986"/>
      <c r="S8" s="986"/>
      <c r="T8" s="986"/>
      <c r="U8" s="986"/>
      <c r="V8" s="986"/>
      <c r="W8" s="986"/>
      <c r="X8" s="986"/>
      <c r="Y8" s="986"/>
      <c r="Z8" s="986"/>
      <c r="AA8" s="986"/>
      <c r="AB8" s="986"/>
      <c r="AC8" s="986"/>
      <c r="AD8" s="986"/>
      <c r="AF8" s="291"/>
      <c r="AH8" s="986"/>
      <c r="AI8" s="986"/>
      <c r="AJ8" s="986"/>
      <c r="AK8" s="986"/>
      <c r="AL8" s="986"/>
      <c r="AM8" s="986"/>
      <c r="AN8" s="986"/>
      <c r="AO8" s="986"/>
      <c r="AP8" s="986"/>
      <c r="AQ8" s="986"/>
      <c r="AR8" s="986"/>
      <c r="AS8" s="986"/>
      <c r="AT8" s="986"/>
      <c r="AU8" s="986"/>
      <c r="AV8" s="986"/>
      <c r="AW8" s="986"/>
      <c r="AX8" s="986"/>
      <c r="AY8" s="986"/>
      <c r="AZ8" s="986"/>
      <c r="BA8" s="986"/>
      <c r="BB8" s="986"/>
      <c r="BC8" s="986"/>
      <c r="BD8" s="986"/>
      <c r="BH8" s="986"/>
      <c r="BI8" s="986"/>
      <c r="BJ8" s="986"/>
      <c r="BK8" s="986"/>
      <c r="BL8" s="986"/>
      <c r="BM8" s="986"/>
      <c r="BN8" s="986"/>
      <c r="BO8" s="986"/>
      <c r="BP8" s="986"/>
      <c r="BQ8" s="986"/>
      <c r="BR8" s="986"/>
      <c r="BS8" s="986"/>
      <c r="BT8" s="986"/>
      <c r="BU8" s="986"/>
      <c r="BV8" s="986"/>
      <c r="BW8" s="986"/>
      <c r="BX8" s="986"/>
      <c r="BY8" s="986"/>
      <c r="BZ8" s="986"/>
      <c r="CA8" s="986"/>
      <c r="CB8" s="986"/>
      <c r="CC8" s="986"/>
      <c r="CD8" s="986"/>
      <c r="CH8" s="986"/>
      <c r="CI8" s="986"/>
      <c r="CJ8" s="986"/>
      <c r="CK8" s="986"/>
      <c r="CL8" s="986"/>
      <c r="CM8" s="986"/>
      <c r="CN8" s="986"/>
      <c r="CO8" s="986"/>
      <c r="CP8" s="986"/>
      <c r="CQ8" s="986"/>
      <c r="CR8" s="986"/>
      <c r="CS8" s="986"/>
      <c r="CT8" s="986"/>
      <c r="CU8" s="986"/>
      <c r="CV8" s="986"/>
      <c r="CW8" s="986"/>
      <c r="CX8" s="986"/>
      <c r="CY8" s="986"/>
      <c r="CZ8" s="986"/>
      <c r="DA8" s="986"/>
      <c r="DB8" s="986"/>
      <c r="DC8" s="986"/>
      <c r="DD8" s="986"/>
      <c r="DH8" s="986"/>
      <c r="DI8" s="986"/>
      <c r="DJ8" s="986"/>
      <c r="DK8" s="986"/>
      <c r="DL8" s="986"/>
      <c r="DM8" s="986"/>
      <c r="DN8" s="986"/>
      <c r="DO8" s="986"/>
      <c r="DP8" s="986"/>
      <c r="DQ8" s="986"/>
      <c r="DR8" s="986"/>
      <c r="DS8" s="986"/>
      <c r="DT8" s="986"/>
      <c r="DU8" s="986"/>
      <c r="DV8" s="986"/>
      <c r="DW8" s="986"/>
      <c r="DX8" s="986"/>
      <c r="DY8" s="986"/>
      <c r="DZ8" s="986"/>
      <c r="EA8" s="986"/>
      <c r="EB8" s="986"/>
      <c r="EC8" s="986"/>
      <c r="ED8" s="986"/>
      <c r="EH8" s="986"/>
      <c r="EI8" s="986"/>
      <c r="EJ8" s="986"/>
      <c r="EK8" s="986"/>
      <c r="EL8" s="986"/>
      <c r="EM8" s="986"/>
      <c r="EN8" s="986"/>
      <c r="EO8" s="986"/>
      <c r="EP8" s="986"/>
      <c r="EQ8" s="986"/>
      <c r="ER8" s="986"/>
      <c r="ES8" s="986"/>
      <c r="ET8" s="986"/>
      <c r="EU8" s="986"/>
      <c r="EV8" s="986"/>
      <c r="EW8" s="986"/>
      <c r="EX8" s="986"/>
      <c r="EY8" s="986"/>
      <c r="EZ8" s="986"/>
      <c r="FA8" s="986"/>
      <c r="FB8" s="986"/>
      <c r="FC8" s="986"/>
      <c r="FD8" s="986"/>
      <c r="FH8" s="986"/>
      <c r="FI8" s="986"/>
      <c r="FJ8" s="986"/>
      <c r="FK8" s="986"/>
      <c r="FL8" s="986"/>
      <c r="FM8" s="986"/>
      <c r="FN8" s="986"/>
      <c r="FO8" s="986"/>
      <c r="FP8" s="986"/>
      <c r="FQ8" s="986"/>
      <c r="FR8" s="986"/>
      <c r="FS8" s="986"/>
      <c r="FT8" s="986"/>
      <c r="FU8" s="986"/>
      <c r="FV8" s="986"/>
      <c r="FW8" s="986"/>
      <c r="FX8" s="986"/>
      <c r="FY8" s="986"/>
      <c r="FZ8" s="986"/>
      <c r="GA8" s="986"/>
      <c r="GB8" s="986"/>
      <c r="GC8" s="986"/>
      <c r="GD8" s="986"/>
      <c r="GH8" s="986"/>
      <c r="GI8" s="986"/>
      <c r="GJ8" s="986"/>
      <c r="GK8" s="986"/>
      <c r="GL8" s="986"/>
      <c r="GM8" s="986"/>
      <c r="GN8" s="986"/>
      <c r="GO8" s="986"/>
      <c r="GP8" s="986"/>
      <c r="GQ8" s="986"/>
      <c r="GR8" s="986"/>
      <c r="GS8" s="986"/>
      <c r="GT8" s="986"/>
      <c r="GU8" s="986"/>
      <c r="GV8" s="986"/>
      <c r="GW8" s="986"/>
      <c r="GX8" s="986"/>
      <c r="GY8" s="986"/>
      <c r="GZ8" s="986"/>
      <c r="HA8" s="986"/>
      <c r="HB8" s="986"/>
      <c r="HC8" s="986"/>
      <c r="HD8" s="986"/>
      <c r="HH8" s="986"/>
      <c r="HI8" s="986"/>
      <c r="HJ8" s="986"/>
      <c r="HK8" s="986"/>
      <c r="HL8" s="986"/>
      <c r="HM8" s="986"/>
      <c r="HN8" s="986"/>
      <c r="HO8" s="986"/>
      <c r="HP8" s="986"/>
      <c r="HQ8" s="986"/>
      <c r="HR8" s="986"/>
      <c r="HS8" s="986"/>
      <c r="HT8" s="986"/>
      <c r="HU8" s="986"/>
      <c r="HV8" s="986"/>
      <c r="HW8" s="986"/>
      <c r="HX8" s="986"/>
      <c r="HY8" s="986"/>
      <c r="HZ8" s="986"/>
      <c r="IA8" s="986"/>
      <c r="IB8" s="986"/>
      <c r="IC8" s="986"/>
      <c r="ID8" s="986"/>
      <c r="IH8" s="986"/>
      <c r="II8" s="986"/>
      <c r="IJ8" s="986"/>
      <c r="IK8" s="986"/>
      <c r="IL8" s="986"/>
      <c r="IM8" s="986"/>
      <c r="IN8" s="986"/>
      <c r="IO8" s="986"/>
      <c r="IP8" s="986"/>
      <c r="IQ8" s="986"/>
      <c r="IR8" s="986"/>
      <c r="IS8" s="986"/>
      <c r="IT8" s="986"/>
      <c r="IU8" s="986"/>
      <c r="IV8" s="986"/>
      <c r="IW8" s="986"/>
      <c r="IX8" s="986"/>
      <c r="IY8" s="986"/>
      <c r="IZ8" s="986"/>
      <c r="JA8" s="986"/>
      <c r="JB8" s="986"/>
      <c r="JC8" s="986"/>
      <c r="JD8" s="986"/>
    </row>
    <row r="9" spans="3:290" ht="3.75" customHeight="1">
      <c r="C9" s="296"/>
      <c r="D9" s="287"/>
      <c r="F9" s="986"/>
      <c r="G9" s="986"/>
      <c r="I9" s="986"/>
      <c r="J9" s="986"/>
      <c r="K9" s="986"/>
      <c r="L9" s="986"/>
      <c r="M9" s="986"/>
      <c r="N9" s="986"/>
      <c r="O9" s="986"/>
      <c r="P9" s="986"/>
      <c r="Q9" s="986"/>
      <c r="R9" s="986"/>
      <c r="S9" s="986"/>
      <c r="T9" s="986"/>
      <c r="U9" s="986"/>
      <c r="V9" s="986"/>
      <c r="W9" s="986"/>
      <c r="X9" s="986"/>
      <c r="Y9" s="986"/>
      <c r="Z9" s="986"/>
      <c r="AA9" s="986"/>
      <c r="AB9" s="986"/>
      <c r="AC9" s="986"/>
      <c r="AD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H9" s="986"/>
      <c r="FI9" s="986"/>
      <c r="FJ9" s="986"/>
      <c r="FK9" s="986"/>
      <c r="FL9" s="986"/>
      <c r="FM9" s="986"/>
      <c r="FN9" s="986"/>
      <c r="FO9" s="986"/>
      <c r="FP9" s="986"/>
      <c r="FQ9" s="986"/>
      <c r="FR9" s="986"/>
      <c r="FS9" s="986"/>
      <c r="FT9" s="986"/>
      <c r="FU9" s="986"/>
      <c r="FV9" s="986"/>
      <c r="FW9" s="986"/>
      <c r="FX9" s="986"/>
      <c r="FY9" s="986"/>
      <c r="FZ9" s="986"/>
      <c r="GA9" s="986"/>
      <c r="GB9" s="986"/>
      <c r="GC9" s="986"/>
      <c r="GD9" s="986"/>
      <c r="GH9" s="986"/>
      <c r="GI9" s="986"/>
      <c r="GJ9" s="986"/>
      <c r="GK9" s="986"/>
      <c r="GL9" s="986"/>
      <c r="GM9" s="986"/>
      <c r="GN9" s="986"/>
      <c r="GO9" s="986"/>
      <c r="GP9" s="986"/>
      <c r="GQ9" s="986"/>
      <c r="GR9" s="986"/>
      <c r="GS9" s="986"/>
      <c r="GT9" s="986"/>
      <c r="GU9" s="986"/>
      <c r="GV9" s="986"/>
      <c r="GW9" s="986"/>
      <c r="GX9" s="986"/>
      <c r="GY9" s="986"/>
      <c r="GZ9" s="986"/>
      <c r="HA9" s="986"/>
      <c r="HB9" s="986"/>
      <c r="HC9" s="986"/>
      <c r="HD9" s="986"/>
      <c r="HH9" s="986"/>
      <c r="HI9" s="986"/>
      <c r="HJ9" s="986"/>
      <c r="HK9" s="986"/>
      <c r="HL9" s="986"/>
      <c r="HM9" s="986"/>
      <c r="HN9" s="986"/>
      <c r="HO9" s="986"/>
      <c r="HP9" s="986"/>
      <c r="HQ9" s="986"/>
      <c r="HR9" s="986"/>
      <c r="HS9" s="986"/>
      <c r="HT9" s="986"/>
      <c r="HU9" s="986"/>
      <c r="HV9" s="986"/>
      <c r="HW9" s="986"/>
      <c r="HX9" s="986"/>
      <c r="HY9" s="986"/>
      <c r="HZ9" s="986"/>
      <c r="IA9" s="986"/>
      <c r="IB9" s="986"/>
      <c r="IC9" s="986"/>
      <c r="ID9" s="986"/>
      <c r="IH9" s="986"/>
      <c r="II9" s="986"/>
      <c r="IJ9" s="986"/>
      <c r="IK9" s="986"/>
      <c r="IL9" s="986"/>
      <c r="IM9" s="986"/>
      <c r="IN9" s="986"/>
      <c r="IO9" s="986"/>
      <c r="IP9" s="986"/>
      <c r="IQ9" s="986"/>
      <c r="IR9" s="986"/>
      <c r="IS9" s="986"/>
      <c r="IT9" s="986"/>
      <c r="IU9" s="986"/>
      <c r="IV9" s="986"/>
      <c r="IW9" s="986"/>
      <c r="IX9" s="986"/>
      <c r="IY9" s="986"/>
      <c r="IZ9" s="986"/>
      <c r="JA9" s="986"/>
      <c r="JB9" s="986"/>
      <c r="JC9" s="986"/>
      <c r="JD9" s="986"/>
    </row>
    <row r="10" spans="3:290" ht="14.25" customHeight="1">
      <c r="C10" s="296"/>
      <c r="D10" s="314" t="s">
        <v>402</v>
      </c>
      <c r="E10" s="315">
        <f>SUM(E24:E173)</f>
        <v>0</v>
      </c>
      <c r="F10" s="1088" t="s">
        <v>376</v>
      </c>
      <c r="G10" s="1089"/>
      <c r="H10" s="295" t="s">
        <v>377</v>
      </c>
      <c r="I10" s="986"/>
      <c r="J10" s="986"/>
      <c r="K10" s="986"/>
      <c r="L10" s="986"/>
      <c r="M10" s="986"/>
      <c r="N10" s="986"/>
      <c r="O10" s="986"/>
      <c r="P10" s="986"/>
      <c r="Q10" s="986"/>
      <c r="R10" s="986"/>
      <c r="S10" s="986"/>
      <c r="T10" s="986"/>
      <c r="U10" s="986"/>
      <c r="V10" s="986"/>
      <c r="W10" s="986"/>
      <c r="X10" s="986"/>
      <c r="Y10" s="986"/>
      <c r="Z10" s="986"/>
      <c r="AA10" s="986"/>
      <c r="AB10" s="986"/>
      <c r="AC10" s="986"/>
      <c r="AD10" s="986"/>
      <c r="AG10" s="298" t="s">
        <v>378</v>
      </c>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G10" s="298" t="s">
        <v>378</v>
      </c>
      <c r="BH10" s="986"/>
      <c r="BI10" s="986"/>
      <c r="BJ10" s="986"/>
      <c r="BK10" s="986"/>
      <c r="BL10" s="986"/>
      <c r="BM10" s="986"/>
      <c r="BN10" s="986"/>
      <c r="BO10" s="986"/>
      <c r="BP10" s="986"/>
      <c r="BQ10" s="986"/>
      <c r="BR10" s="986"/>
      <c r="BS10" s="986"/>
      <c r="BT10" s="986"/>
      <c r="BU10" s="986"/>
      <c r="BV10" s="986"/>
      <c r="BW10" s="986"/>
      <c r="BX10" s="986"/>
      <c r="BY10" s="986"/>
      <c r="BZ10" s="986"/>
      <c r="CA10" s="986"/>
      <c r="CB10" s="986"/>
      <c r="CC10" s="986"/>
      <c r="CD10" s="986"/>
      <c r="CG10" s="298" t="s">
        <v>378</v>
      </c>
      <c r="CH10" s="986"/>
      <c r="CI10" s="986"/>
      <c r="CJ10" s="986"/>
      <c r="CK10" s="986"/>
      <c r="CL10" s="986"/>
      <c r="CM10" s="986"/>
      <c r="CN10" s="986"/>
      <c r="CO10" s="986"/>
      <c r="CP10" s="986"/>
      <c r="CQ10" s="986"/>
      <c r="CR10" s="986"/>
      <c r="CS10" s="986"/>
      <c r="CT10" s="986"/>
      <c r="CU10" s="986"/>
      <c r="CV10" s="986"/>
      <c r="CW10" s="986"/>
      <c r="CX10" s="986"/>
      <c r="CY10" s="986"/>
      <c r="CZ10" s="986"/>
      <c r="DA10" s="986"/>
      <c r="DB10" s="986"/>
      <c r="DC10" s="986"/>
      <c r="DD10" s="986"/>
      <c r="DG10" s="298" t="s">
        <v>378</v>
      </c>
      <c r="DH10" s="986"/>
      <c r="DI10" s="986"/>
      <c r="DJ10" s="986"/>
      <c r="DK10" s="986"/>
      <c r="DL10" s="986"/>
      <c r="DM10" s="986"/>
      <c r="DN10" s="986"/>
      <c r="DO10" s="986"/>
      <c r="DP10" s="986"/>
      <c r="DQ10" s="986"/>
      <c r="DR10" s="986"/>
      <c r="DS10" s="986"/>
      <c r="DT10" s="986"/>
      <c r="DU10" s="986"/>
      <c r="DV10" s="986"/>
      <c r="DW10" s="986"/>
      <c r="DX10" s="986"/>
      <c r="DY10" s="986"/>
      <c r="DZ10" s="986"/>
      <c r="EA10" s="986"/>
      <c r="EB10" s="986"/>
      <c r="EC10" s="986"/>
      <c r="ED10" s="986"/>
      <c r="EG10" s="298" t="s">
        <v>378</v>
      </c>
      <c r="EH10" s="986"/>
      <c r="EI10" s="986"/>
      <c r="EJ10" s="986"/>
      <c r="EK10" s="986"/>
      <c r="EL10" s="986"/>
      <c r="EM10" s="986"/>
      <c r="EN10" s="986"/>
      <c r="EO10" s="986"/>
      <c r="EP10" s="986"/>
      <c r="EQ10" s="986"/>
      <c r="ER10" s="986"/>
      <c r="ES10" s="986"/>
      <c r="ET10" s="986"/>
      <c r="EU10" s="986"/>
      <c r="EV10" s="986"/>
      <c r="EW10" s="986"/>
      <c r="EX10" s="986"/>
      <c r="EY10" s="986"/>
      <c r="EZ10" s="986"/>
      <c r="FA10" s="986"/>
      <c r="FB10" s="986"/>
      <c r="FC10" s="986"/>
      <c r="FD10" s="986"/>
      <c r="FG10" s="298" t="s">
        <v>378</v>
      </c>
      <c r="FH10" s="986"/>
      <c r="FI10" s="986"/>
      <c r="FJ10" s="986"/>
      <c r="FK10" s="986"/>
      <c r="FL10" s="986"/>
      <c r="FM10" s="986"/>
      <c r="FN10" s="986"/>
      <c r="FO10" s="986"/>
      <c r="FP10" s="986"/>
      <c r="FQ10" s="986"/>
      <c r="FR10" s="986"/>
      <c r="FS10" s="986"/>
      <c r="FT10" s="986"/>
      <c r="FU10" s="986"/>
      <c r="FV10" s="986"/>
      <c r="FW10" s="986"/>
      <c r="FX10" s="986"/>
      <c r="FY10" s="986"/>
      <c r="FZ10" s="986"/>
      <c r="GA10" s="986"/>
      <c r="GB10" s="986"/>
      <c r="GC10" s="986"/>
      <c r="GD10" s="986"/>
      <c r="GG10" s="298" t="s">
        <v>378</v>
      </c>
      <c r="GH10" s="986"/>
      <c r="GI10" s="986"/>
      <c r="GJ10" s="986"/>
      <c r="GK10" s="986"/>
      <c r="GL10" s="986"/>
      <c r="GM10" s="986"/>
      <c r="GN10" s="986"/>
      <c r="GO10" s="986"/>
      <c r="GP10" s="986"/>
      <c r="GQ10" s="986"/>
      <c r="GR10" s="986"/>
      <c r="GS10" s="986"/>
      <c r="GT10" s="986"/>
      <c r="GU10" s="986"/>
      <c r="GV10" s="986"/>
      <c r="GW10" s="986"/>
      <c r="GX10" s="986"/>
      <c r="GY10" s="986"/>
      <c r="GZ10" s="986"/>
      <c r="HA10" s="986"/>
      <c r="HB10" s="986"/>
      <c r="HC10" s="986"/>
      <c r="HD10" s="986"/>
      <c r="HG10" s="298" t="s">
        <v>378</v>
      </c>
      <c r="HH10" s="986"/>
      <c r="HI10" s="986"/>
      <c r="HJ10" s="986"/>
      <c r="HK10" s="986"/>
      <c r="HL10" s="986"/>
      <c r="HM10" s="986"/>
      <c r="HN10" s="986"/>
      <c r="HO10" s="986"/>
      <c r="HP10" s="986"/>
      <c r="HQ10" s="986"/>
      <c r="HR10" s="986"/>
      <c r="HS10" s="986"/>
      <c r="HT10" s="986"/>
      <c r="HU10" s="986"/>
      <c r="HV10" s="986"/>
      <c r="HW10" s="986"/>
      <c r="HX10" s="986"/>
      <c r="HY10" s="986"/>
      <c r="HZ10" s="986"/>
      <c r="IA10" s="986"/>
      <c r="IB10" s="986"/>
      <c r="IC10" s="986"/>
      <c r="ID10" s="986"/>
      <c r="IG10" s="298" t="s">
        <v>378</v>
      </c>
      <c r="IH10" s="986"/>
      <c r="II10" s="986"/>
      <c r="IJ10" s="986"/>
      <c r="IK10" s="986"/>
      <c r="IL10" s="986"/>
      <c r="IM10" s="986"/>
      <c r="IN10" s="986"/>
      <c r="IO10" s="986"/>
      <c r="IP10" s="986"/>
      <c r="IQ10" s="986"/>
      <c r="IR10" s="986"/>
      <c r="IS10" s="986"/>
      <c r="IT10" s="986"/>
      <c r="IU10" s="986"/>
      <c r="IV10" s="986"/>
      <c r="IW10" s="986"/>
      <c r="IX10" s="986"/>
      <c r="IY10" s="986"/>
      <c r="IZ10" s="986"/>
      <c r="JA10" s="986"/>
      <c r="JB10" s="986"/>
      <c r="JC10" s="986"/>
      <c r="JD10" s="986"/>
      <c r="JG10" s="298" t="s">
        <v>378</v>
      </c>
      <c r="JH10" s="986"/>
      <c r="JI10" s="986"/>
      <c r="JJ10" s="986"/>
      <c r="JK10" s="986"/>
      <c r="JL10" s="986"/>
      <c r="JM10" s="986"/>
      <c r="JN10" s="986"/>
      <c r="JO10" s="986"/>
      <c r="JP10" s="986"/>
      <c r="JQ10" s="986"/>
      <c r="JR10" s="986"/>
      <c r="JS10" s="986"/>
      <c r="JT10" s="986"/>
      <c r="JU10" s="986"/>
      <c r="JV10" s="986"/>
      <c r="JW10" s="986"/>
      <c r="JX10" s="986"/>
      <c r="JY10" s="986"/>
      <c r="JZ10" s="986"/>
      <c r="KA10" s="986"/>
      <c r="KB10" s="986"/>
      <c r="KC10" s="986"/>
      <c r="KD10" s="986"/>
    </row>
    <row r="11" spans="3:290" ht="13.5" customHeight="1">
      <c r="C11" s="299"/>
      <c r="D11" s="985" t="s">
        <v>379</v>
      </c>
      <c r="E11" s="984" t="s">
        <v>380</v>
      </c>
      <c r="F11" s="984" t="s">
        <v>381</v>
      </c>
      <c r="G11" s="984" t="s">
        <v>382</v>
      </c>
      <c r="H11" s="1075" t="s">
        <v>164</v>
      </c>
      <c r="I11" s="1075"/>
      <c r="J11" s="1075"/>
      <c r="K11" s="1076" t="s">
        <v>380</v>
      </c>
      <c r="L11" s="1076"/>
      <c r="M11" s="1077" t="s">
        <v>381</v>
      </c>
      <c r="N11" s="1077"/>
      <c r="O11" s="1077" t="s">
        <v>382</v>
      </c>
      <c r="P11" s="1077"/>
      <c r="Q11" s="1090"/>
      <c r="R11" s="1091"/>
      <c r="S11" s="986"/>
      <c r="T11" s="986"/>
      <c r="U11" s="986"/>
      <c r="V11" s="986"/>
      <c r="W11" s="986"/>
      <c r="X11" s="986"/>
      <c r="Y11" s="986"/>
      <c r="Z11" s="986"/>
      <c r="AA11" s="986"/>
      <c r="AB11" s="986"/>
      <c r="AC11" s="986"/>
      <c r="AD11" s="986"/>
      <c r="AG11" s="1092" t="s">
        <v>164</v>
      </c>
      <c r="AH11" s="1093"/>
      <c r="AI11" s="1094"/>
      <c r="AJ11" s="1095" t="s">
        <v>380</v>
      </c>
      <c r="AK11" s="1096"/>
      <c r="AL11" s="1097" t="s">
        <v>381</v>
      </c>
      <c r="AM11" s="1098"/>
      <c r="AN11" s="1097" t="s">
        <v>382</v>
      </c>
      <c r="AO11" s="1098"/>
      <c r="AP11" s="986"/>
      <c r="AQ11" s="986"/>
      <c r="AR11" s="986"/>
      <c r="AS11" s="986"/>
      <c r="AT11" s="986"/>
      <c r="AU11" s="986"/>
      <c r="AV11" s="986"/>
      <c r="AW11" s="986"/>
      <c r="AX11" s="986"/>
      <c r="AY11" s="986"/>
      <c r="AZ11" s="986"/>
      <c r="BA11" s="986"/>
      <c r="BB11" s="986"/>
      <c r="BC11" s="986"/>
      <c r="BD11" s="986"/>
      <c r="BG11" s="1075" t="s">
        <v>164</v>
      </c>
      <c r="BH11" s="1075"/>
      <c r="BI11" s="1075"/>
      <c r="BJ11" s="1076" t="s">
        <v>380</v>
      </c>
      <c r="BK11" s="1076"/>
      <c r="BL11" s="1077" t="s">
        <v>381</v>
      </c>
      <c r="BM11" s="1077"/>
      <c r="BN11" s="1077" t="s">
        <v>382</v>
      </c>
      <c r="BO11" s="1077"/>
      <c r="BP11" s="986"/>
      <c r="BQ11" s="986"/>
      <c r="BR11" s="986"/>
      <c r="BS11" s="986"/>
      <c r="BT11" s="986"/>
      <c r="BU11" s="986"/>
      <c r="BV11" s="986"/>
      <c r="BW11" s="986"/>
      <c r="BX11" s="986"/>
      <c r="BY11" s="986"/>
      <c r="BZ11" s="986"/>
      <c r="CA11" s="986"/>
      <c r="CB11" s="986"/>
      <c r="CC11" s="986"/>
      <c r="CD11" s="986"/>
      <c r="CG11" s="1075" t="s">
        <v>164</v>
      </c>
      <c r="CH11" s="1075"/>
      <c r="CI11" s="1075"/>
      <c r="CJ11" s="1076" t="s">
        <v>380</v>
      </c>
      <c r="CK11" s="1076"/>
      <c r="CL11" s="1077" t="s">
        <v>381</v>
      </c>
      <c r="CM11" s="1077"/>
      <c r="CN11" s="1077" t="s">
        <v>382</v>
      </c>
      <c r="CO11" s="1077"/>
      <c r="CP11" s="986"/>
      <c r="CQ11" s="986"/>
      <c r="CR11" s="986"/>
      <c r="CS11" s="986"/>
      <c r="CT11" s="986"/>
      <c r="CU11" s="986"/>
      <c r="CV11" s="986"/>
      <c r="CW11" s="986"/>
      <c r="CX11" s="986"/>
      <c r="CY11" s="986"/>
      <c r="CZ11" s="986"/>
      <c r="DA11" s="986"/>
      <c r="DB11" s="986"/>
      <c r="DC11" s="986"/>
      <c r="DD11" s="986"/>
      <c r="DG11" s="1075" t="s">
        <v>164</v>
      </c>
      <c r="DH11" s="1075"/>
      <c r="DI11" s="1075"/>
      <c r="DJ11" s="1076" t="s">
        <v>380</v>
      </c>
      <c r="DK11" s="1076"/>
      <c r="DL11" s="1077" t="s">
        <v>381</v>
      </c>
      <c r="DM11" s="1077"/>
      <c r="DN11" s="1077" t="s">
        <v>382</v>
      </c>
      <c r="DO11" s="1077"/>
      <c r="DP11" s="986"/>
      <c r="DQ11" s="986"/>
      <c r="DR11" s="986"/>
      <c r="DS11" s="986"/>
      <c r="DT11" s="986"/>
      <c r="DU11" s="986"/>
      <c r="DV11" s="986"/>
      <c r="DW11" s="986"/>
      <c r="DX11" s="986"/>
      <c r="DY11" s="986"/>
      <c r="DZ11" s="986"/>
      <c r="EA11" s="986"/>
      <c r="EB11" s="986"/>
      <c r="EC11" s="986"/>
      <c r="ED11" s="986"/>
      <c r="EG11" s="1075" t="s">
        <v>164</v>
      </c>
      <c r="EH11" s="1075"/>
      <c r="EI11" s="1075"/>
      <c r="EJ11" s="1076" t="s">
        <v>380</v>
      </c>
      <c r="EK11" s="1076"/>
      <c r="EL11" s="1077" t="s">
        <v>381</v>
      </c>
      <c r="EM11" s="1077"/>
      <c r="EN11" s="1077" t="s">
        <v>382</v>
      </c>
      <c r="EO11" s="1077"/>
      <c r="EP11" s="986"/>
      <c r="EQ11" s="986"/>
      <c r="ER11" s="986"/>
      <c r="ES11" s="986"/>
      <c r="ET11" s="986"/>
      <c r="EU11" s="986"/>
      <c r="EV11" s="986"/>
      <c r="EW11" s="986"/>
      <c r="EX11" s="986"/>
      <c r="EY11" s="986"/>
      <c r="EZ11" s="986"/>
      <c r="FA11" s="986"/>
      <c r="FB11" s="986"/>
      <c r="FC11" s="986"/>
      <c r="FD11" s="986"/>
      <c r="FG11" s="1075" t="s">
        <v>164</v>
      </c>
      <c r="FH11" s="1075"/>
      <c r="FI11" s="1075"/>
      <c r="FJ11" s="1076" t="s">
        <v>380</v>
      </c>
      <c r="FK11" s="1076"/>
      <c r="FL11" s="1077" t="s">
        <v>381</v>
      </c>
      <c r="FM11" s="1077"/>
      <c r="FN11" s="1077" t="s">
        <v>382</v>
      </c>
      <c r="FO11" s="1077"/>
      <c r="FP11" s="986"/>
      <c r="FQ11" s="986"/>
      <c r="FR11" s="986"/>
      <c r="FS11" s="986"/>
      <c r="FT11" s="986"/>
      <c r="FU11" s="986"/>
      <c r="FV11" s="986"/>
      <c r="FW11" s="986"/>
      <c r="FX11" s="986"/>
      <c r="FY11" s="986"/>
      <c r="FZ11" s="986"/>
      <c r="GA11" s="986"/>
      <c r="GB11" s="986"/>
      <c r="GC11" s="986"/>
      <c r="GD11" s="986"/>
      <c r="GG11" s="1075" t="s">
        <v>164</v>
      </c>
      <c r="GH11" s="1075"/>
      <c r="GI11" s="1075"/>
      <c r="GJ11" s="1076" t="s">
        <v>380</v>
      </c>
      <c r="GK11" s="1076"/>
      <c r="GL11" s="1077" t="s">
        <v>381</v>
      </c>
      <c r="GM11" s="1077"/>
      <c r="GN11" s="1077" t="s">
        <v>382</v>
      </c>
      <c r="GO11" s="1077"/>
      <c r="GP11" s="986"/>
      <c r="GQ11" s="986"/>
      <c r="GR11" s="986"/>
      <c r="GS11" s="986"/>
      <c r="GT11" s="986"/>
      <c r="GU11" s="986"/>
      <c r="GV11" s="986"/>
      <c r="GW11" s="986"/>
      <c r="GX11" s="986"/>
      <c r="GY11" s="986"/>
      <c r="GZ11" s="986"/>
      <c r="HA11" s="986"/>
      <c r="HB11" s="986"/>
      <c r="HC11" s="986"/>
      <c r="HD11" s="986"/>
      <c r="HG11" s="1075" t="s">
        <v>164</v>
      </c>
      <c r="HH11" s="1075"/>
      <c r="HI11" s="1075"/>
      <c r="HJ11" s="1076" t="s">
        <v>380</v>
      </c>
      <c r="HK11" s="1076"/>
      <c r="HL11" s="1077" t="s">
        <v>381</v>
      </c>
      <c r="HM11" s="1077"/>
      <c r="HN11" s="1077" t="s">
        <v>382</v>
      </c>
      <c r="HO11" s="1077"/>
      <c r="HP11" s="986"/>
      <c r="HQ11" s="986"/>
      <c r="HR11" s="986"/>
      <c r="HS11" s="986"/>
      <c r="HT11" s="986"/>
      <c r="HU11" s="986"/>
      <c r="HV11" s="986"/>
      <c r="HW11" s="986"/>
      <c r="HX11" s="986"/>
      <c r="HY11" s="986"/>
      <c r="HZ11" s="986"/>
      <c r="IA11" s="986"/>
      <c r="IB11" s="986"/>
      <c r="IC11" s="986"/>
      <c r="ID11" s="986"/>
      <c r="IG11" s="1075" t="s">
        <v>164</v>
      </c>
      <c r="IH11" s="1075"/>
      <c r="II11" s="1075"/>
      <c r="IJ11" s="1076" t="s">
        <v>380</v>
      </c>
      <c r="IK11" s="1076"/>
      <c r="IL11" s="1077" t="s">
        <v>381</v>
      </c>
      <c r="IM11" s="1077"/>
      <c r="IN11" s="1077" t="s">
        <v>382</v>
      </c>
      <c r="IO11" s="1077"/>
      <c r="IP11" s="986"/>
      <c r="IQ11" s="986"/>
      <c r="IR11" s="986"/>
      <c r="IS11" s="986"/>
      <c r="IT11" s="986"/>
      <c r="IU11" s="986"/>
      <c r="IV11" s="986"/>
      <c r="IW11" s="986"/>
      <c r="IX11" s="986"/>
      <c r="IY11" s="986"/>
      <c r="IZ11" s="986"/>
      <c r="JA11" s="986"/>
      <c r="JB11" s="986"/>
      <c r="JC11" s="986"/>
      <c r="JD11" s="986"/>
      <c r="JG11" s="1075" t="s">
        <v>164</v>
      </c>
      <c r="JH11" s="1075"/>
      <c r="JI11" s="1075"/>
      <c r="JJ11" s="1076" t="s">
        <v>380</v>
      </c>
      <c r="JK11" s="1076"/>
      <c r="JL11" s="1077" t="s">
        <v>381</v>
      </c>
      <c r="JM11" s="1077"/>
      <c r="JN11" s="1077" t="s">
        <v>382</v>
      </c>
      <c r="JO11" s="1077"/>
      <c r="JP11" s="986"/>
      <c r="JQ11" s="986"/>
      <c r="JR11" s="986"/>
      <c r="JS11" s="986"/>
      <c r="JT11" s="986"/>
      <c r="JU11" s="986"/>
      <c r="JV11" s="986"/>
      <c r="JW11" s="986"/>
      <c r="JX11" s="986"/>
      <c r="JY11" s="986"/>
      <c r="JZ11" s="986"/>
      <c r="KA11" s="986"/>
      <c r="KB11" s="986"/>
      <c r="KC11" s="986"/>
      <c r="KD11" s="986"/>
    </row>
    <row r="12" spans="3:290" ht="14.25" customHeight="1">
      <c r="C12" s="299"/>
      <c r="D12" s="478">
        <v>2016</v>
      </c>
      <c r="E12" s="476">
        <f>K12+AJ12+BJ12+CJ12+EJ12+HJ12+IJ12+DJ12+FJ12+GJ12</f>
        <v>182</v>
      </c>
      <c r="F12" s="476">
        <f>'C3_FormSec'!AQ44</f>
        <v>0</v>
      </c>
      <c r="G12" s="477">
        <f>'C3_FormSec'!AR44</f>
        <v>0</v>
      </c>
      <c r="H12" s="1099" t="s">
        <v>181</v>
      </c>
      <c r="I12" s="1099"/>
      <c r="J12" s="1100"/>
      <c r="K12" s="1101">
        <v>12</v>
      </c>
      <c r="L12" s="1102"/>
      <c r="M12" s="1103">
        <f>IF(K12="","",K12*F$8)</f>
        <v>0</v>
      </c>
      <c r="N12" s="1104"/>
      <c r="O12" s="1104">
        <f>IF(K12="","",M12*G$8)</f>
        <v>0</v>
      </c>
      <c r="P12" s="1104"/>
      <c r="Q12" s="975" t="s">
        <v>674</v>
      </c>
      <c r="R12" s="986"/>
      <c r="S12" s="986"/>
      <c r="T12" s="986"/>
      <c r="U12" s="986"/>
      <c r="V12" s="986"/>
      <c r="W12" s="986"/>
      <c r="X12" s="986"/>
      <c r="Y12" s="986"/>
      <c r="Z12" s="986"/>
      <c r="AA12" s="986"/>
      <c r="AB12" s="986"/>
      <c r="AC12" s="986"/>
      <c r="AD12" s="986"/>
      <c r="AG12" s="1079">
        <f>'C3_FormSec'!B24</f>
        <v>42826</v>
      </c>
      <c r="AH12" s="1105"/>
      <c r="AI12" s="1106"/>
      <c r="AJ12" s="1107">
        <f>'C3_FormSec'!AP24</f>
        <v>20</v>
      </c>
      <c r="AK12" s="1108"/>
      <c r="AL12" s="1109">
        <f>'C3_FormSec'!AQ24</f>
        <v>0</v>
      </c>
      <c r="AM12" s="1082"/>
      <c r="AN12" s="1110">
        <f>'C3_FormSec'!AR24</f>
        <v>0</v>
      </c>
      <c r="AO12" s="1082"/>
      <c r="AP12" s="986"/>
      <c r="AQ12" s="986"/>
      <c r="AR12" s="986"/>
      <c r="AS12" s="986"/>
      <c r="AT12" s="986"/>
      <c r="AU12" s="986"/>
      <c r="AV12" s="986"/>
      <c r="AW12" s="986"/>
      <c r="AX12" s="986"/>
      <c r="AY12" s="986"/>
      <c r="AZ12" s="986"/>
      <c r="BA12" s="986"/>
      <c r="BB12" s="986"/>
      <c r="BC12" s="986"/>
      <c r="BD12" s="986"/>
      <c r="BG12" s="1078">
        <f>'C3_FormSec'!B26</f>
        <v>42856</v>
      </c>
      <c r="BH12" s="1078"/>
      <c r="BI12" s="1079"/>
      <c r="BJ12" s="1080">
        <f>'C3_FormSec'!AP26</f>
        <v>22</v>
      </c>
      <c r="BK12" s="1081"/>
      <c r="BL12" s="1082">
        <f>'C3_FormSec'!AQ26</f>
        <v>0</v>
      </c>
      <c r="BM12" s="1083"/>
      <c r="BN12" s="1083">
        <f>'C3_FormSec'!AR26</f>
        <v>0</v>
      </c>
      <c r="BO12" s="1083"/>
      <c r="BP12" s="986"/>
      <c r="BQ12" s="986"/>
      <c r="BR12" s="986"/>
      <c r="BS12" s="986"/>
      <c r="BT12" s="986"/>
      <c r="BU12" s="986"/>
      <c r="BV12" s="986"/>
      <c r="BW12" s="986"/>
      <c r="BX12" s="986"/>
      <c r="BY12" s="986"/>
      <c r="BZ12" s="986"/>
      <c r="CA12" s="986"/>
      <c r="CB12" s="986"/>
      <c r="CC12" s="986"/>
      <c r="CD12" s="986"/>
      <c r="CG12" s="1078">
        <f>'C3_FormSec'!B28</f>
        <v>42887</v>
      </c>
      <c r="CH12" s="1078"/>
      <c r="CI12" s="1079"/>
      <c r="CJ12" s="1080">
        <f>'C3_FormSec'!AP28</f>
        <v>21</v>
      </c>
      <c r="CK12" s="1081"/>
      <c r="CL12" s="1082">
        <f>'C3_FormSec'!AQ28</f>
        <v>0</v>
      </c>
      <c r="CM12" s="1083"/>
      <c r="CN12" s="1083">
        <f>'C3_FormSec'!AR28</f>
        <v>0</v>
      </c>
      <c r="CO12" s="1083"/>
      <c r="CP12" s="986"/>
      <c r="CQ12" s="986"/>
      <c r="CR12" s="986"/>
      <c r="CS12" s="986"/>
      <c r="CT12" s="986"/>
      <c r="CU12" s="986"/>
      <c r="CV12" s="986"/>
      <c r="CW12" s="986"/>
      <c r="CX12" s="986"/>
      <c r="CY12" s="986"/>
      <c r="CZ12" s="986"/>
      <c r="DA12" s="986"/>
      <c r="DB12" s="986"/>
      <c r="DC12" s="986"/>
      <c r="DD12" s="986"/>
      <c r="DG12" s="1078">
        <f>'C3_FormSec'!B30</f>
        <v>42917</v>
      </c>
      <c r="DH12" s="1078"/>
      <c r="DI12" s="1079"/>
      <c r="DJ12" s="1080">
        <f>'C3_FormSec'!AP30</f>
        <v>15</v>
      </c>
      <c r="DK12" s="1081"/>
      <c r="DL12" s="1082">
        <f>'C3_FormSec'!AQ30</f>
        <v>0</v>
      </c>
      <c r="DM12" s="1083"/>
      <c r="DN12" s="1083">
        <f>'C3_FormSec'!AR30</f>
        <v>0</v>
      </c>
      <c r="DO12" s="1083"/>
      <c r="DP12" s="986"/>
      <c r="DQ12" s="986"/>
      <c r="DR12" s="986"/>
      <c r="DS12" s="986"/>
      <c r="DT12" s="986"/>
      <c r="DU12" s="986"/>
      <c r="DV12" s="986"/>
      <c r="DW12" s="986"/>
      <c r="DX12" s="986"/>
      <c r="DY12" s="986"/>
      <c r="DZ12" s="986"/>
      <c r="EA12" s="986"/>
      <c r="EB12" s="986"/>
      <c r="EC12" s="986"/>
      <c r="ED12" s="986"/>
      <c r="EG12" s="1078">
        <f>'C3_FormSec'!B32</f>
        <v>42948</v>
      </c>
      <c r="EH12" s="1078"/>
      <c r="EI12" s="1079"/>
      <c r="EJ12" s="1080">
        <f>'C3_FormSec'!AP32</f>
        <v>18</v>
      </c>
      <c r="EK12" s="1081"/>
      <c r="EL12" s="1082">
        <f>'C3_FormSec'!AQ32</f>
        <v>0</v>
      </c>
      <c r="EM12" s="1083"/>
      <c r="EN12" s="1083">
        <f>'C3_FormSec'!AR32</f>
        <v>0</v>
      </c>
      <c r="EO12" s="1083"/>
      <c r="EP12" s="986"/>
      <c r="EQ12" s="986"/>
      <c r="ER12" s="986"/>
      <c r="ES12" s="986"/>
      <c r="ET12" s="986"/>
      <c r="EU12" s="986"/>
      <c r="EV12" s="986"/>
      <c r="EW12" s="986"/>
      <c r="EX12" s="986"/>
      <c r="EY12" s="986"/>
      <c r="EZ12" s="986"/>
      <c r="FA12" s="986"/>
      <c r="FB12" s="986"/>
      <c r="FC12" s="986"/>
      <c r="FD12" s="986"/>
      <c r="FG12" s="1078">
        <f>'C3_FormSec'!B34</f>
        <v>42979</v>
      </c>
      <c r="FH12" s="1078"/>
      <c r="FI12" s="1079"/>
      <c r="FJ12" s="1080">
        <f>'C3_FormSec'!AP34</f>
        <v>21</v>
      </c>
      <c r="FK12" s="1081"/>
      <c r="FL12" s="1082">
        <f>'C3_FormSec'!AQ34</f>
        <v>0</v>
      </c>
      <c r="FM12" s="1083"/>
      <c r="FN12" s="1083">
        <f>'C3_FormSec'!AR34</f>
        <v>0</v>
      </c>
      <c r="FO12" s="1083"/>
      <c r="FP12" s="986"/>
      <c r="FQ12" s="986"/>
      <c r="FR12" s="986"/>
      <c r="FS12" s="986"/>
      <c r="FT12" s="986"/>
      <c r="FU12" s="986"/>
      <c r="FV12" s="986"/>
      <c r="FW12" s="986"/>
      <c r="FX12" s="986"/>
      <c r="FY12" s="986"/>
      <c r="FZ12" s="986"/>
      <c r="GA12" s="986"/>
      <c r="GB12" s="986"/>
      <c r="GC12" s="986"/>
      <c r="GD12" s="986"/>
      <c r="GG12" s="1078">
        <f>'C3_FormSec'!B36</f>
        <v>43009</v>
      </c>
      <c r="GH12" s="1078"/>
      <c r="GI12" s="1079"/>
      <c r="GJ12" s="1080">
        <f>'C3_FormSec'!AP36</f>
        <v>22</v>
      </c>
      <c r="GK12" s="1081"/>
      <c r="GL12" s="1082">
        <f>'C3_FormSec'!AQ36</f>
        <v>0</v>
      </c>
      <c r="GM12" s="1083"/>
      <c r="GN12" s="1083">
        <f>'C3_FormSec'!AR36</f>
        <v>0</v>
      </c>
      <c r="GO12" s="1083"/>
      <c r="GP12" s="986"/>
      <c r="GQ12" s="986"/>
      <c r="GR12" s="986"/>
      <c r="GS12" s="986"/>
      <c r="GT12" s="986"/>
      <c r="GU12" s="986"/>
      <c r="GV12" s="986"/>
      <c r="GW12" s="986"/>
      <c r="GX12" s="986"/>
      <c r="GY12" s="986"/>
      <c r="GZ12" s="986"/>
      <c r="HA12" s="986"/>
      <c r="HB12" s="986"/>
      <c r="HC12" s="986"/>
      <c r="HD12" s="986"/>
      <c r="HG12" s="1078">
        <f>'C3_FormSec'!B38</f>
        <v>43040</v>
      </c>
      <c r="HH12" s="1078"/>
      <c r="HI12" s="1079"/>
      <c r="HJ12" s="1080">
        <f>'C3_FormSec'!AP38</f>
        <v>21</v>
      </c>
      <c r="HK12" s="1081"/>
      <c r="HL12" s="1082">
        <f>'C3_FormSec'!AQ38</f>
        <v>0</v>
      </c>
      <c r="HM12" s="1083"/>
      <c r="HN12" s="1083">
        <f>'C3_FormSec'!AR38</f>
        <v>0</v>
      </c>
      <c r="HO12" s="1083"/>
      <c r="HP12" s="986"/>
      <c r="HQ12" s="986"/>
      <c r="HR12" s="986"/>
      <c r="HS12" s="986"/>
      <c r="HT12" s="986"/>
      <c r="HU12" s="986"/>
      <c r="HV12" s="986"/>
      <c r="HW12" s="986"/>
      <c r="HX12" s="986"/>
      <c r="HY12" s="986"/>
      <c r="HZ12" s="986"/>
      <c r="IA12" s="986"/>
      <c r="IB12" s="986"/>
      <c r="IC12" s="986"/>
      <c r="ID12" s="986"/>
      <c r="IG12" s="1078">
        <f>'C3_FormSec'!B40</f>
        <v>43070</v>
      </c>
      <c r="IH12" s="1078"/>
      <c r="II12" s="1079"/>
      <c r="IJ12" s="1080">
        <f>'C3_FormSec'!AP40</f>
        <v>10</v>
      </c>
      <c r="IK12" s="1081"/>
      <c r="IL12" s="1082">
        <f>'C3_FormSec'!AQ40</f>
        <v>0</v>
      </c>
      <c r="IM12" s="1083"/>
      <c r="IN12" s="1083">
        <f>'C3_FormSec'!AR40</f>
        <v>0</v>
      </c>
      <c r="IO12" s="1083"/>
      <c r="IP12" s="986"/>
      <c r="IQ12" s="986"/>
      <c r="IR12" s="986"/>
      <c r="IS12" s="986"/>
      <c r="IT12" s="986"/>
      <c r="IU12" s="986"/>
      <c r="IV12" s="986"/>
      <c r="IW12" s="986"/>
      <c r="IX12" s="986"/>
      <c r="IY12" s="986"/>
      <c r="IZ12" s="986"/>
      <c r="JA12" s="986"/>
      <c r="JB12" s="986"/>
      <c r="JC12" s="986"/>
      <c r="JD12" s="986"/>
      <c r="JG12" s="1078">
        <f>'C3_FormSec'!B42</f>
        <v>43101</v>
      </c>
      <c r="JH12" s="1078"/>
      <c r="JI12" s="1079"/>
      <c r="JJ12" s="1080">
        <f>'C3_FormSec'!AP42</f>
        <v>0</v>
      </c>
      <c r="JK12" s="1081"/>
      <c r="JL12" s="1082">
        <f>'C3_FormSec'!AQ42</f>
        <v>0</v>
      </c>
      <c r="JM12" s="1083"/>
      <c r="JN12" s="1083">
        <f>'C3_FormSec'!AR42</f>
        <v>0</v>
      </c>
      <c r="JO12" s="1083"/>
      <c r="JP12" s="986"/>
      <c r="JQ12" s="986"/>
      <c r="JR12" s="986"/>
      <c r="JS12" s="986"/>
      <c r="JT12" s="986"/>
      <c r="JU12" s="986"/>
      <c r="JV12" s="986"/>
      <c r="JW12" s="986"/>
      <c r="JX12" s="986"/>
      <c r="JY12" s="986"/>
      <c r="JZ12" s="986"/>
      <c r="KA12" s="986"/>
      <c r="KB12" s="986"/>
      <c r="KC12" s="986"/>
      <c r="KD12" s="986"/>
    </row>
    <row r="13" spans="3:290" ht="14.25" customHeight="1">
      <c r="C13" s="299"/>
      <c r="F13" s="986"/>
      <c r="G13" s="986"/>
      <c r="H13" s="307"/>
      <c r="I13" s="308"/>
      <c r="J13" s="307"/>
      <c r="K13" s="307"/>
      <c r="L13" s="307"/>
      <c r="M13" s="307"/>
      <c r="N13" s="986"/>
      <c r="O13" s="986"/>
      <c r="P13" s="986"/>
      <c r="Q13" s="986"/>
      <c r="R13" s="986"/>
      <c r="S13" s="986"/>
      <c r="T13" s="986"/>
      <c r="U13" s="986"/>
      <c r="V13" s="986"/>
      <c r="W13" s="986"/>
      <c r="X13" s="986"/>
      <c r="Y13" s="986"/>
      <c r="Z13" s="986"/>
      <c r="AA13" s="986"/>
      <c r="AB13" s="986"/>
      <c r="AC13" s="986"/>
      <c r="AD13" s="986"/>
      <c r="AH13" s="986"/>
      <c r="AI13" s="986"/>
      <c r="AJ13" s="986"/>
      <c r="AK13" s="986"/>
      <c r="AL13" s="986"/>
      <c r="AM13" s="986"/>
      <c r="AN13" s="986"/>
      <c r="AO13" s="986"/>
      <c r="AP13" s="986"/>
      <c r="AQ13" s="986"/>
      <c r="AR13" s="986"/>
      <c r="AS13" s="986"/>
      <c r="AT13" s="986"/>
      <c r="AU13" s="986"/>
      <c r="AV13" s="986"/>
      <c r="AW13" s="986"/>
      <c r="AX13" s="986"/>
      <c r="AY13" s="986"/>
      <c r="AZ13" s="986"/>
      <c r="BA13" s="986"/>
      <c r="BB13" s="986"/>
      <c r="BC13" s="986"/>
      <c r="BD13" s="986"/>
      <c r="BH13" s="986"/>
      <c r="BI13" s="986"/>
      <c r="BJ13" s="986"/>
      <c r="BK13" s="986"/>
      <c r="BL13" s="986"/>
      <c r="BM13" s="986"/>
      <c r="BN13" s="986"/>
      <c r="BO13" s="986"/>
      <c r="BP13" s="986"/>
      <c r="BQ13" s="986"/>
      <c r="BR13" s="986"/>
      <c r="BS13" s="986"/>
      <c r="BT13" s="986"/>
      <c r="BU13" s="986"/>
      <c r="BV13" s="986"/>
      <c r="BW13" s="986"/>
      <c r="BX13" s="986"/>
      <c r="BY13" s="986"/>
      <c r="BZ13" s="986"/>
      <c r="CA13" s="986"/>
      <c r="CB13" s="986"/>
      <c r="CC13" s="986"/>
      <c r="CD13" s="986"/>
      <c r="CH13" s="986"/>
      <c r="CI13" s="986"/>
      <c r="CJ13" s="986"/>
      <c r="CK13" s="986"/>
      <c r="CL13" s="986"/>
      <c r="CM13" s="986"/>
      <c r="CN13" s="986"/>
      <c r="CO13" s="986"/>
      <c r="CP13" s="986"/>
      <c r="CQ13" s="986"/>
      <c r="CR13" s="986"/>
      <c r="CS13" s="986"/>
      <c r="CT13" s="986"/>
      <c r="CU13" s="986"/>
      <c r="CV13" s="986"/>
      <c r="CW13" s="986"/>
      <c r="CX13" s="986"/>
      <c r="CY13" s="986"/>
      <c r="CZ13" s="986"/>
      <c r="DA13" s="986"/>
      <c r="DB13" s="986"/>
      <c r="DC13" s="986"/>
      <c r="DD13" s="986"/>
      <c r="DH13" s="986"/>
      <c r="DI13" s="986"/>
      <c r="DJ13" s="986"/>
      <c r="DK13" s="986"/>
      <c r="DL13" s="986"/>
      <c r="DM13" s="986"/>
      <c r="DN13" s="986"/>
      <c r="DO13" s="986"/>
      <c r="DP13" s="986"/>
      <c r="DQ13" s="986"/>
      <c r="DR13" s="986"/>
      <c r="DS13" s="986"/>
      <c r="DT13" s="986"/>
      <c r="DU13" s="986"/>
      <c r="DV13" s="986"/>
      <c r="DW13" s="986"/>
      <c r="DX13" s="986"/>
      <c r="DY13" s="986"/>
      <c r="DZ13" s="986"/>
      <c r="EA13" s="986"/>
      <c r="EB13" s="986"/>
      <c r="EC13" s="986"/>
      <c r="ED13" s="986"/>
      <c r="EH13" s="986"/>
      <c r="EI13" s="986"/>
      <c r="EJ13" s="986"/>
      <c r="EK13" s="986"/>
      <c r="EL13" s="986"/>
      <c r="EM13" s="986"/>
      <c r="EN13" s="986"/>
      <c r="EO13" s="986"/>
      <c r="EP13" s="986"/>
      <c r="EQ13" s="986"/>
      <c r="ER13" s="986"/>
      <c r="ES13" s="986"/>
      <c r="ET13" s="986"/>
      <c r="EU13" s="986"/>
      <c r="EV13" s="986"/>
      <c r="EW13" s="986"/>
      <c r="EX13" s="986"/>
      <c r="EY13" s="986"/>
      <c r="EZ13" s="986"/>
      <c r="FA13" s="986"/>
      <c r="FB13" s="986"/>
      <c r="FC13" s="986"/>
      <c r="FD13" s="986"/>
      <c r="FH13" s="986"/>
      <c r="FI13" s="986"/>
      <c r="FJ13" s="986"/>
      <c r="FK13" s="986"/>
      <c r="FL13" s="986"/>
      <c r="FM13" s="986"/>
      <c r="FN13" s="986"/>
      <c r="FO13" s="986"/>
      <c r="FP13" s="986"/>
      <c r="FQ13" s="986"/>
      <c r="FR13" s="986"/>
      <c r="FS13" s="986"/>
      <c r="FT13" s="986"/>
      <c r="FU13" s="986"/>
      <c r="FV13" s="986"/>
      <c r="FW13" s="986"/>
      <c r="FX13" s="986"/>
      <c r="FY13" s="986"/>
      <c r="FZ13" s="986"/>
      <c r="GA13" s="986"/>
      <c r="GB13" s="986"/>
      <c r="GC13" s="986"/>
      <c r="GD13" s="986"/>
      <c r="GH13" s="986"/>
      <c r="GI13" s="986"/>
      <c r="GJ13" s="986"/>
      <c r="GK13" s="986"/>
      <c r="GL13" s="986"/>
      <c r="GM13" s="986"/>
      <c r="GN13" s="986"/>
      <c r="GO13" s="986"/>
      <c r="GP13" s="986"/>
      <c r="GQ13" s="986"/>
      <c r="GR13" s="986"/>
      <c r="GS13" s="986"/>
      <c r="GT13" s="986"/>
      <c r="GU13" s="986"/>
      <c r="GV13" s="986"/>
      <c r="GW13" s="986"/>
      <c r="GX13" s="986"/>
      <c r="GY13" s="986"/>
      <c r="GZ13" s="986"/>
      <c r="HA13" s="986"/>
      <c r="HB13" s="986"/>
      <c r="HC13" s="986"/>
      <c r="HD13" s="986"/>
      <c r="HH13" s="986"/>
      <c r="HI13" s="986"/>
      <c r="HJ13" s="986"/>
      <c r="HK13" s="986"/>
      <c r="HL13" s="986"/>
      <c r="HM13" s="986"/>
      <c r="HN13" s="986"/>
      <c r="HO13" s="986"/>
      <c r="HP13" s="986"/>
      <c r="HQ13" s="986"/>
      <c r="HR13" s="986"/>
      <c r="HS13" s="986"/>
      <c r="HT13" s="986"/>
      <c r="HU13" s="986"/>
      <c r="HV13" s="986"/>
      <c r="HW13" s="986"/>
      <c r="HX13" s="986"/>
      <c r="HY13" s="986"/>
      <c r="HZ13" s="986"/>
      <c r="IA13" s="986"/>
      <c r="IB13" s="986"/>
      <c r="IC13" s="986"/>
      <c r="ID13" s="986"/>
      <c r="IH13" s="986"/>
      <c r="II13" s="986"/>
      <c r="IJ13" s="986"/>
      <c r="IK13" s="986"/>
      <c r="IL13" s="986"/>
      <c r="IM13" s="986"/>
      <c r="IN13" s="986"/>
      <c r="IO13" s="986"/>
      <c r="IP13" s="986"/>
      <c r="IQ13" s="986"/>
      <c r="IR13" s="986"/>
      <c r="IS13" s="986"/>
      <c r="IT13" s="986"/>
      <c r="IU13" s="986"/>
      <c r="IV13" s="986"/>
      <c r="IW13" s="986"/>
      <c r="IX13" s="986"/>
      <c r="IY13" s="986"/>
      <c r="IZ13" s="986"/>
      <c r="JA13" s="986"/>
      <c r="JB13" s="986"/>
      <c r="JC13" s="986"/>
      <c r="JD13" s="986"/>
      <c r="JH13" s="986"/>
      <c r="JI13" s="986"/>
      <c r="JJ13" s="986"/>
      <c r="JK13" s="986"/>
      <c r="JL13" s="986"/>
      <c r="JM13" s="986"/>
      <c r="JN13" s="986"/>
      <c r="JO13" s="986"/>
      <c r="JP13" s="986"/>
      <c r="JQ13" s="986"/>
      <c r="JR13" s="986"/>
      <c r="JS13" s="986"/>
      <c r="JT13" s="986"/>
      <c r="JU13" s="986"/>
      <c r="JV13" s="986"/>
      <c r="JW13" s="986"/>
      <c r="JX13" s="986"/>
      <c r="JY13" s="986"/>
      <c r="JZ13" s="986"/>
      <c r="KA13" s="986"/>
      <c r="KB13" s="986"/>
      <c r="KC13" s="986"/>
      <c r="KD13" s="986"/>
    </row>
    <row r="14" spans="3:290" ht="15.75">
      <c r="C14" s="298" t="s">
        <v>383</v>
      </c>
      <c r="F14" s="986"/>
      <c r="G14" s="986"/>
      <c r="I14" s="986"/>
      <c r="J14" s="986"/>
      <c r="K14" s="986"/>
      <c r="L14" s="986"/>
      <c r="M14" s="986"/>
      <c r="N14" s="986"/>
      <c r="O14" s="986"/>
      <c r="P14" s="986"/>
      <c r="Q14" s="986"/>
      <c r="R14" s="986"/>
      <c r="S14" s="986"/>
      <c r="T14" s="986"/>
      <c r="U14" s="986"/>
      <c r="V14" s="986"/>
      <c r="W14" s="986"/>
      <c r="X14" s="986"/>
      <c r="Y14" s="986"/>
      <c r="Z14" s="986"/>
      <c r="AA14" s="986"/>
      <c r="AB14" s="986"/>
      <c r="AC14" s="986"/>
      <c r="AD14" s="986"/>
      <c r="AH14" s="986"/>
      <c r="AI14" s="986"/>
      <c r="AJ14" s="986"/>
      <c r="AK14" s="986"/>
      <c r="AL14" s="986"/>
      <c r="AM14" s="986"/>
      <c r="AN14" s="36"/>
      <c r="AO14" s="36"/>
      <c r="AP14" s="36"/>
      <c r="AQ14" s="36"/>
      <c r="AR14" s="36"/>
      <c r="AS14" s="36"/>
      <c r="AT14" s="36"/>
      <c r="AU14" s="36"/>
      <c r="AV14" s="36"/>
      <c r="AW14" s="986"/>
      <c r="AX14" s="986"/>
      <c r="AY14" s="986"/>
      <c r="AZ14" s="986"/>
      <c r="BA14" s="986"/>
      <c r="BB14" s="986"/>
      <c r="BC14" s="986"/>
      <c r="BD14" s="986"/>
      <c r="BH14" s="986"/>
      <c r="BI14" s="986"/>
      <c r="BJ14" s="986"/>
      <c r="BK14" s="986"/>
      <c r="BL14" s="986"/>
      <c r="BM14" s="986"/>
      <c r="BN14" s="986"/>
      <c r="BO14" s="986"/>
      <c r="BP14" s="986"/>
      <c r="BQ14" s="986"/>
      <c r="BR14" s="986"/>
      <c r="BS14" s="986"/>
      <c r="BT14" s="986"/>
      <c r="BU14" s="986"/>
      <c r="BV14" s="986"/>
      <c r="BW14" s="986"/>
      <c r="BX14" s="986"/>
      <c r="BY14" s="986"/>
      <c r="BZ14" s="986"/>
      <c r="CA14" s="986"/>
      <c r="CB14" s="986"/>
      <c r="CC14" s="986"/>
      <c r="CD14" s="986"/>
      <c r="CH14" s="986"/>
      <c r="CI14" s="986"/>
      <c r="CJ14" s="986"/>
      <c r="CK14" s="986"/>
      <c r="CL14" s="986"/>
      <c r="CM14" s="986"/>
      <c r="CN14" s="986"/>
      <c r="CO14" s="986"/>
      <c r="CP14" s="986"/>
      <c r="CQ14" s="986"/>
      <c r="CR14" s="986"/>
      <c r="CS14" s="986"/>
      <c r="CT14" s="986"/>
      <c r="CU14" s="986"/>
      <c r="CV14" s="986"/>
      <c r="CW14" s="986"/>
      <c r="CX14" s="986"/>
      <c r="CY14" s="986"/>
      <c r="CZ14" s="986"/>
      <c r="DA14" s="986"/>
      <c r="DB14" s="986"/>
      <c r="DC14" s="986"/>
      <c r="DD14" s="986"/>
      <c r="DH14" s="986"/>
      <c r="DI14" s="986"/>
      <c r="DJ14" s="986"/>
      <c r="DK14" s="986"/>
      <c r="DL14" s="986"/>
      <c r="DM14" s="986"/>
      <c r="DN14" s="986"/>
      <c r="DO14" s="986"/>
      <c r="DP14" s="986"/>
      <c r="DQ14" s="986"/>
      <c r="DR14" s="986"/>
      <c r="DS14" s="986"/>
      <c r="DT14" s="986"/>
      <c r="DU14" s="986"/>
      <c r="DV14" s="986"/>
      <c r="DW14" s="986"/>
      <c r="DX14" s="986"/>
      <c r="DY14" s="986"/>
      <c r="DZ14" s="986"/>
      <c r="EA14" s="986"/>
      <c r="EB14" s="986"/>
      <c r="EC14" s="986"/>
      <c r="ED14" s="986"/>
      <c r="EH14" s="986"/>
      <c r="EI14" s="986"/>
      <c r="EJ14" s="986"/>
      <c r="EK14" s="986"/>
      <c r="EL14" s="986"/>
      <c r="EM14" s="986"/>
      <c r="EN14" s="986"/>
      <c r="EO14" s="986"/>
      <c r="EP14" s="986"/>
      <c r="EQ14" s="986"/>
      <c r="ER14" s="986"/>
      <c r="ES14" s="986"/>
      <c r="ET14" s="986"/>
      <c r="EU14" s="986"/>
      <c r="EV14" s="986"/>
      <c r="EW14" s="986"/>
      <c r="EX14" s="986"/>
      <c r="EY14" s="986"/>
      <c r="EZ14" s="986"/>
      <c r="FA14" s="986"/>
      <c r="FB14" s="986"/>
      <c r="FC14" s="986"/>
      <c r="FD14" s="986"/>
      <c r="FH14" s="986"/>
      <c r="FI14" s="986"/>
      <c r="FJ14" s="986"/>
      <c r="FK14" s="986"/>
      <c r="FL14" s="986"/>
      <c r="FM14" s="986"/>
      <c r="FN14" s="986"/>
      <c r="FO14" s="986"/>
      <c r="FP14" s="986"/>
      <c r="FQ14" s="986"/>
      <c r="FR14" s="986"/>
      <c r="FS14" s="986"/>
      <c r="FT14" s="986"/>
      <c r="FU14" s="986"/>
      <c r="FV14" s="986"/>
      <c r="FW14" s="986"/>
      <c r="FX14" s="986"/>
      <c r="FY14" s="986"/>
      <c r="FZ14" s="986"/>
      <c r="GA14" s="986"/>
      <c r="GB14" s="986"/>
      <c r="GC14" s="986"/>
      <c r="GD14" s="986"/>
      <c r="GH14" s="986"/>
      <c r="GI14" s="986"/>
      <c r="GJ14" s="986"/>
      <c r="GK14" s="986"/>
      <c r="GL14" s="986"/>
      <c r="GM14" s="986"/>
      <c r="GN14" s="986"/>
      <c r="GO14" s="986"/>
      <c r="GP14" s="986"/>
      <c r="GQ14" s="986"/>
      <c r="GR14" s="986"/>
      <c r="GS14" s="986"/>
      <c r="GT14" s="986"/>
      <c r="GU14" s="986"/>
      <c r="GV14" s="986"/>
      <c r="GW14" s="986"/>
      <c r="GX14" s="986"/>
      <c r="GY14" s="986"/>
      <c r="GZ14" s="986"/>
      <c r="HA14" s="986"/>
      <c r="HB14" s="986"/>
      <c r="HC14" s="986"/>
      <c r="HD14" s="986"/>
      <c r="HH14" s="986"/>
      <c r="HI14" s="986"/>
      <c r="HJ14" s="986"/>
      <c r="HK14" s="986"/>
      <c r="HL14" s="986"/>
      <c r="HM14" s="986"/>
      <c r="HN14" s="986"/>
      <c r="HO14" s="986"/>
      <c r="HP14" s="986"/>
      <c r="HQ14" s="986"/>
      <c r="HR14" s="986"/>
      <c r="HS14" s="986"/>
      <c r="HT14" s="986"/>
      <c r="HU14" s="986"/>
      <c r="HV14" s="986"/>
      <c r="HW14" s="986"/>
      <c r="HX14" s="986"/>
      <c r="HY14" s="986"/>
      <c r="HZ14" s="986"/>
      <c r="IA14" s="986"/>
      <c r="IB14" s="986"/>
      <c r="IC14" s="986"/>
      <c r="ID14" s="986"/>
      <c r="IH14" s="986"/>
      <c r="II14" s="986"/>
      <c r="IJ14" s="986"/>
      <c r="IK14" s="986"/>
      <c r="IL14" s="986"/>
      <c r="IM14" s="986"/>
      <c r="IN14" s="986"/>
      <c r="IO14" s="986"/>
      <c r="IP14" s="986"/>
      <c r="IQ14" s="986"/>
      <c r="IR14" s="986"/>
      <c r="IS14" s="986"/>
      <c r="IT14" s="986"/>
      <c r="IU14" s="986"/>
      <c r="IV14" s="986"/>
      <c r="IW14" s="986"/>
      <c r="IX14" s="986"/>
      <c r="IY14" s="986"/>
      <c r="IZ14" s="986"/>
      <c r="JA14" s="986"/>
      <c r="JB14" s="986"/>
      <c r="JC14" s="986"/>
      <c r="JD14" s="986"/>
      <c r="JH14" s="986"/>
      <c r="JI14" s="986"/>
      <c r="JJ14" s="986"/>
      <c r="JK14" s="986"/>
      <c r="JL14" s="986"/>
      <c r="JM14" s="986"/>
      <c r="JN14" s="986"/>
      <c r="JO14" s="986"/>
      <c r="JP14" s="986"/>
      <c r="JQ14" s="986"/>
      <c r="JR14" s="986"/>
      <c r="JS14" s="986"/>
      <c r="JT14" s="986"/>
      <c r="JU14" s="986"/>
      <c r="JV14" s="986"/>
      <c r="JW14" s="986"/>
      <c r="JX14" s="986"/>
      <c r="JY14" s="986"/>
      <c r="JZ14" s="986"/>
      <c r="KA14" s="986"/>
      <c r="KB14" s="986"/>
      <c r="KC14" s="986"/>
      <c r="KD14" s="986"/>
    </row>
    <row r="15" spans="3:290">
      <c r="C15" s="1118" t="s">
        <v>384</v>
      </c>
      <c r="D15" s="1118"/>
      <c r="E15" s="1118"/>
      <c r="F15" s="1118"/>
      <c r="G15" s="1119"/>
      <c r="H15" s="1120" t="s">
        <v>181</v>
      </c>
      <c r="I15" s="1121"/>
      <c r="J15" s="1121"/>
      <c r="K15" s="1121"/>
      <c r="L15" s="1122"/>
      <c r="M15" s="986"/>
      <c r="N15" s="986"/>
      <c r="O15" s="986"/>
      <c r="P15" s="986"/>
      <c r="Q15" s="986"/>
      <c r="R15" s="986"/>
      <c r="S15" s="986"/>
      <c r="T15" s="986"/>
      <c r="U15" s="986"/>
      <c r="V15" s="986"/>
      <c r="W15" s="986"/>
      <c r="X15" s="986"/>
      <c r="Y15" s="986"/>
      <c r="Z15" s="986"/>
      <c r="AA15" s="986"/>
      <c r="AB15" s="986"/>
      <c r="AC15" s="986"/>
      <c r="AD15" s="986"/>
      <c r="AG15" s="1123">
        <f>AG12</f>
        <v>42826</v>
      </c>
      <c r="AH15" s="1124"/>
      <c r="AI15" s="1124"/>
      <c r="AJ15" s="1124"/>
      <c r="AK15" s="1125"/>
      <c r="AL15" s="986"/>
      <c r="AM15" s="986"/>
      <c r="AN15" s="986"/>
      <c r="AO15" s="986"/>
      <c r="AP15" s="986"/>
      <c r="AQ15" s="986"/>
      <c r="AR15" s="986"/>
      <c r="AS15" s="986"/>
      <c r="AT15" s="986"/>
      <c r="AU15" s="986"/>
      <c r="AV15" s="986"/>
      <c r="AW15" s="986"/>
      <c r="AX15" s="986"/>
      <c r="AY15" s="986"/>
      <c r="AZ15" s="986"/>
      <c r="BA15" s="986"/>
      <c r="BB15" s="986"/>
      <c r="BC15" s="986"/>
      <c r="BD15" s="986"/>
      <c r="BG15" s="1084">
        <f>BG12</f>
        <v>42856</v>
      </c>
      <c r="BH15" s="1085"/>
      <c r="BI15" s="1085"/>
      <c r="BJ15" s="1085"/>
      <c r="BK15" s="1086"/>
      <c r="BL15" s="986"/>
      <c r="BM15" s="986"/>
      <c r="BN15" s="986"/>
      <c r="BO15" s="986"/>
      <c r="BP15" s="986"/>
      <c r="BQ15" s="986"/>
      <c r="BR15" s="986"/>
      <c r="BS15" s="986"/>
      <c r="BT15" s="986"/>
      <c r="BU15" s="986"/>
      <c r="BV15" s="986"/>
      <c r="BW15" s="986"/>
      <c r="BX15" s="986"/>
      <c r="BY15" s="986"/>
      <c r="BZ15" s="986"/>
      <c r="CA15" s="986"/>
      <c r="CB15" s="986"/>
      <c r="CC15" s="986"/>
      <c r="CD15" s="986"/>
      <c r="CG15" s="1084">
        <f>CG12</f>
        <v>42887</v>
      </c>
      <c r="CH15" s="1085"/>
      <c r="CI15" s="1085"/>
      <c r="CJ15" s="1085"/>
      <c r="CK15" s="1086"/>
      <c r="CL15" s="986"/>
      <c r="CM15" s="986"/>
      <c r="CN15" s="986"/>
      <c r="CO15" s="986"/>
      <c r="CP15" s="986"/>
      <c r="CQ15" s="986"/>
      <c r="CR15" s="986"/>
      <c r="CS15" s="986"/>
      <c r="CT15" s="986"/>
      <c r="CU15" s="986"/>
      <c r="CV15" s="986"/>
      <c r="CW15" s="986"/>
      <c r="CX15" s="986"/>
      <c r="CY15" s="986"/>
      <c r="CZ15" s="986"/>
      <c r="DA15" s="986"/>
      <c r="DB15" s="986"/>
      <c r="DC15" s="986"/>
      <c r="DD15" s="986"/>
      <c r="DG15" s="1084">
        <f>DG12</f>
        <v>42917</v>
      </c>
      <c r="DH15" s="1085"/>
      <c r="DI15" s="1085"/>
      <c r="DJ15" s="1085"/>
      <c r="DK15" s="1086"/>
      <c r="DL15" s="986"/>
      <c r="DM15" s="986"/>
      <c r="DN15" s="986"/>
      <c r="DO15" s="986"/>
      <c r="DP15" s="986"/>
      <c r="DQ15" s="986"/>
      <c r="DR15" s="986"/>
      <c r="DS15" s="986"/>
      <c r="DT15" s="986"/>
      <c r="DU15" s="986"/>
      <c r="DV15" s="986"/>
      <c r="DW15" s="986"/>
      <c r="DX15" s="986"/>
      <c r="DY15" s="986"/>
      <c r="DZ15" s="986"/>
      <c r="EA15" s="986"/>
      <c r="EB15" s="986"/>
      <c r="EC15" s="986"/>
      <c r="ED15" s="986"/>
      <c r="EG15" s="1084">
        <f>EG12</f>
        <v>42948</v>
      </c>
      <c r="EH15" s="1085"/>
      <c r="EI15" s="1085"/>
      <c r="EJ15" s="1085"/>
      <c r="EK15" s="1086"/>
      <c r="EL15" s="986"/>
      <c r="EM15" s="986"/>
      <c r="EN15" s="986"/>
      <c r="EO15" s="986"/>
      <c r="EP15" s="986"/>
      <c r="EQ15" s="986"/>
      <c r="ER15" s="986"/>
      <c r="ES15" s="986"/>
      <c r="ET15" s="986"/>
      <c r="EU15" s="986"/>
      <c r="EV15" s="986"/>
      <c r="EW15" s="986"/>
      <c r="EX15" s="986"/>
      <c r="EY15" s="986"/>
      <c r="EZ15" s="986"/>
      <c r="FA15" s="986"/>
      <c r="FB15" s="986"/>
      <c r="FC15" s="986"/>
      <c r="FD15" s="986"/>
      <c r="FG15" s="1084">
        <f>FG12</f>
        <v>42979</v>
      </c>
      <c r="FH15" s="1085"/>
      <c r="FI15" s="1085"/>
      <c r="FJ15" s="1085"/>
      <c r="FK15" s="1086"/>
      <c r="FL15" s="986"/>
      <c r="FM15" s="986"/>
      <c r="FN15" s="986"/>
      <c r="FO15" s="986"/>
      <c r="FP15" s="986"/>
      <c r="FQ15" s="986"/>
      <c r="FR15" s="986"/>
      <c r="FS15" s="986"/>
      <c r="FT15" s="986"/>
      <c r="FU15" s="986"/>
      <c r="FV15" s="986"/>
      <c r="FW15" s="986"/>
      <c r="FX15" s="986"/>
      <c r="FY15" s="986"/>
      <c r="FZ15" s="986"/>
      <c r="GA15" s="986"/>
      <c r="GB15" s="986"/>
      <c r="GC15" s="986"/>
      <c r="GD15" s="986"/>
      <c r="GG15" s="1084">
        <f>GG12</f>
        <v>43009</v>
      </c>
      <c r="GH15" s="1085"/>
      <c r="GI15" s="1085"/>
      <c r="GJ15" s="1085"/>
      <c r="GK15" s="1086"/>
      <c r="GL15" s="986"/>
      <c r="GM15" s="986"/>
      <c r="GN15" s="986"/>
      <c r="GO15" s="986"/>
      <c r="GP15" s="986"/>
      <c r="GQ15" s="986"/>
      <c r="GR15" s="986"/>
      <c r="GS15" s="986"/>
      <c r="GT15" s="986"/>
      <c r="GU15" s="986"/>
      <c r="GV15" s="986"/>
      <c r="GW15" s="986"/>
      <c r="GX15" s="986"/>
      <c r="GY15" s="986"/>
      <c r="GZ15" s="986"/>
      <c r="HA15" s="986"/>
      <c r="HB15" s="986"/>
      <c r="HC15" s="986"/>
      <c r="HD15" s="986"/>
      <c r="HG15" s="1084">
        <f>HG12</f>
        <v>43040</v>
      </c>
      <c r="HH15" s="1085"/>
      <c r="HI15" s="1085"/>
      <c r="HJ15" s="1085"/>
      <c r="HK15" s="1086"/>
      <c r="HL15" s="986"/>
      <c r="HM15" s="986"/>
      <c r="HN15" s="986"/>
      <c r="HO15" s="986"/>
      <c r="HP15" s="986"/>
      <c r="HQ15" s="986"/>
      <c r="HR15" s="986"/>
      <c r="HS15" s="986"/>
      <c r="HT15" s="986"/>
      <c r="HU15" s="986"/>
      <c r="HV15" s="986"/>
      <c r="HW15" s="986"/>
      <c r="HX15" s="986"/>
      <c r="HY15" s="986"/>
      <c r="HZ15" s="986"/>
      <c r="IA15" s="986"/>
      <c r="IB15" s="986"/>
      <c r="IC15" s="986"/>
      <c r="ID15" s="986"/>
      <c r="IG15" s="1084">
        <f>IG12</f>
        <v>43070</v>
      </c>
      <c r="IH15" s="1085"/>
      <c r="II15" s="1085"/>
      <c r="IJ15" s="1085"/>
      <c r="IK15" s="1086"/>
      <c r="IL15" s="986"/>
      <c r="IM15" s="986"/>
      <c r="IN15" s="986"/>
      <c r="IO15" s="986"/>
      <c r="IP15" s="986"/>
      <c r="IQ15" s="986"/>
      <c r="IR15" s="986"/>
      <c r="IS15" s="986"/>
      <c r="IT15" s="986"/>
      <c r="IU15" s="986"/>
      <c r="IV15" s="986"/>
      <c r="IW15" s="986"/>
      <c r="IX15" s="986"/>
      <c r="IY15" s="986"/>
      <c r="IZ15" s="986"/>
      <c r="JA15" s="986"/>
      <c r="JB15" s="986"/>
      <c r="JC15" s="986"/>
      <c r="JD15" s="986"/>
      <c r="JG15" s="1084">
        <f>JG12</f>
        <v>43101</v>
      </c>
      <c r="JH15" s="1085"/>
      <c r="JI15" s="1085"/>
      <c r="JJ15" s="1085"/>
      <c r="JK15" s="1086"/>
      <c r="JL15" s="986"/>
      <c r="JM15" s="986"/>
      <c r="JN15" s="986"/>
      <c r="JO15" s="986"/>
      <c r="JP15" s="986"/>
      <c r="JQ15" s="986"/>
      <c r="JR15" s="986"/>
      <c r="JS15" s="986"/>
      <c r="JT15" s="986"/>
      <c r="JU15" s="986"/>
      <c r="JV15" s="986"/>
      <c r="JW15" s="986"/>
      <c r="JX15" s="986"/>
      <c r="JY15" s="986"/>
      <c r="JZ15" s="986"/>
      <c r="KA15" s="986"/>
      <c r="KB15" s="986"/>
      <c r="KC15" s="986"/>
      <c r="KD15" s="986"/>
    </row>
    <row r="16" spans="3:290">
      <c r="C16" s="1111" t="s">
        <v>365</v>
      </c>
      <c r="D16" s="1111"/>
      <c r="E16" s="1112" t="s">
        <v>385</v>
      </c>
      <c r="F16" s="1113"/>
      <c r="G16" s="1114"/>
      <c r="H16" s="1071" t="s">
        <v>385</v>
      </c>
      <c r="I16" s="1071"/>
      <c r="J16" s="1071"/>
      <c r="K16" s="1071"/>
      <c r="L16" s="1071"/>
      <c r="M16" s="986"/>
      <c r="N16" s="986"/>
      <c r="O16" s="986"/>
      <c r="P16" s="986"/>
      <c r="Q16" s="986"/>
      <c r="R16" s="986"/>
      <c r="S16" s="986"/>
      <c r="T16" s="986"/>
      <c r="U16" s="986"/>
      <c r="V16" s="986"/>
      <c r="W16" s="986"/>
      <c r="X16" s="986"/>
      <c r="Y16" s="986"/>
      <c r="Z16" s="986"/>
      <c r="AA16" s="986"/>
      <c r="AB16" s="986"/>
      <c r="AC16" s="986"/>
      <c r="AD16" s="986"/>
      <c r="AG16" s="1115" t="s">
        <v>385</v>
      </c>
      <c r="AH16" s="1116"/>
      <c r="AI16" s="1116"/>
      <c r="AJ16" s="1116"/>
      <c r="AK16" s="1117"/>
      <c r="AL16" s="986"/>
      <c r="AM16" s="986"/>
      <c r="AN16" s="986"/>
      <c r="AO16" s="986"/>
      <c r="AP16" s="986"/>
      <c r="AQ16" s="986"/>
      <c r="AR16" s="986"/>
      <c r="AS16" s="986"/>
      <c r="AT16" s="986"/>
      <c r="AU16" s="986"/>
      <c r="AV16" s="986"/>
      <c r="AW16" s="986"/>
      <c r="AX16" s="986"/>
      <c r="AY16" s="986"/>
      <c r="AZ16" s="986"/>
      <c r="BA16" s="986"/>
      <c r="BB16" s="986"/>
      <c r="BC16" s="986"/>
      <c r="BD16" s="986"/>
      <c r="BG16" s="1071" t="s">
        <v>385</v>
      </c>
      <c r="BH16" s="1071"/>
      <c r="BI16" s="1071"/>
      <c r="BJ16" s="1071"/>
      <c r="BK16" s="1071"/>
      <c r="BL16" s="986"/>
      <c r="BM16" s="986"/>
      <c r="BN16" s="986"/>
      <c r="BO16" s="986"/>
      <c r="BP16" s="986"/>
      <c r="BQ16" s="986"/>
      <c r="BR16" s="986"/>
      <c r="BS16" s="986"/>
      <c r="BT16" s="986"/>
      <c r="BU16" s="986"/>
      <c r="BV16" s="986"/>
      <c r="BW16" s="986"/>
      <c r="BX16" s="986"/>
      <c r="BY16" s="986"/>
      <c r="BZ16" s="986"/>
      <c r="CA16" s="986"/>
      <c r="CB16" s="986"/>
      <c r="CC16" s="986"/>
      <c r="CD16" s="986"/>
      <c r="CG16" s="1071" t="s">
        <v>385</v>
      </c>
      <c r="CH16" s="1071"/>
      <c r="CI16" s="1071"/>
      <c r="CJ16" s="1071"/>
      <c r="CK16" s="1071"/>
      <c r="CL16" s="986"/>
      <c r="CM16" s="986"/>
      <c r="CN16" s="986"/>
      <c r="CO16" s="986"/>
      <c r="CP16" s="986"/>
      <c r="CQ16" s="986"/>
      <c r="CR16" s="986"/>
      <c r="CS16" s="986"/>
      <c r="CT16" s="986"/>
      <c r="CU16" s="986"/>
      <c r="CV16" s="986"/>
      <c r="CW16" s="986"/>
      <c r="CX16" s="986"/>
      <c r="CY16" s="986"/>
      <c r="CZ16" s="986"/>
      <c r="DA16" s="986"/>
      <c r="DB16" s="986"/>
      <c r="DC16" s="986"/>
      <c r="DD16" s="986"/>
      <c r="DG16" s="1071" t="s">
        <v>385</v>
      </c>
      <c r="DH16" s="1071"/>
      <c r="DI16" s="1071"/>
      <c r="DJ16" s="1071"/>
      <c r="DK16" s="1071"/>
      <c r="DL16" s="986"/>
      <c r="DM16" s="986"/>
      <c r="DN16" s="986"/>
      <c r="DO16" s="986"/>
      <c r="DP16" s="986"/>
      <c r="DQ16" s="986"/>
      <c r="DR16" s="986"/>
      <c r="DS16" s="986"/>
      <c r="DT16" s="986"/>
      <c r="DU16" s="986"/>
      <c r="DV16" s="986"/>
      <c r="DW16" s="986"/>
      <c r="DX16" s="986"/>
      <c r="DY16" s="986"/>
      <c r="DZ16" s="986"/>
      <c r="EA16" s="986"/>
      <c r="EB16" s="986"/>
      <c r="EC16" s="986"/>
      <c r="ED16" s="986"/>
      <c r="EG16" s="1071" t="s">
        <v>385</v>
      </c>
      <c r="EH16" s="1071"/>
      <c r="EI16" s="1071"/>
      <c r="EJ16" s="1071"/>
      <c r="EK16" s="1071"/>
      <c r="EL16" s="986"/>
      <c r="EM16" s="986"/>
      <c r="EN16" s="986"/>
      <c r="EO16" s="986"/>
      <c r="EP16" s="986"/>
      <c r="EQ16" s="986"/>
      <c r="ER16" s="986"/>
      <c r="ES16" s="986"/>
      <c r="ET16" s="986"/>
      <c r="EU16" s="986"/>
      <c r="EV16" s="986"/>
      <c r="EW16" s="986"/>
      <c r="EX16" s="986"/>
      <c r="EY16" s="986"/>
      <c r="EZ16" s="986"/>
      <c r="FA16" s="986"/>
      <c r="FB16" s="986"/>
      <c r="FC16" s="986"/>
      <c r="FD16" s="986"/>
      <c r="FG16" s="1071" t="s">
        <v>385</v>
      </c>
      <c r="FH16" s="1071"/>
      <c r="FI16" s="1071"/>
      <c r="FJ16" s="1071"/>
      <c r="FK16" s="1071"/>
      <c r="FL16" s="986"/>
      <c r="FM16" s="986"/>
      <c r="FN16" s="986"/>
      <c r="FO16" s="986"/>
      <c r="FP16" s="986"/>
      <c r="FQ16" s="986"/>
      <c r="FR16" s="986"/>
      <c r="FS16" s="986"/>
      <c r="FT16" s="986"/>
      <c r="FU16" s="986"/>
      <c r="FV16" s="986"/>
      <c r="FW16" s="986"/>
      <c r="FX16" s="986"/>
      <c r="FY16" s="986"/>
      <c r="FZ16" s="986"/>
      <c r="GA16" s="986"/>
      <c r="GB16" s="986"/>
      <c r="GC16" s="986"/>
      <c r="GD16" s="986"/>
      <c r="GG16" s="1071" t="s">
        <v>385</v>
      </c>
      <c r="GH16" s="1071"/>
      <c r="GI16" s="1071"/>
      <c r="GJ16" s="1071"/>
      <c r="GK16" s="1071"/>
      <c r="GL16" s="986"/>
      <c r="GM16" s="986"/>
      <c r="GN16" s="986"/>
      <c r="GO16" s="986"/>
      <c r="GP16" s="986"/>
      <c r="GQ16" s="986"/>
      <c r="GR16" s="986"/>
      <c r="GS16" s="986"/>
      <c r="GT16" s="986"/>
      <c r="GU16" s="986"/>
      <c r="GV16" s="986"/>
      <c r="GW16" s="986"/>
      <c r="GX16" s="986"/>
      <c r="GY16" s="986"/>
      <c r="GZ16" s="986"/>
      <c r="HA16" s="986"/>
      <c r="HB16" s="986"/>
      <c r="HC16" s="986"/>
      <c r="HD16" s="986"/>
      <c r="HG16" s="1071" t="s">
        <v>385</v>
      </c>
      <c r="HH16" s="1071"/>
      <c r="HI16" s="1071"/>
      <c r="HJ16" s="1071"/>
      <c r="HK16" s="1071"/>
      <c r="HL16" s="986"/>
      <c r="HM16" s="986"/>
      <c r="HN16" s="986"/>
      <c r="HO16" s="986"/>
      <c r="HP16" s="986"/>
      <c r="HQ16" s="986"/>
      <c r="HR16" s="986"/>
      <c r="HS16" s="986"/>
      <c r="HT16" s="986"/>
      <c r="HU16" s="986"/>
      <c r="HV16" s="986"/>
      <c r="HW16" s="986"/>
      <c r="HX16" s="986"/>
      <c r="HY16" s="986"/>
      <c r="HZ16" s="986"/>
      <c r="IA16" s="986"/>
      <c r="IB16" s="986"/>
      <c r="IC16" s="986"/>
      <c r="ID16" s="986"/>
      <c r="IG16" s="1071" t="s">
        <v>385</v>
      </c>
      <c r="IH16" s="1071"/>
      <c r="II16" s="1071"/>
      <c r="IJ16" s="1071"/>
      <c r="IK16" s="1071"/>
      <c r="IL16" s="986"/>
      <c r="IM16" s="986"/>
      <c r="IN16" s="986"/>
      <c r="IO16" s="986"/>
      <c r="IP16" s="986"/>
      <c r="IQ16" s="986"/>
      <c r="IR16" s="986"/>
      <c r="IS16" s="986"/>
      <c r="IT16" s="986"/>
      <c r="IU16" s="986"/>
      <c r="IV16" s="986"/>
      <c r="IW16" s="986"/>
      <c r="IX16" s="986"/>
      <c r="IY16" s="986"/>
      <c r="IZ16" s="986"/>
      <c r="JA16" s="986"/>
      <c r="JB16" s="986"/>
      <c r="JC16" s="986"/>
      <c r="JD16" s="986"/>
      <c r="JG16" s="1071" t="s">
        <v>385</v>
      </c>
      <c r="JH16" s="1071"/>
      <c r="JI16" s="1071"/>
      <c r="JJ16" s="1071"/>
      <c r="JK16" s="1071"/>
      <c r="JL16" s="986"/>
      <c r="JM16" s="986"/>
      <c r="JN16" s="986"/>
      <c r="JO16" s="986"/>
      <c r="JP16" s="986"/>
      <c r="JQ16" s="986"/>
      <c r="JR16" s="986"/>
      <c r="JS16" s="986"/>
      <c r="JT16" s="986"/>
      <c r="JU16" s="986"/>
      <c r="JV16" s="986"/>
      <c r="JW16" s="986"/>
      <c r="JX16" s="986"/>
      <c r="JY16" s="986"/>
      <c r="JZ16" s="986"/>
      <c r="KA16" s="986"/>
      <c r="KB16" s="986"/>
      <c r="KC16" s="986"/>
      <c r="KD16" s="986"/>
    </row>
    <row r="17" spans="1:291" ht="15.75" customHeight="1">
      <c r="C17" s="1111"/>
      <c r="D17" s="1111"/>
      <c r="E17" s="983" t="s">
        <v>386</v>
      </c>
      <c r="F17" s="983" t="s">
        <v>388</v>
      </c>
      <c r="G17" s="983" t="s">
        <v>214</v>
      </c>
      <c r="H17" s="983" t="s">
        <v>386</v>
      </c>
      <c r="I17" s="1072" t="s">
        <v>388</v>
      </c>
      <c r="J17" s="1072"/>
      <c r="K17" s="1072" t="s">
        <v>389</v>
      </c>
      <c r="L17" s="1072"/>
      <c r="M17" s="1072" t="s">
        <v>390</v>
      </c>
      <c r="N17" s="1072"/>
      <c r="O17" s="1073" t="s">
        <v>403</v>
      </c>
      <c r="P17" s="1073"/>
      <c r="Q17" s="986"/>
      <c r="R17" s="986"/>
      <c r="S17" s="986"/>
      <c r="T17" s="986"/>
      <c r="U17" s="986"/>
      <c r="V17" s="986"/>
      <c r="W17" s="986"/>
      <c r="X17" s="986"/>
      <c r="Y17" s="986"/>
      <c r="Z17" s="986"/>
      <c r="AA17" s="986"/>
      <c r="AB17" s="986"/>
      <c r="AC17" s="986"/>
      <c r="AD17" s="986"/>
      <c r="AG17" s="983" t="s">
        <v>386</v>
      </c>
      <c r="AH17" s="1126" t="s">
        <v>388</v>
      </c>
      <c r="AI17" s="1127"/>
      <c r="AJ17" s="1126" t="s">
        <v>389</v>
      </c>
      <c r="AK17" s="1127"/>
      <c r="AL17" s="1126" t="s">
        <v>390</v>
      </c>
      <c r="AM17" s="1127"/>
      <c r="AN17" s="1128" t="s">
        <v>403</v>
      </c>
      <c r="AO17" s="1129"/>
      <c r="AP17" s="986"/>
      <c r="AQ17" s="986"/>
      <c r="AR17" s="986"/>
      <c r="AS17" s="986"/>
      <c r="AT17" s="986"/>
      <c r="AU17" s="986"/>
      <c r="AV17" s="986"/>
      <c r="AW17" s="986"/>
      <c r="AX17" s="986"/>
      <c r="AY17" s="986"/>
      <c r="AZ17" s="986"/>
      <c r="BA17" s="986"/>
      <c r="BB17" s="986"/>
      <c r="BC17" s="986"/>
      <c r="BD17" s="986"/>
      <c r="BG17" s="983" t="s">
        <v>386</v>
      </c>
      <c r="BH17" s="1072" t="s">
        <v>388</v>
      </c>
      <c r="BI17" s="1072"/>
      <c r="BJ17" s="1072" t="s">
        <v>389</v>
      </c>
      <c r="BK17" s="1072"/>
      <c r="BL17" s="1072" t="s">
        <v>390</v>
      </c>
      <c r="BM17" s="1072"/>
      <c r="BN17" s="1073" t="s">
        <v>403</v>
      </c>
      <c r="BO17" s="1073"/>
      <c r="BP17" s="986"/>
      <c r="BQ17" s="986"/>
      <c r="BR17" s="986"/>
      <c r="BS17" s="986"/>
      <c r="BT17" s="986"/>
      <c r="BU17" s="986"/>
      <c r="BV17" s="986"/>
      <c r="BW17" s="986"/>
      <c r="BX17" s="986"/>
      <c r="BY17" s="986"/>
      <c r="BZ17" s="986"/>
      <c r="CA17" s="986"/>
      <c r="CB17" s="986"/>
      <c r="CC17" s="986"/>
      <c r="CD17" s="986"/>
      <c r="CG17" s="983" t="s">
        <v>386</v>
      </c>
      <c r="CH17" s="1072" t="s">
        <v>388</v>
      </c>
      <c r="CI17" s="1072"/>
      <c r="CJ17" s="1072" t="s">
        <v>389</v>
      </c>
      <c r="CK17" s="1072"/>
      <c r="CL17" s="1072" t="s">
        <v>390</v>
      </c>
      <c r="CM17" s="1072"/>
      <c r="CN17" s="1073" t="s">
        <v>403</v>
      </c>
      <c r="CO17" s="1073"/>
      <c r="CP17" s="986"/>
      <c r="CQ17" s="986"/>
      <c r="CR17" s="986"/>
      <c r="CS17" s="986"/>
      <c r="CT17" s="986"/>
      <c r="CU17" s="986"/>
      <c r="CV17" s="986"/>
      <c r="CW17" s="986"/>
      <c r="CX17" s="986"/>
      <c r="CY17" s="986"/>
      <c r="CZ17" s="986"/>
      <c r="DA17" s="986"/>
      <c r="DB17" s="986"/>
      <c r="DC17" s="986"/>
      <c r="DD17" s="986"/>
      <c r="DG17" s="983" t="s">
        <v>386</v>
      </c>
      <c r="DH17" s="1072" t="s">
        <v>388</v>
      </c>
      <c r="DI17" s="1072"/>
      <c r="DJ17" s="1072" t="s">
        <v>389</v>
      </c>
      <c r="DK17" s="1072"/>
      <c r="DL17" s="1072" t="s">
        <v>390</v>
      </c>
      <c r="DM17" s="1072"/>
      <c r="DN17" s="1073" t="s">
        <v>403</v>
      </c>
      <c r="DO17" s="1073"/>
      <c r="DP17" s="986"/>
      <c r="DQ17" s="986"/>
      <c r="DR17" s="986"/>
      <c r="DS17" s="986"/>
      <c r="DT17" s="986"/>
      <c r="DU17" s="986"/>
      <c r="DV17" s="986"/>
      <c r="DW17" s="986"/>
      <c r="DX17" s="986"/>
      <c r="DY17" s="986"/>
      <c r="DZ17" s="986"/>
      <c r="EA17" s="986"/>
      <c r="EB17" s="986"/>
      <c r="EC17" s="986"/>
      <c r="ED17" s="986"/>
      <c r="EG17" s="983" t="s">
        <v>386</v>
      </c>
      <c r="EH17" s="1072" t="s">
        <v>388</v>
      </c>
      <c r="EI17" s="1072"/>
      <c r="EJ17" s="1072" t="s">
        <v>389</v>
      </c>
      <c r="EK17" s="1072"/>
      <c r="EL17" s="1072" t="s">
        <v>390</v>
      </c>
      <c r="EM17" s="1072"/>
      <c r="EN17" s="1073" t="s">
        <v>403</v>
      </c>
      <c r="EO17" s="1073"/>
      <c r="EP17" s="986"/>
      <c r="EQ17" s="986"/>
      <c r="ER17" s="986"/>
      <c r="ES17" s="986"/>
      <c r="ET17" s="986"/>
      <c r="EU17" s="986"/>
      <c r="EV17" s="986"/>
      <c r="EW17" s="986"/>
      <c r="EX17" s="986"/>
      <c r="EY17" s="986"/>
      <c r="EZ17" s="986"/>
      <c r="FA17" s="986"/>
      <c r="FB17" s="986"/>
      <c r="FC17" s="986"/>
      <c r="FD17" s="986"/>
      <c r="FG17" s="983" t="s">
        <v>386</v>
      </c>
      <c r="FH17" s="1072" t="s">
        <v>388</v>
      </c>
      <c r="FI17" s="1072"/>
      <c r="FJ17" s="1072" t="s">
        <v>389</v>
      </c>
      <c r="FK17" s="1072"/>
      <c r="FL17" s="1072" t="s">
        <v>390</v>
      </c>
      <c r="FM17" s="1072"/>
      <c r="FN17" s="1073" t="s">
        <v>403</v>
      </c>
      <c r="FO17" s="1073"/>
      <c r="FP17" s="986"/>
      <c r="FQ17" s="986"/>
      <c r="FR17" s="986"/>
      <c r="FS17" s="986"/>
      <c r="FT17" s="986"/>
      <c r="FU17" s="986"/>
      <c r="FV17" s="986"/>
      <c r="FW17" s="986"/>
      <c r="FX17" s="986"/>
      <c r="FY17" s="986"/>
      <c r="FZ17" s="986"/>
      <c r="GA17" s="986"/>
      <c r="GB17" s="986"/>
      <c r="GC17" s="986"/>
      <c r="GD17" s="986"/>
      <c r="GG17" s="983" t="s">
        <v>386</v>
      </c>
      <c r="GH17" s="1072" t="s">
        <v>388</v>
      </c>
      <c r="GI17" s="1072"/>
      <c r="GJ17" s="1072" t="s">
        <v>389</v>
      </c>
      <c r="GK17" s="1072"/>
      <c r="GL17" s="1072" t="s">
        <v>390</v>
      </c>
      <c r="GM17" s="1072"/>
      <c r="GN17" s="1073" t="s">
        <v>403</v>
      </c>
      <c r="GO17" s="1073"/>
      <c r="GP17" s="986"/>
      <c r="GQ17" s="986"/>
      <c r="GR17" s="986"/>
      <c r="GS17" s="986"/>
      <c r="GT17" s="986"/>
      <c r="GU17" s="986"/>
      <c r="GV17" s="986"/>
      <c r="GW17" s="986"/>
      <c r="GX17" s="986"/>
      <c r="GY17" s="986"/>
      <c r="GZ17" s="986"/>
      <c r="HA17" s="986"/>
      <c r="HB17" s="986"/>
      <c r="HC17" s="986"/>
      <c r="HD17" s="986"/>
      <c r="HG17" s="983" t="s">
        <v>386</v>
      </c>
      <c r="HH17" s="1072" t="s">
        <v>388</v>
      </c>
      <c r="HI17" s="1072"/>
      <c r="HJ17" s="1072" t="s">
        <v>389</v>
      </c>
      <c r="HK17" s="1072"/>
      <c r="HL17" s="1072" t="s">
        <v>390</v>
      </c>
      <c r="HM17" s="1072"/>
      <c r="HN17" s="1073" t="s">
        <v>403</v>
      </c>
      <c r="HO17" s="1073"/>
      <c r="HP17" s="986"/>
      <c r="HQ17" s="986"/>
      <c r="HR17" s="986"/>
      <c r="HS17" s="986"/>
      <c r="HT17" s="986"/>
      <c r="HU17" s="986"/>
      <c r="HV17" s="986"/>
      <c r="HW17" s="986"/>
      <c r="HX17" s="986"/>
      <c r="HY17" s="986"/>
      <c r="HZ17" s="986"/>
      <c r="IA17" s="986"/>
      <c r="IB17" s="986"/>
      <c r="IC17" s="986"/>
      <c r="ID17" s="986"/>
      <c r="IG17" s="983" t="s">
        <v>386</v>
      </c>
      <c r="IH17" s="1072" t="s">
        <v>388</v>
      </c>
      <c r="II17" s="1072"/>
      <c r="IJ17" s="1072" t="s">
        <v>389</v>
      </c>
      <c r="IK17" s="1072"/>
      <c r="IL17" s="1072" t="s">
        <v>390</v>
      </c>
      <c r="IM17" s="1072"/>
      <c r="IN17" s="1073" t="s">
        <v>403</v>
      </c>
      <c r="IO17" s="1073"/>
      <c r="IP17" s="986"/>
      <c r="IQ17" s="986"/>
      <c r="IR17" s="986"/>
      <c r="IS17" s="986"/>
      <c r="IT17" s="986"/>
      <c r="IU17" s="986"/>
      <c r="IV17" s="986"/>
      <c r="IW17" s="986"/>
      <c r="IX17" s="986"/>
      <c r="IY17" s="986"/>
      <c r="IZ17" s="986"/>
      <c r="JA17" s="986"/>
      <c r="JB17" s="986"/>
      <c r="JC17" s="986"/>
      <c r="JD17" s="986"/>
      <c r="JG17" s="983" t="s">
        <v>386</v>
      </c>
      <c r="JH17" s="1072" t="s">
        <v>388</v>
      </c>
      <c r="JI17" s="1072"/>
      <c r="JJ17" s="1072" t="s">
        <v>389</v>
      </c>
      <c r="JK17" s="1072"/>
      <c r="JL17" s="1072" t="s">
        <v>390</v>
      </c>
      <c r="JM17" s="1072"/>
      <c r="JN17" s="1073" t="s">
        <v>403</v>
      </c>
      <c r="JO17" s="1073"/>
      <c r="JP17" s="986"/>
      <c r="JQ17" s="986"/>
      <c r="JR17" s="986"/>
      <c r="JS17" s="986"/>
      <c r="JT17" s="986"/>
      <c r="JU17" s="986"/>
      <c r="JV17" s="986"/>
      <c r="JW17" s="986"/>
      <c r="JX17" s="986"/>
      <c r="JY17" s="986"/>
      <c r="JZ17" s="986"/>
      <c r="KA17" s="986"/>
      <c r="KB17" s="986"/>
      <c r="KC17" s="986"/>
      <c r="KD17" s="986"/>
    </row>
    <row r="18" spans="1:291">
      <c r="C18" s="1130" t="s">
        <v>139</v>
      </c>
      <c r="D18" s="1130"/>
      <c r="E18" s="981">
        <f>SUM(G12:G12)</f>
        <v>0</v>
      </c>
      <c r="F18" s="981">
        <f>I18+AH18+BH18+CH18+DH18+EH18+FH18+GH18+HH18+IH18+JH18</f>
        <v>0</v>
      </c>
      <c r="G18" s="982" t="str">
        <f>IF(E18=0,"100%",F18/E18)</f>
        <v>100%</v>
      </c>
      <c r="H18" s="981">
        <f>IF(O12="","",O12)</f>
        <v>0</v>
      </c>
      <c r="I18" s="1066">
        <f>SUM(AE24:AE173)</f>
        <v>0</v>
      </c>
      <c r="J18" s="1066"/>
      <c r="K18" s="1068" t="str">
        <f>IF(H18=0,"100%",I18/H18)</f>
        <v>100%</v>
      </c>
      <c r="L18" s="1068"/>
      <c r="M18" s="1068" t="str">
        <f>IF(E18=0,"100%",I18/E18)</f>
        <v>100%</v>
      </c>
      <c r="N18" s="1068"/>
      <c r="O18" s="1074">
        <f>$F8*$G8</f>
        <v>0</v>
      </c>
      <c r="P18" s="1074"/>
      <c r="Q18" s="986"/>
      <c r="R18" s="986"/>
      <c r="S18" s="986"/>
      <c r="T18" s="986"/>
      <c r="U18" s="986"/>
      <c r="V18" s="986"/>
      <c r="W18" s="986"/>
      <c r="X18" s="986"/>
      <c r="Y18" s="986"/>
      <c r="Z18" s="986"/>
      <c r="AA18" s="986"/>
      <c r="AB18" s="986"/>
      <c r="AC18" s="986"/>
      <c r="AD18" s="986"/>
      <c r="AG18" s="981">
        <f>IF(AN12="","",AN12)</f>
        <v>0</v>
      </c>
      <c r="AH18" s="1131">
        <f>SUM(BE24:BE173)</f>
        <v>0</v>
      </c>
      <c r="AI18" s="1132"/>
      <c r="AJ18" s="1063" t="str">
        <f>IF(AG18=0,"100%",AH18/AG18)</f>
        <v>100%</v>
      </c>
      <c r="AK18" s="1064"/>
      <c r="AL18" s="1061" t="str">
        <f>IF(E18=0,"100%",(AH18+I18)/E18)</f>
        <v>100%</v>
      </c>
      <c r="AM18" s="1062"/>
      <c r="AN18" s="1059">
        <f>$F8*$G8</f>
        <v>0</v>
      </c>
      <c r="AO18" s="1060"/>
      <c r="AP18" s="986"/>
      <c r="AQ18" s="986"/>
      <c r="AR18" s="986"/>
      <c r="AS18" s="986"/>
      <c r="AT18" s="986"/>
      <c r="AU18" s="986"/>
      <c r="AV18" s="986"/>
      <c r="AW18" s="986"/>
      <c r="AX18" s="986"/>
      <c r="AY18" s="986"/>
      <c r="AZ18" s="986"/>
      <c r="BA18" s="986"/>
      <c r="BB18" s="986"/>
      <c r="BC18" s="986"/>
      <c r="BD18" s="986"/>
      <c r="BG18" s="981">
        <f>IF(BN12="","",BN12)</f>
        <v>0</v>
      </c>
      <c r="BH18" s="1066">
        <f>SUM(CE24:CE173)</f>
        <v>0</v>
      </c>
      <c r="BI18" s="1066"/>
      <c r="BJ18" s="1067" t="str">
        <f>IF(BG18=0,"100%",BH18/BG18)</f>
        <v>100%</v>
      </c>
      <c r="BK18" s="1067"/>
      <c r="BL18" s="1068" t="str">
        <f>IF(E18=0,"100%",(BH18+AH18+I18)/E18)</f>
        <v>100%</v>
      </c>
      <c r="BM18" s="1068"/>
      <c r="BN18" s="1074">
        <f>$F8*$G8</f>
        <v>0</v>
      </c>
      <c r="BO18" s="1074"/>
      <c r="BP18" s="986"/>
      <c r="BQ18" s="986"/>
      <c r="BR18" s="986"/>
      <c r="BS18" s="986"/>
      <c r="BT18" s="986"/>
      <c r="BU18" s="986"/>
      <c r="BV18" s="986"/>
      <c r="BW18" s="986"/>
      <c r="BX18" s="986"/>
      <c r="BY18" s="986"/>
      <c r="BZ18" s="986"/>
      <c r="CA18" s="986"/>
      <c r="CB18" s="986"/>
      <c r="CC18" s="986"/>
      <c r="CD18" s="986"/>
      <c r="CG18" s="981">
        <f>IF(CN12="","",CN12)</f>
        <v>0</v>
      </c>
      <c r="CH18" s="1066">
        <f>SUM(DE24:DE173)</f>
        <v>0</v>
      </c>
      <c r="CI18" s="1066"/>
      <c r="CJ18" s="1067" t="str">
        <f>IF(CG18=0,"100%",CH18/CG18)</f>
        <v>100%</v>
      </c>
      <c r="CK18" s="1067"/>
      <c r="CL18" s="1068" t="str">
        <f>IF(E18=0,"100%",(CH18+BH18+AH18+I18)/E18)</f>
        <v>100%</v>
      </c>
      <c r="CM18" s="1068"/>
      <c r="CN18" s="1074">
        <f>$F8*$G8</f>
        <v>0</v>
      </c>
      <c r="CO18" s="1074"/>
      <c r="CP18" s="986"/>
      <c r="CQ18" s="986"/>
      <c r="CR18" s="986"/>
      <c r="CS18" s="986"/>
      <c r="CT18" s="986"/>
      <c r="CU18" s="986"/>
      <c r="CV18" s="986"/>
      <c r="CW18" s="986"/>
      <c r="CX18" s="986"/>
      <c r="CY18" s="986"/>
      <c r="CZ18" s="986"/>
      <c r="DA18" s="986"/>
      <c r="DB18" s="986"/>
      <c r="DC18" s="986"/>
      <c r="DD18" s="986"/>
      <c r="DG18" s="981">
        <f>IF(DN12="","",DN12)</f>
        <v>0</v>
      </c>
      <c r="DH18" s="1066">
        <f>SUM(EE24:EE173)</f>
        <v>0</v>
      </c>
      <c r="DI18" s="1066"/>
      <c r="DJ18" s="1067" t="str">
        <f>IF(DG18=0,"100%",DH18/DG18)</f>
        <v>100%</v>
      </c>
      <c r="DK18" s="1067"/>
      <c r="DL18" s="1068" t="str">
        <f>IF(E18=0,"100%",(DH18+CH18+BH18+AH18+I18)/E18)</f>
        <v>100%</v>
      </c>
      <c r="DM18" s="1068"/>
      <c r="DN18" s="1074">
        <f>$F8*$G8</f>
        <v>0</v>
      </c>
      <c r="DO18" s="1074"/>
      <c r="DP18" s="986"/>
      <c r="DQ18" s="986"/>
      <c r="DR18" s="986"/>
      <c r="DS18" s="986"/>
      <c r="DT18" s="986"/>
      <c r="DU18" s="986"/>
      <c r="DV18" s="986"/>
      <c r="DW18" s="986"/>
      <c r="DX18" s="986"/>
      <c r="DY18" s="986"/>
      <c r="DZ18" s="986"/>
      <c r="EA18" s="986"/>
      <c r="EB18" s="986"/>
      <c r="EC18" s="986"/>
      <c r="ED18" s="986"/>
      <c r="EG18" s="981">
        <f>IF(EN12="","",EN12)</f>
        <v>0</v>
      </c>
      <c r="EH18" s="1066">
        <f>SUM(FE24:FE173)</f>
        <v>0</v>
      </c>
      <c r="EI18" s="1066"/>
      <c r="EJ18" s="1067" t="str">
        <f>IF(EG18=0,"100%",EH18/EG18)</f>
        <v>100%</v>
      </c>
      <c r="EK18" s="1067"/>
      <c r="EL18" s="1068" t="str">
        <f>IF(E18=0,"100%",(EH18+DH18+CH18+BH18+AH18+I18)/E18)</f>
        <v>100%</v>
      </c>
      <c r="EM18" s="1068"/>
      <c r="EN18" s="1074">
        <f>$F8*$G8</f>
        <v>0</v>
      </c>
      <c r="EO18" s="1074"/>
      <c r="EP18" s="986"/>
      <c r="EQ18" s="986"/>
      <c r="ER18" s="986"/>
      <c r="ES18" s="986"/>
      <c r="ET18" s="986"/>
      <c r="EU18" s="986"/>
      <c r="EV18" s="986"/>
      <c r="EW18" s="986"/>
      <c r="EX18" s="986"/>
      <c r="EY18" s="986"/>
      <c r="EZ18" s="986"/>
      <c r="FA18" s="986"/>
      <c r="FB18" s="986"/>
      <c r="FC18" s="986"/>
      <c r="FD18" s="986"/>
      <c r="FG18" s="981">
        <f>IF(FN12="","",FN12)</f>
        <v>0</v>
      </c>
      <c r="FH18" s="1066">
        <f>SUM(GE24:GE173)</f>
        <v>0</v>
      </c>
      <c r="FI18" s="1066"/>
      <c r="FJ18" s="1067" t="str">
        <f>IF(FG18=0,"100%",FH18/FG18)</f>
        <v>100%</v>
      </c>
      <c r="FK18" s="1067"/>
      <c r="FL18" s="1068" t="str">
        <f>IF(E18=0,"100%",(FH18+EH18+DH18+CH18+BH18+AH18+I18)/E18)</f>
        <v>100%</v>
      </c>
      <c r="FM18" s="1068"/>
      <c r="FN18" s="1074">
        <f>$F8*$G8</f>
        <v>0</v>
      </c>
      <c r="FO18" s="1074"/>
      <c r="FP18" s="986"/>
      <c r="FQ18" s="986"/>
      <c r="FR18" s="986"/>
      <c r="FS18" s="986"/>
      <c r="FT18" s="986"/>
      <c r="FU18" s="986"/>
      <c r="FV18" s="986"/>
      <c r="FW18" s="986"/>
      <c r="FX18" s="986"/>
      <c r="FY18" s="986"/>
      <c r="FZ18" s="986"/>
      <c r="GA18" s="986"/>
      <c r="GB18" s="986"/>
      <c r="GC18" s="986"/>
      <c r="GD18" s="986"/>
      <c r="GG18" s="981">
        <f>IF(GN12="","",GN12)</f>
        <v>0</v>
      </c>
      <c r="GH18" s="1066">
        <f>SUM(HE24:HE173)</f>
        <v>0</v>
      </c>
      <c r="GI18" s="1066"/>
      <c r="GJ18" s="1067" t="str">
        <f>IF(GG18=0,"100%",GH18/GG18)</f>
        <v>100%</v>
      </c>
      <c r="GK18" s="1067"/>
      <c r="GL18" s="1068" t="str">
        <f>IF(E18=0,"100%",(GH18+FH18+EH18+DH18+CH18+BH18+AH18+I18)/E18)</f>
        <v>100%</v>
      </c>
      <c r="GM18" s="1068"/>
      <c r="GN18" s="1074">
        <f>$F8*$G8</f>
        <v>0</v>
      </c>
      <c r="GO18" s="1074"/>
      <c r="GP18" s="986"/>
      <c r="GQ18" s="986"/>
      <c r="GR18" s="986"/>
      <c r="GS18" s="986"/>
      <c r="GT18" s="986"/>
      <c r="GU18" s="986"/>
      <c r="GV18" s="986"/>
      <c r="GW18" s="986"/>
      <c r="GX18" s="986"/>
      <c r="GY18" s="986"/>
      <c r="GZ18" s="986"/>
      <c r="HA18" s="986"/>
      <c r="HB18" s="986"/>
      <c r="HC18" s="986"/>
      <c r="HD18" s="986"/>
      <c r="HG18" s="981">
        <f>IF(HN12="","",HN12)</f>
        <v>0</v>
      </c>
      <c r="HH18" s="1066">
        <f>SUM(IE24:IE173)</f>
        <v>0</v>
      </c>
      <c r="HI18" s="1066"/>
      <c r="HJ18" s="1067" t="str">
        <f>IF(HG18=0,"100%",HH18/HG18)</f>
        <v>100%</v>
      </c>
      <c r="HK18" s="1067"/>
      <c r="HL18" s="1068" t="str">
        <f>IF(E18=0,"100%",(HH18+GH18+FH18+EH18+DH18+CH18+BH18+AH18+I18)/E18)</f>
        <v>100%</v>
      </c>
      <c r="HM18" s="1068"/>
      <c r="HN18" s="1074">
        <f>$F8*$G8</f>
        <v>0</v>
      </c>
      <c r="HO18" s="1074"/>
      <c r="HP18" s="986"/>
      <c r="HQ18" s="986"/>
      <c r="HR18" s="986"/>
      <c r="HS18" s="986"/>
      <c r="HT18" s="986"/>
      <c r="HU18" s="986"/>
      <c r="HV18" s="986"/>
      <c r="HW18" s="986"/>
      <c r="HX18" s="986"/>
      <c r="HY18" s="986"/>
      <c r="HZ18" s="986"/>
      <c r="IA18" s="986"/>
      <c r="IB18" s="986"/>
      <c r="IC18" s="986"/>
      <c r="ID18" s="986"/>
      <c r="IG18" s="981">
        <f>IF(IN12="","",IN12)</f>
        <v>0</v>
      </c>
      <c r="IH18" s="1066">
        <f>SUM(JE24:JE173)</f>
        <v>0</v>
      </c>
      <c r="II18" s="1066"/>
      <c r="IJ18" s="1067" t="str">
        <f>IF(IG18=0,"100%",IH18/IG18)</f>
        <v>100%</v>
      </c>
      <c r="IK18" s="1067"/>
      <c r="IL18" s="1068" t="str">
        <f>IF(E18=0,"100%",(IH18+HH18+GH18+FH18+EH18+DH18+CH18+BH18+AH18+I18)/E18)</f>
        <v>100%</v>
      </c>
      <c r="IM18" s="1068"/>
      <c r="IN18" s="1074">
        <f>$F8*$G8</f>
        <v>0</v>
      </c>
      <c r="IO18" s="1074"/>
      <c r="IP18" s="986"/>
      <c r="IQ18" s="986"/>
      <c r="IR18" s="986"/>
      <c r="IS18" s="986"/>
      <c r="IT18" s="986"/>
      <c r="IU18" s="986"/>
      <c r="IV18" s="986"/>
      <c r="IW18" s="986"/>
      <c r="IX18" s="986"/>
      <c r="IY18" s="986"/>
      <c r="IZ18" s="986"/>
      <c r="JA18" s="986"/>
      <c r="JB18" s="986"/>
      <c r="JC18" s="986"/>
      <c r="JD18" s="986"/>
      <c r="JG18" s="981">
        <f>IF(JN12="","",JN12)</f>
        <v>0</v>
      </c>
      <c r="JH18" s="1066">
        <f>SUM(KE24:KE173)</f>
        <v>0</v>
      </c>
      <c r="JI18" s="1066"/>
      <c r="JJ18" s="1067" t="str">
        <f>IF(JG18=0,"100%",JH18/JG18)</f>
        <v>100%</v>
      </c>
      <c r="JK18" s="1067"/>
      <c r="JL18" s="1068" t="str">
        <f>IF(E18=0,"100%",(JH18+IH18+HH18+GH18+FH18+EH18+DH18+CH18+BH18+AH18+I18)/E18)</f>
        <v>100%</v>
      </c>
      <c r="JM18" s="1068"/>
      <c r="JN18" s="1074">
        <f>$F8*$G8</f>
        <v>0</v>
      </c>
      <c r="JO18" s="1074"/>
      <c r="JP18" s="986"/>
      <c r="JQ18" s="986"/>
      <c r="JR18" s="986"/>
      <c r="JS18" s="986"/>
      <c r="JT18" s="986"/>
      <c r="JU18" s="986"/>
      <c r="JV18" s="986"/>
      <c r="JW18" s="986"/>
      <c r="JX18" s="986"/>
      <c r="JY18" s="986"/>
      <c r="JZ18" s="986"/>
      <c r="KA18" s="986"/>
      <c r="KB18" s="986"/>
      <c r="KC18" s="986"/>
      <c r="KD18" s="986"/>
    </row>
    <row r="19" spans="1:291" s="801" customFormat="1">
      <c r="C19" s="895"/>
      <c r="E19" s="895"/>
      <c r="H19" s="896" t="s">
        <v>404</v>
      </c>
      <c r="I19" s="897" t="str">
        <f t="shared" ref="I19:AD19" si="0">IF(I24="","",SUM(I24:I173))</f>
        <v/>
      </c>
      <c r="J19" s="897" t="str">
        <f t="shared" si="0"/>
        <v/>
      </c>
      <c r="K19" s="897" t="str">
        <f t="shared" si="0"/>
        <v/>
      </c>
      <c r="L19" s="897" t="str">
        <f t="shared" si="0"/>
        <v/>
      </c>
      <c r="M19" s="897" t="str">
        <f t="shared" si="0"/>
        <v/>
      </c>
      <c r="N19" s="897" t="str">
        <f t="shared" si="0"/>
        <v/>
      </c>
      <c r="O19" s="897" t="str">
        <f t="shared" si="0"/>
        <v/>
      </c>
      <c r="P19" s="897" t="str">
        <f t="shared" si="0"/>
        <v/>
      </c>
      <c r="Q19" s="897" t="str">
        <f t="shared" si="0"/>
        <v/>
      </c>
      <c r="R19" s="897" t="str">
        <f t="shared" si="0"/>
        <v/>
      </c>
      <c r="S19" s="897" t="str">
        <f t="shared" si="0"/>
        <v/>
      </c>
      <c r="T19" s="897" t="str">
        <f t="shared" si="0"/>
        <v/>
      </c>
      <c r="U19" s="897" t="str">
        <f t="shared" si="0"/>
        <v/>
      </c>
      <c r="V19" s="897" t="str">
        <f t="shared" si="0"/>
        <v/>
      </c>
      <c r="W19" s="897" t="str">
        <f t="shared" si="0"/>
        <v/>
      </c>
      <c r="X19" s="897" t="str">
        <f t="shared" si="0"/>
        <v/>
      </c>
      <c r="Y19" s="897" t="str">
        <f t="shared" si="0"/>
        <v/>
      </c>
      <c r="Z19" s="897" t="str">
        <f t="shared" si="0"/>
        <v/>
      </c>
      <c r="AA19" s="897" t="str">
        <f t="shared" si="0"/>
        <v/>
      </c>
      <c r="AB19" s="897" t="str">
        <f t="shared" si="0"/>
        <v/>
      </c>
      <c r="AC19" s="897" t="str">
        <f t="shared" si="0"/>
        <v/>
      </c>
      <c r="AD19" s="897" t="str">
        <f t="shared" si="0"/>
        <v/>
      </c>
      <c r="AG19" s="896" t="s">
        <v>404</v>
      </c>
      <c r="AH19" s="897" t="str">
        <f t="shared" ref="AH19:BD19" si="1">IF(AH24="","",SUM(AH24:AH173))</f>
        <v/>
      </c>
      <c r="AI19" s="897" t="str">
        <f t="shared" si="1"/>
        <v/>
      </c>
      <c r="AJ19" s="897" t="str">
        <f t="shared" si="1"/>
        <v/>
      </c>
      <c r="AK19" s="897" t="str">
        <f t="shared" si="1"/>
        <v/>
      </c>
      <c r="AL19" s="897" t="str">
        <f t="shared" si="1"/>
        <v/>
      </c>
      <c r="AM19" s="897" t="str">
        <f t="shared" si="1"/>
        <v/>
      </c>
      <c r="AN19" s="897" t="str">
        <f t="shared" si="1"/>
        <v/>
      </c>
      <c r="AO19" s="897" t="str">
        <f t="shared" si="1"/>
        <v/>
      </c>
      <c r="AP19" s="897" t="str">
        <f t="shared" si="1"/>
        <v/>
      </c>
      <c r="AQ19" s="897" t="str">
        <f t="shared" si="1"/>
        <v/>
      </c>
      <c r="AR19" s="897" t="str">
        <f t="shared" si="1"/>
        <v/>
      </c>
      <c r="AS19" s="897" t="str">
        <f t="shared" si="1"/>
        <v/>
      </c>
      <c r="AT19" s="897" t="str">
        <f t="shared" si="1"/>
        <v/>
      </c>
      <c r="AU19" s="897" t="str">
        <f t="shared" si="1"/>
        <v/>
      </c>
      <c r="AV19" s="897" t="str">
        <f t="shared" si="1"/>
        <v/>
      </c>
      <c r="AW19" s="897" t="str">
        <f t="shared" si="1"/>
        <v/>
      </c>
      <c r="AX19" s="897" t="str">
        <f t="shared" si="1"/>
        <v/>
      </c>
      <c r="AY19" s="897" t="str">
        <f t="shared" si="1"/>
        <v/>
      </c>
      <c r="AZ19" s="897" t="str">
        <f t="shared" si="1"/>
        <v/>
      </c>
      <c r="BA19" s="897" t="str">
        <f t="shared" si="1"/>
        <v/>
      </c>
      <c r="BB19" s="897"/>
      <c r="BC19" s="897" t="str">
        <f t="shared" si="1"/>
        <v/>
      </c>
      <c r="BD19" s="897" t="str">
        <f t="shared" si="1"/>
        <v/>
      </c>
      <c r="BG19" s="896" t="s">
        <v>404</v>
      </c>
      <c r="BH19" s="897" t="str">
        <f t="shared" ref="BH19:CD19" si="2">IF(BH24="","",SUM(BH24:BH173))</f>
        <v/>
      </c>
      <c r="BI19" s="897" t="str">
        <f t="shared" si="2"/>
        <v/>
      </c>
      <c r="BJ19" s="897" t="str">
        <f t="shared" si="2"/>
        <v/>
      </c>
      <c r="BK19" s="897" t="str">
        <f t="shared" si="2"/>
        <v/>
      </c>
      <c r="BL19" s="897" t="str">
        <f t="shared" si="2"/>
        <v/>
      </c>
      <c r="BM19" s="897" t="str">
        <f t="shared" si="2"/>
        <v/>
      </c>
      <c r="BN19" s="897" t="str">
        <f t="shared" si="2"/>
        <v/>
      </c>
      <c r="BO19" s="897" t="str">
        <f t="shared" si="2"/>
        <v/>
      </c>
      <c r="BP19" s="897" t="str">
        <f t="shared" si="2"/>
        <v/>
      </c>
      <c r="BQ19" s="897" t="str">
        <f t="shared" si="2"/>
        <v/>
      </c>
      <c r="BR19" s="897" t="str">
        <f t="shared" si="2"/>
        <v/>
      </c>
      <c r="BS19" s="897" t="str">
        <f t="shared" si="2"/>
        <v/>
      </c>
      <c r="BT19" s="897" t="str">
        <f t="shared" si="2"/>
        <v/>
      </c>
      <c r="BU19" s="897" t="str">
        <f t="shared" si="2"/>
        <v/>
      </c>
      <c r="BV19" s="897" t="str">
        <f t="shared" si="2"/>
        <v/>
      </c>
      <c r="BW19" s="897" t="str">
        <f t="shared" si="2"/>
        <v/>
      </c>
      <c r="BX19" s="897" t="str">
        <f t="shared" si="2"/>
        <v/>
      </c>
      <c r="BY19" s="897" t="str">
        <f t="shared" si="2"/>
        <v/>
      </c>
      <c r="BZ19" s="897" t="str">
        <f t="shared" si="2"/>
        <v/>
      </c>
      <c r="CA19" s="897" t="str">
        <f t="shared" si="2"/>
        <v/>
      </c>
      <c r="CB19" s="897"/>
      <c r="CC19" s="897" t="str">
        <f t="shared" si="2"/>
        <v/>
      </c>
      <c r="CD19" s="897" t="str">
        <f t="shared" si="2"/>
        <v/>
      </c>
      <c r="CG19" s="896" t="s">
        <v>404</v>
      </c>
      <c r="CH19" s="897" t="str">
        <f t="shared" ref="CH19:DD19" si="3">IF(CH24="","",SUM(CH24:CH173))</f>
        <v/>
      </c>
      <c r="CI19" s="897" t="str">
        <f t="shared" si="3"/>
        <v/>
      </c>
      <c r="CJ19" s="897" t="str">
        <f t="shared" si="3"/>
        <v/>
      </c>
      <c r="CK19" s="897" t="str">
        <f t="shared" si="3"/>
        <v/>
      </c>
      <c r="CL19" s="897" t="str">
        <f t="shared" si="3"/>
        <v/>
      </c>
      <c r="CM19" s="897" t="str">
        <f t="shared" si="3"/>
        <v/>
      </c>
      <c r="CN19" s="897" t="str">
        <f t="shared" si="3"/>
        <v/>
      </c>
      <c r="CO19" s="897" t="str">
        <f t="shared" si="3"/>
        <v/>
      </c>
      <c r="CP19" s="897" t="str">
        <f t="shared" si="3"/>
        <v/>
      </c>
      <c r="CQ19" s="897" t="str">
        <f t="shared" si="3"/>
        <v/>
      </c>
      <c r="CR19" s="897" t="str">
        <f t="shared" si="3"/>
        <v/>
      </c>
      <c r="CS19" s="897" t="str">
        <f t="shared" si="3"/>
        <v/>
      </c>
      <c r="CT19" s="897" t="str">
        <f t="shared" si="3"/>
        <v/>
      </c>
      <c r="CU19" s="897" t="str">
        <f t="shared" si="3"/>
        <v/>
      </c>
      <c r="CV19" s="897" t="str">
        <f t="shared" si="3"/>
        <v/>
      </c>
      <c r="CW19" s="897" t="str">
        <f t="shared" si="3"/>
        <v/>
      </c>
      <c r="CX19" s="897" t="str">
        <f t="shared" si="3"/>
        <v/>
      </c>
      <c r="CY19" s="897" t="str">
        <f t="shared" si="3"/>
        <v/>
      </c>
      <c r="CZ19" s="897" t="str">
        <f t="shared" si="3"/>
        <v/>
      </c>
      <c r="DA19" s="897" t="str">
        <f t="shared" si="3"/>
        <v/>
      </c>
      <c r="DB19" s="897"/>
      <c r="DC19" s="897" t="str">
        <f t="shared" si="3"/>
        <v/>
      </c>
      <c r="DD19" s="897" t="str">
        <f t="shared" si="3"/>
        <v/>
      </c>
      <c r="DG19" s="896" t="s">
        <v>404</v>
      </c>
      <c r="DH19" s="897" t="str">
        <f t="shared" ref="DH19:ED19" si="4">IF(DH24="","",SUM(DH24:DH173))</f>
        <v/>
      </c>
      <c r="DI19" s="897" t="str">
        <f t="shared" si="4"/>
        <v/>
      </c>
      <c r="DJ19" s="897" t="str">
        <f t="shared" si="4"/>
        <v/>
      </c>
      <c r="DK19" s="897" t="str">
        <f t="shared" si="4"/>
        <v/>
      </c>
      <c r="DL19" s="897" t="str">
        <f t="shared" si="4"/>
        <v/>
      </c>
      <c r="DM19" s="897" t="str">
        <f t="shared" si="4"/>
        <v/>
      </c>
      <c r="DN19" s="897" t="str">
        <f t="shared" si="4"/>
        <v/>
      </c>
      <c r="DO19" s="897" t="str">
        <f t="shared" si="4"/>
        <v/>
      </c>
      <c r="DP19" s="897" t="str">
        <f t="shared" si="4"/>
        <v/>
      </c>
      <c r="DQ19" s="897" t="str">
        <f t="shared" si="4"/>
        <v/>
      </c>
      <c r="DR19" s="897" t="str">
        <f t="shared" si="4"/>
        <v/>
      </c>
      <c r="DS19" s="897" t="str">
        <f t="shared" si="4"/>
        <v/>
      </c>
      <c r="DT19" s="897" t="str">
        <f t="shared" si="4"/>
        <v/>
      </c>
      <c r="DU19" s="897" t="str">
        <f t="shared" si="4"/>
        <v/>
      </c>
      <c r="DV19" s="897" t="str">
        <f t="shared" si="4"/>
        <v/>
      </c>
      <c r="DW19" s="897" t="str">
        <f t="shared" si="4"/>
        <v/>
      </c>
      <c r="DX19" s="897" t="str">
        <f t="shared" si="4"/>
        <v/>
      </c>
      <c r="DY19" s="897" t="str">
        <f t="shared" si="4"/>
        <v/>
      </c>
      <c r="DZ19" s="897" t="str">
        <f t="shared" si="4"/>
        <v/>
      </c>
      <c r="EA19" s="897"/>
      <c r="EB19" s="897" t="str">
        <f t="shared" si="4"/>
        <v/>
      </c>
      <c r="EC19" s="897" t="str">
        <f t="shared" si="4"/>
        <v/>
      </c>
      <c r="ED19" s="897" t="str">
        <f t="shared" si="4"/>
        <v/>
      </c>
      <c r="EG19" s="896" t="s">
        <v>404</v>
      </c>
      <c r="EH19" s="897" t="str">
        <f t="shared" ref="EH19:FD19" si="5">IF(EH24="","",SUM(EH24:EH173))</f>
        <v/>
      </c>
      <c r="EI19" s="897" t="str">
        <f t="shared" si="5"/>
        <v/>
      </c>
      <c r="EJ19" s="897" t="str">
        <f t="shared" si="5"/>
        <v/>
      </c>
      <c r="EK19" s="897" t="str">
        <f t="shared" si="5"/>
        <v/>
      </c>
      <c r="EL19" s="897" t="str">
        <f t="shared" si="5"/>
        <v/>
      </c>
      <c r="EM19" s="897" t="str">
        <f t="shared" si="5"/>
        <v/>
      </c>
      <c r="EN19" s="897" t="str">
        <f t="shared" si="5"/>
        <v/>
      </c>
      <c r="EO19" s="897" t="str">
        <f t="shared" si="5"/>
        <v/>
      </c>
      <c r="EP19" s="897" t="str">
        <f t="shared" si="5"/>
        <v/>
      </c>
      <c r="EQ19" s="897" t="str">
        <f t="shared" si="5"/>
        <v/>
      </c>
      <c r="ER19" s="897" t="str">
        <f t="shared" si="5"/>
        <v/>
      </c>
      <c r="ES19" s="897" t="str">
        <f t="shared" si="5"/>
        <v/>
      </c>
      <c r="ET19" s="897" t="str">
        <f t="shared" si="5"/>
        <v/>
      </c>
      <c r="EU19" s="897" t="str">
        <f t="shared" si="5"/>
        <v/>
      </c>
      <c r="EV19" s="897" t="str">
        <f t="shared" si="5"/>
        <v/>
      </c>
      <c r="EW19" s="897" t="str">
        <f t="shared" si="5"/>
        <v/>
      </c>
      <c r="EX19" s="897" t="str">
        <f t="shared" si="5"/>
        <v/>
      </c>
      <c r="EY19" s="897" t="str">
        <f t="shared" si="5"/>
        <v/>
      </c>
      <c r="EZ19" s="897" t="str">
        <f t="shared" si="5"/>
        <v/>
      </c>
      <c r="FA19" s="897" t="str">
        <f t="shared" si="5"/>
        <v/>
      </c>
      <c r="FB19" s="897"/>
      <c r="FC19" s="897" t="str">
        <f t="shared" si="5"/>
        <v/>
      </c>
      <c r="FD19" s="897" t="str">
        <f t="shared" si="5"/>
        <v/>
      </c>
      <c r="FG19" s="896" t="s">
        <v>404</v>
      </c>
      <c r="FH19" s="897" t="str">
        <f t="shared" ref="FH19:GD19" si="6">IF(FH24="","",SUM(FH24:FH173))</f>
        <v/>
      </c>
      <c r="FI19" s="897" t="str">
        <f t="shared" si="6"/>
        <v/>
      </c>
      <c r="FJ19" s="897" t="str">
        <f t="shared" si="6"/>
        <v/>
      </c>
      <c r="FK19" s="897" t="str">
        <f t="shared" si="6"/>
        <v/>
      </c>
      <c r="FL19" s="897" t="str">
        <f t="shared" si="6"/>
        <v/>
      </c>
      <c r="FM19" s="897" t="str">
        <f t="shared" si="6"/>
        <v/>
      </c>
      <c r="FN19" s="897" t="str">
        <f t="shared" si="6"/>
        <v/>
      </c>
      <c r="FO19" s="897" t="str">
        <f t="shared" si="6"/>
        <v/>
      </c>
      <c r="FP19" s="897" t="str">
        <f t="shared" si="6"/>
        <v/>
      </c>
      <c r="FQ19" s="897" t="str">
        <f t="shared" si="6"/>
        <v/>
      </c>
      <c r="FR19" s="897" t="str">
        <f t="shared" si="6"/>
        <v/>
      </c>
      <c r="FS19" s="897" t="str">
        <f t="shared" si="6"/>
        <v/>
      </c>
      <c r="FT19" s="897" t="str">
        <f t="shared" si="6"/>
        <v/>
      </c>
      <c r="FU19" s="897" t="str">
        <f t="shared" si="6"/>
        <v/>
      </c>
      <c r="FV19" s="897" t="str">
        <f t="shared" si="6"/>
        <v/>
      </c>
      <c r="FW19" s="897" t="str">
        <f t="shared" si="6"/>
        <v/>
      </c>
      <c r="FX19" s="897" t="str">
        <f t="shared" si="6"/>
        <v/>
      </c>
      <c r="FY19" s="897" t="str">
        <f t="shared" si="6"/>
        <v/>
      </c>
      <c r="FZ19" s="897" t="str">
        <f t="shared" si="6"/>
        <v/>
      </c>
      <c r="GA19" s="897"/>
      <c r="GB19" s="897" t="str">
        <f t="shared" si="6"/>
        <v/>
      </c>
      <c r="GC19" s="897" t="str">
        <f t="shared" si="6"/>
        <v/>
      </c>
      <c r="GD19" s="897" t="str">
        <f t="shared" si="6"/>
        <v/>
      </c>
      <c r="GG19" s="896" t="s">
        <v>404</v>
      </c>
      <c r="GH19" s="897" t="str">
        <f t="shared" ref="GH19:HD19" si="7">IF(GH24="","",SUM(GH24:GH173))</f>
        <v/>
      </c>
      <c r="GI19" s="897" t="str">
        <f t="shared" si="7"/>
        <v/>
      </c>
      <c r="GJ19" s="897" t="str">
        <f t="shared" si="7"/>
        <v/>
      </c>
      <c r="GK19" s="897" t="str">
        <f t="shared" si="7"/>
        <v/>
      </c>
      <c r="GL19" s="897" t="str">
        <f t="shared" si="7"/>
        <v/>
      </c>
      <c r="GM19" s="897" t="str">
        <f t="shared" si="7"/>
        <v/>
      </c>
      <c r="GN19" s="897" t="str">
        <f t="shared" si="7"/>
        <v/>
      </c>
      <c r="GO19" s="897" t="str">
        <f t="shared" si="7"/>
        <v/>
      </c>
      <c r="GP19" s="897" t="str">
        <f t="shared" si="7"/>
        <v/>
      </c>
      <c r="GQ19" s="897" t="str">
        <f t="shared" si="7"/>
        <v/>
      </c>
      <c r="GR19" s="897" t="str">
        <f t="shared" si="7"/>
        <v/>
      </c>
      <c r="GS19" s="897" t="str">
        <f t="shared" si="7"/>
        <v/>
      </c>
      <c r="GT19" s="897" t="str">
        <f t="shared" si="7"/>
        <v/>
      </c>
      <c r="GU19" s="897" t="str">
        <f t="shared" si="7"/>
        <v/>
      </c>
      <c r="GV19" s="897" t="str">
        <f t="shared" si="7"/>
        <v/>
      </c>
      <c r="GW19" s="897" t="str">
        <f t="shared" si="7"/>
        <v/>
      </c>
      <c r="GX19" s="897" t="str">
        <f t="shared" si="7"/>
        <v/>
      </c>
      <c r="GY19" s="897" t="str">
        <f t="shared" si="7"/>
        <v/>
      </c>
      <c r="GZ19" s="897" t="str">
        <f t="shared" si="7"/>
        <v/>
      </c>
      <c r="HA19" s="897" t="str">
        <f t="shared" si="7"/>
        <v/>
      </c>
      <c r="HB19" s="897"/>
      <c r="HC19" s="897" t="str">
        <f t="shared" si="7"/>
        <v/>
      </c>
      <c r="HD19" s="897" t="str">
        <f t="shared" si="7"/>
        <v/>
      </c>
      <c r="HG19" s="896" t="s">
        <v>404</v>
      </c>
      <c r="HH19" s="897" t="str">
        <f t="shared" ref="HH19:ID19" si="8">IF(HH24="","",SUM(HH24:HH173))</f>
        <v/>
      </c>
      <c r="HI19" s="897" t="str">
        <f t="shared" si="8"/>
        <v/>
      </c>
      <c r="HJ19" s="897" t="str">
        <f t="shared" si="8"/>
        <v/>
      </c>
      <c r="HK19" s="897" t="str">
        <f t="shared" si="8"/>
        <v/>
      </c>
      <c r="HL19" s="897" t="str">
        <f t="shared" si="8"/>
        <v/>
      </c>
      <c r="HM19" s="897" t="str">
        <f t="shared" si="8"/>
        <v/>
      </c>
      <c r="HN19" s="897" t="str">
        <f t="shared" si="8"/>
        <v/>
      </c>
      <c r="HO19" s="897" t="str">
        <f t="shared" si="8"/>
        <v/>
      </c>
      <c r="HP19" s="897" t="str">
        <f t="shared" si="8"/>
        <v/>
      </c>
      <c r="HQ19" s="897" t="str">
        <f t="shared" si="8"/>
        <v/>
      </c>
      <c r="HR19" s="897" t="str">
        <f t="shared" si="8"/>
        <v/>
      </c>
      <c r="HS19" s="897" t="str">
        <f t="shared" si="8"/>
        <v/>
      </c>
      <c r="HT19" s="897" t="str">
        <f t="shared" si="8"/>
        <v/>
      </c>
      <c r="HU19" s="897" t="str">
        <f t="shared" si="8"/>
        <v/>
      </c>
      <c r="HV19" s="897" t="str">
        <f t="shared" si="8"/>
        <v/>
      </c>
      <c r="HW19" s="897" t="str">
        <f t="shared" si="8"/>
        <v/>
      </c>
      <c r="HX19" s="897" t="str">
        <f t="shared" si="8"/>
        <v/>
      </c>
      <c r="HY19" s="897" t="str">
        <f t="shared" si="8"/>
        <v/>
      </c>
      <c r="HZ19" s="897" t="str">
        <f t="shared" si="8"/>
        <v/>
      </c>
      <c r="IA19" s="897" t="str">
        <f t="shared" si="8"/>
        <v/>
      </c>
      <c r="IB19" s="897"/>
      <c r="IC19" s="897" t="str">
        <f t="shared" si="8"/>
        <v/>
      </c>
      <c r="ID19" s="897" t="str">
        <f t="shared" si="8"/>
        <v/>
      </c>
      <c r="IG19" s="896" t="s">
        <v>404</v>
      </c>
      <c r="IH19" s="897" t="str">
        <f t="shared" ref="IH19:JD19" si="9">IF(IH24="","",SUM(IH24:IH173))</f>
        <v/>
      </c>
      <c r="II19" s="897" t="str">
        <f t="shared" si="9"/>
        <v/>
      </c>
      <c r="IJ19" s="897" t="str">
        <f t="shared" si="9"/>
        <v/>
      </c>
      <c r="IK19" s="897" t="str">
        <f t="shared" si="9"/>
        <v/>
      </c>
      <c r="IL19" s="897" t="str">
        <f t="shared" si="9"/>
        <v/>
      </c>
      <c r="IM19" s="897" t="str">
        <f t="shared" si="9"/>
        <v/>
      </c>
      <c r="IN19" s="897" t="str">
        <f t="shared" si="9"/>
        <v/>
      </c>
      <c r="IO19" s="897" t="str">
        <f t="shared" si="9"/>
        <v/>
      </c>
      <c r="IP19" s="897" t="str">
        <f t="shared" si="9"/>
        <v/>
      </c>
      <c r="IQ19" s="897" t="str">
        <f t="shared" si="9"/>
        <v/>
      </c>
      <c r="IR19" s="897" t="str">
        <f t="shared" si="9"/>
        <v/>
      </c>
      <c r="IS19" s="897" t="str">
        <f t="shared" si="9"/>
        <v/>
      </c>
      <c r="IT19" s="897" t="str">
        <f t="shared" si="9"/>
        <v/>
      </c>
      <c r="IU19" s="897" t="str">
        <f t="shared" si="9"/>
        <v/>
      </c>
      <c r="IV19" s="897" t="str">
        <f t="shared" si="9"/>
        <v/>
      </c>
      <c r="IW19" s="897" t="str">
        <f t="shared" si="9"/>
        <v/>
      </c>
      <c r="IX19" s="897" t="str">
        <f t="shared" si="9"/>
        <v/>
      </c>
      <c r="IY19" s="897" t="str">
        <f t="shared" si="9"/>
        <v/>
      </c>
      <c r="IZ19" s="897" t="str">
        <f t="shared" si="9"/>
        <v/>
      </c>
      <c r="JA19" s="897" t="str">
        <f t="shared" si="9"/>
        <v/>
      </c>
      <c r="JB19" s="897"/>
      <c r="JC19" s="897" t="str">
        <f t="shared" si="9"/>
        <v/>
      </c>
      <c r="JD19" s="897" t="str">
        <f t="shared" si="9"/>
        <v/>
      </c>
      <c r="JG19" s="896" t="s">
        <v>404</v>
      </c>
      <c r="JH19" s="897" t="str">
        <f t="shared" ref="JH19:KD19" si="10">IF(JH24="","",SUM(JH24:JH173))</f>
        <v/>
      </c>
      <c r="JI19" s="897" t="str">
        <f t="shared" si="10"/>
        <v/>
      </c>
      <c r="JJ19" s="897" t="str">
        <f t="shared" si="10"/>
        <v/>
      </c>
      <c r="JK19" s="897" t="str">
        <f t="shared" si="10"/>
        <v/>
      </c>
      <c r="JL19" s="897" t="str">
        <f t="shared" si="10"/>
        <v/>
      </c>
      <c r="JM19" s="897" t="str">
        <f t="shared" si="10"/>
        <v/>
      </c>
      <c r="JN19" s="897" t="str">
        <f t="shared" si="10"/>
        <v/>
      </c>
      <c r="JO19" s="897" t="str">
        <f t="shared" si="10"/>
        <v/>
      </c>
      <c r="JP19" s="897" t="str">
        <f t="shared" si="10"/>
        <v/>
      </c>
      <c r="JQ19" s="897" t="str">
        <f t="shared" si="10"/>
        <v/>
      </c>
      <c r="JR19" s="897" t="str">
        <f t="shared" si="10"/>
        <v/>
      </c>
      <c r="JS19" s="897" t="str">
        <f t="shared" si="10"/>
        <v/>
      </c>
      <c r="JT19" s="897" t="str">
        <f t="shared" si="10"/>
        <v/>
      </c>
      <c r="JU19" s="897" t="str">
        <f t="shared" si="10"/>
        <v/>
      </c>
      <c r="JV19" s="897" t="str">
        <f t="shared" si="10"/>
        <v/>
      </c>
      <c r="JW19" s="897" t="str">
        <f t="shared" si="10"/>
        <v/>
      </c>
      <c r="JX19" s="897" t="str">
        <f t="shared" si="10"/>
        <v/>
      </c>
      <c r="JY19" s="897" t="str">
        <f t="shared" si="10"/>
        <v/>
      </c>
      <c r="JZ19" s="897" t="str">
        <f t="shared" si="10"/>
        <v/>
      </c>
      <c r="KA19" s="897" t="str">
        <f t="shared" si="10"/>
        <v/>
      </c>
      <c r="KB19" s="897"/>
      <c r="KC19" s="897" t="str">
        <f t="shared" si="10"/>
        <v/>
      </c>
      <c r="KD19" s="897" t="str">
        <f t="shared" si="10"/>
        <v/>
      </c>
    </row>
    <row r="20" spans="1:291">
      <c r="C20" s="309" t="s">
        <v>392</v>
      </c>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309"/>
      <c r="AE20" s="309"/>
      <c r="AF20" s="309"/>
      <c r="AG20" s="309"/>
      <c r="AH20" s="309"/>
      <c r="AI20" s="309"/>
      <c r="AJ20" s="309"/>
      <c r="AK20" s="309"/>
      <c r="AL20" s="309"/>
      <c r="AM20" s="309"/>
      <c r="AN20" s="309"/>
      <c r="AO20" s="309"/>
      <c r="AP20" s="309"/>
      <c r="AQ20" s="309"/>
      <c r="AR20" s="309"/>
      <c r="AS20" s="309"/>
      <c r="AT20" s="309"/>
      <c r="AU20" s="309"/>
      <c r="AV20" s="309"/>
      <c r="AW20" s="309"/>
      <c r="AX20" s="309"/>
      <c r="AY20" s="309"/>
      <c r="AZ20" s="309"/>
      <c r="BA20" s="309"/>
      <c r="BB20" s="309"/>
      <c r="BC20" s="309"/>
      <c r="BD20" s="309"/>
      <c r="BE20" s="309"/>
      <c r="BF20" s="309"/>
      <c r="BG20" s="309"/>
      <c r="BH20" s="309"/>
      <c r="BI20" s="309"/>
      <c r="BJ20" s="309"/>
      <c r="BK20" s="309"/>
      <c r="BL20" s="309"/>
      <c r="BM20" s="309"/>
      <c r="BN20" s="309"/>
      <c r="BO20" s="309"/>
      <c r="BP20" s="309"/>
      <c r="BQ20" s="309"/>
      <c r="BR20" s="309"/>
      <c r="BS20" s="309"/>
      <c r="BT20" s="309"/>
      <c r="BU20" s="309"/>
      <c r="BV20" s="309"/>
      <c r="BW20" s="309"/>
      <c r="BX20" s="309"/>
      <c r="BY20" s="309"/>
      <c r="BZ20" s="309"/>
      <c r="CA20" s="309"/>
      <c r="CB20" s="309"/>
      <c r="CC20" s="309"/>
      <c r="CD20" s="309"/>
      <c r="CE20" s="309"/>
      <c r="CF20" s="309"/>
      <c r="CG20" s="309"/>
      <c r="CH20" s="309"/>
      <c r="CI20" s="309"/>
      <c r="CJ20" s="309"/>
      <c r="CK20" s="309"/>
      <c r="CL20" s="309"/>
      <c r="CM20" s="309"/>
      <c r="CN20" s="309"/>
      <c r="CO20" s="309"/>
      <c r="CP20" s="309"/>
      <c r="CQ20" s="309"/>
      <c r="CR20" s="309"/>
      <c r="CS20" s="309"/>
      <c r="CT20" s="309"/>
      <c r="CU20" s="309"/>
      <c r="CV20" s="309"/>
      <c r="CW20" s="309"/>
      <c r="CX20" s="309"/>
      <c r="CY20" s="309"/>
      <c r="CZ20" s="309"/>
      <c r="DA20" s="309"/>
      <c r="DB20" s="309"/>
      <c r="DC20" s="309"/>
      <c r="DD20" s="309"/>
      <c r="DE20" s="309"/>
      <c r="DF20" s="309"/>
      <c r="DG20" s="309"/>
      <c r="DH20" s="309"/>
      <c r="DI20" s="309"/>
      <c r="DJ20" s="309"/>
      <c r="DK20" s="309"/>
      <c r="DL20" s="309"/>
      <c r="DM20" s="309"/>
      <c r="DN20" s="309"/>
      <c r="DO20" s="309"/>
      <c r="DP20" s="309"/>
      <c r="DQ20" s="309"/>
      <c r="DR20" s="309"/>
      <c r="DS20" s="309"/>
      <c r="DT20" s="309"/>
      <c r="DU20" s="309"/>
      <c r="DV20" s="309"/>
      <c r="DW20" s="309"/>
      <c r="DX20" s="309"/>
      <c r="DY20" s="309"/>
      <c r="DZ20" s="309"/>
      <c r="EA20" s="309"/>
      <c r="EB20" s="309"/>
      <c r="EC20" s="309"/>
      <c r="ED20" s="309"/>
      <c r="EE20" s="309"/>
      <c r="EF20" s="309"/>
      <c r="EG20" s="309"/>
      <c r="EH20" s="309"/>
      <c r="EI20" s="309"/>
      <c r="EJ20" s="309"/>
      <c r="EK20" s="309"/>
      <c r="EL20" s="309"/>
      <c r="EM20" s="309"/>
      <c r="EN20" s="309"/>
      <c r="EO20" s="309"/>
      <c r="EP20" s="309"/>
      <c r="EQ20" s="309"/>
      <c r="ER20" s="309"/>
      <c r="ES20" s="309"/>
      <c r="ET20" s="309"/>
      <c r="EU20" s="309"/>
      <c r="EV20" s="309"/>
      <c r="EW20" s="309"/>
      <c r="EX20" s="309"/>
      <c r="EY20" s="309"/>
      <c r="EZ20" s="309"/>
      <c r="FA20" s="309"/>
      <c r="FB20" s="309"/>
      <c r="FC20" s="309"/>
      <c r="FD20" s="309"/>
      <c r="FE20" s="309"/>
      <c r="FF20" s="309"/>
      <c r="FG20" s="309"/>
      <c r="FH20" s="309"/>
      <c r="FI20" s="309"/>
      <c r="FJ20" s="309"/>
      <c r="FK20" s="309"/>
      <c r="FL20" s="309"/>
      <c r="FM20" s="309"/>
      <c r="FN20" s="309"/>
      <c r="FO20" s="309"/>
      <c r="FP20" s="309"/>
      <c r="FQ20" s="309"/>
      <c r="FR20" s="309"/>
      <c r="FS20" s="309"/>
      <c r="FT20" s="309"/>
      <c r="FU20" s="309"/>
      <c r="FV20" s="309"/>
      <c r="FW20" s="309"/>
      <c r="FX20" s="309"/>
      <c r="FY20" s="309"/>
      <c r="FZ20" s="309"/>
      <c r="GA20" s="309"/>
      <c r="GB20" s="309"/>
      <c r="GC20" s="309"/>
      <c r="GD20" s="309"/>
      <c r="GE20" s="309"/>
      <c r="GF20" s="309"/>
      <c r="GG20" s="309"/>
      <c r="GH20" s="309"/>
      <c r="GI20" s="309"/>
      <c r="GJ20" s="309"/>
      <c r="GK20" s="309"/>
      <c r="GL20" s="309"/>
      <c r="GM20" s="309"/>
      <c r="GN20" s="309"/>
      <c r="GO20" s="309"/>
      <c r="GP20" s="309"/>
      <c r="GQ20" s="309"/>
      <c r="GR20" s="309"/>
      <c r="GS20" s="309"/>
      <c r="GT20" s="309"/>
      <c r="GU20" s="309"/>
      <c r="GV20" s="309"/>
      <c r="GW20" s="309"/>
      <c r="GX20" s="309"/>
      <c r="GY20" s="309"/>
      <c r="GZ20" s="309"/>
      <c r="HA20" s="309"/>
      <c r="HB20" s="309"/>
      <c r="HC20" s="309"/>
      <c r="HD20" s="309"/>
      <c r="HE20" s="309"/>
      <c r="HF20" s="309"/>
      <c r="HG20" s="309"/>
      <c r="HH20" s="309"/>
      <c r="HI20" s="309"/>
      <c r="HJ20" s="309"/>
      <c r="HK20" s="309"/>
      <c r="HL20" s="309"/>
      <c r="HM20" s="309"/>
      <c r="HN20" s="309"/>
      <c r="HO20" s="309"/>
      <c r="HP20" s="309"/>
      <c r="HQ20" s="309"/>
      <c r="HR20" s="309"/>
      <c r="HS20" s="309"/>
      <c r="HT20" s="309"/>
      <c r="HU20" s="309"/>
      <c r="HV20" s="309"/>
      <c r="HW20" s="309"/>
      <c r="HX20" s="309"/>
      <c r="HY20" s="309"/>
      <c r="HZ20" s="309"/>
      <c r="IA20" s="309"/>
      <c r="IB20" s="309"/>
      <c r="IC20" s="309"/>
      <c r="ID20" s="309"/>
      <c r="IE20" s="309"/>
      <c r="IF20" s="309"/>
      <c r="IG20" s="309"/>
      <c r="IH20" s="309"/>
      <c r="II20" s="309"/>
      <c r="IJ20" s="309"/>
      <c r="IK20" s="309"/>
      <c r="IL20" s="309"/>
      <c r="IM20" s="309"/>
      <c r="IN20" s="309"/>
      <c r="IO20" s="309"/>
      <c r="IP20" s="309"/>
      <c r="IQ20" s="309"/>
      <c r="IR20" s="309"/>
      <c r="IS20" s="309"/>
      <c r="IT20" s="309"/>
      <c r="IU20" s="309"/>
      <c r="IV20" s="309"/>
      <c r="IW20" s="309"/>
      <c r="IX20" s="309"/>
      <c r="IY20" s="309"/>
      <c r="IZ20" s="309"/>
      <c r="JA20" s="309"/>
      <c r="JB20" s="309"/>
      <c r="JC20" s="309"/>
      <c r="JD20" s="309"/>
      <c r="JE20" s="309"/>
      <c r="JG20" s="309"/>
      <c r="JH20" s="309"/>
      <c r="JI20" s="309"/>
      <c r="JJ20" s="309"/>
      <c r="JK20" s="309"/>
      <c r="JL20" s="309"/>
      <c r="JM20" s="309"/>
      <c r="JN20" s="309"/>
      <c r="JO20" s="309"/>
      <c r="JP20" s="309"/>
      <c r="JQ20" s="309"/>
      <c r="JR20" s="309"/>
      <c r="JS20" s="309"/>
      <c r="JT20" s="309"/>
      <c r="JU20" s="309"/>
      <c r="JV20" s="309"/>
      <c r="JW20" s="309"/>
      <c r="JX20" s="309"/>
      <c r="JY20" s="309"/>
      <c r="JZ20" s="309"/>
      <c r="KA20" s="309"/>
      <c r="KB20" s="309"/>
      <c r="KC20" s="309"/>
      <c r="KD20" s="309"/>
      <c r="KE20" s="309"/>
    </row>
    <row r="21" spans="1:291" ht="22.5" customHeight="1">
      <c r="C21" s="1133" t="s">
        <v>5</v>
      </c>
      <c r="D21" s="1134" t="s">
        <v>399</v>
      </c>
      <c r="E21" s="1137" t="s">
        <v>394</v>
      </c>
      <c r="F21" s="1140" t="s">
        <v>400</v>
      </c>
      <c r="G21" s="1140" t="s">
        <v>396</v>
      </c>
      <c r="H21" s="1065" t="s">
        <v>366</v>
      </c>
      <c r="I21" s="1050" t="str">
        <f>CONCATENATE("MES: ",H15)</f>
        <v>MES: MARZO</v>
      </c>
      <c r="J21" s="1051"/>
      <c r="K21" s="1051"/>
      <c r="L21" s="1051"/>
      <c r="M21" s="1051"/>
      <c r="N21" s="1051"/>
      <c r="O21" s="1051"/>
      <c r="P21" s="1051"/>
      <c r="Q21" s="1051"/>
      <c r="R21" s="1051"/>
      <c r="S21" s="1051"/>
      <c r="T21" s="1051"/>
      <c r="U21" s="1051"/>
      <c r="V21" s="1051"/>
      <c r="W21" s="1051"/>
      <c r="X21" s="1051"/>
      <c r="Y21" s="1051"/>
      <c r="Z21" s="1051"/>
      <c r="AA21" s="1051"/>
      <c r="AB21" s="1051"/>
      <c r="AC21" s="1051"/>
      <c r="AD21" s="1052"/>
      <c r="AE21" s="1069" t="s">
        <v>397</v>
      </c>
      <c r="AG21" s="1056" t="s">
        <v>366</v>
      </c>
      <c r="AH21" s="1050" t="str">
        <f>CONCATENATE("MES: ",TEXT(AG15,"mmmm"))</f>
        <v>MES: Abril</v>
      </c>
      <c r="AI21" s="1051"/>
      <c r="AJ21" s="1051"/>
      <c r="AK21" s="1051"/>
      <c r="AL21" s="1051"/>
      <c r="AM21" s="1051"/>
      <c r="AN21" s="1051"/>
      <c r="AO21" s="1051"/>
      <c r="AP21" s="1051"/>
      <c r="AQ21" s="1051"/>
      <c r="AR21" s="1051"/>
      <c r="AS21" s="1051"/>
      <c r="AT21" s="1051"/>
      <c r="AU21" s="1051"/>
      <c r="AV21" s="1051"/>
      <c r="AW21" s="1051"/>
      <c r="AX21" s="1051"/>
      <c r="AY21" s="1051"/>
      <c r="AZ21" s="1051"/>
      <c r="BA21" s="1051"/>
      <c r="BB21" s="1051"/>
      <c r="BC21" s="1051"/>
      <c r="BD21" s="1052"/>
      <c r="BE21" s="1053" t="s">
        <v>397</v>
      </c>
      <c r="BG21" s="1065" t="s">
        <v>366</v>
      </c>
      <c r="BH21" s="1050" t="str">
        <f>CONCATENATE("MES: ",TEXT(BG15,"mmmm"))</f>
        <v>MES: Mayo</v>
      </c>
      <c r="BI21" s="1051"/>
      <c r="BJ21" s="1051"/>
      <c r="BK21" s="1051"/>
      <c r="BL21" s="1051"/>
      <c r="BM21" s="1051"/>
      <c r="BN21" s="1051"/>
      <c r="BO21" s="1051"/>
      <c r="BP21" s="1051"/>
      <c r="BQ21" s="1051"/>
      <c r="BR21" s="1051"/>
      <c r="BS21" s="1051"/>
      <c r="BT21" s="1051"/>
      <c r="BU21" s="1051"/>
      <c r="BV21" s="1051"/>
      <c r="BW21" s="1051"/>
      <c r="BX21" s="1051"/>
      <c r="BY21" s="1051"/>
      <c r="BZ21" s="1051"/>
      <c r="CA21" s="1051"/>
      <c r="CB21" s="1051"/>
      <c r="CC21" s="1051"/>
      <c r="CD21" s="1052"/>
      <c r="CE21" s="1069" t="s">
        <v>397</v>
      </c>
      <c r="CG21" s="1065" t="s">
        <v>366</v>
      </c>
      <c r="CH21" s="1050" t="str">
        <f>CONCATENATE("MES: ",TEXT(CG15,"mmmm"))</f>
        <v>MES: Junio</v>
      </c>
      <c r="CI21" s="1051"/>
      <c r="CJ21" s="1051"/>
      <c r="CK21" s="1051"/>
      <c r="CL21" s="1051"/>
      <c r="CM21" s="1051"/>
      <c r="CN21" s="1051"/>
      <c r="CO21" s="1051"/>
      <c r="CP21" s="1051"/>
      <c r="CQ21" s="1051"/>
      <c r="CR21" s="1051"/>
      <c r="CS21" s="1051"/>
      <c r="CT21" s="1051"/>
      <c r="CU21" s="1051"/>
      <c r="CV21" s="1051"/>
      <c r="CW21" s="1051"/>
      <c r="CX21" s="1051"/>
      <c r="CY21" s="1051"/>
      <c r="CZ21" s="1051"/>
      <c r="DA21" s="1051"/>
      <c r="DB21" s="1051"/>
      <c r="DC21" s="1051"/>
      <c r="DD21" s="1052"/>
      <c r="DE21" s="1069" t="s">
        <v>397</v>
      </c>
      <c r="DG21" s="1065" t="s">
        <v>366</v>
      </c>
      <c r="DH21" s="1050" t="str">
        <f>CONCATENATE("MES: ",TEXT(DG15,"mmmm"))</f>
        <v>MES: Julio</v>
      </c>
      <c r="DI21" s="1051"/>
      <c r="DJ21" s="1051"/>
      <c r="DK21" s="1051"/>
      <c r="DL21" s="1051"/>
      <c r="DM21" s="1051"/>
      <c r="DN21" s="1051"/>
      <c r="DO21" s="1051"/>
      <c r="DP21" s="1051"/>
      <c r="DQ21" s="1051"/>
      <c r="DR21" s="1051"/>
      <c r="DS21" s="1051"/>
      <c r="DT21" s="1051"/>
      <c r="DU21" s="1051"/>
      <c r="DV21" s="1051"/>
      <c r="DW21" s="1051"/>
      <c r="DX21" s="1051"/>
      <c r="DY21" s="1051"/>
      <c r="DZ21" s="1051"/>
      <c r="EA21" s="1051"/>
      <c r="EB21" s="1051"/>
      <c r="EC21" s="1051"/>
      <c r="ED21" s="1052"/>
      <c r="EE21" s="1069" t="s">
        <v>397</v>
      </c>
      <c r="EG21" s="1065" t="s">
        <v>366</v>
      </c>
      <c r="EH21" s="1050" t="str">
        <f>CONCATENATE("MES: ",TEXT(EG15,"mmmm"))</f>
        <v>MES: Agosto</v>
      </c>
      <c r="EI21" s="1051"/>
      <c r="EJ21" s="1051"/>
      <c r="EK21" s="1051"/>
      <c r="EL21" s="1051"/>
      <c r="EM21" s="1051"/>
      <c r="EN21" s="1051"/>
      <c r="EO21" s="1051"/>
      <c r="EP21" s="1051"/>
      <c r="EQ21" s="1051"/>
      <c r="ER21" s="1051"/>
      <c r="ES21" s="1051"/>
      <c r="ET21" s="1051"/>
      <c r="EU21" s="1051"/>
      <c r="EV21" s="1051"/>
      <c r="EW21" s="1051"/>
      <c r="EX21" s="1051"/>
      <c r="EY21" s="1051"/>
      <c r="EZ21" s="1051"/>
      <c r="FA21" s="1051"/>
      <c r="FB21" s="1051"/>
      <c r="FC21" s="1051"/>
      <c r="FD21" s="1052"/>
      <c r="FE21" s="1069" t="s">
        <v>397</v>
      </c>
      <c r="FG21" s="1065" t="s">
        <v>366</v>
      </c>
      <c r="FH21" s="1050" t="str">
        <f>CONCATENATE("MES: ",TEXT(FG15,"mmmm"))</f>
        <v>MES: Setiembre</v>
      </c>
      <c r="FI21" s="1051"/>
      <c r="FJ21" s="1051"/>
      <c r="FK21" s="1051"/>
      <c r="FL21" s="1051"/>
      <c r="FM21" s="1051"/>
      <c r="FN21" s="1051"/>
      <c r="FO21" s="1051"/>
      <c r="FP21" s="1051"/>
      <c r="FQ21" s="1051"/>
      <c r="FR21" s="1051"/>
      <c r="FS21" s="1051"/>
      <c r="FT21" s="1051"/>
      <c r="FU21" s="1051"/>
      <c r="FV21" s="1051"/>
      <c r="FW21" s="1051"/>
      <c r="FX21" s="1051"/>
      <c r="FY21" s="1051"/>
      <c r="FZ21" s="1051"/>
      <c r="GA21" s="1051"/>
      <c r="GB21" s="1051"/>
      <c r="GC21" s="1051"/>
      <c r="GD21" s="1052"/>
      <c r="GE21" s="1069" t="s">
        <v>397</v>
      </c>
      <c r="GG21" s="1065" t="s">
        <v>366</v>
      </c>
      <c r="GH21" s="1050" t="str">
        <f>CONCATENATE("MES: ",TEXT(GG15,"mmmm"))</f>
        <v>MES: Octubre</v>
      </c>
      <c r="GI21" s="1051"/>
      <c r="GJ21" s="1051"/>
      <c r="GK21" s="1051"/>
      <c r="GL21" s="1051"/>
      <c r="GM21" s="1051"/>
      <c r="GN21" s="1051"/>
      <c r="GO21" s="1051"/>
      <c r="GP21" s="1051"/>
      <c r="GQ21" s="1051"/>
      <c r="GR21" s="1051"/>
      <c r="GS21" s="1051"/>
      <c r="GT21" s="1051"/>
      <c r="GU21" s="1051"/>
      <c r="GV21" s="1051"/>
      <c r="GW21" s="1051"/>
      <c r="GX21" s="1051"/>
      <c r="GY21" s="1051"/>
      <c r="GZ21" s="1051"/>
      <c r="HA21" s="1051"/>
      <c r="HB21" s="1051"/>
      <c r="HC21" s="1051"/>
      <c r="HD21" s="1052"/>
      <c r="HE21" s="1069" t="s">
        <v>397</v>
      </c>
      <c r="HG21" s="1065" t="s">
        <v>366</v>
      </c>
      <c r="HH21" s="1050" t="str">
        <f>CONCATENATE("MES: ",TEXT(HG15,"mmmm"))</f>
        <v>MES: Noviembre</v>
      </c>
      <c r="HI21" s="1051"/>
      <c r="HJ21" s="1051"/>
      <c r="HK21" s="1051"/>
      <c r="HL21" s="1051"/>
      <c r="HM21" s="1051"/>
      <c r="HN21" s="1051"/>
      <c r="HO21" s="1051"/>
      <c r="HP21" s="1051"/>
      <c r="HQ21" s="1051"/>
      <c r="HR21" s="1051"/>
      <c r="HS21" s="1051"/>
      <c r="HT21" s="1051"/>
      <c r="HU21" s="1051"/>
      <c r="HV21" s="1051"/>
      <c r="HW21" s="1051"/>
      <c r="HX21" s="1051"/>
      <c r="HY21" s="1051"/>
      <c r="HZ21" s="1051"/>
      <c r="IA21" s="1051"/>
      <c r="IB21" s="1051"/>
      <c r="IC21" s="1051"/>
      <c r="ID21" s="1052"/>
      <c r="IE21" s="1069" t="s">
        <v>397</v>
      </c>
      <c r="IG21" s="1065" t="s">
        <v>366</v>
      </c>
      <c r="IH21" s="1050" t="str">
        <f>CONCATENATE("MES: ",TEXT(IG15,"mmmm"))</f>
        <v>MES: Diciembre</v>
      </c>
      <c r="II21" s="1051"/>
      <c r="IJ21" s="1051"/>
      <c r="IK21" s="1051"/>
      <c r="IL21" s="1051"/>
      <c r="IM21" s="1051"/>
      <c r="IN21" s="1051"/>
      <c r="IO21" s="1051"/>
      <c r="IP21" s="1051"/>
      <c r="IQ21" s="1051"/>
      <c r="IR21" s="1051"/>
      <c r="IS21" s="1051"/>
      <c r="IT21" s="1051"/>
      <c r="IU21" s="1051"/>
      <c r="IV21" s="1051"/>
      <c r="IW21" s="1051"/>
      <c r="IX21" s="1051"/>
      <c r="IY21" s="1051"/>
      <c r="IZ21" s="1051"/>
      <c r="JA21" s="1051"/>
      <c r="JB21" s="1051"/>
      <c r="JC21" s="1051"/>
      <c r="JD21" s="1052"/>
      <c r="JE21" s="1069" t="s">
        <v>397</v>
      </c>
      <c r="JG21" s="1065" t="s">
        <v>366</v>
      </c>
      <c r="JH21" s="1050" t="str">
        <f>CONCATENATE("MES: ",TEXT(JG15,"mmmm"))</f>
        <v>MES: Enero</v>
      </c>
      <c r="JI21" s="1051"/>
      <c r="JJ21" s="1051"/>
      <c r="JK21" s="1051"/>
      <c r="JL21" s="1051"/>
      <c r="JM21" s="1051"/>
      <c r="JN21" s="1051"/>
      <c r="JO21" s="1051"/>
      <c r="JP21" s="1051"/>
      <c r="JQ21" s="1051"/>
      <c r="JR21" s="1051"/>
      <c r="JS21" s="1051"/>
      <c r="JT21" s="1051"/>
      <c r="JU21" s="1051"/>
      <c r="JV21" s="1051"/>
      <c r="JW21" s="1051"/>
      <c r="JX21" s="1051"/>
      <c r="JY21" s="1051"/>
      <c r="JZ21" s="1051"/>
      <c r="KA21" s="1051"/>
      <c r="KB21" s="1051"/>
      <c r="KC21" s="1051"/>
      <c r="KD21" s="1052"/>
      <c r="KE21" s="1069" t="s">
        <v>397</v>
      </c>
    </row>
    <row r="22" spans="1:291" ht="24.75" customHeight="1">
      <c r="C22" s="1133"/>
      <c r="D22" s="1135"/>
      <c r="E22" s="1138"/>
      <c r="F22" s="1140"/>
      <c r="G22" s="1140"/>
      <c r="H22" s="1065"/>
      <c r="I22" s="1070" t="s">
        <v>398</v>
      </c>
      <c r="J22" s="1070"/>
      <c r="K22" s="1070"/>
      <c r="L22" s="1070"/>
      <c r="M22" s="1070"/>
      <c r="N22" s="1070"/>
      <c r="O22" s="1070"/>
      <c r="P22" s="1070"/>
      <c r="Q22" s="1070"/>
      <c r="R22" s="1070"/>
      <c r="S22" s="1070"/>
      <c r="T22" s="1070"/>
      <c r="U22" s="1070"/>
      <c r="V22" s="1070"/>
      <c r="W22" s="1070"/>
      <c r="X22" s="1070"/>
      <c r="Y22" s="1070"/>
      <c r="Z22" s="1070"/>
      <c r="AA22" s="1070"/>
      <c r="AB22" s="1070"/>
      <c r="AC22" s="1070"/>
      <c r="AD22" s="1070"/>
      <c r="AE22" s="1069"/>
      <c r="AG22" s="1057"/>
      <c r="AH22" s="1050" t="s">
        <v>398</v>
      </c>
      <c r="AI22" s="1051"/>
      <c r="AJ22" s="1051"/>
      <c r="AK22" s="1051"/>
      <c r="AL22" s="1051"/>
      <c r="AM22" s="1051"/>
      <c r="AN22" s="1051"/>
      <c r="AO22" s="1051"/>
      <c r="AP22" s="1051"/>
      <c r="AQ22" s="1051"/>
      <c r="AR22" s="1051"/>
      <c r="AS22" s="1051"/>
      <c r="AT22" s="1051"/>
      <c r="AU22" s="1051"/>
      <c r="AV22" s="1051"/>
      <c r="AW22" s="1051"/>
      <c r="AX22" s="1051"/>
      <c r="AY22" s="1051"/>
      <c r="AZ22" s="1051"/>
      <c r="BA22" s="1051"/>
      <c r="BB22" s="1051"/>
      <c r="BC22" s="1051"/>
      <c r="BD22" s="1052"/>
      <c r="BE22" s="1054"/>
      <c r="BG22" s="1065"/>
      <c r="BH22" s="1070" t="s">
        <v>398</v>
      </c>
      <c r="BI22" s="1070"/>
      <c r="BJ22" s="1070"/>
      <c r="BK22" s="1070"/>
      <c r="BL22" s="1070"/>
      <c r="BM22" s="1070"/>
      <c r="BN22" s="1070"/>
      <c r="BO22" s="1070"/>
      <c r="BP22" s="1070"/>
      <c r="BQ22" s="1070"/>
      <c r="BR22" s="1070"/>
      <c r="BS22" s="1070"/>
      <c r="BT22" s="1070"/>
      <c r="BU22" s="1070"/>
      <c r="BV22" s="1070"/>
      <c r="BW22" s="1070"/>
      <c r="BX22" s="1070"/>
      <c r="BY22" s="1070"/>
      <c r="BZ22" s="1070"/>
      <c r="CA22" s="1070"/>
      <c r="CB22" s="1070"/>
      <c r="CC22" s="1070"/>
      <c r="CD22" s="1070"/>
      <c r="CE22" s="1069"/>
      <c r="CG22" s="1065"/>
      <c r="CH22" s="1070" t="s">
        <v>398</v>
      </c>
      <c r="CI22" s="1070"/>
      <c r="CJ22" s="1070"/>
      <c r="CK22" s="1070"/>
      <c r="CL22" s="1070"/>
      <c r="CM22" s="1070"/>
      <c r="CN22" s="1070"/>
      <c r="CO22" s="1070"/>
      <c r="CP22" s="1070"/>
      <c r="CQ22" s="1070"/>
      <c r="CR22" s="1070"/>
      <c r="CS22" s="1070"/>
      <c r="CT22" s="1070"/>
      <c r="CU22" s="1070"/>
      <c r="CV22" s="1070"/>
      <c r="CW22" s="1070"/>
      <c r="CX22" s="1070"/>
      <c r="CY22" s="1070"/>
      <c r="CZ22" s="1070"/>
      <c r="DA22" s="1070"/>
      <c r="DB22" s="1070"/>
      <c r="DC22" s="1070"/>
      <c r="DD22" s="1070"/>
      <c r="DE22" s="1069"/>
      <c r="DG22" s="1065"/>
      <c r="DH22" s="1070" t="s">
        <v>398</v>
      </c>
      <c r="DI22" s="1070"/>
      <c r="DJ22" s="1070"/>
      <c r="DK22" s="1070"/>
      <c r="DL22" s="1070"/>
      <c r="DM22" s="1070"/>
      <c r="DN22" s="1070"/>
      <c r="DO22" s="1070"/>
      <c r="DP22" s="1070"/>
      <c r="DQ22" s="1070"/>
      <c r="DR22" s="1070"/>
      <c r="DS22" s="1070"/>
      <c r="DT22" s="1070"/>
      <c r="DU22" s="1070"/>
      <c r="DV22" s="1070"/>
      <c r="DW22" s="1070"/>
      <c r="DX22" s="1070"/>
      <c r="DY22" s="1070"/>
      <c r="DZ22" s="1070"/>
      <c r="EA22" s="1070"/>
      <c r="EB22" s="1070"/>
      <c r="EC22" s="1070"/>
      <c r="ED22" s="1070"/>
      <c r="EE22" s="1069"/>
      <c r="EG22" s="1065"/>
      <c r="EH22" s="1070" t="s">
        <v>398</v>
      </c>
      <c r="EI22" s="1070"/>
      <c r="EJ22" s="1070"/>
      <c r="EK22" s="1070"/>
      <c r="EL22" s="1070"/>
      <c r="EM22" s="1070"/>
      <c r="EN22" s="1070"/>
      <c r="EO22" s="1070"/>
      <c r="EP22" s="1070"/>
      <c r="EQ22" s="1070"/>
      <c r="ER22" s="1070"/>
      <c r="ES22" s="1070"/>
      <c r="ET22" s="1070"/>
      <c r="EU22" s="1070"/>
      <c r="EV22" s="1070"/>
      <c r="EW22" s="1070"/>
      <c r="EX22" s="1070"/>
      <c r="EY22" s="1070"/>
      <c r="EZ22" s="1070"/>
      <c r="FA22" s="1070"/>
      <c r="FB22" s="1070"/>
      <c r="FC22" s="1070"/>
      <c r="FD22" s="1070"/>
      <c r="FE22" s="1069"/>
      <c r="FG22" s="1065"/>
      <c r="FH22" s="1070" t="s">
        <v>398</v>
      </c>
      <c r="FI22" s="1070"/>
      <c r="FJ22" s="1070"/>
      <c r="FK22" s="1070"/>
      <c r="FL22" s="1070"/>
      <c r="FM22" s="1070"/>
      <c r="FN22" s="1070"/>
      <c r="FO22" s="1070"/>
      <c r="FP22" s="1070"/>
      <c r="FQ22" s="1070"/>
      <c r="FR22" s="1070"/>
      <c r="FS22" s="1070"/>
      <c r="FT22" s="1070"/>
      <c r="FU22" s="1070"/>
      <c r="FV22" s="1070"/>
      <c r="FW22" s="1070"/>
      <c r="FX22" s="1070"/>
      <c r="FY22" s="1070"/>
      <c r="FZ22" s="1070"/>
      <c r="GA22" s="1070"/>
      <c r="GB22" s="1070"/>
      <c r="GC22" s="1070"/>
      <c r="GD22" s="1070"/>
      <c r="GE22" s="1069"/>
      <c r="GG22" s="1065"/>
      <c r="GH22" s="1070" t="s">
        <v>398</v>
      </c>
      <c r="GI22" s="1070"/>
      <c r="GJ22" s="1070"/>
      <c r="GK22" s="1070"/>
      <c r="GL22" s="1070"/>
      <c r="GM22" s="1070"/>
      <c r="GN22" s="1070"/>
      <c r="GO22" s="1070"/>
      <c r="GP22" s="1070"/>
      <c r="GQ22" s="1070"/>
      <c r="GR22" s="1070"/>
      <c r="GS22" s="1070"/>
      <c r="GT22" s="1070"/>
      <c r="GU22" s="1070"/>
      <c r="GV22" s="1070"/>
      <c r="GW22" s="1070"/>
      <c r="GX22" s="1070"/>
      <c r="GY22" s="1070"/>
      <c r="GZ22" s="1070"/>
      <c r="HA22" s="1070"/>
      <c r="HB22" s="1070"/>
      <c r="HC22" s="1070"/>
      <c r="HD22" s="1070"/>
      <c r="HE22" s="1069"/>
      <c r="HG22" s="1065"/>
      <c r="HH22" s="1070" t="s">
        <v>398</v>
      </c>
      <c r="HI22" s="1070"/>
      <c r="HJ22" s="1070"/>
      <c r="HK22" s="1070"/>
      <c r="HL22" s="1070"/>
      <c r="HM22" s="1070"/>
      <c r="HN22" s="1070"/>
      <c r="HO22" s="1070"/>
      <c r="HP22" s="1070"/>
      <c r="HQ22" s="1070"/>
      <c r="HR22" s="1070"/>
      <c r="HS22" s="1070"/>
      <c r="HT22" s="1070"/>
      <c r="HU22" s="1070"/>
      <c r="HV22" s="1070"/>
      <c r="HW22" s="1070"/>
      <c r="HX22" s="1070"/>
      <c r="HY22" s="1070"/>
      <c r="HZ22" s="1070"/>
      <c r="IA22" s="1070"/>
      <c r="IB22" s="1070"/>
      <c r="IC22" s="1070"/>
      <c r="ID22" s="1070"/>
      <c r="IE22" s="1069"/>
      <c r="IG22" s="1065"/>
      <c r="IH22" s="1070" t="s">
        <v>398</v>
      </c>
      <c r="II22" s="1070"/>
      <c r="IJ22" s="1070"/>
      <c r="IK22" s="1070"/>
      <c r="IL22" s="1070"/>
      <c r="IM22" s="1070"/>
      <c r="IN22" s="1070"/>
      <c r="IO22" s="1070"/>
      <c r="IP22" s="1070"/>
      <c r="IQ22" s="1070"/>
      <c r="IR22" s="1070"/>
      <c r="IS22" s="1070"/>
      <c r="IT22" s="1070"/>
      <c r="IU22" s="1070"/>
      <c r="IV22" s="1070"/>
      <c r="IW22" s="1070"/>
      <c r="IX22" s="1070"/>
      <c r="IY22" s="1070"/>
      <c r="IZ22" s="1070"/>
      <c r="JA22" s="1070"/>
      <c r="JB22" s="1070"/>
      <c r="JC22" s="1070"/>
      <c r="JD22" s="1070"/>
      <c r="JE22" s="1069"/>
      <c r="JG22" s="1065"/>
      <c r="JH22" s="1070" t="s">
        <v>398</v>
      </c>
      <c r="JI22" s="1070"/>
      <c r="JJ22" s="1070"/>
      <c r="JK22" s="1070"/>
      <c r="JL22" s="1070"/>
      <c r="JM22" s="1070"/>
      <c r="JN22" s="1070"/>
      <c r="JO22" s="1070"/>
      <c r="JP22" s="1070"/>
      <c r="JQ22" s="1070"/>
      <c r="JR22" s="1070"/>
      <c r="JS22" s="1070"/>
      <c r="JT22" s="1070"/>
      <c r="JU22" s="1070"/>
      <c r="JV22" s="1070"/>
      <c r="JW22" s="1070"/>
      <c r="JX22" s="1070"/>
      <c r="JY22" s="1070"/>
      <c r="JZ22" s="1070"/>
      <c r="KA22" s="1070"/>
      <c r="KB22" s="1070"/>
      <c r="KC22" s="1070"/>
      <c r="KD22" s="1070"/>
      <c r="KE22" s="1069"/>
    </row>
    <row r="23" spans="1:291" ht="22.5" customHeight="1">
      <c r="C23" s="1133"/>
      <c r="D23" s="1136"/>
      <c r="E23" s="1139"/>
      <c r="F23" s="1140"/>
      <c r="G23" s="1140"/>
      <c r="H23" s="1065"/>
      <c r="I23" s="302">
        <f>IF($K12&gt;0,1,"")</f>
        <v>1</v>
      </c>
      <c r="J23" s="302">
        <f>IF($K12&gt;1,2,"")</f>
        <v>2</v>
      </c>
      <c r="K23" s="302">
        <f>IF($K12&gt;2,3,"")</f>
        <v>3</v>
      </c>
      <c r="L23" s="302">
        <f>IF($K12&gt;3,4,"")</f>
        <v>4</v>
      </c>
      <c r="M23" s="302">
        <f>IF($K12&gt;4,5,"")</f>
        <v>5</v>
      </c>
      <c r="N23" s="302">
        <f>IF($K12&gt;5,6,"")</f>
        <v>6</v>
      </c>
      <c r="O23" s="302">
        <f>IF($K12&gt;6,7,"")</f>
        <v>7</v>
      </c>
      <c r="P23" s="302">
        <f>IF($K12&gt;7,8,"")</f>
        <v>8</v>
      </c>
      <c r="Q23" s="302">
        <f>IF($K12&gt;8,9,"")</f>
        <v>9</v>
      </c>
      <c r="R23" s="302">
        <f>IF($K12&gt;9,10,"")</f>
        <v>10</v>
      </c>
      <c r="S23" s="302">
        <f>IF($K12&gt;10,11,"")</f>
        <v>11</v>
      </c>
      <c r="T23" s="302">
        <f>IF($K12&gt;11,12,"")</f>
        <v>12</v>
      </c>
      <c r="U23" s="302" t="str">
        <f>IF($K12&gt;12,13,"")</f>
        <v/>
      </c>
      <c r="V23" s="302" t="str">
        <f>IF($K12&gt;13,14,"")</f>
        <v/>
      </c>
      <c r="W23" s="302" t="str">
        <f>IF($K12&gt;14,15,"")</f>
        <v/>
      </c>
      <c r="X23" s="302" t="str">
        <f>IF($K12&gt;15,16,"")</f>
        <v/>
      </c>
      <c r="Y23" s="302" t="str">
        <f>IF($K12&gt;16,17,"")</f>
        <v/>
      </c>
      <c r="Z23" s="302" t="str">
        <f>IF($K12&gt;17,18,"")</f>
        <v/>
      </c>
      <c r="AA23" s="302" t="str">
        <f>IF($K12&gt;18,19,"")</f>
        <v/>
      </c>
      <c r="AB23" s="302" t="str">
        <f>IF($K12&gt;19,20,"")</f>
        <v/>
      </c>
      <c r="AC23" s="302" t="str">
        <f>IF($K12&gt;20,21,"")</f>
        <v/>
      </c>
      <c r="AD23" s="302" t="str">
        <f>IF($K12&gt;21,22,"")</f>
        <v/>
      </c>
      <c r="AE23" s="1069"/>
      <c r="AG23" s="1058"/>
      <c r="AH23" s="302">
        <f>IF($AJ12&gt;0,1,"")</f>
        <v>1</v>
      </c>
      <c r="AI23" s="302">
        <f>IF(AH23&lt;$AJ$12,AH23+1,"")</f>
        <v>2</v>
      </c>
      <c r="AJ23" s="302">
        <f t="shared" ref="AJ23:BD23" si="11">IF(AI23&lt;$AJ$12,AI23+1,"")</f>
        <v>3</v>
      </c>
      <c r="AK23" s="302">
        <f t="shared" si="11"/>
        <v>4</v>
      </c>
      <c r="AL23" s="302">
        <f t="shared" si="11"/>
        <v>5</v>
      </c>
      <c r="AM23" s="302">
        <f t="shared" si="11"/>
        <v>6</v>
      </c>
      <c r="AN23" s="302">
        <f t="shared" si="11"/>
        <v>7</v>
      </c>
      <c r="AO23" s="302">
        <f t="shared" si="11"/>
        <v>8</v>
      </c>
      <c r="AP23" s="302">
        <f t="shared" si="11"/>
        <v>9</v>
      </c>
      <c r="AQ23" s="302">
        <f t="shared" si="11"/>
        <v>10</v>
      </c>
      <c r="AR23" s="302">
        <f t="shared" si="11"/>
        <v>11</v>
      </c>
      <c r="AS23" s="302">
        <f t="shared" si="11"/>
        <v>12</v>
      </c>
      <c r="AT23" s="302">
        <f t="shared" si="11"/>
        <v>13</v>
      </c>
      <c r="AU23" s="302">
        <f t="shared" si="11"/>
        <v>14</v>
      </c>
      <c r="AV23" s="302">
        <f t="shared" si="11"/>
        <v>15</v>
      </c>
      <c r="AW23" s="302">
        <f t="shared" si="11"/>
        <v>16</v>
      </c>
      <c r="AX23" s="302">
        <f t="shared" si="11"/>
        <v>17</v>
      </c>
      <c r="AY23" s="302">
        <f t="shared" si="11"/>
        <v>18</v>
      </c>
      <c r="AZ23" s="302">
        <f t="shared" si="11"/>
        <v>19</v>
      </c>
      <c r="BA23" s="302">
        <f t="shared" si="11"/>
        <v>20</v>
      </c>
      <c r="BB23" s="302" t="str">
        <f t="shared" si="11"/>
        <v/>
      </c>
      <c r="BC23" s="302" t="str">
        <f t="shared" si="11"/>
        <v/>
      </c>
      <c r="BD23" s="302" t="str">
        <f t="shared" si="11"/>
        <v/>
      </c>
      <c r="BE23" s="1055"/>
      <c r="BG23" s="1065"/>
      <c r="BH23" s="302">
        <f>IF($AJ12&gt;0,1,"")</f>
        <v>1</v>
      </c>
      <c r="BI23" s="302">
        <f>IF(BH23&lt;$BJ$12,BH23+1,"")</f>
        <v>2</v>
      </c>
      <c r="BJ23" s="302">
        <f t="shared" ref="BJ23:CD23" si="12">IF(BI23&lt;$BJ$12,BI23+1,"")</f>
        <v>3</v>
      </c>
      <c r="BK23" s="302">
        <f t="shared" si="12"/>
        <v>4</v>
      </c>
      <c r="BL23" s="302">
        <f t="shared" si="12"/>
        <v>5</v>
      </c>
      <c r="BM23" s="302">
        <f t="shared" si="12"/>
        <v>6</v>
      </c>
      <c r="BN23" s="302">
        <f t="shared" si="12"/>
        <v>7</v>
      </c>
      <c r="BO23" s="302">
        <f t="shared" si="12"/>
        <v>8</v>
      </c>
      <c r="BP23" s="302">
        <f t="shared" si="12"/>
        <v>9</v>
      </c>
      <c r="BQ23" s="302">
        <f t="shared" si="12"/>
        <v>10</v>
      </c>
      <c r="BR23" s="302">
        <f t="shared" si="12"/>
        <v>11</v>
      </c>
      <c r="BS23" s="302">
        <f t="shared" si="12"/>
        <v>12</v>
      </c>
      <c r="BT23" s="302">
        <f t="shared" si="12"/>
        <v>13</v>
      </c>
      <c r="BU23" s="302">
        <f t="shared" si="12"/>
        <v>14</v>
      </c>
      <c r="BV23" s="302">
        <f t="shared" si="12"/>
        <v>15</v>
      </c>
      <c r="BW23" s="302">
        <f t="shared" si="12"/>
        <v>16</v>
      </c>
      <c r="BX23" s="302">
        <f t="shared" si="12"/>
        <v>17</v>
      </c>
      <c r="BY23" s="302">
        <f t="shared" si="12"/>
        <v>18</v>
      </c>
      <c r="BZ23" s="302">
        <f t="shared" si="12"/>
        <v>19</v>
      </c>
      <c r="CA23" s="302">
        <f t="shared" si="12"/>
        <v>20</v>
      </c>
      <c r="CB23" s="302">
        <f t="shared" si="12"/>
        <v>21</v>
      </c>
      <c r="CC23" s="302">
        <f t="shared" si="12"/>
        <v>22</v>
      </c>
      <c r="CD23" s="302" t="str">
        <f t="shared" si="12"/>
        <v/>
      </c>
      <c r="CE23" s="1069"/>
      <c r="CG23" s="1065"/>
      <c r="CH23" s="302">
        <f>IF($AJ12&gt;0,1,"")</f>
        <v>1</v>
      </c>
      <c r="CI23" s="302">
        <f>IF(CH23&lt;$CJ$12,CH23+1,"")</f>
        <v>2</v>
      </c>
      <c r="CJ23" s="302">
        <f t="shared" ref="CJ23:DD23" si="13">IF(CI23&lt;$CJ$12,CI23+1,"")</f>
        <v>3</v>
      </c>
      <c r="CK23" s="302">
        <f t="shared" si="13"/>
        <v>4</v>
      </c>
      <c r="CL23" s="302">
        <f t="shared" si="13"/>
        <v>5</v>
      </c>
      <c r="CM23" s="302">
        <f t="shared" si="13"/>
        <v>6</v>
      </c>
      <c r="CN23" s="302">
        <f t="shared" si="13"/>
        <v>7</v>
      </c>
      <c r="CO23" s="302">
        <f t="shared" si="13"/>
        <v>8</v>
      </c>
      <c r="CP23" s="302">
        <f t="shared" si="13"/>
        <v>9</v>
      </c>
      <c r="CQ23" s="302">
        <f t="shared" si="13"/>
        <v>10</v>
      </c>
      <c r="CR23" s="302">
        <f t="shared" si="13"/>
        <v>11</v>
      </c>
      <c r="CS23" s="302">
        <f t="shared" si="13"/>
        <v>12</v>
      </c>
      <c r="CT23" s="302">
        <f t="shared" si="13"/>
        <v>13</v>
      </c>
      <c r="CU23" s="302">
        <f t="shared" si="13"/>
        <v>14</v>
      </c>
      <c r="CV23" s="302">
        <f t="shared" si="13"/>
        <v>15</v>
      </c>
      <c r="CW23" s="302">
        <f t="shared" si="13"/>
        <v>16</v>
      </c>
      <c r="CX23" s="302">
        <f t="shared" si="13"/>
        <v>17</v>
      </c>
      <c r="CY23" s="302">
        <f t="shared" si="13"/>
        <v>18</v>
      </c>
      <c r="CZ23" s="302">
        <f t="shared" si="13"/>
        <v>19</v>
      </c>
      <c r="DA23" s="302">
        <f t="shared" si="13"/>
        <v>20</v>
      </c>
      <c r="DB23" s="302">
        <f t="shared" si="13"/>
        <v>21</v>
      </c>
      <c r="DC23" s="302" t="str">
        <f t="shared" si="13"/>
        <v/>
      </c>
      <c r="DD23" s="302" t="str">
        <f t="shared" si="13"/>
        <v/>
      </c>
      <c r="DE23" s="1069"/>
      <c r="DG23" s="1065"/>
      <c r="DH23" s="302">
        <f>IF($AJ12&gt;0,1,"")</f>
        <v>1</v>
      </c>
      <c r="DI23" s="302">
        <f>IF(DH23&lt;$DJ$12,DH23+1,"")</f>
        <v>2</v>
      </c>
      <c r="DJ23" s="302">
        <f t="shared" ref="DJ23:ED23" si="14">IF(DI23&lt;$DJ$12,DI23+1,"")</f>
        <v>3</v>
      </c>
      <c r="DK23" s="302">
        <f t="shared" si="14"/>
        <v>4</v>
      </c>
      <c r="DL23" s="302">
        <f t="shared" si="14"/>
        <v>5</v>
      </c>
      <c r="DM23" s="302">
        <f t="shared" si="14"/>
        <v>6</v>
      </c>
      <c r="DN23" s="302">
        <f t="shared" si="14"/>
        <v>7</v>
      </c>
      <c r="DO23" s="302">
        <f t="shared" si="14"/>
        <v>8</v>
      </c>
      <c r="DP23" s="302">
        <f t="shared" si="14"/>
        <v>9</v>
      </c>
      <c r="DQ23" s="302">
        <f t="shared" si="14"/>
        <v>10</v>
      </c>
      <c r="DR23" s="302">
        <f t="shared" si="14"/>
        <v>11</v>
      </c>
      <c r="DS23" s="302">
        <f t="shared" si="14"/>
        <v>12</v>
      </c>
      <c r="DT23" s="302">
        <f t="shared" si="14"/>
        <v>13</v>
      </c>
      <c r="DU23" s="302">
        <f t="shared" si="14"/>
        <v>14</v>
      </c>
      <c r="DV23" s="302">
        <f t="shared" si="14"/>
        <v>15</v>
      </c>
      <c r="DW23" s="302" t="str">
        <f t="shared" si="14"/>
        <v/>
      </c>
      <c r="DX23" s="302" t="str">
        <f t="shared" si="14"/>
        <v/>
      </c>
      <c r="DY23" s="302" t="str">
        <f t="shared" si="14"/>
        <v/>
      </c>
      <c r="DZ23" s="302" t="str">
        <f t="shared" si="14"/>
        <v/>
      </c>
      <c r="EA23" s="302" t="str">
        <f t="shared" si="14"/>
        <v/>
      </c>
      <c r="EB23" s="302" t="str">
        <f t="shared" si="14"/>
        <v/>
      </c>
      <c r="EC23" s="302" t="str">
        <f t="shared" si="14"/>
        <v/>
      </c>
      <c r="ED23" s="302" t="str">
        <f t="shared" si="14"/>
        <v/>
      </c>
      <c r="EE23" s="1069"/>
      <c r="EG23" s="1065"/>
      <c r="EH23" s="302">
        <f>IF($AJ12&gt;0,1,"")</f>
        <v>1</v>
      </c>
      <c r="EI23" s="302">
        <f>IF(EH23&lt;$EJ$12,EH23+1,"")</f>
        <v>2</v>
      </c>
      <c r="EJ23" s="302">
        <f t="shared" ref="EJ23:FD23" si="15">IF(EI23&lt;$EJ$12,EI23+1,"")</f>
        <v>3</v>
      </c>
      <c r="EK23" s="302">
        <f t="shared" si="15"/>
        <v>4</v>
      </c>
      <c r="EL23" s="302">
        <f t="shared" si="15"/>
        <v>5</v>
      </c>
      <c r="EM23" s="302">
        <f t="shared" si="15"/>
        <v>6</v>
      </c>
      <c r="EN23" s="302">
        <f t="shared" si="15"/>
        <v>7</v>
      </c>
      <c r="EO23" s="302">
        <f t="shared" si="15"/>
        <v>8</v>
      </c>
      <c r="EP23" s="302">
        <f t="shared" si="15"/>
        <v>9</v>
      </c>
      <c r="EQ23" s="302">
        <f t="shared" si="15"/>
        <v>10</v>
      </c>
      <c r="ER23" s="302">
        <f t="shared" si="15"/>
        <v>11</v>
      </c>
      <c r="ES23" s="302">
        <f t="shared" si="15"/>
        <v>12</v>
      </c>
      <c r="ET23" s="302">
        <f t="shared" si="15"/>
        <v>13</v>
      </c>
      <c r="EU23" s="302">
        <f t="shared" si="15"/>
        <v>14</v>
      </c>
      <c r="EV23" s="302">
        <f t="shared" si="15"/>
        <v>15</v>
      </c>
      <c r="EW23" s="302">
        <f t="shared" si="15"/>
        <v>16</v>
      </c>
      <c r="EX23" s="302">
        <f t="shared" si="15"/>
        <v>17</v>
      </c>
      <c r="EY23" s="302">
        <f t="shared" si="15"/>
        <v>18</v>
      </c>
      <c r="EZ23" s="302" t="str">
        <f t="shared" si="15"/>
        <v/>
      </c>
      <c r="FA23" s="302" t="str">
        <f t="shared" si="15"/>
        <v/>
      </c>
      <c r="FB23" s="302" t="str">
        <f t="shared" si="15"/>
        <v/>
      </c>
      <c r="FC23" s="302" t="str">
        <f t="shared" si="15"/>
        <v/>
      </c>
      <c r="FD23" s="302" t="str">
        <f t="shared" si="15"/>
        <v/>
      </c>
      <c r="FE23" s="1069"/>
      <c r="FG23" s="1065"/>
      <c r="FH23" s="302">
        <f>IF($AJ12&gt;0,1,"")</f>
        <v>1</v>
      </c>
      <c r="FI23" s="302">
        <f>IF(FH23&lt;$FJ$12,FH23+1,"")</f>
        <v>2</v>
      </c>
      <c r="FJ23" s="302">
        <f t="shared" ref="FJ23:GD23" si="16">IF(FI23&lt;$FJ$12,FI23+1,"")</f>
        <v>3</v>
      </c>
      <c r="FK23" s="302">
        <f t="shared" si="16"/>
        <v>4</v>
      </c>
      <c r="FL23" s="302">
        <f t="shared" si="16"/>
        <v>5</v>
      </c>
      <c r="FM23" s="302">
        <f t="shared" si="16"/>
        <v>6</v>
      </c>
      <c r="FN23" s="302">
        <f t="shared" si="16"/>
        <v>7</v>
      </c>
      <c r="FO23" s="302">
        <f t="shared" si="16"/>
        <v>8</v>
      </c>
      <c r="FP23" s="302">
        <f t="shared" si="16"/>
        <v>9</v>
      </c>
      <c r="FQ23" s="302">
        <f t="shared" si="16"/>
        <v>10</v>
      </c>
      <c r="FR23" s="302">
        <f t="shared" si="16"/>
        <v>11</v>
      </c>
      <c r="FS23" s="302">
        <f t="shared" si="16"/>
        <v>12</v>
      </c>
      <c r="FT23" s="302">
        <f t="shared" si="16"/>
        <v>13</v>
      </c>
      <c r="FU23" s="302">
        <f t="shared" si="16"/>
        <v>14</v>
      </c>
      <c r="FV23" s="302">
        <f t="shared" si="16"/>
        <v>15</v>
      </c>
      <c r="FW23" s="302">
        <f t="shared" si="16"/>
        <v>16</v>
      </c>
      <c r="FX23" s="302">
        <f t="shared" si="16"/>
        <v>17</v>
      </c>
      <c r="FY23" s="302">
        <f t="shared" si="16"/>
        <v>18</v>
      </c>
      <c r="FZ23" s="302">
        <f t="shared" si="16"/>
        <v>19</v>
      </c>
      <c r="GA23" s="302">
        <f t="shared" si="16"/>
        <v>20</v>
      </c>
      <c r="GB23" s="302">
        <f t="shared" si="16"/>
        <v>21</v>
      </c>
      <c r="GC23" s="302" t="str">
        <f t="shared" si="16"/>
        <v/>
      </c>
      <c r="GD23" s="302" t="str">
        <f t="shared" si="16"/>
        <v/>
      </c>
      <c r="GE23" s="1069"/>
      <c r="GG23" s="1065"/>
      <c r="GH23" s="302">
        <f>IF($AJ12&gt;0,1,"")</f>
        <v>1</v>
      </c>
      <c r="GI23" s="302">
        <f>IF(GH23&lt;$CJ$12,GH23+1,"")</f>
        <v>2</v>
      </c>
      <c r="GJ23" s="302">
        <f t="shared" ref="GJ23:HD23" si="17">IF(GI23&lt;$CJ$12,GI23+1,"")</f>
        <v>3</v>
      </c>
      <c r="GK23" s="302">
        <f t="shared" si="17"/>
        <v>4</v>
      </c>
      <c r="GL23" s="302">
        <f t="shared" si="17"/>
        <v>5</v>
      </c>
      <c r="GM23" s="302">
        <f t="shared" si="17"/>
        <v>6</v>
      </c>
      <c r="GN23" s="302">
        <f t="shared" si="17"/>
        <v>7</v>
      </c>
      <c r="GO23" s="302">
        <f t="shared" si="17"/>
        <v>8</v>
      </c>
      <c r="GP23" s="302">
        <f t="shared" si="17"/>
        <v>9</v>
      </c>
      <c r="GQ23" s="302">
        <f t="shared" si="17"/>
        <v>10</v>
      </c>
      <c r="GR23" s="302">
        <f t="shared" si="17"/>
        <v>11</v>
      </c>
      <c r="GS23" s="302">
        <f t="shared" si="17"/>
        <v>12</v>
      </c>
      <c r="GT23" s="302">
        <f t="shared" si="17"/>
        <v>13</v>
      </c>
      <c r="GU23" s="302">
        <f t="shared" si="17"/>
        <v>14</v>
      </c>
      <c r="GV23" s="302">
        <f t="shared" si="17"/>
        <v>15</v>
      </c>
      <c r="GW23" s="302">
        <f t="shared" si="17"/>
        <v>16</v>
      </c>
      <c r="GX23" s="302">
        <f t="shared" si="17"/>
        <v>17</v>
      </c>
      <c r="GY23" s="302">
        <f t="shared" si="17"/>
        <v>18</v>
      </c>
      <c r="GZ23" s="302">
        <f t="shared" si="17"/>
        <v>19</v>
      </c>
      <c r="HA23" s="302">
        <f t="shared" si="17"/>
        <v>20</v>
      </c>
      <c r="HB23" s="302">
        <f t="shared" si="17"/>
        <v>21</v>
      </c>
      <c r="HC23" s="302" t="str">
        <f t="shared" si="17"/>
        <v/>
      </c>
      <c r="HD23" s="302" t="str">
        <f t="shared" si="17"/>
        <v/>
      </c>
      <c r="HE23" s="1069"/>
      <c r="HG23" s="1065"/>
      <c r="HH23" s="302">
        <f>IF($AJ12&gt;0,1,"")</f>
        <v>1</v>
      </c>
      <c r="HI23" s="302">
        <f>IF(HH23&lt;$HJ$12,HH23+1,"")</f>
        <v>2</v>
      </c>
      <c r="HJ23" s="302">
        <f t="shared" ref="HJ23:ID23" si="18">IF(HI23&lt;$HJ$12,HI23+1,"")</f>
        <v>3</v>
      </c>
      <c r="HK23" s="302">
        <f t="shared" si="18"/>
        <v>4</v>
      </c>
      <c r="HL23" s="302">
        <f t="shared" si="18"/>
        <v>5</v>
      </c>
      <c r="HM23" s="302">
        <f t="shared" si="18"/>
        <v>6</v>
      </c>
      <c r="HN23" s="302">
        <f t="shared" si="18"/>
        <v>7</v>
      </c>
      <c r="HO23" s="302">
        <f t="shared" si="18"/>
        <v>8</v>
      </c>
      <c r="HP23" s="302">
        <f t="shared" si="18"/>
        <v>9</v>
      </c>
      <c r="HQ23" s="302">
        <f t="shared" si="18"/>
        <v>10</v>
      </c>
      <c r="HR23" s="302">
        <f t="shared" si="18"/>
        <v>11</v>
      </c>
      <c r="HS23" s="302">
        <f t="shared" si="18"/>
        <v>12</v>
      </c>
      <c r="HT23" s="302">
        <f t="shared" si="18"/>
        <v>13</v>
      </c>
      <c r="HU23" s="302">
        <f t="shared" si="18"/>
        <v>14</v>
      </c>
      <c r="HV23" s="302">
        <f t="shared" si="18"/>
        <v>15</v>
      </c>
      <c r="HW23" s="302">
        <f t="shared" si="18"/>
        <v>16</v>
      </c>
      <c r="HX23" s="302">
        <f t="shared" si="18"/>
        <v>17</v>
      </c>
      <c r="HY23" s="302">
        <f t="shared" si="18"/>
        <v>18</v>
      </c>
      <c r="HZ23" s="302">
        <f t="shared" si="18"/>
        <v>19</v>
      </c>
      <c r="IA23" s="302">
        <f t="shared" si="18"/>
        <v>20</v>
      </c>
      <c r="IB23" s="302">
        <f t="shared" si="18"/>
        <v>21</v>
      </c>
      <c r="IC23" s="302" t="str">
        <f t="shared" si="18"/>
        <v/>
      </c>
      <c r="ID23" s="302" t="str">
        <f t="shared" si="18"/>
        <v/>
      </c>
      <c r="IE23" s="1069"/>
      <c r="IG23" s="1065"/>
      <c r="IH23" s="302">
        <f>IF($AJ12&gt;0,1,"")</f>
        <v>1</v>
      </c>
      <c r="II23" s="302">
        <f>IF(IH23&lt;$IJ$12,IH23+1,"")</f>
        <v>2</v>
      </c>
      <c r="IJ23" s="302">
        <f t="shared" ref="IJ23:JD23" si="19">IF(II23&lt;$IJ$12,II23+1,"")</f>
        <v>3</v>
      </c>
      <c r="IK23" s="302">
        <f t="shared" si="19"/>
        <v>4</v>
      </c>
      <c r="IL23" s="302">
        <f t="shared" si="19"/>
        <v>5</v>
      </c>
      <c r="IM23" s="302">
        <f t="shared" si="19"/>
        <v>6</v>
      </c>
      <c r="IN23" s="302">
        <f t="shared" si="19"/>
        <v>7</v>
      </c>
      <c r="IO23" s="302">
        <f t="shared" si="19"/>
        <v>8</v>
      </c>
      <c r="IP23" s="302">
        <f t="shared" si="19"/>
        <v>9</v>
      </c>
      <c r="IQ23" s="302">
        <f t="shared" si="19"/>
        <v>10</v>
      </c>
      <c r="IR23" s="302" t="str">
        <f t="shared" si="19"/>
        <v/>
      </c>
      <c r="IS23" s="302" t="str">
        <f t="shared" si="19"/>
        <v/>
      </c>
      <c r="IT23" s="302" t="str">
        <f t="shared" si="19"/>
        <v/>
      </c>
      <c r="IU23" s="302" t="str">
        <f t="shared" si="19"/>
        <v/>
      </c>
      <c r="IV23" s="302" t="str">
        <f t="shared" si="19"/>
        <v/>
      </c>
      <c r="IW23" s="302" t="str">
        <f t="shared" si="19"/>
        <v/>
      </c>
      <c r="IX23" s="302" t="str">
        <f t="shared" si="19"/>
        <v/>
      </c>
      <c r="IY23" s="302" t="str">
        <f t="shared" si="19"/>
        <v/>
      </c>
      <c r="IZ23" s="302" t="str">
        <f t="shared" si="19"/>
        <v/>
      </c>
      <c r="JA23" s="302" t="str">
        <f t="shared" si="19"/>
        <v/>
      </c>
      <c r="JB23" s="302" t="str">
        <f t="shared" si="19"/>
        <v/>
      </c>
      <c r="JC23" s="302" t="str">
        <f t="shared" si="19"/>
        <v/>
      </c>
      <c r="JD23" s="302" t="str">
        <f t="shared" si="19"/>
        <v/>
      </c>
      <c r="JE23" s="1069"/>
      <c r="JG23" s="1065"/>
      <c r="JH23" s="302">
        <f>IF($AJ12&gt;0,1,"")</f>
        <v>1</v>
      </c>
      <c r="JI23" s="302" t="str">
        <f>IF(JH23&lt;$JJ$12,JH23+1,"")</f>
        <v/>
      </c>
      <c r="JJ23" s="302" t="str">
        <f t="shared" ref="JJ23:KD23" si="20">IF(JI23&lt;$JJ$12,JI23+1,"")</f>
        <v/>
      </c>
      <c r="JK23" s="302" t="str">
        <f t="shared" si="20"/>
        <v/>
      </c>
      <c r="JL23" s="302" t="str">
        <f t="shared" si="20"/>
        <v/>
      </c>
      <c r="JM23" s="302" t="str">
        <f t="shared" si="20"/>
        <v/>
      </c>
      <c r="JN23" s="302" t="str">
        <f t="shared" si="20"/>
        <v/>
      </c>
      <c r="JO23" s="302" t="str">
        <f t="shared" si="20"/>
        <v/>
      </c>
      <c r="JP23" s="302" t="str">
        <f t="shared" si="20"/>
        <v/>
      </c>
      <c r="JQ23" s="302" t="str">
        <f t="shared" si="20"/>
        <v/>
      </c>
      <c r="JR23" s="302" t="str">
        <f t="shared" si="20"/>
        <v/>
      </c>
      <c r="JS23" s="302" t="str">
        <f t="shared" si="20"/>
        <v/>
      </c>
      <c r="JT23" s="302" t="str">
        <f t="shared" si="20"/>
        <v/>
      </c>
      <c r="JU23" s="302" t="str">
        <f t="shared" si="20"/>
        <v/>
      </c>
      <c r="JV23" s="302" t="str">
        <f t="shared" si="20"/>
        <v/>
      </c>
      <c r="JW23" s="302" t="str">
        <f t="shared" si="20"/>
        <v/>
      </c>
      <c r="JX23" s="302" t="str">
        <f t="shared" si="20"/>
        <v/>
      </c>
      <c r="JY23" s="302" t="str">
        <f t="shared" si="20"/>
        <v/>
      </c>
      <c r="JZ23" s="302" t="str">
        <f t="shared" si="20"/>
        <v/>
      </c>
      <c r="KA23" s="302" t="str">
        <f t="shared" si="20"/>
        <v/>
      </c>
      <c r="KB23" s="302" t="str">
        <f t="shared" si="20"/>
        <v/>
      </c>
      <c r="KC23" s="302" t="str">
        <f t="shared" si="20"/>
        <v/>
      </c>
      <c r="KD23" s="302" t="str">
        <f t="shared" si="20"/>
        <v/>
      </c>
      <c r="KE23" s="1069"/>
    </row>
    <row r="24" spans="1:291">
      <c r="C24" s="310">
        <v>1</v>
      </c>
      <c r="D24" s="303"/>
      <c r="E24" s="675"/>
      <c r="F24" s="144"/>
      <c r="G24" s="144"/>
      <c r="H24" s="367"/>
      <c r="I24" s="144"/>
      <c r="J24" s="144"/>
      <c r="K24" s="144"/>
      <c r="L24" s="144"/>
      <c r="M24" s="144"/>
      <c r="N24" s="144"/>
      <c r="O24" s="144"/>
      <c r="P24" s="144"/>
      <c r="Q24" s="144"/>
      <c r="R24" s="144"/>
      <c r="S24" s="144"/>
      <c r="T24" s="144"/>
      <c r="U24" s="144"/>
      <c r="V24" s="144"/>
      <c r="W24" s="144"/>
      <c r="X24" s="144"/>
      <c r="Y24" s="144"/>
      <c r="Z24" s="144"/>
      <c r="AA24" s="144"/>
      <c r="AB24" s="144"/>
      <c r="AC24" s="144"/>
      <c r="AD24" s="144"/>
      <c r="AE24" s="677" t="str">
        <f>IF($D24="","",SUM(I24:AD24))</f>
        <v/>
      </c>
      <c r="AF24" s="195"/>
      <c r="AG24" s="367"/>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677" t="str">
        <f>IF($D24="","",SUM(AH24:BD24))</f>
        <v/>
      </c>
      <c r="BF24" s="195"/>
      <c r="BG24" s="367"/>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677" t="str">
        <f>IF($D24="","",SUM(BH24:CD24))</f>
        <v/>
      </c>
      <c r="CF24" s="195"/>
      <c r="CG24" s="367"/>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677" t="str">
        <f>IF($D24="","",SUM(CH24:DD24))</f>
        <v/>
      </c>
      <c r="DF24" s="195"/>
      <c r="DG24" s="367"/>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677" t="str">
        <f>IF($D24="","",SUM(DH24:ED24))</f>
        <v/>
      </c>
      <c r="EF24" s="195"/>
      <c r="EG24" s="367"/>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677" t="str">
        <f>IF($D24="","",SUM(EH24:FD24))</f>
        <v/>
      </c>
      <c r="FF24" s="195"/>
      <c r="FG24" s="367"/>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677" t="str">
        <f>IF($D24="","",SUM(FH24:GD24))</f>
        <v/>
      </c>
      <c r="GF24" s="195"/>
      <c r="GG24" s="367"/>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677" t="str">
        <f>IF($D24="","",SUM(GH24:HD24))</f>
        <v/>
      </c>
      <c r="HF24" s="195"/>
      <c r="HG24" s="367"/>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677" t="str">
        <f>IF($D24="","",SUM(HH24:ID24))</f>
        <v/>
      </c>
      <c r="IF24" s="195"/>
      <c r="IG24" s="367"/>
      <c r="IH24" s="144"/>
      <c r="II24" s="144"/>
      <c r="IJ24" s="144"/>
      <c r="IK24" s="144"/>
      <c r="IL24" s="144"/>
      <c r="IM24" s="144"/>
      <c r="IN24" s="144"/>
      <c r="IO24" s="144"/>
      <c r="IP24" s="144"/>
      <c r="IQ24" s="144"/>
      <c r="IR24" s="144"/>
      <c r="IS24" s="144"/>
      <c r="IT24" s="144"/>
      <c r="IU24" s="144"/>
      <c r="IV24" s="144"/>
      <c r="IW24" s="144"/>
      <c r="IX24" s="144"/>
      <c r="IY24" s="144"/>
      <c r="IZ24" s="144"/>
      <c r="JA24" s="144"/>
      <c r="JB24" s="144"/>
      <c r="JC24" s="144"/>
      <c r="JD24" s="144"/>
      <c r="JE24" s="677" t="str">
        <f>IF($D24="","",SUM(IH24:JD24))</f>
        <v/>
      </c>
      <c r="JF24" s="195"/>
      <c r="JG24" s="367"/>
      <c r="JH24" s="144"/>
      <c r="JI24" s="144"/>
      <c r="JJ24" s="144"/>
      <c r="JK24" s="144"/>
      <c r="JL24" s="144"/>
      <c r="JM24" s="144"/>
      <c r="JN24" s="144"/>
      <c r="JO24" s="144"/>
      <c r="JP24" s="144"/>
      <c r="JQ24" s="144"/>
      <c r="JR24" s="144"/>
      <c r="JS24" s="144"/>
      <c r="JT24" s="144"/>
      <c r="JU24" s="144"/>
      <c r="JV24" s="144"/>
      <c r="JW24" s="144"/>
      <c r="JX24" s="144"/>
      <c r="JY24" s="144"/>
      <c r="JZ24" s="144"/>
      <c r="KA24" s="144"/>
      <c r="KB24" s="144"/>
      <c r="KC24" s="144"/>
      <c r="KD24" s="144"/>
      <c r="KE24" s="677" t="str">
        <f>IF($D24="","",SUM(JH24:KD24))</f>
        <v/>
      </c>
    </row>
    <row r="25" spans="1:291">
      <c r="C25" s="310">
        <v>2</v>
      </c>
      <c r="D25" s="303"/>
      <c r="E25" s="675"/>
      <c r="F25" s="144"/>
      <c r="G25" s="144"/>
      <c r="H25" s="367"/>
      <c r="I25" s="144"/>
      <c r="J25" s="144"/>
      <c r="K25" s="144"/>
      <c r="L25" s="144"/>
      <c r="M25" s="144"/>
      <c r="N25" s="144"/>
      <c r="O25" s="144"/>
      <c r="P25" s="144"/>
      <c r="Q25" s="144"/>
      <c r="R25" s="144"/>
      <c r="S25" s="144"/>
      <c r="T25" s="144"/>
      <c r="U25" s="144"/>
      <c r="V25" s="144"/>
      <c r="W25" s="144"/>
      <c r="X25" s="144"/>
      <c r="Y25" s="144"/>
      <c r="Z25" s="144"/>
      <c r="AA25" s="144"/>
      <c r="AB25" s="144"/>
      <c r="AC25" s="144"/>
      <c r="AD25" s="144"/>
      <c r="AE25" s="677" t="str">
        <f t="shared" ref="AE25:AE88" si="21">IF($D25="","",SUM(I25:AD25))</f>
        <v/>
      </c>
      <c r="AF25" s="195"/>
      <c r="AG25" s="367"/>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677" t="str">
        <f t="shared" ref="BE25:BE88" si="22">IF($D25="","",SUM(AH25:BD25))</f>
        <v/>
      </c>
      <c r="BF25" s="195"/>
      <c r="BG25" s="367"/>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677" t="str">
        <f t="shared" ref="CE25:CE88" si="23">IF($D25="","",SUM(BH25:CD25))</f>
        <v/>
      </c>
      <c r="CF25" s="195"/>
      <c r="CG25" s="367"/>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677" t="str">
        <f t="shared" ref="DE25:DE88" si="24">IF($D25="","",SUM(CH25:DD25))</f>
        <v/>
      </c>
      <c r="DF25" s="195"/>
      <c r="DG25" s="367"/>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677" t="str">
        <f t="shared" ref="EE25:EE88" si="25">IF($D25="","",SUM(DH25:ED25))</f>
        <v/>
      </c>
      <c r="EF25" s="195"/>
      <c r="EG25" s="367"/>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677" t="str">
        <f t="shared" ref="FE25:FE88" si="26">IF($D25="","",SUM(EH25:FD25))</f>
        <v/>
      </c>
      <c r="FF25" s="195"/>
      <c r="FG25" s="367"/>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677" t="str">
        <f t="shared" ref="GE25:GE88" si="27">IF($D25="","",SUM(FH25:GD25))</f>
        <v/>
      </c>
      <c r="GF25" s="195"/>
      <c r="GG25" s="367"/>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677" t="str">
        <f t="shared" ref="HE25:HE88" si="28">IF($D25="","",SUM(GH25:HD25))</f>
        <v/>
      </c>
      <c r="HF25" s="195"/>
      <c r="HG25" s="367"/>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677" t="str">
        <f t="shared" ref="IE25:IE88" si="29">IF($D25="","",SUM(HH25:ID25))</f>
        <v/>
      </c>
      <c r="IF25" s="195"/>
      <c r="IG25" s="367"/>
      <c r="IH25" s="144"/>
      <c r="II25" s="144"/>
      <c r="IJ25" s="144"/>
      <c r="IK25" s="144"/>
      <c r="IL25" s="144"/>
      <c r="IM25" s="144"/>
      <c r="IN25" s="144"/>
      <c r="IO25" s="144"/>
      <c r="IP25" s="144"/>
      <c r="IQ25" s="144"/>
      <c r="IR25" s="144"/>
      <c r="IS25" s="144"/>
      <c r="IT25" s="144"/>
      <c r="IU25" s="144"/>
      <c r="IV25" s="144"/>
      <c r="IW25" s="144"/>
      <c r="IX25" s="144"/>
      <c r="IY25" s="144"/>
      <c r="IZ25" s="144"/>
      <c r="JA25" s="144"/>
      <c r="JB25" s="144"/>
      <c r="JC25" s="144"/>
      <c r="JD25" s="144"/>
      <c r="JE25" s="677" t="str">
        <f t="shared" ref="JE25:JE88" si="30">IF($D25="","",SUM(IH25:JD25))</f>
        <v/>
      </c>
      <c r="JF25" s="195"/>
      <c r="JG25" s="367"/>
      <c r="JH25" s="144"/>
      <c r="JI25" s="144"/>
      <c r="JJ25" s="144"/>
      <c r="JK25" s="144"/>
      <c r="JL25" s="144"/>
      <c r="JM25" s="144"/>
      <c r="JN25" s="144"/>
      <c r="JO25" s="144"/>
      <c r="JP25" s="144"/>
      <c r="JQ25" s="144"/>
      <c r="JR25" s="144"/>
      <c r="JS25" s="144"/>
      <c r="JT25" s="144"/>
      <c r="JU25" s="144"/>
      <c r="JV25" s="144"/>
      <c r="JW25" s="144"/>
      <c r="JX25" s="144"/>
      <c r="JY25" s="144"/>
      <c r="JZ25" s="144"/>
      <c r="KA25" s="144"/>
      <c r="KB25" s="144"/>
      <c r="KC25" s="144"/>
      <c r="KD25" s="144"/>
      <c r="KE25" s="677" t="str">
        <f t="shared" ref="KE25:KE88" si="31">IF($D25="","",SUM(JH25:KD25))</f>
        <v/>
      </c>
    </row>
    <row r="26" spans="1:291">
      <c r="C26" s="310">
        <v>3</v>
      </c>
      <c r="D26" s="303"/>
      <c r="E26" s="675"/>
      <c r="F26" s="144"/>
      <c r="G26" s="144"/>
      <c r="H26" s="367"/>
      <c r="I26" s="144"/>
      <c r="J26" s="144"/>
      <c r="K26" s="144"/>
      <c r="L26" s="144"/>
      <c r="M26" s="144"/>
      <c r="N26" s="144"/>
      <c r="O26" s="144"/>
      <c r="P26" s="144"/>
      <c r="Q26" s="144"/>
      <c r="R26" s="144"/>
      <c r="S26" s="144"/>
      <c r="T26" s="144"/>
      <c r="U26" s="144"/>
      <c r="V26" s="144"/>
      <c r="W26" s="144"/>
      <c r="X26" s="144"/>
      <c r="Y26" s="144"/>
      <c r="Z26" s="144"/>
      <c r="AA26" s="144"/>
      <c r="AB26" s="144"/>
      <c r="AC26" s="144"/>
      <c r="AD26" s="144"/>
      <c r="AE26" s="677" t="str">
        <f t="shared" si="21"/>
        <v/>
      </c>
      <c r="AF26" s="195"/>
      <c r="AG26" s="367"/>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677" t="str">
        <f t="shared" si="22"/>
        <v/>
      </c>
      <c r="BF26" s="195"/>
      <c r="BG26" s="367"/>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677" t="str">
        <f t="shared" si="23"/>
        <v/>
      </c>
      <c r="CF26" s="195"/>
      <c r="CG26" s="367"/>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677" t="str">
        <f t="shared" si="24"/>
        <v/>
      </c>
      <c r="DF26" s="195"/>
      <c r="DG26" s="367"/>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677" t="str">
        <f t="shared" si="25"/>
        <v/>
      </c>
      <c r="EF26" s="195"/>
      <c r="EG26" s="367"/>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677" t="str">
        <f t="shared" si="26"/>
        <v/>
      </c>
      <c r="FF26" s="195"/>
      <c r="FG26" s="367"/>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677" t="str">
        <f t="shared" si="27"/>
        <v/>
      </c>
      <c r="GF26" s="195"/>
      <c r="GG26" s="367"/>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677" t="str">
        <f t="shared" si="28"/>
        <v/>
      </c>
      <c r="HF26" s="195"/>
      <c r="HG26" s="367"/>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677" t="str">
        <f t="shared" si="29"/>
        <v/>
      </c>
      <c r="IF26" s="195"/>
      <c r="IG26" s="367"/>
      <c r="IH26" s="144"/>
      <c r="II26" s="144"/>
      <c r="IJ26" s="144"/>
      <c r="IK26" s="144"/>
      <c r="IL26" s="144"/>
      <c r="IM26" s="144"/>
      <c r="IN26" s="144"/>
      <c r="IO26" s="144"/>
      <c r="IP26" s="144"/>
      <c r="IQ26" s="144"/>
      <c r="IR26" s="144"/>
      <c r="IS26" s="144"/>
      <c r="IT26" s="144"/>
      <c r="IU26" s="144"/>
      <c r="IV26" s="144"/>
      <c r="IW26" s="144"/>
      <c r="IX26" s="144"/>
      <c r="IY26" s="144"/>
      <c r="IZ26" s="144"/>
      <c r="JA26" s="144"/>
      <c r="JB26" s="144"/>
      <c r="JC26" s="144"/>
      <c r="JD26" s="144"/>
      <c r="JE26" s="677" t="str">
        <f t="shared" si="30"/>
        <v/>
      </c>
      <c r="JF26" s="195"/>
      <c r="JG26" s="367"/>
      <c r="JH26" s="144"/>
      <c r="JI26" s="144"/>
      <c r="JJ26" s="144"/>
      <c r="JK26" s="144"/>
      <c r="JL26" s="144"/>
      <c r="JM26" s="144"/>
      <c r="JN26" s="144"/>
      <c r="JO26" s="144"/>
      <c r="JP26" s="144"/>
      <c r="JQ26" s="144"/>
      <c r="JR26" s="144"/>
      <c r="JS26" s="144"/>
      <c r="JT26" s="144"/>
      <c r="JU26" s="144"/>
      <c r="JV26" s="144"/>
      <c r="JW26" s="144"/>
      <c r="JX26" s="144"/>
      <c r="JY26" s="144"/>
      <c r="JZ26" s="144"/>
      <c r="KA26" s="144"/>
      <c r="KB26" s="144"/>
      <c r="KC26" s="144"/>
      <c r="KD26" s="144"/>
      <c r="KE26" s="677" t="str">
        <f t="shared" si="31"/>
        <v/>
      </c>
    </row>
    <row r="27" spans="1:291">
      <c r="C27" s="310">
        <v>4</v>
      </c>
      <c r="D27" s="303"/>
      <c r="E27" s="675"/>
      <c r="F27" s="144"/>
      <c r="G27" s="144"/>
      <c r="H27" s="367"/>
      <c r="I27" s="144"/>
      <c r="J27" s="144"/>
      <c r="K27" s="144"/>
      <c r="L27" s="144"/>
      <c r="M27" s="144"/>
      <c r="N27" s="144"/>
      <c r="O27" s="144"/>
      <c r="P27" s="144"/>
      <c r="Q27" s="144"/>
      <c r="R27" s="144"/>
      <c r="S27" s="144"/>
      <c r="T27" s="144"/>
      <c r="U27" s="144"/>
      <c r="V27" s="144"/>
      <c r="W27" s="144"/>
      <c r="X27" s="144"/>
      <c r="Y27" s="144"/>
      <c r="Z27" s="144"/>
      <c r="AA27" s="144"/>
      <c r="AB27" s="144"/>
      <c r="AC27" s="144"/>
      <c r="AD27" s="144"/>
      <c r="AE27" s="677" t="str">
        <f t="shared" si="21"/>
        <v/>
      </c>
      <c r="AF27" s="195"/>
      <c r="AG27" s="367"/>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677" t="str">
        <f t="shared" si="22"/>
        <v/>
      </c>
      <c r="BF27" s="195"/>
      <c r="BG27" s="367"/>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677" t="str">
        <f t="shared" si="23"/>
        <v/>
      </c>
      <c r="CF27" s="195"/>
      <c r="CG27" s="367"/>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677" t="str">
        <f t="shared" si="24"/>
        <v/>
      </c>
      <c r="DF27" s="195"/>
      <c r="DG27" s="367"/>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677" t="str">
        <f t="shared" si="25"/>
        <v/>
      </c>
      <c r="EF27" s="195"/>
      <c r="EG27" s="367"/>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677" t="str">
        <f t="shared" si="26"/>
        <v/>
      </c>
      <c r="FF27" s="195"/>
      <c r="FG27" s="367"/>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677" t="str">
        <f t="shared" si="27"/>
        <v/>
      </c>
      <c r="GF27" s="195"/>
      <c r="GG27" s="367"/>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677" t="str">
        <f t="shared" si="28"/>
        <v/>
      </c>
      <c r="HF27" s="195"/>
      <c r="HG27" s="367"/>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677" t="str">
        <f t="shared" si="29"/>
        <v/>
      </c>
      <c r="IF27" s="195"/>
      <c r="IG27" s="367"/>
      <c r="IH27" s="144"/>
      <c r="II27" s="144"/>
      <c r="IJ27" s="144"/>
      <c r="IK27" s="144"/>
      <c r="IL27" s="144"/>
      <c r="IM27" s="144"/>
      <c r="IN27" s="144"/>
      <c r="IO27" s="144"/>
      <c r="IP27" s="144"/>
      <c r="IQ27" s="144"/>
      <c r="IR27" s="144"/>
      <c r="IS27" s="144"/>
      <c r="IT27" s="144"/>
      <c r="IU27" s="144"/>
      <c r="IV27" s="144"/>
      <c r="IW27" s="144"/>
      <c r="IX27" s="144"/>
      <c r="IY27" s="144"/>
      <c r="IZ27" s="144"/>
      <c r="JA27" s="144"/>
      <c r="JB27" s="144"/>
      <c r="JC27" s="144"/>
      <c r="JD27" s="144"/>
      <c r="JE27" s="677" t="str">
        <f t="shared" si="30"/>
        <v/>
      </c>
      <c r="JF27" s="195"/>
      <c r="JG27" s="367"/>
      <c r="JH27" s="144"/>
      <c r="JI27" s="144"/>
      <c r="JJ27" s="144"/>
      <c r="JK27" s="144"/>
      <c r="JL27" s="144"/>
      <c r="JM27" s="144"/>
      <c r="JN27" s="144"/>
      <c r="JO27" s="144"/>
      <c r="JP27" s="144"/>
      <c r="JQ27" s="144"/>
      <c r="JR27" s="144"/>
      <c r="JS27" s="144"/>
      <c r="JT27" s="144"/>
      <c r="JU27" s="144"/>
      <c r="JV27" s="144"/>
      <c r="JW27" s="144"/>
      <c r="JX27" s="144"/>
      <c r="JY27" s="144"/>
      <c r="JZ27" s="144"/>
      <c r="KA27" s="144"/>
      <c r="KB27" s="144"/>
      <c r="KC27" s="144"/>
      <c r="KD27" s="144"/>
      <c r="KE27" s="677" t="str">
        <f t="shared" si="31"/>
        <v/>
      </c>
    </row>
    <row r="28" spans="1:291">
      <c r="A28" s="65"/>
      <c r="C28" s="310">
        <v>5</v>
      </c>
      <c r="D28" s="303"/>
      <c r="E28" s="675"/>
      <c r="F28" s="144"/>
      <c r="G28" s="144"/>
      <c r="H28" s="367"/>
      <c r="I28" s="144"/>
      <c r="J28" s="144"/>
      <c r="K28" s="144"/>
      <c r="L28" s="144"/>
      <c r="M28" s="144"/>
      <c r="N28" s="144"/>
      <c r="O28" s="144"/>
      <c r="P28" s="144"/>
      <c r="Q28" s="144"/>
      <c r="R28" s="144"/>
      <c r="S28" s="144"/>
      <c r="T28" s="144"/>
      <c r="U28" s="144"/>
      <c r="V28" s="144"/>
      <c r="W28" s="144"/>
      <c r="X28" s="144"/>
      <c r="Y28" s="144"/>
      <c r="Z28" s="144"/>
      <c r="AA28" s="144"/>
      <c r="AB28" s="144"/>
      <c r="AC28" s="144"/>
      <c r="AD28" s="144"/>
      <c r="AE28" s="677" t="str">
        <f t="shared" si="21"/>
        <v/>
      </c>
      <c r="AF28" s="195"/>
      <c r="AG28" s="367"/>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677" t="str">
        <f t="shared" si="22"/>
        <v/>
      </c>
      <c r="BF28" s="195"/>
      <c r="BG28" s="367"/>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677" t="str">
        <f t="shared" si="23"/>
        <v/>
      </c>
      <c r="CF28" s="195"/>
      <c r="CG28" s="367"/>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677" t="str">
        <f t="shared" si="24"/>
        <v/>
      </c>
      <c r="DF28" s="195"/>
      <c r="DG28" s="367"/>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677" t="str">
        <f t="shared" si="25"/>
        <v/>
      </c>
      <c r="EF28" s="195"/>
      <c r="EG28" s="367"/>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677" t="str">
        <f t="shared" si="26"/>
        <v/>
      </c>
      <c r="FF28" s="195"/>
      <c r="FG28" s="367"/>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677" t="str">
        <f t="shared" si="27"/>
        <v/>
      </c>
      <c r="GF28" s="195"/>
      <c r="GG28" s="367"/>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677" t="str">
        <f t="shared" si="28"/>
        <v/>
      </c>
      <c r="HF28" s="195"/>
      <c r="HG28" s="367"/>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677" t="str">
        <f t="shared" si="29"/>
        <v/>
      </c>
      <c r="IF28" s="195"/>
      <c r="IG28" s="367"/>
      <c r="IH28" s="144"/>
      <c r="II28" s="144"/>
      <c r="IJ28" s="144"/>
      <c r="IK28" s="144"/>
      <c r="IL28" s="144"/>
      <c r="IM28" s="144"/>
      <c r="IN28" s="144"/>
      <c r="IO28" s="144"/>
      <c r="IP28" s="144"/>
      <c r="IQ28" s="144"/>
      <c r="IR28" s="144"/>
      <c r="IS28" s="144"/>
      <c r="IT28" s="144"/>
      <c r="IU28" s="144"/>
      <c r="IV28" s="144"/>
      <c r="IW28" s="144"/>
      <c r="IX28" s="144"/>
      <c r="IY28" s="144"/>
      <c r="IZ28" s="144"/>
      <c r="JA28" s="144"/>
      <c r="JB28" s="144"/>
      <c r="JC28" s="144"/>
      <c r="JD28" s="144"/>
      <c r="JE28" s="677" t="str">
        <f t="shared" si="30"/>
        <v/>
      </c>
      <c r="JF28" s="195"/>
      <c r="JG28" s="367"/>
      <c r="JH28" s="144"/>
      <c r="JI28" s="144"/>
      <c r="JJ28" s="144"/>
      <c r="JK28" s="144"/>
      <c r="JL28" s="144"/>
      <c r="JM28" s="144"/>
      <c r="JN28" s="144"/>
      <c r="JO28" s="144"/>
      <c r="JP28" s="144"/>
      <c r="JQ28" s="144"/>
      <c r="JR28" s="144"/>
      <c r="JS28" s="144"/>
      <c r="JT28" s="144"/>
      <c r="JU28" s="144"/>
      <c r="JV28" s="144"/>
      <c r="JW28" s="144"/>
      <c r="JX28" s="144"/>
      <c r="JY28" s="144"/>
      <c r="JZ28" s="144"/>
      <c r="KA28" s="144"/>
      <c r="KB28" s="144"/>
      <c r="KC28" s="144"/>
      <c r="KD28" s="144"/>
      <c r="KE28" s="677" t="str">
        <f t="shared" si="31"/>
        <v/>
      </c>
    </row>
    <row r="29" spans="1:291">
      <c r="C29" s="310">
        <v>6</v>
      </c>
      <c r="D29" s="303"/>
      <c r="E29" s="675"/>
      <c r="F29" s="144"/>
      <c r="G29" s="144"/>
      <c r="H29" s="367"/>
      <c r="I29" s="144"/>
      <c r="J29" s="144"/>
      <c r="K29" s="144"/>
      <c r="L29" s="144"/>
      <c r="M29" s="144"/>
      <c r="N29" s="144"/>
      <c r="O29" s="144"/>
      <c r="P29" s="144"/>
      <c r="Q29" s="144"/>
      <c r="R29" s="144"/>
      <c r="S29" s="144"/>
      <c r="T29" s="144"/>
      <c r="U29" s="144"/>
      <c r="V29" s="144"/>
      <c r="W29" s="144"/>
      <c r="X29" s="144"/>
      <c r="Y29" s="144"/>
      <c r="Z29" s="144"/>
      <c r="AA29" s="144"/>
      <c r="AB29" s="144"/>
      <c r="AC29" s="144"/>
      <c r="AD29" s="144"/>
      <c r="AE29" s="677" t="str">
        <f t="shared" si="21"/>
        <v/>
      </c>
      <c r="AF29" s="195"/>
      <c r="AG29" s="367"/>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677" t="str">
        <f t="shared" si="22"/>
        <v/>
      </c>
      <c r="BF29" s="195"/>
      <c r="BG29" s="367"/>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677" t="str">
        <f t="shared" si="23"/>
        <v/>
      </c>
      <c r="CF29" s="195"/>
      <c r="CG29" s="367"/>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677" t="str">
        <f t="shared" si="24"/>
        <v/>
      </c>
      <c r="DF29" s="195"/>
      <c r="DG29" s="367"/>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677" t="str">
        <f t="shared" si="25"/>
        <v/>
      </c>
      <c r="EF29" s="195"/>
      <c r="EG29" s="367"/>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677" t="str">
        <f t="shared" si="26"/>
        <v/>
      </c>
      <c r="FF29" s="195"/>
      <c r="FG29" s="367"/>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677" t="str">
        <f t="shared" si="27"/>
        <v/>
      </c>
      <c r="GF29" s="195"/>
      <c r="GG29" s="367"/>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677" t="str">
        <f t="shared" si="28"/>
        <v/>
      </c>
      <c r="HF29" s="195"/>
      <c r="HG29" s="367"/>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677" t="str">
        <f t="shared" si="29"/>
        <v/>
      </c>
      <c r="IF29" s="195"/>
      <c r="IG29" s="367"/>
      <c r="IH29" s="144"/>
      <c r="II29" s="144"/>
      <c r="IJ29" s="144"/>
      <c r="IK29" s="144"/>
      <c r="IL29" s="144"/>
      <c r="IM29" s="144"/>
      <c r="IN29" s="144"/>
      <c r="IO29" s="144"/>
      <c r="IP29" s="144"/>
      <c r="IQ29" s="144"/>
      <c r="IR29" s="144"/>
      <c r="IS29" s="144"/>
      <c r="IT29" s="144"/>
      <c r="IU29" s="144"/>
      <c r="IV29" s="144"/>
      <c r="IW29" s="144"/>
      <c r="IX29" s="144"/>
      <c r="IY29" s="144"/>
      <c r="IZ29" s="144"/>
      <c r="JA29" s="144"/>
      <c r="JB29" s="144"/>
      <c r="JC29" s="144"/>
      <c r="JD29" s="144"/>
      <c r="JE29" s="677" t="str">
        <f t="shared" si="30"/>
        <v/>
      </c>
      <c r="JF29" s="195"/>
      <c r="JG29" s="367"/>
      <c r="JH29" s="144"/>
      <c r="JI29" s="144"/>
      <c r="JJ29" s="144"/>
      <c r="JK29" s="144"/>
      <c r="JL29" s="144"/>
      <c r="JM29" s="144"/>
      <c r="JN29" s="144"/>
      <c r="JO29" s="144"/>
      <c r="JP29" s="144"/>
      <c r="JQ29" s="144"/>
      <c r="JR29" s="144"/>
      <c r="JS29" s="144"/>
      <c r="JT29" s="144"/>
      <c r="JU29" s="144"/>
      <c r="JV29" s="144"/>
      <c r="JW29" s="144"/>
      <c r="JX29" s="144"/>
      <c r="JY29" s="144"/>
      <c r="JZ29" s="144"/>
      <c r="KA29" s="144"/>
      <c r="KB29" s="144"/>
      <c r="KC29" s="144"/>
      <c r="KD29" s="144"/>
      <c r="KE29" s="677" t="str">
        <f t="shared" si="31"/>
        <v/>
      </c>
    </row>
    <row r="30" spans="1:291">
      <c r="C30" s="310">
        <v>7</v>
      </c>
      <c r="D30" s="303"/>
      <c r="E30" s="675"/>
      <c r="F30" s="144"/>
      <c r="G30" s="144"/>
      <c r="H30" s="367"/>
      <c r="I30" s="144"/>
      <c r="J30" s="144"/>
      <c r="K30" s="144"/>
      <c r="L30" s="144"/>
      <c r="M30" s="144"/>
      <c r="N30" s="144"/>
      <c r="O30" s="144"/>
      <c r="P30" s="144"/>
      <c r="Q30" s="144"/>
      <c r="R30" s="144"/>
      <c r="S30" s="144"/>
      <c r="T30" s="144"/>
      <c r="U30" s="144"/>
      <c r="V30" s="144"/>
      <c r="W30" s="144"/>
      <c r="X30" s="144"/>
      <c r="Y30" s="144"/>
      <c r="Z30" s="144"/>
      <c r="AA30" s="144"/>
      <c r="AB30" s="144"/>
      <c r="AC30" s="144"/>
      <c r="AD30" s="144"/>
      <c r="AE30" s="677" t="str">
        <f t="shared" si="21"/>
        <v/>
      </c>
      <c r="AF30" s="195"/>
      <c r="AG30" s="367"/>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677" t="str">
        <f t="shared" si="22"/>
        <v/>
      </c>
      <c r="BF30" s="195"/>
      <c r="BG30" s="367"/>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677" t="str">
        <f t="shared" si="23"/>
        <v/>
      </c>
      <c r="CF30" s="195"/>
      <c r="CG30" s="367"/>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677" t="str">
        <f t="shared" si="24"/>
        <v/>
      </c>
      <c r="DF30" s="195"/>
      <c r="DG30" s="367"/>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677" t="str">
        <f t="shared" si="25"/>
        <v/>
      </c>
      <c r="EF30" s="195"/>
      <c r="EG30" s="367"/>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677" t="str">
        <f t="shared" si="26"/>
        <v/>
      </c>
      <c r="FF30" s="195"/>
      <c r="FG30" s="367"/>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677" t="str">
        <f t="shared" si="27"/>
        <v/>
      </c>
      <c r="GF30" s="195"/>
      <c r="GG30" s="367"/>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677" t="str">
        <f t="shared" si="28"/>
        <v/>
      </c>
      <c r="HF30" s="195"/>
      <c r="HG30" s="367"/>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677" t="str">
        <f t="shared" si="29"/>
        <v/>
      </c>
      <c r="IF30" s="195"/>
      <c r="IG30" s="367"/>
      <c r="IH30" s="144"/>
      <c r="II30" s="144"/>
      <c r="IJ30" s="144"/>
      <c r="IK30" s="144"/>
      <c r="IL30" s="144"/>
      <c r="IM30" s="144"/>
      <c r="IN30" s="144"/>
      <c r="IO30" s="144"/>
      <c r="IP30" s="144"/>
      <c r="IQ30" s="144"/>
      <c r="IR30" s="144"/>
      <c r="IS30" s="144"/>
      <c r="IT30" s="144"/>
      <c r="IU30" s="144"/>
      <c r="IV30" s="144"/>
      <c r="IW30" s="144"/>
      <c r="IX30" s="144"/>
      <c r="IY30" s="144"/>
      <c r="IZ30" s="144"/>
      <c r="JA30" s="144"/>
      <c r="JB30" s="144"/>
      <c r="JC30" s="144"/>
      <c r="JD30" s="144"/>
      <c r="JE30" s="677" t="str">
        <f t="shared" si="30"/>
        <v/>
      </c>
      <c r="JF30" s="195"/>
      <c r="JG30" s="367"/>
      <c r="JH30" s="144"/>
      <c r="JI30" s="144"/>
      <c r="JJ30" s="144"/>
      <c r="JK30" s="144"/>
      <c r="JL30" s="144"/>
      <c r="JM30" s="144"/>
      <c r="JN30" s="144"/>
      <c r="JO30" s="144"/>
      <c r="JP30" s="144"/>
      <c r="JQ30" s="144"/>
      <c r="JR30" s="144"/>
      <c r="JS30" s="144"/>
      <c r="JT30" s="144"/>
      <c r="JU30" s="144"/>
      <c r="JV30" s="144"/>
      <c r="JW30" s="144"/>
      <c r="JX30" s="144"/>
      <c r="JY30" s="144"/>
      <c r="JZ30" s="144"/>
      <c r="KA30" s="144"/>
      <c r="KB30" s="144"/>
      <c r="KC30" s="144"/>
      <c r="KD30" s="144"/>
      <c r="KE30" s="677" t="str">
        <f t="shared" si="31"/>
        <v/>
      </c>
    </row>
    <row r="31" spans="1:291">
      <c r="C31" s="310">
        <v>8</v>
      </c>
      <c r="D31" s="303"/>
      <c r="E31" s="675"/>
      <c r="F31" s="144"/>
      <c r="G31" s="144"/>
      <c r="H31" s="367"/>
      <c r="I31" s="144"/>
      <c r="J31" s="144"/>
      <c r="K31" s="144"/>
      <c r="L31" s="144"/>
      <c r="M31" s="144"/>
      <c r="N31" s="144"/>
      <c r="O31" s="144"/>
      <c r="P31" s="144"/>
      <c r="Q31" s="144"/>
      <c r="R31" s="144"/>
      <c r="S31" s="144"/>
      <c r="T31" s="144"/>
      <c r="U31" s="144"/>
      <c r="V31" s="144"/>
      <c r="W31" s="144"/>
      <c r="X31" s="144"/>
      <c r="Y31" s="144"/>
      <c r="Z31" s="144"/>
      <c r="AA31" s="144"/>
      <c r="AB31" s="144"/>
      <c r="AC31" s="144"/>
      <c r="AD31" s="144"/>
      <c r="AE31" s="677" t="str">
        <f t="shared" si="21"/>
        <v/>
      </c>
      <c r="AF31" s="195"/>
      <c r="AG31" s="367"/>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677" t="str">
        <f t="shared" si="22"/>
        <v/>
      </c>
      <c r="BF31" s="195"/>
      <c r="BG31" s="367"/>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677" t="str">
        <f t="shared" si="23"/>
        <v/>
      </c>
      <c r="CF31" s="195"/>
      <c r="CG31" s="367"/>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677" t="str">
        <f t="shared" si="24"/>
        <v/>
      </c>
      <c r="DF31" s="195"/>
      <c r="DG31" s="367"/>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677" t="str">
        <f t="shared" si="25"/>
        <v/>
      </c>
      <c r="EF31" s="195"/>
      <c r="EG31" s="367"/>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677" t="str">
        <f t="shared" si="26"/>
        <v/>
      </c>
      <c r="FF31" s="195"/>
      <c r="FG31" s="367"/>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677" t="str">
        <f t="shared" si="27"/>
        <v/>
      </c>
      <c r="GF31" s="195"/>
      <c r="GG31" s="367"/>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677" t="str">
        <f t="shared" si="28"/>
        <v/>
      </c>
      <c r="HF31" s="195"/>
      <c r="HG31" s="367"/>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677" t="str">
        <f t="shared" si="29"/>
        <v/>
      </c>
      <c r="IF31" s="195"/>
      <c r="IG31" s="367"/>
      <c r="IH31" s="144"/>
      <c r="II31" s="144"/>
      <c r="IJ31" s="144"/>
      <c r="IK31" s="144"/>
      <c r="IL31" s="144"/>
      <c r="IM31" s="144"/>
      <c r="IN31" s="144"/>
      <c r="IO31" s="144"/>
      <c r="IP31" s="144"/>
      <c r="IQ31" s="144"/>
      <c r="IR31" s="144"/>
      <c r="IS31" s="144"/>
      <c r="IT31" s="144"/>
      <c r="IU31" s="144"/>
      <c r="IV31" s="144"/>
      <c r="IW31" s="144"/>
      <c r="IX31" s="144"/>
      <c r="IY31" s="144"/>
      <c r="IZ31" s="144"/>
      <c r="JA31" s="144"/>
      <c r="JB31" s="144"/>
      <c r="JC31" s="144"/>
      <c r="JD31" s="144"/>
      <c r="JE31" s="677" t="str">
        <f t="shared" si="30"/>
        <v/>
      </c>
      <c r="JF31" s="195"/>
      <c r="JG31" s="367"/>
      <c r="JH31" s="144"/>
      <c r="JI31" s="144"/>
      <c r="JJ31" s="144"/>
      <c r="JK31" s="144"/>
      <c r="JL31" s="144"/>
      <c r="JM31" s="144"/>
      <c r="JN31" s="144"/>
      <c r="JO31" s="144"/>
      <c r="JP31" s="144"/>
      <c r="JQ31" s="144"/>
      <c r="JR31" s="144"/>
      <c r="JS31" s="144"/>
      <c r="JT31" s="144"/>
      <c r="JU31" s="144"/>
      <c r="JV31" s="144"/>
      <c r="JW31" s="144"/>
      <c r="JX31" s="144"/>
      <c r="JY31" s="144"/>
      <c r="JZ31" s="144"/>
      <c r="KA31" s="144"/>
      <c r="KB31" s="144"/>
      <c r="KC31" s="144"/>
      <c r="KD31" s="144"/>
      <c r="KE31" s="677" t="str">
        <f t="shared" si="31"/>
        <v/>
      </c>
    </row>
    <row r="32" spans="1:291">
      <c r="C32" s="310">
        <v>9</v>
      </c>
      <c r="D32" s="303"/>
      <c r="E32" s="675"/>
      <c r="F32" s="144"/>
      <c r="G32" s="144"/>
      <c r="H32" s="367"/>
      <c r="I32" s="144"/>
      <c r="J32" s="144"/>
      <c r="K32" s="144"/>
      <c r="L32" s="144"/>
      <c r="M32" s="144"/>
      <c r="N32" s="144"/>
      <c r="O32" s="144"/>
      <c r="P32" s="144"/>
      <c r="Q32" s="144"/>
      <c r="R32" s="144"/>
      <c r="S32" s="144"/>
      <c r="T32" s="144"/>
      <c r="U32" s="144"/>
      <c r="V32" s="144"/>
      <c r="W32" s="144"/>
      <c r="X32" s="144"/>
      <c r="Y32" s="144"/>
      <c r="Z32" s="144"/>
      <c r="AA32" s="144"/>
      <c r="AB32" s="144"/>
      <c r="AC32" s="144"/>
      <c r="AD32" s="144"/>
      <c r="AE32" s="677" t="str">
        <f t="shared" si="21"/>
        <v/>
      </c>
      <c r="AF32" s="195"/>
      <c r="AG32" s="367"/>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677" t="str">
        <f t="shared" si="22"/>
        <v/>
      </c>
      <c r="BF32" s="195"/>
      <c r="BG32" s="367"/>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677" t="str">
        <f t="shared" si="23"/>
        <v/>
      </c>
      <c r="CF32" s="195"/>
      <c r="CG32" s="367"/>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677" t="str">
        <f t="shared" si="24"/>
        <v/>
      </c>
      <c r="DF32" s="195"/>
      <c r="DG32" s="367"/>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677" t="str">
        <f t="shared" si="25"/>
        <v/>
      </c>
      <c r="EF32" s="195"/>
      <c r="EG32" s="367"/>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677" t="str">
        <f t="shared" si="26"/>
        <v/>
      </c>
      <c r="FF32" s="195"/>
      <c r="FG32" s="367"/>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677" t="str">
        <f t="shared" si="27"/>
        <v/>
      </c>
      <c r="GF32" s="195"/>
      <c r="GG32" s="367"/>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677" t="str">
        <f t="shared" si="28"/>
        <v/>
      </c>
      <c r="HF32" s="195"/>
      <c r="HG32" s="367"/>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677" t="str">
        <f t="shared" si="29"/>
        <v/>
      </c>
      <c r="IF32" s="195"/>
      <c r="IG32" s="367"/>
      <c r="IH32" s="144"/>
      <c r="II32" s="144"/>
      <c r="IJ32" s="144"/>
      <c r="IK32" s="144"/>
      <c r="IL32" s="144"/>
      <c r="IM32" s="144"/>
      <c r="IN32" s="144"/>
      <c r="IO32" s="144"/>
      <c r="IP32" s="144"/>
      <c r="IQ32" s="144"/>
      <c r="IR32" s="144"/>
      <c r="IS32" s="144"/>
      <c r="IT32" s="144"/>
      <c r="IU32" s="144"/>
      <c r="IV32" s="144"/>
      <c r="IW32" s="144"/>
      <c r="IX32" s="144"/>
      <c r="IY32" s="144"/>
      <c r="IZ32" s="144"/>
      <c r="JA32" s="144"/>
      <c r="JB32" s="144"/>
      <c r="JC32" s="144"/>
      <c r="JD32" s="144"/>
      <c r="JE32" s="677" t="str">
        <f t="shared" si="30"/>
        <v/>
      </c>
      <c r="JF32" s="195"/>
      <c r="JG32" s="367"/>
      <c r="JH32" s="144"/>
      <c r="JI32" s="144"/>
      <c r="JJ32" s="144"/>
      <c r="JK32" s="144"/>
      <c r="JL32" s="144"/>
      <c r="JM32" s="144"/>
      <c r="JN32" s="144"/>
      <c r="JO32" s="144"/>
      <c r="JP32" s="144"/>
      <c r="JQ32" s="144"/>
      <c r="JR32" s="144"/>
      <c r="JS32" s="144"/>
      <c r="JT32" s="144"/>
      <c r="JU32" s="144"/>
      <c r="JV32" s="144"/>
      <c r="JW32" s="144"/>
      <c r="JX32" s="144"/>
      <c r="JY32" s="144"/>
      <c r="JZ32" s="144"/>
      <c r="KA32" s="144"/>
      <c r="KB32" s="144"/>
      <c r="KC32" s="144"/>
      <c r="KD32" s="144"/>
      <c r="KE32" s="677" t="str">
        <f t="shared" si="31"/>
        <v/>
      </c>
    </row>
    <row r="33" spans="3:291">
      <c r="C33" s="310">
        <v>10</v>
      </c>
      <c r="D33" s="303"/>
      <c r="E33" s="675"/>
      <c r="F33" s="144"/>
      <c r="G33" s="144"/>
      <c r="H33" s="367"/>
      <c r="I33" s="144"/>
      <c r="J33" s="144"/>
      <c r="K33" s="144"/>
      <c r="L33" s="144"/>
      <c r="M33" s="144"/>
      <c r="N33" s="144"/>
      <c r="O33" s="144"/>
      <c r="P33" s="144"/>
      <c r="Q33" s="144"/>
      <c r="R33" s="144"/>
      <c r="S33" s="144"/>
      <c r="T33" s="144"/>
      <c r="U33" s="144"/>
      <c r="V33" s="144"/>
      <c r="W33" s="144"/>
      <c r="X33" s="144"/>
      <c r="Y33" s="144"/>
      <c r="Z33" s="144"/>
      <c r="AA33" s="144"/>
      <c r="AB33" s="144"/>
      <c r="AC33" s="144"/>
      <c r="AD33" s="144"/>
      <c r="AE33" s="677" t="str">
        <f t="shared" si="21"/>
        <v/>
      </c>
      <c r="AF33" s="195"/>
      <c r="AG33" s="367"/>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677" t="str">
        <f t="shared" si="22"/>
        <v/>
      </c>
      <c r="BF33" s="195"/>
      <c r="BG33" s="367"/>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677" t="str">
        <f t="shared" si="23"/>
        <v/>
      </c>
      <c r="CF33" s="195"/>
      <c r="CG33" s="367"/>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677" t="str">
        <f t="shared" si="24"/>
        <v/>
      </c>
      <c r="DF33" s="195"/>
      <c r="DG33" s="367"/>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677" t="str">
        <f t="shared" si="25"/>
        <v/>
      </c>
      <c r="EF33" s="195"/>
      <c r="EG33" s="367"/>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677" t="str">
        <f t="shared" si="26"/>
        <v/>
      </c>
      <c r="FF33" s="195"/>
      <c r="FG33" s="367"/>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677" t="str">
        <f t="shared" si="27"/>
        <v/>
      </c>
      <c r="GF33" s="195"/>
      <c r="GG33" s="367"/>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677" t="str">
        <f t="shared" si="28"/>
        <v/>
      </c>
      <c r="HF33" s="195"/>
      <c r="HG33" s="367"/>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677" t="str">
        <f t="shared" si="29"/>
        <v/>
      </c>
      <c r="IF33" s="195"/>
      <c r="IG33" s="367"/>
      <c r="IH33" s="144"/>
      <c r="II33" s="144"/>
      <c r="IJ33" s="144"/>
      <c r="IK33" s="144"/>
      <c r="IL33" s="144"/>
      <c r="IM33" s="144"/>
      <c r="IN33" s="144"/>
      <c r="IO33" s="144"/>
      <c r="IP33" s="144"/>
      <c r="IQ33" s="144"/>
      <c r="IR33" s="144"/>
      <c r="IS33" s="144"/>
      <c r="IT33" s="144"/>
      <c r="IU33" s="144"/>
      <c r="IV33" s="144"/>
      <c r="IW33" s="144"/>
      <c r="IX33" s="144"/>
      <c r="IY33" s="144"/>
      <c r="IZ33" s="144"/>
      <c r="JA33" s="144"/>
      <c r="JB33" s="144"/>
      <c r="JC33" s="144"/>
      <c r="JD33" s="144"/>
      <c r="JE33" s="677" t="str">
        <f t="shared" si="30"/>
        <v/>
      </c>
      <c r="JF33" s="195"/>
      <c r="JG33" s="367"/>
      <c r="JH33" s="144"/>
      <c r="JI33" s="144"/>
      <c r="JJ33" s="144"/>
      <c r="JK33" s="144"/>
      <c r="JL33" s="144"/>
      <c r="JM33" s="144"/>
      <c r="JN33" s="144"/>
      <c r="JO33" s="144"/>
      <c r="JP33" s="144"/>
      <c r="JQ33" s="144"/>
      <c r="JR33" s="144"/>
      <c r="JS33" s="144"/>
      <c r="JT33" s="144"/>
      <c r="JU33" s="144"/>
      <c r="JV33" s="144"/>
      <c r="JW33" s="144"/>
      <c r="JX33" s="144"/>
      <c r="JY33" s="144"/>
      <c r="JZ33" s="144"/>
      <c r="KA33" s="144"/>
      <c r="KB33" s="144"/>
      <c r="KC33" s="144"/>
      <c r="KD33" s="144"/>
      <c r="KE33" s="677" t="str">
        <f t="shared" si="31"/>
        <v/>
      </c>
    </row>
    <row r="34" spans="3:291">
      <c r="C34" s="310">
        <v>11</v>
      </c>
      <c r="D34" s="303"/>
      <c r="E34" s="675"/>
      <c r="F34" s="144"/>
      <c r="G34" s="144"/>
      <c r="H34" s="367"/>
      <c r="I34" s="144"/>
      <c r="J34" s="144"/>
      <c r="K34" s="144"/>
      <c r="L34" s="144"/>
      <c r="M34" s="144"/>
      <c r="N34" s="144"/>
      <c r="O34" s="144"/>
      <c r="P34" s="144"/>
      <c r="Q34" s="144"/>
      <c r="R34" s="144"/>
      <c r="S34" s="144"/>
      <c r="T34" s="144"/>
      <c r="U34" s="144"/>
      <c r="V34" s="144"/>
      <c r="W34" s="144"/>
      <c r="X34" s="144"/>
      <c r="Y34" s="144"/>
      <c r="Z34" s="144"/>
      <c r="AA34" s="144"/>
      <c r="AB34" s="144"/>
      <c r="AC34" s="144"/>
      <c r="AD34" s="144"/>
      <c r="AE34" s="677" t="str">
        <f t="shared" si="21"/>
        <v/>
      </c>
      <c r="AF34" s="195"/>
      <c r="AG34" s="367"/>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677" t="str">
        <f t="shared" si="22"/>
        <v/>
      </c>
      <c r="BF34" s="195"/>
      <c r="BG34" s="367"/>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677" t="str">
        <f t="shared" si="23"/>
        <v/>
      </c>
      <c r="CF34" s="195"/>
      <c r="CG34" s="367"/>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677" t="str">
        <f t="shared" si="24"/>
        <v/>
      </c>
      <c r="DF34" s="195"/>
      <c r="DG34" s="367"/>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677" t="str">
        <f t="shared" si="25"/>
        <v/>
      </c>
      <c r="EF34" s="195"/>
      <c r="EG34" s="367"/>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677" t="str">
        <f t="shared" si="26"/>
        <v/>
      </c>
      <c r="FF34" s="195"/>
      <c r="FG34" s="367"/>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677" t="str">
        <f t="shared" si="27"/>
        <v/>
      </c>
      <c r="GF34" s="195"/>
      <c r="GG34" s="367"/>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677" t="str">
        <f t="shared" si="28"/>
        <v/>
      </c>
      <c r="HF34" s="195"/>
      <c r="HG34" s="367"/>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677" t="str">
        <f t="shared" si="29"/>
        <v/>
      </c>
      <c r="IF34" s="195"/>
      <c r="IG34" s="367"/>
      <c r="IH34" s="144"/>
      <c r="II34" s="144"/>
      <c r="IJ34" s="144"/>
      <c r="IK34" s="144"/>
      <c r="IL34" s="144"/>
      <c r="IM34" s="144"/>
      <c r="IN34" s="144"/>
      <c r="IO34" s="144"/>
      <c r="IP34" s="144"/>
      <c r="IQ34" s="144"/>
      <c r="IR34" s="144"/>
      <c r="IS34" s="144"/>
      <c r="IT34" s="144"/>
      <c r="IU34" s="144"/>
      <c r="IV34" s="144"/>
      <c r="IW34" s="144"/>
      <c r="IX34" s="144"/>
      <c r="IY34" s="144"/>
      <c r="IZ34" s="144"/>
      <c r="JA34" s="144"/>
      <c r="JB34" s="144"/>
      <c r="JC34" s="144"/>
      <c r="JD34" s="144"/>
      <c r="JE34" s="677" t="str">
        <f t="shared" si="30"/>
        <v/>
      </c>
      <c r="JF34" s="195"/>
      <c r="JG34" s="367"/>
      <c r="JH34" s="144"/>
      <c r="JI34" s="144"/>
      <c r="JJ34" s="144"/>
      <c r="JK34" s="144"/>
      <c r="JL34" s="144"/>
      <c r="JM34" s="144"/>
      <c r="JN34" s="144"/>
      <c r="JO34" s="144"/>
      <c r="JP34" s="144"/>
      <c r="JQ34" s="144"/>
      <c r="JR34" s="144"/>
      <c r="JS34" s="144"/>
      <c r="JT34" s="144"/>
      <c r="JU34" s="144"/>
      <c r="JV34" s="144"/>
      <c r="JW34" s="144"/>
      <c r="JX34" s="144"/>
      <c r="JY34" s="144"/>
      <c r="JZ34" s="144"/>
      <c r="KA34" s="144"/>
      <c r="KB34" s="144"/>
      <c r="KC34" s="144"/>
      <c r="KD34" s="144"/>
      <c r="KE34" s="677" t="str">
        <f t="shared" si="31"/>
        <v/>
      </c>
    </row>
    <row r="35" spans="3:291">
      <c r="C35" s="310">
        <v>12</v>
      </c>
      <c r="D35" s="303"/>
      <c r="E35" s="675"/>
      <c r="F35" s="144"/>
      <c r="G35" s="144"/>
      <c r="H35" s="367"/>
      <c r="I35" s="144"/>
      <c r="J35" s="144"/>
      <c r="K35" s="144"/>
      <c r="L35" s="144"/>
      <c r="M35" s="144"/>
      <c r="N35" s="144"/>
      <c r="O35" s="144"/>
      <c r="P35" s="144"/>
      <c r="Q35" s="144"/>
      <c r="R35" s="144"/>
      <c r="S35" s="144"/>
      <c r="T35" s="144"/>
      <c r="U35" s="144"/>
      <c r="V35" s="144"/>
      <c r="W35" s="144"/>
      <c r="X35" s="144"/>
      <c r="Y35" s="144"/>
      <c r="Z35" s="144"/>
      <c r="AA35" s="144"/>
      <c r="AB35" s="144"/>
      <c r="AC35" s="144"/>
      <c r="AD35" s="144"/>
      <c r="AE35" s="677" t="str">
        <f t="shared" si="21"/>
        <v/>
      </c>
      <c r="AF35" s="195"/>
      <c r="AG35" s="367"/>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677" t="str">
        <f t="shared" si="22"/>
        <v/>
      </c>
      <c r="BF35" s="195"/>
      <c r="BG35" s="367"/>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677" t="str">
        <f t="shared" si="23"/>
        <v/>
      </c>
      <c r="CF35" s="195"/>
      <c r="CG35" s="367"/>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677" t="str">
        <f t="shared" si="24"/>
        <v/>
      </c>
      <c r="DF35" s="195"/>
      <c r="DG35" s="367"/>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677" t="str">
        <f t="shared" si="25"/>
        <v/>
      </c>
      <c r="EF35" s="195"/>
      <c r="EG35" s="367"/>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677" t="str">
        <f t="shared" si="26"/>
        <v/>
      </c>
      <c r="FF35" s="195"/>
      <c r="FG35" s="367"/>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677" t="str">
        <f t="shared" si="27"/>
        <v/>
      </c>
      <c r="GF35" s="195"/>
      <c r="GG35" s="367"/>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677" t="str">
        <f t="shared" si="28"/>
        <v/>
      </c>
      <c r="HF35" s="195"/>
      <c r="HG35" s="367"/>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677" t="str">
        <f t="shared" si="29"/>
        <v/>
      </c>
      <c r="IF35" s="195"/>
      <c r="IG35" s="367"/>
      <c r="IH35" s="144"/>
      <c r="II35" s="144"/>
      <c r="IJ35" s="144"/>
      <c r="IK35" s="144"/>
      <c r="IL35" s="144"/>
      <c r="IM35" s="144"/>
      <c r="IN35" s="144"/>
      <c r="IO35" s="144"/>
      <c r="IP35" s="144"/>
      <c r="IQ35" s="144"/>
      <c r="IR35" s="144"/>
      <c r="IS35" s="144"/>
      <c r="IT35" s="144"/>
      <c r="IU35" s="144"/>
      <c r="IV35" s="144"/>
      <c r="IW35" s="144"/>
      <c r="IX35" s="144"/>
      <c r="IY35" s="144"/>
      <c r="IZ35" s="144"/>
      <c r="JA35" s="144"/>
      <c r="JB35" s="144"/>
      <c r="JC35" s="144"/>
      <c r="JD35" s="144"/>
      <c r="JE35" s="677" t="str">
        <f t="shared" si="30"/>
        <v/>
      </c>
      <c r="JF35" s="195"/>
      <c r="JG35" s="367"/>
      <c r="JH35" s="144"/>
      <c r="JI35" s="144"/>
      <c r="JJ35" s="144"/>
      <c r="JK35" s="144"/>
      <c r="JL35" s="144"/>
      <c r="JM35" s="144"/>
      <c r="JN35" s="144"/>
      <c r="JO35" s="144"/>
      <c r="JP35" s="144"/>
      <c r="JQ35" s="144"/>
      <c r="JR35" s="144"/>
      <c r="JS35" s="144"/>
      <c r="JT35" s="144"/>
      <c r="JU35" s="144"/>
      <c r="JV35" s="144"/>
      <c r="JW35" s="144"/>
      <c r="JX35" s="144"/>
      <c r="JY35" s="144"/>
      <c r="JZ35" s="144"/>
      <c r="KA35" s="144"/>
      <c r="KB35" s="144"/>
      <c r="KC35" s="144"/>
      <c r="KD35" s="144"/>
      <c r="KE35" s="677" t="str">
        <f t="shared" si="31"/>
        <v/>
      </c>
    </row>
    <row r="36" spans="3:291">
      <c r="C36" s="310">
        <v>13</v>
      </c>
      <c r="D36" s="303"/>
      <c r="E36" s="675"/>
      <c r="F36" s="144"/>
      <c r="G36" s="144"/>
      <c r="H36" s="367"/>
      <c r="I36" s="144"/>
      <c r="J36" s="144"/>
      <c r="K36" s="144"/>
      <c r="L36" s="144"/>
      <c r="M36" s="144"/>
      <c r="N36" s="144"/>
      <c r="O36" s="144"/>
      <c r="P36" s="144"/>
      <c r="Q36" s="144"/>
      <c r="R36" s="144"/>
      <c r="S36" s="144"/>
      <c r="T36" s="144"/>
      <c r="U36" s="144"/>
      <c r="V36" s="144"/>
      <c r="W36" s="144"/>
      <c r="X36" s="144"/>
      <c r="Y36" s="144"/>
      <c r="Z36" s="144"/>
      <c r="AA36" s="144"/>
      <c r="AB36" s="144"/>
      <c r="AC36" s="144"/>
      <c r="AD36" s="144"/>
      <c r="AE36" s="677" t="str">
        <f t="shared" si="21"/>
        <v/>
      </c>
      <c r="AF36" s="195"/>
      <c r="AG36" s="367"/>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677" t="str">
        <f t="shared" si="22"/>
        <v/>
      </c>
      <c r="BF36" s="195"/>
      <c r="BG36" s="367"/>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677" t="str">
        <f t="shared" si="23"/>
        <v/>
      </c>
      <c r="CF36" s="195"/>
      <c r="CG36" s="367"/>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677" t="str">
        <f t="shared" si="24"/>
        <v/>
      </c>
      <c r="DF36" s="195"/>
      <c r="DG36" s="367"/>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677" t="str">
        <f t="shared" si="25"/>
        <v/>
      </c>
      <c r="EF36" s="195"/>
      <c r="EG36" s="367"/>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677" t="str">
        <f t="shared" si="26"/>
        <v/>
      </c>
      <c r="FF36" s="195"/>
      <c r="FG36" s="367"/>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677" t="str">
        <f t="shared" si="27"/>
        <v/>
      </c>
      <c r="GF36" s="195"/>
      <c r="GG36" s="367"/>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677" t="str">
        <f t="shared" si="28"/>
        <v/>
      </c>
      <c r="HF36" s="195"/>
      <c r="HG36" s="367"/>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677" t="str">
        <f t="shared" si="29"/>
        <v/>
      </c>
      <c r="IF36" s="195"/>
      <c r="IG36" s="367"/>
      <c r="IH36" s="144"/>
      <c r="II36" s="144"/>
      <c r="IJ36" s="144"/>
      <c r="IK36" s="144"/>
      <c r="IL36" s="144"/>
      <c r="IM36" s="144"/>
      <c r="IN36" s="144"/>
      <c r="IO36" s="144"/>
      <c r="IP36" s="144"/>
      <c r="IQ36" s="144"/>
      <c r="IR36" s="144"/>
      <c r="IS36" s="144"/>
      <c r="IT36" s="144"/>
      <c r="IU36" s="144"/>
      <c r="IV36" s="144"/>
      <c r="IW36" s="144"/>
      <c r="IX36" s="144"/>
      <c r="IY36" s="144"/>
      <c r="IZ36" s="144"/>
      <c r="JA36" s="144"/>
      <c r="JB36" s="144"/>
      <c r="JC36" s="144"/>
      <c r="JD36" s="144"/>
      <c r="JE36" s="677" t="str">
        <f t="shared" si="30"/>
        <v/>
      </c>
      <c r="JF36" s="195"/>
      <c r="JG36" s="367"/>
      <c r="JH36" s="144"/>
      <c r="JI36" s="144"/>
      <c r="JJ36" s="144"/>
      <c r="JK36" s="144"/>
      <c r="JL36" s="144"/>
      <c r="JM36" s="144"/>
      <c r="JN36" s="144"/>
      <c r="JO36" s="144"/>
      <c r="JP36" s="144"/>
      <c r="JQ36" s="144"/>
      <c r="JR36" s="144"/>
      <c r="JS36" s="144"/>
      <c r="JT36" s="144"/>
      <c r="JU36" s="144"/>
      <c r="JV36" s="144"/>
      <c r="JW36" s="144"/>
      <c r="JX36" s="144"/>
      <c r="JY36" s="144"/>
      <c r="JZ36" s="144"/>
      <c r="KA36" s="144"/>
      <c r="KB36" s="144"/>
      <c r="KC36" s="144"/>
      <c r="KD36" s="144"/>
      <c r="KE36" s="677" t="str">
        <f t="shared" si="31"/>
        <v/>
      </c>
    </row>
    <row r="37" spans="3:291">
      <c r="C37" s="310">
        <v>14</v>
      </c>
      <c r="D37" s="303"/>
      <c r="E37" s="675"/>
      <c r="F37" s="144"/>
      <c r="G37" s="144"/>
      <c r="H37" s="367"/>
      <c r="I37" s="144"/>
      <c r="J37" s="144"/>
      <c r="K37" s="144"/>
      <c r="L37" s="144"/>
      <c r="M37" s="144"/>
      <c r="N37" s="144"/>
      <c r="O37" s="144"/>
      <c r="P37" s="144"/>
      <c r="Q37" s="144"/>
      <c r="R37" s="144"/>
      <c r="S37" s="144"/>
      <c r="T37" s="144"/>
      <c r="U37" s="144"/>
      <c r="V37" s="144"/>
      <c r="W37" s="144"/>
      <c r="X37" s="144"/>
      <c r="Y37" s="144"/>
      <c r="Z37" s="144"/>
      <c r="AA37" s="144"/>
      <c r="AB37" s="144"/>
      <c r="AC37" s="144"/>
      <c r="AD37" s="144"/>
      <c r="AE37" s="677" t="str">
        <f t="shared" si="21"/>
        <v/>
      </c>
      <c r="AF37" s="195"/>
      <c r="AG37" s="367"/>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677" t="str">
        <f t="shared" si="22"/>
        <v/>
      </c>
      <c r="BF37" s="195"/>
      <c r="BG37" s="367"/>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677" t="str">
        <f t="shared" si="23"/>
        <v/>
      </c>
      <c r="CF37" s="195"/>
      <c r="CG37" s="367"/>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677" t="str">
        <f t="shared" si="24"/>
        <v/>
      </c>
      <c r="DF37" s="195"/>
      <c r="DG37" s="367"/>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677" t="str">
        <f t="shared" si="25"/>
        <v/>
      </c>
      <c r="EF37" s="195"/>
      <c r="EG37" s="367"/>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677" t="str">
        <f t="shared" si="26"/>
        <v/>
      </c>
      <c r="FF37" s="195"/>
      <c r="FG37" s="367"/>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677" t="str">
        <f t="shared" si="27"/>
        <v/>
      </c>
      <c r="GF37" s="195"/>
      <c r="GG37" s="367"/>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677" t="str">
        <f t="shared" si="28"/>
        <v/>
      </c>
      <c r="HF37" s="195"/>
      <c r="HG37" s="367"/>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677" t="str">
        <f t="shared" si="29"/>
        <v/>
      </c>
      <c r="IF37" s="195"/>
      <c r="IG37" s="367"/>
      <c r="IH37" s="144"/>
      <c r="II37" s="144"/>
      <c r="IJ37" s="144"/>
      <c r="IK37" s="144"/>
      <c r="IL37" s="144"/>
      <c r="IM37" s="144"/>
      <c r="IN37" s="144"/>
      <c r="IO37" s="144"/>
      <c r="IP37" s="144"/>
      <c r="IQ37" s="144"/>
      <c r="IR37" s="144"/>
      <c r="IS37" s="144"/>
      <c r="IT37" s="144"/>
      <c r="IU37" s="144"/>
      <c r="IV37" s="144"/>
      <c r="IW37" s="144"/>
      <c r="IX37" s="144"/>
      <c r="IY37" s="144"/>
      <c r="IZ37" s="144"/>
      <c r="JA37" s="144"/>
      <c r="JB37" s="144"/>
      <c r="JC37" s="144"/>
      <c r="JD37" s="144"/>
      <c r="JE37" s="677" t="str">
        <f t="shared" si="30"/>
        <v/>
      </c>
      <c r="JF37" s="195"/>
      <c r="JG37" s="367"/>
      <c r="JH37" s="144"/>
      <c r="JI37" s="144"/>
      <c r="JJ37" s="144"/>
      <c r="JK37" s="144"/>
      <c r="JL37" s="144"/>
      <c r="JM37" s="144"/>
      <c r="JN37" s="144"/>
      <c r="JO37" s="144"/>
      <c r="JP37" s="144"/>
      <c r="JQ37" s="144"/>
      <c r="JR37" s="144"/>
      <c r="JS37" s="144"/>
      <c r="JT37" s="144"/>
      <c r="JU37" s="144"/>
      <c r="JV37" s="144"/>
      <c r="JW37" s="144"/>
      <c r="JX37" s="144"/>
      <c r="JY37" s="144"/>
      <c r="JZ37" s="144"/>
      <c r="KA37" s="144"/>
      <c r="KB37" s="144"/>
      <c r="KC37" s="144"/>
      <c r="KD37" s="144"/>
      <c r="KE37" s="677" t="str">
        <f t="shared" si="31"/>
        <v/>
      </c>
    </row>
    <row r="38" spans="3:291">
      <c r="C38" s="310">
        <v>15</v>
      </c>
      <c r="D38" s="303"/>
      <c r="E38" s="675"/>
      <c r="F38" s="144"/>
      <c r="G38" s="144"/>
      <c r="H38" s="367"/>
      <c r="I38" s="144"/>
      <c r="J38" s="144"/>
      <c r="K38" s="144"/>
      <c r="L38" s="144"/>
      <c r="M38" s="144"/>
      <c r="N38" s="144"/>
      <c r="O38" s="144"/>
      <c r="P38" s="144"/>
      <c r="Q38" s="144"/>
      <c r="R38" s="144"/>
      <c r="S38" s="144"/>
      <c r="T38" s="144"/>
      <c r="U38" s="144"/>
      <c r="V38" s="144"/>
      <c r="W38" s="144"/>
      <c r="X38" s="144"/>
      <c r="Y38" s="144"/>
      <c r="Z38" s="144"/>
      <c r="AA38" s="144"/>
      <c r="AB38" s="144"/>
      <c r="AC38" s="144"/>
      <c r="AD38" s="144"/>
      <c r="AE38" s="677" t="str">
        <f t="shared" si="21"/>
        <v/>
      </c>
      <c r="AF38" s="195"/>
      <c r="AG38" s="367"/>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677" t="str">
        <f t="shared" si="22"/>
        <v/>
      </c>
      <c r="BF38" s="195"/>
      <c r="BG38" s="367"/>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677" t="str">
        <f t="shared" si="23"/>
        <v/>
      </c>
      <c r="CF38" s="195"/>
      <c r="CG38" s="367"/>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677" t="str">
        <f t="shared" si="24"/>
        <v/>
      </c>
      <c r="DF38" s="195"/>
      <c r="DG38" s="367"/>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677" t="str">
        <f t="shared" si="25"/>
        <v/>
      </c>
      <c r="EF38" s="195"/>
      <c r="EG38" s="367"/>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677" t="str">
        <f t="shared" si="26"/>
        <v/>
      </c>
      <c r="FF38" s="195"/>
      <c r="FG38" s="367"/>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677" t="str">
        <f t="shared" si="27"/>
        <v/>
      </c>
      <c r="GF38" s="195"/>
      <c r="GG38" s="367"/>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677" t="str">
        <f t="shared" si="28"/>
        <v/>
      </c>
      <c r="HF38" s="195"/>
      <c r="HG38" s="367"/>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677" t="str">
        <f t="shared" si="29"/>
        <v/>
      </c>
      <c r="IF38" s="195"/>
      <c r="IG38" s="367"/>
      <c r="IH38" s="144"/>
      <c r="II38" s="144"/>
      <c r="IJ38" s="144"/>
      <c r="IK38" s="144"/>
      <c r="IL38" s="144"/>
      <c r="IM38" s="144"/>
      <c r="IN38" s="144"/>
      <c r="IO38" s="144"/>
      <c r="IP38" s="144"/>
      <c r="IQ38" s="144"/>
      <c r="IR38" s="144"/>
      <c r="IS38" s="144"/>
      <c r="IT38" s="144"/>
      <c r="IU38" s="144"/>
      <c r="IV38" s="144"/>
      <c r="IW38" s="144"/>
      <c r="IX38" s="144"/>
      <c r="IY38" s="144"/>
      <c r="IZ38" s="144"/>
      <c r="JA38" s="144"/>
      <c r="JB38" s="144"/>
      <c r="JC38" s="144"/>
      <c r="JD38" s="144"/>
      <c r="JE38" s="677" t="str">
        <f t="shared" si="30"/>
        <v/>
      </c>
      <c r="JF38" s="195"/>
      <c r="JG38" s="367"/>
      <c r="JH38" s="144"/>
      <c r="JI38" s="144"/>
      <c r="JJ38" s="144"/>
      <c r="JK38" s="144"/>
      <c r="JL38" s="144"/>
      <c r="JM38" s="144"/>
      <c r="JN38" s="144"/>
      <c r="JO38" s="144"/>
      <c r="JP38" s="144"/>
      <c r="JQ38" s="144"/>
      <c r="JR38" s="144"/>
      <c r="JS38" s="144"/>
      <c r="JT38" s="144"/>
      <c r="JU38" s="144"/>
      <c r="JV38" s="144"/>
      <c r="JW38" s="144"/>
      <c r="JX38" s="144"/>
      <c r="JY38" s="144"/>
      <c r="JZ38" s="144"/>
      <c r="KA38" s="144"/>
      <c r="KB38" s="144"/>
      <c r="KC38" s="144"/>
      <c r="KD38" s="144"/>
      <c r="KE38" s="677" t="str">
        <f t="shared" si="31"/>
        <v/>
      </c>
    </row>
    <row r="39" spans="3:291">
      <c r="C39" s="310">
        <v>16</v>
      </c>
      <c r="D39" s="303"/>
      <c r="E39" s="675"/>
      <c r="F39" s="144"/>
      <c r="G39" s="144"/>
      <c r="H39" s="367"/>
      <c r="I39" s="144"/>
      <c r="J39" s="144"/>
      <c r="K39" s="144"/>
      <c r="L39" s="144"/>
      <c r="M39" s="144"/>
      <c r="N39" s="144"/>
      <c r="O39" s="144"/>
      <c r="P39" s="144"/>
      <c r="Q39" s="144"/>
      <c r="R39" s="144"/>
      <c r="S39" s="144"/>
      <c r="T39" s="144"/>
      <c r="U39" s="144"/>
      <c r="V39" s="144"/>
      <c r="W39" s="144"/>
      <c r="X39" s="144"/>
      <c r="Y39" s="144"/>
      <c r="Z39" s="144"/>
      <c r="AA39" s="144"/>
      <c r="AB39" s="144"/>
      <c r="AC39" s="144"/>
      <c r="AD39" s="144"/>
      <c r="AE39" s="677" t="str">
        <f t="shared" si="21"/>
        <v/>
      </c>
      <c r="AF39" s="195"/>
      <c r="AG39" s="367"/>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677" t="str">
        <f t="shared" si="22"/>
        <v/>
      </c>
      <c r="BF39" s="195"/>
      <c r="BG39" s="367"/>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677" t="str">
        <f t="shared" si="23"/>
        <v/>
      </c>
      <c r="CF39" s="195"/>
      <c r="CG39" s="367"/>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677" t="str">
        <f t="shared" si="24"/>
        <v/>
      </c>
      <c r="DF39" s="195"/>
      <c r="DG39" s="367"/>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677" t="str">
        <f t="shared" si="25"/>
        <v/>
      </c>
      <c r="EF39" s="195"/>
      <c r="EG39" s="367"/>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677" t="str">
        <f t="shared" si="26"/>
        <v/>
      </c>
      <c r="FF39" s="195"/>
      <c r="FG39" s="367"/>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677" t="str">
        <f t="shared" si="27"/>
        <v/>
      </c>
      <c r="GF39" s="195"/>
      <c r="GG39" s="367"/>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677" t="str">
        <f t="shared" si="28"/>
        <v/>
      </c>
      <c r="HF39" s="195"/>
      <c r="HG39" s="367"/>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677" t="str">
        <f t="shared" si="29"/>
        <v/>
      </c>
      <c r="IF39" s="195"/>
      <c r="IG39" s="367"/>
      <c r="IH39" s="144"/>
      <c r="II39" s="144"/>
      <c r="IJ39" s="144"/>
      <c r="IK39" s="144"/>
      <c r="IL39" s="144"/>
      <c r="IM39" s="144"/>
      <c r="IN39" s="144"/>
      <c r="IO39" s="144"/>
      <c r="IP39" s="144"/>
      <c r="IQ39" s="144"/>
      <c r="IR39" s="144"/>
      <c r="IS39" s="144"/>
      <c r="IT39" s="144"/>
      <c r="IU39" s="144"/>
      <c r="IV39" s="144"/>
      <c r="IW39" s="144"/>
      <c r="IX39" s="144"/>
      <c r="IY39" s="144"/>
      <c r="IZ39" s="144"/>
      <c r="JA39" s="144"/>
      <c r="JB39" s="144"/>
      <c r="JC39" s="144"/>
      <c r="JD39" s="144"/>
      <c r="JE39" s="677" t="str">
        <f t="shared" si="30"/>
        <v/>
      </c>
      <c r="JF39" s="195"/>
      <c r="JG39" s="367"/>
      <c r="JH39" s="144"/>
      <c r="JI39" s="144"/>
      <c r="JJ39" s="144"/>
      <c r="JK39" s="144"/>
      <c r="JL39" s="144"/>
      <c r="JM39" s="144"/>
      <c r="JN39" s="144"/>
      <c r="JO39" s="144"/>
      <c r="JP39" s="144"/>
      <c r="JQ39" s="144"/>
      <c r="JR39" s="144"/>
      <c r="JS39" s="144"/>
      <c r="JT39" s="144"/>
      <c r="JU39" s="144"/>
      <c r="JV39" s="144"/>
      <c r="JW39" s="144"/>
      <c r="JX39" s="144"/>
      <c r="JY39" s="144"/>
      <c r="JZ39" s="144"/>
      <c r="KA39" s="144"/>
      <c r="KB39" s="144"/>
      <c r="KC39" s="144"/>
      <c r="KD39" s="144"/>
      <c r="KE39" s="677" t="str">
        <f t="shared" si="31"/>
        <v/>
      </c>
    </row>
    <row r="40" spans="3:291">
      <c r="C40" s="310">
        <v>17</v>
      </c>
      <c r="D40" s="303"/>
      <c r="E40" s="675"/>
      <c r="F40" s="144"/>
      <c r="G40" s="144"/>
      <c r="H40" s="367"/>
      <c r="I40" s="144"/>
      <c r="J40" s="144"/>
      <c r="K40" s="144"/>
      <c r="L40" s="144"/>
      <c r="M40" s="144"/>
      <c r="N40" s="144"/>
      <c r="O40" s="144"/>
      <c r="P40" s="144"/>
      <c r="Q40" s="144"/>
      <c r="R40" s="144"/>
      <c r="S40" s="144"/>
      <c r="T40" s="144"/>
      <c r="U40" s="144"/>
      <c r="V40" s="144"/>
      <c r="W40" s="144"/>
      <c r="X40" s="144"/>
      <c r="Y40" s="144"/>
      <c r="Z40" s="144"/>
      <c r="AA40" s="144"/>
      <c r="AB40" s="144"/>
      <c r="AC40" s="144"/>
      <c r="AD40" s="144"/>
      <c r="AE40" s="677" t="str">
        <f t="shared" si="21"/>
        <v/>
      </c>
      <c r="AF40" s="195"/>
      <c r="AG40" s="367"/>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677" t="str">
        <f t="shared" si="22"/>
        <v/>
      </c>
      <c r="BF40" s="195"/>
      <c r="BG40" s="367"/>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677" t="str">
        <f t="shared" si="23"/>
        <v/>
      </c>
      <c r="CF40" s="195"/>
      <c r="CG40" s="367"/>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677" t="str">
        <f t="shared" si="24"/>
        <v/>
      </c>
      <c r="DF40" s="195"/>
      <c r="DG40" s="367"/>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677" t="str">
        <f t="shared" si="25"/>
        <v/>
      </c>
      <c r="EF40" s="195"/>
      <c r="EG40" s="367"/>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677" t="str">
        <f t="shared" si="26"/>
        <v/>
      </c>
      <c r="FF40" s="195"/>
      <c r="FG40" s="367"/>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677" t="str">
        <f t="shared" si="27"/>
        <v/>
      </c>
      <c r="GF40" s="195"/>
      <c r="GG40" s="367"/>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677" t="str">
        <f t="shared" si="28"/>
        <v/>
      </c>
      <c r="HF40" s="195"/>
      <c r="HG40" s="367"/>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677" t="str">
        <f t="shared" si="29"/>
        <v/>
      </c>
      <c r="IF40" s="195"/>
      <c r="IG40" s="367"/>
      <c r="IH40" s="144"/>
      <c r="II40" s="144"/>
      <c r="IJ40" s="144"/>
      <c r="IK40" s="144"/>
      <c r="IL40" s="144"/>
      <c r="IM40" s="144"/>
      <c r="IN40" s="144"/>
      <c r="IO40" s="144"/>
      <c r="IP40" s="144"/>
      <c r="IQ40" s="144"/>
      <c r="IR40" s="144"/>
      <c r="IS40" s="144"/>
      <c r="IT40" s="144"/>
      <c r="IU40" s="144"/>
      <c r="IV40" s="144"/>
      <c r="IW40" s="144"/>
      <c r="IX40" s="144"/>
      <c r="IY40" s="144"/>
      <c r="IZ40" s="144"/>
      <c r="JA40" s="144"/>
      <c r="JB40" s="144"/>
      <c r="JC40" s="144"/>
      <c r="JD40" s="144"/>
      <c r="JE40" s="677" t="str">
        <f t="shared" si="30"/>
        <v/>
      </c>
      <c r="JF40" s="195"/>
      <c r="JG40" s="367"/>
      <c r="JH40" s="144"/>
      <c r="JI40" s="144"/>
      <c r="JJ40" s="144"/>
      <c r="JK40" s="144"/>
      <c r="JL40" s="144"/>
      <c r="JM40" s="144"/>
      <c r="JN40" s="144"/>
      <c r="JO40" s="144"/>
      <c r="JP40" s="144"/>
      <c r="JQ40" s="144"/>
      <c r="JR40" s="144"/>
      <c r="JS40" s="144"/>
      <c r="JT40" s="144"/>
      <c r="JU40" s="144"/>
      <c r="JV40" s="144"/>
      <c r="JW40" s="144"/>
      <c r="JX40" s="144"/>
      <c r="JY40" s="144"/>
      <c r="JZ40" s="144"/>
      <c r="KA40" s="144"/>
      <c r="KB40" s="144"/>
      <c r="KC40" s="144"/>
      <c r="KD40" s="144"/>
      <c r="KE40" s="677" t="str">
        <f t="shared" si="31"/>
        <v/>
      </c>
    </row>
    <row r="41" spans="3:291">
      <c r="C41" s="310">
        <v>18</v>
      </c>
      <c r="D41" s="303"/>
      <c r="E41" s="675"/>
      <c r="F41" s="144"/>
      <c r="G41" s="144"/>
      <c r="H41" s="367"/>
      <c r="I41" s="144"/>
      <c r="J41" s="144"/>
      <c r="K41" s="144"/>
      <c r="L41" s="144"/>
      <c r="M41" s="144"/>
      <c r="N41" s="144"/>
      <c r="O41" s="144"/>
      <c r="P41" s="144"/>
      <c r="Q41" s="144"/>
      <c r="R41" s="144"/>
      <c r="S41" s="144"/>
      <c r="T41" s="144"/>
      <c r="U41" s="144"/>
      <c r="V41" s="144"/>
      <c r="W41" s="144"/>
      <c r="X41" s="144"/>
      <c r="Y41" s="144"/>
      <c r="Z41" s="144"/>
      <c r="AA41" s="144"/>
      <c r="AB41" s="144"/>
      <c r="AC41" s="144"/>
      <c r="AD41" s="144"/>
      <c r="AE41" s="677" t="str">
        <f t="shared" si="21"/>
        <v/>
      </c>
      <c r="AF41" s="195"/>
      <c r="AG41" s="367"/>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677" t="str">
        <f t="shared" si="22"/>
        <v/>
      </c>
      <c r="BF41" s="195"/>
      <c r="BG41" s="367"/>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677" t="str">
        <f t="shared" si="23"/>
        <v/>
      </c>
      <c r="CF41" s="195"/>
      <c r="CG41" s="367"/>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677" t="str">
        <f t="shared" si="24"/>
        <v/>
      </c>
      <c r="DF41" s="195"/>
      <c r="DG41" s="367"/>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677" t="str">
        <f t="shared" si="25"/>
        <v/>
      </c>
      <c r="EF41" s="195"/>
      <c r="EG41" s="367"/>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677" t="str">
        <f t="shared" si="26"/>
        <v/>
      </c>
      <c r="FF41" s="195"/>
      <c r="FG41" s="367"/>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677" t="str">
        <f t="shared" si="27"/>
        <v/>
      </c>
      <c r="GF41" s="195"/>
      <c r="GG41" s="367"/>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677" t="str">
        <f t="shared" si="28"/>
        <v/>
      </c>
      <c r="HF41" s="195"/>
      <c r="HG41" s="367"/>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677" t="str">
        <f t="shared" si="29"/>
        <v/>
      </c>
      <c r="IF41" s="195"/>
      <c r="IG41" s="367"/>
      <c r="IH41" s="144"/>
      <c r="II41" s="144"/>
      <c r="IJ41" s="144"/>
      <c r="IK41" s="144"/>
      <c r="IL41" s="144"/>
      <c r="IM41" s="144"/>
      <c r="IN41" s="144"/>
      <c r="IO41" s="144"/>
      <c r="IP41" s="144"/>
      <c r="IQ41" s="144"/>
      <c r="IR41" s="144"/>
      <c r="IS41" s="144"/>
      <c r="IT41" s="144"/>
      <c r="IU41" s="144"/>
      <c r="IV41" s="144"/>
      <c r="IW41" s="144"/>
      <c r="IX41" s="144"/>
      <c r="IY41" s="144"/>
      <c r="IZ41" s="144"/>
      <c r="JA41" s="144"/>
      <c r="JB41" s="144"/>
      <c r="JC41" s="144"/>
      <c r="JD41" s="144"/>
      <c r="JE41" s="677" t="str">
        <f t="shared" si="30"/>
        <v/>
      </c>
      <c r="JF41" s="195"/>
      <c r="JG41" s="367"/>
      <c r="JH41" s="144"/>
      <c r="JI41" s="144"/>
      <c r="JJ41" s="144"/>
      <c r="JK41" s="144"/>
      <c r="JL41" s="144"/>
      <c r="JM41" s="144"/>
      <c r="JN41" s="144"/>
      <c r="JO41" s="144"/>
      <c r="JP41" s="144"/>
      <c r="JQ41" s="144"/>
      <c r="JR41" s="144"/>
      <c r="JS41" s="144"/>
      <c r="JT41" s="144"/>
      <c r="JU41" s="144"/>
      <c r="JV41" s="144"/>
      <c r="JW41" s="144"/>
      <c r="JX41" s="144"/>
      <c r="JY41" s="144"/>
      <c r="JZ41" s="144"/>
      <c r="KA41" s="144"/>
      <c r="KB41" s="144"/>
      <c r="KC41" s="144"/>
      <c r="KD41" s="144"/>
      <c r="KE41" s="677" t="str">
        <f t="shared" si="31"/>
        <v/>
      </c>
    </row>
    <row r="42" spans="3:291">
      <c r="C42" s="310">
        <v>19</v>
      </c>
      <c r="D42" s="303"/>
      <c r="E42" s="675"/>
      <c r="F42" s="144"/>
      <c r="G42" s="144"/>
      <c r="H42" s="367"/>
      <c r="I42" s="144"/>
      <c r="J42" s="144"/>
      <c r="K42" s="144"/>
      <c r="L42" s="144"/>
      <c r="M42" s="144"/>
      <c r="N42" s="144"/>
      <c r="O42" s="144"/>
      <c r="P42" s="144"/>
      <c r="Q42" s="144"/>
      <c r="R42" s="144"/>
      <c r="S42" s="144"/>
      <c r="T42" s="144"/>
      <c r="U42" s="144"/>
      <c r="V42" s="144"/>
      <c r="W42" s="144"/>
      <c r="X42" s="144"/>
      <c r="Y42" s="144"/>
      <c r="Z42" s="144"/>
      <c r="AA42" s="144"/>
      <c r="AB42" s="144"/>
      <c r="AC42" s="144"/>
      <c r="AD42" s="144"/>
      <c r="AE42" s="677" t="str">
        <f t="shared" si="21"/>
        <v/>
      </c>
      <c r="AF42" s="195"/>
      <c r="AG42" s="367"/>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677" t="str">
        <f t="shared" si="22"/>
        <v/>
      </c>
      <c r="BF42" s="195"/>
      <c r="BG42" s="367"/>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677" t="str">
        <f t="shared" si="23"/>
        <v/>
      </c>
      <c r="CF42" s="195"/>
      <c r="CG42" s="367"/>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677" t="str">
        <f t="shared" si="24"/>
        <v/>
      </c>
      <c r="DF42" s="195"/>
      <c r="DG42" s="367"/>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677" t="str">
        <f t="shared" si="25"/>
        <v/>
      </c>
      <c r="EF42" s="195"/>
      <c r="EG42" s="367"/>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677" t="str">
        <f t="shared" si="26"/>
        <v/>
      </c>
      <c r="FF42" s="195"/>
      <c r="FG42" s="367"/>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677" t="str">
        <f t="shared" si="27"/>
        <v/>
      </c>
      <c r="GF42" s="195"/>
      <c r="GG42" s="367"/>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677" t="str">
        <f t="shared" si="28"/>
        <v/>
      </c>
      <c r="HF42" s="195"/>
      <c r="HG42" s="367"/>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677" t="str">
        <f t="shared" si="29"/>
        <v/>
      </c>
      <c r="IF42" s="195"/>
      <c r="IG42" s="367"/>
      <c r="IH42" s="144"/>
      <c r="II42" s="144"/>
      <c r="IJ42" s="144"/>
      <c r="IK42" s="144"/>
      <c r="IL42" s="144"/>
      <c r="IM42" s="144"/>
      <c r="IN42" s="144"/>
      <c r="IO42" s="144"/>
      <c r="IP42" s="144"/>
      <c r="IQ42" s="144"/>
      <c r="IR42" s="144"/>
      <c r="IS42" s="144"/>
      <c r="IT42" s="144"/>
      <c r="IU42" s="144"/>
      <c r="IV42" s="144"/>
      <c r="IW42" s="144"/>
      <c r="IX42" s="144"/>
      <c r="IY42" s="144"/>
      <c r="IZ42" s="144"/>
      <c r="JA42" s="144"/>
      <c r="JB42" s="144"/>
      <c r="JC42" s="144"/>
      <c r="JD42" s="144"/>
      <c r="JE42" s="677" t="str">
        <f t="shared" si="30"/>
        <v/>
      </c>
      <c r="JF42" s="195"/>
      <c r="JG42" s="367"/>
      <c r="JH42" s="144"/>
      <c r="JI42" s="144"/>
      <c r="JJ42" s="144"/>
      <c r="JK42" s="144"/>
      <c r="JL42" s="144"/>
      <c r="JM42" s="144"/>
      <c r="JN42" s="144"/>
      <c r="JO42" s="144"/>
      <c r="JP42" s="144"/>
      <c r="JQ42" s="144"/>
      <c r="JR42" s="144"/>
      <c r="JS42" s="144"/>
      <c r="JT42" s="144"/>
      <c r="JU42" s="144"/>
      <c r="JV42" s="144"/>
      <c r="JW42" s="144"/>
      <c r="JX42" s="144"/>
      <c r="JY42" s="144"/>
      <c r="JZ42" s="144"/>
      <c r="KA42" s="144"/>
      <c r="KB42" s="144"/>
      <c r="KC42" s="144"/>
      <c r="KD42" s="144"/>
      <c r="KE42" s="677" t="str">
        <f t="shared" si="31"/>
        <v/>
      </c>
    </row>
    <row r="43" spans="3:291">
      <c r="C43" s="310">
        <v>20</v>
      </c>
      <c r="D43" s="303"/>
      <c r="E43" s="675"/>
      <c r="F43" s="144"/>
      <c r="G43" s="144"/>
      <c r="H43" s="367"/>
      <c r="I43" s="144"/>
      <c r="J43" s="144"/>
      <c r="K43" s="144"/>
      <c r="L43" s="144"/>
      <c r="M43" s="144"/>
      <c r="N43" s="144"/>
      <c r="O43" s="144"/>
      <c r="P43" s="144"/>
      <c r="Q43" s="144"/>
      <c r="R43" s="144"/>
      <c r="S43" s="144"/>
      <c r="T43" s="144"/>
      <c r="U43" s="144"/>
      <c r="V43" s="144"/>
      <c r="W43" s="144"/>
      <c r="X43" s="144"/>
      <c r="Y43" s="144"/>
      <c r="Z43" s="144"/>
      <c r="AA43" s="144"/>
      <c r="AB43" s="144"/>
      <c r="AC43" s="144"/>
      <c r="AD43" s="144"/>
      <c r="AE43" s="677" t="str">
        <f t="shared" si="21"/>
        <v/>
      </c>
      <c r="AF43" s="195"/>
      <c r="AG43" s="367"/>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677" t="str">
        <f t="shared" si="22"/>
        <v/>
      </c>
      <c r="BF43" s="195"/>
      <c r="BG43" s="367"/>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677" t="str">
        <f t="shared" si="23"/>
        <v/>
      </c>
      <c r="CF43" s="195"/>
      <c r="CG43" s="367"/>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677" t="str">
        <f t="shared" si="24"/>
        <v/>
      </c>
      <c r="DF43" s="195"/>
      <c r="DG43" s="367"/>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677" t="str">
        <f t="shared" si="25"/>
        <v/>
      </c>
      <c r="EF43" s="195"/>
      <c r="EG43" s="367"/>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677" t="str">
        <f t="shared" si="26"/>
        <v/>
      </c>
      <c r="FF43" s="195"/>
      <c r="FG43" s="367"/>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677" t="str">
        <f t="shared" si="27"/>
        <v/>
      </c>
      <c r="GF43" s="195"/>
      <c r="GG43" s="367"/>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677" t="str">
        <f t="shared" si="28"/>
        <v/>
      </c>
      <c r="HF43" s="195"/>
      <c r="HG43" s="367"/>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677" t="str">
        <f t="shared" si="29"/>
        <v/>
      </c>
      <c r="IF43" s="195"/>
      <c r="IG43" s="367"/>
      <c r="IH43" s="144"/>
      <c r="II43" s="144"/>
      <c r="IJ43" s="144"/>
      <c r="IK43" s="144"/>
      <c r="IL43" s="144"/>
      <c r="IM43" s="144"/>
      <c r="IN43" s="144"/>
      <c r="IO43" s="144"/>
      <c r="IP43" s="144"/>
      <c r="IQ43" s="144"/>
      <c r="IR43" s="144"/>
      <c r="IS43" s="144"/>
      <c r="IT43" s="144"/>
      <c r="IU43" s="144"/>
      <c r="IV43" s="144"/>
      <c r="IW43" s="144"/>
      <c r="IX43" s="144"/>
      <c r="IY43" s="144"/>
      <c r="IZ43" s="144"/>
      <c r="JA43" s="144"/>
      <c r="JB43" s="144"/>
      <c r="JC43" s="144"/>
      <c r="JD43" s="144"/>
      <c r="JE43" s="677" t="str">
        <f t="shared" si="30"/>
        <v/>
      </c>
      <c r="JF43" s="195"/>
      <c r="JG43" s="367"/>
      <c r="JH43" s="144"/>
      <c r="JI43" s="144"/>
      <c r="JJ43" s="144"/>
      <c r="JK43" s="144"/>
      <c r="JL43" s="144"/>
      <c r="JM43" s="144"/>
      <c r="JN43" s="144"/>
      <c r="JO43" s="144"/>
      <c r="JP43" s="144"/>
      <c r="JQ43" s="144"/>
      <c r="JR43" s="144"/>
      <c r="JS43" s="144"/>
      <c r="JT43" s="144"/>
      <c r="JU43" s="144"/>
      <c r="JV43" s="144"/>
      <c r="JW43" s="144"/>
      <c r="JX43" s="144"/>
      <c r="JY43" s="144"/>
      <c r="JZ43" s="144"/>
      <c r="KA43" s="144"/>
      <c r="KB43" s="144"/>
      <c r="KC43" s="144"/>
      <c r="KD43" s="144"/>
      <c r="KE43" s="677" t="str">
        <f t="shared" si="31"/>
        <v/>
      </c>
    </row>
    <row r="44" spans="3:291">
      <c r="C44" s="310">
        <v>21</v>
      </c>
      <c r="D44" s="303"/>
      <c r="E44" s="675"/>
      <c r="F44" s="144"/>
      <c r="G44" s="144"/>
      <c r="H44" s="367"/>
      <c r="I44" s="144"/>
      <c r="J44" s="144"/>
      <c r="K44" s="144"/>
      <c r="L44" s="144"/>
      <c r="M44" s="144"/>
      <c r="N44" s="144"/>
      <c r="O44" s="144"/>
      <c r="P44" s="144"/>
      <c r="Q44" s="144"/>
      <c r="R44" s="144"/>
      <c r="S44" s="144"/>
      <c r="T44" s="144"/>
      <c r="U44" s="144"/>
      <c r="V44" s="144"/>
      <c r="W44" s="144"/>
      <c r="X44" s="144"/>
      <c r="Y44" s="144"/>
      <c r="Z44" s="144"/>
      <c r="AA44" s="144"/>
      <c r="AB44" s="144"/>
      <c r="AC44" s="144"/>
      <c r="AD44" s="144"/>
      <c r="AE44" s="677" t="str">
        <f t="shared" si="21"/>
        <v/>
      </c>
      <c r="AF44" s="195"/>
      <c r="AG44" s="367"/>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677" t="str">
        <f t="shared" si="22"/>
        <v/>
      </c>
      <c r="BF44" s="195"/>
      <c r="BG44" s="367"/>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677" t="str">
        <f t="shared" si="23"/>
        <v/>
      </c>
      <c r="CF44" s="195"/>
      <c r="CG44" s="367"/>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677" t="str">
        <f t="shared" si="24"/>
        <v/>
      </c>
      <c r="DF44" s="195"/>
      <c r="DG44" s="367"/>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677" t="str">
        <f t="shared" si="25"/>
        <v/>
      </c>
      <c r="EF44" s="195"/>
      <c r="EG44" s="367"/>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677" t="str">
        <f t="shared" si="26"/>
        <v/>
      </c>
      <c r="FF44" s="195"/>
      <c r="FG44" s="367"/>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677" t="str">
        <f t="shared" si="27"/>
        <v/>
      </c>
      <c r="GF44" s="195"/>
      <c r="GG44" s="367"/>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677" t="str">
        <f t="shared" si="28"/>
        <v/>
      </c>
      <c r="HF44" s="195"/>
      <c r="HG44" s="367"/>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677" t="str">
        <f t="shared" si="29"/>
        <v/>
      </c>
      <c r="IF44" s="195"/>
      <c r="IG44" s="367"/>
      <c r="IH44" s="144"/>
      <c r="II44" s="144"/>
      <c r="IJ44" s="144"/>
      <c r="IK44" s="144"/>
      <c r="IL44" s="144"/>
      <c r="IM44" s="144"/>
      <c r="IN44" s="144"/>
      <c r="IO44" s="144"/>
      <c r="IP44" s="144"/>
      <c r="IQ44" s="144"/>
      <c r="IR44" s="144"/>
      <c r="IS44" s="144"/>
      <c r="IT44" s="144"/>
      <c r="IU44" s="144"/>
      <c r="IV44" s="144"/>
      <c r="IW44" s="144"/>
      <c r="IX44" s="144"/>
      <c r="IY44" s="144"/>
      <c r="IZ44" s="144"/>
      <c r="JA44" s="144"/>
      <c r="JB44" s="144"/>
      <c r="JC44" s="144"/>
      <c r="JD44" s="144"/>
      <c r="JE44" s="677" t="str">
        <f t="shared" si="30"/>
        <v/>
      </c>
      <c r="JF44" s="195"/>
      <c r="JG44" s="367"/>
      <c r="JH44" s="144"/>
      <c r="JI44" s="144"/>
      <c r="JJ44" s="144"/>
      <c r="JK44" s="144"/>
      <c r="JL44" s="144"/>
      <c r="JM44" s="144"/>
      <c r="JN44" s="144"/>
      <c r="JO44" s="144"/>
      <c r="JP44" s="144"/>
      <c r="JQ44" s="144"/>
      <c r="JR44" s="144"/>
      <c r="JS44" s="144"/>
      <c r="JT44" s="144"/>
      <c r="JU44" s="144"/>
      <c r="JV44" s="144"/>
      <c r="JW44" s="144"/>
      <c r="JX44" s="144"/>
      <c r="JY44" s="144"/>
      <c r="JZ44" s="144"/>
      <c r="KA44" s="144"/>
      <c r="KB44" s="144"/>
      <c r="KC44" s="144"/>
      <c r="KD44" s="144"/>
      <c r="KE44" s="677" t="str">
        <f t="shared" si="31"/>
        <v/>
      </c>
    </row>
    <row r="45" spans="3:291">
      <c r="C45" s="310">
        <v>22</v>
      </c>
      <c r="D45" s="303"/>
      <c r="E45" s="675"/>
      <c r="F45" s="144"/>
      <c r="G45" s="144"/>
      <c r="H45" s="367"/>
      <c r="I45" s="144"/>
      <c r="J45" s="144"/>
      <c r="K45" s="144"/>
      <c r="L45" s="144"/>
      <c r="M45" s="144"/>
      <c r="N45" s="144"/>
      <c r="O45" s="144"/>
      <c r="P45" s="144"/>
      <c r="Q45" s="144"/>
      <c r="R45" s="144"/>
      <c r="S45" s="144"/>
      <c r="T45" s="144"/>
      <c r="U45" s="144"/>
      <c r="V45" s="144"/>
      <c r="W45" s="144"/>
      <c r="X45" s="144"/>
      <c r="Y45" s="144"/>
      <c r="Z45" s="144"/>
      <c r="AA45" s="144"/>
      <c r="AB45" s="144"/>
      <c r="AC45" s="144"/>
      <c r="AD45" s="144"/>
      <c r="AE45" s="677" t="str">
        <f t="shared" si="21"/>
        <v/>
      </c>
      <c r="AF45" s="195"/>
      <c r="AG45" s="367"/>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677" t="str">
        <f t="shared" si="22"/>
        <v/>
      </c>
      <c r="BF45" s="195"/>
      <c r="BG45" s="367"/>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677" t="str">
        <f t="shared" si="23"/>
        <v/>
      </c>
      <c r="CF45" s="195"/>
      <c r="CG45" s="367"/>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677" t="str">
        <f t="shared" si="24"/>
        <v/>
      </c>
      <c r="DF45" s="195"/>
      <c r="DG45" s="367"/>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677" t="str">
        <f t="shared" si="25"/>
        <v/>
      </c>
      <c r="EF45" s="195"/>
      <c r="EG45" s="367"/>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677" t="str">
        <f t="shared" si="26"/>
        <v/>
      </c>
      <c r="FF45" s="195"/>
      <c r="FG45" s="367"/>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677" t="str">
        <f t="shared" si="27"/>
        <v/>
      </c>
      <c r="GF45" s="195"/>
      <c r="GG45" s="367"/>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677" t="str">
        <f t="shared" si="28"/>
        <v/>
      </c>
      <c r="HF45" s="195"/>
      <c r="HG45" s="367"/>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677" t="str">
        <f t="shared" si="29"/>
        <v/>
      </c>
      <c r="IF45" s="195"/>
      <c r="IG45" s="367"/>
      <c r="IH45" s="144"/>
      <c r="II45" s="144"/>
      <c r="IJ45" s="144"/>
      <c r="IK45" s="144"/>
      <c r="IL45" s="144"/>
      <c r="IM45" s="144"/>
      <c r="IN45" s="144"/>
      <c r="IO45" s="144"/>
      <c r="IP45" s="144"/>
      <c r="IQ45" s="144"/>
      <c r="IR45" s="144"/>
      <c r="IS45" s="144"/>
      <c r="IT45" s="144"/>
      <c r="IU45" s="144"/>
      <c r="IV45" s="144"/>
      <c r="IW45" s="144"/>
      <c r="IX45" s="144"/>
      <c r="IY45" s="144"/>
      <c r="IZ45" s="144"/>
      <c r="JA45" s="144"/>
      <c r="JB45" s="144"/>
      <c r="JC45" s="144"/>
      <c r="JD45" s="144"/>
      <c r="JE45" s="677" t="str">
        <f t="shared" si="30"/>
        <v/>
      </c>
      <c r="JF45" s="195"/>
      <c r="JG45" s="367"/>
      <c r="JH45" s="144"/>
      <c r="JI45" s="144"/>
      <c r="JJ45" s="144"/>
      <c r="JK45" s="144"/>
      <c r="JL45" s="144"/>
      <c r="JM45" s="144"/>
      <c r="JN45" s="144"/>
      <c r="JO45" s="144"/>
      <c r="JP45" s="144"/>
      <c r="JQ45" s="144"/>
      <c r="JR45" s="144"/>
      <c r="JS45" s="144"/>
      <c r="JT45" s="144"/>
      <c r="JU45" s="144"/>
      <c r="JV45" s="144"/>
      <c r="JW45" s="144"/>
      <c r="JX45" s="144"/>
      <c r="JY45" s="144"/>
      <c r="JZ45" s="144"/>
      <c r="KA45" s="144"/>
      <c r="KB45" s="144"/>
      <c r="KC45" s="144"/>
      <c r="KD45" s="144"/>
      <c r="KE45" s="677" t="str">
        <f t="shared" si="31"/>
        <v/>
      </c>
    </row>
    <row r="46" spans="3:291">
      <c r="C46" s="310">
        <v>23</v>
      </c>
      <c r="D46" s="303"/>
      <c r="E46" s="675"/>
      <c r="F46" s="144"/>
      <c r="G46" s="144"/>
      <c r="H46" s="367"/>
      <c r="I46" s="144"/>
      <c r="J46" s="144"/>
      <c r="K46" s="144"/>
      <c r="L46" s="144"/>
      <c r="M46" s="144"/>
      <c r="N46" s="144"/>
      <c r="O46" s="144"/>
      <c r="P46" s="144"/>
      <c r="Q46" s="144"/>
      <c r="R46" s="144"/>
      <c r="S46" s="144"/>
      <c r="T46" s="144"/>
      <c r="U46" s="144"/>
      <c r="V46" s="144"/>
      <c r="W46" s="144"/>
      <c r="X46" s="144"/>
      <c r="Y46" s="144"/>
      <c r="Z46" s="144"/>
      <c r="AA46" s="144"/>
      <c r="AB46" s="144"/>
      <c r="AC46" s="144"/>
      <c r="AD46" s="144"/>
      <c r="AE46" s="677" t="str">
        <f t="shared" si="21"/>
        <v/>
      </c>
      <c r="AF46" s="195"/>
      <c r="AG46" s="367"/>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677" t="str">
        <f t="shared" si="22"/>
        <v/>
      </c>
      <c r="BF46" s="195"/>
      <c r="BG46" s="367"/>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677" t="str">
        <f t="shared" si="23"/>
        <v/>
      </c>
      <c r="CF46" s="195"/>
      <c r="CG46" s="367"/>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677" t="str">
        <f t="shared" si="24"/>
        <v/>
      </c>
      <c r="DF46" s="195"/>
      <c r="DG46" s="367"/>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677" t="str">
        <f t="shared" si="25"/>
        <v/>
      </c>
      <c r="EF46" s="195"/>
      <c r="EG46" s="367"/>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677" t="str">
        <f t="shared" si="26"/>
        <v/>
      </c>
      <c r="FF46" s="195"/>
      <c r="FG46" s="367"/>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677" t="str">
        <f t="shared" si="27"/>
        <v/>
      </c>
      <c r="GF46" s="195"/>
      <c r="GG46" s="367"/>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677" t="str">
        <f t="shared" si="28"/>
        <v/>
      </c>
      <c r="HF46" s="195"/>
      <c r="HG46" s="367"/>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677" t="str">
        <f t="shared" si="29"/>
        <v/>
      </c>
      <c r="IF46" s="195"/>
      <c r="IG46" s="367"/>
      <c r="IH46" s="144"/>
      <c r="II46" s="144"/>
      <c r="IJ46" s="144"/>
      <c r="IK46" s="144"/>
      <c r="IL46" s="144"/>
      <c r="IM46" s="144"/>
      <c r="IN46" s="144"/>
      <c r="IO46" s="144"/>
      <c r="IP46" s="144"/>
      <c r="IQ46" s="144"/>
      <c r="IR46" s="144"/>
      <c r="IS46" s="144"/>
      <c r="IT46" s="144"/>
      <c r="IU46" s="144"/>
      <c r="IV46" s="144"/>
      <c r="IW46" s="144"/>
      <c r="IX46" s="144"/>
      <c r="IY46" s="144"/>
      <c r="IZ46" s="144"/>
      <c r="JA46" s="144"/>
      <c r="JB46" s="144"/>
      <c r="JC46" s="144"/>
      <c r="JD46" s="144"/>
      <c r="JE46" s="677" t="str">
        <f t="shared" si="30"/>
        <v/>
      </c>
      <c r="JF46" s="195"/>
      <c r="JG46" s="367"/>
      <c r="JH46" s="144"/>
      <c r="JI46" s="144"/>
      <c r="JJ46" s="144"/>
      <c r="JK46" s="144"/>
      <c r="JL46" s="144"/>
      <c r="JM46" s="144"/>
      <c r="JN46" s="144"/>
      <c r="JO46" s="144"/>
      <c r="JP46" s="144"/>
      <c r="JQ46" s="144"/>
      <c r="JR46" s="144"/>
      <c r="JS46" s="144"/>
      <c r="JT46" s="144"/>
      <c r="JU46" s="144"/>
      <c r="JV46" s="144"/>
      <c r="JW46" s="144"/>
      <c r="JX46" s="144"/>
      <c r="JY46" s="144"/>
      <c r="JZ46" s="144"/>
      <c r="KA46" s="144"/>
      <c r="KB46" s="144"/>
      <c r="KC46" s="144"/>
      <c r="KD46" s="144"/>
      <c r="KE46" s="677" t="str">
        <f t="shared" si="31"/>
        <v/>
      </c>
    </row>
    <row r="47" spans="3:291">
      <c r="C47" s="310">
        <v>24</v>
      </c>
      <c r="D47" s="303"/>
      <c r="E47" s="675"/>
      <c r="F47" s="144"/>
      <c r="G47" s="144"/>
      <c r="H47" s="367"/>
      <c r="I47" s="144"/>
      <c r="J47" s="144"/>
      <c r="K47" s="144"/>
      <c r="L47" s="144"/>
      <c r="M47" s="144"/>
      <c r="N47" s="144"/>
      <c r="O47" s="144"/>
      <c r="P47" s="144"/>
      <c r="Q47" s="144"/>
      <c r="R47" s="144"/>
      <c r="S47" s="144"/>
      <c r="T47" s="144"/>
      <c r="U47" s="144"/>
      <c r="V47" s="144"/>
      <c r="W47" s="144"/>
      <c r="X47" s="144"/>
      <c r="Y47" s="144"/>
      <c r="Z47" s="144"/>
      <c r="AA47" s="144"/>
      <c r="AB47" s="144"/>
      <c r="AC47" s="144"/>
      <c r="AD47" s="144"/>
      <c r="AE47" s="677" t="str">
        <f t="shared" si="21"/>
        <v/>
      </c>
      <c r="AF47" s="195"/>
      <c r="AG47" s="367"/>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677" t="str">
        <f t="shared" si="22"/>
        <v/>
      </c>
      <c r="BF47" s="195"/>
      <c r="BG47" s="367"/>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677" t="str">
        <f t="shared" si="23"/>
        <v/>
      </c>
      <c r="CF47" s="195"/>
      <c r="CG47" s="367"/>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677" t="str">
        <f t="shared" si="24"/>
        <v/>
      </c>
      <c r="DF47" s="195"/>
      <c r="DG47" s="367"/>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677" t="str">
        <f t="shared" si="25"/>
        <v/>
      </c>
      <c r="EF47" s="195"/>
      <c r="EG47" s="367"/>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677" t="str">
        <f t="shared" si="26"/>
        <v/>
      </c>
      <c r="FF47" s="195"/>
      <c r="FG47" s="367"/>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677" t="str">
        <f t="shared" si="27"/>
        <v/>
      </c>
      <c r="GF47" s="195"/>
      <c r="GG47" s="367"/>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677" t="str">
        <f t="shared" si="28"/>
        <v/>
      </c>
      <c r="HF47" s="195"/>
      <c r="HG47" s="367"/>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677" t="str">
        <f t="shared" si="29"/>
        <v/>
      </c>
      <c r="IF47" s="195"/>
      <c r="IG47" s="367"/>
      <c r="IH47" s="144"/>
      <c r="II47" s="144"/>
      <c r="IJ47" s="144"/>
      <c r="IK47" s="144"/>
      <c r="IL47" s="144"/>
      <c r="IM47" s="144"/>
      <c r="IN47" s="144"/>
      <c r="IO47" s="144"/>
      <c r="IP47" s="144"/>
      <c r="IQ47" s="144"/>
      <c r="IR47" s="144"/>
      <c r="IS47" s="144"/>
      <c r="IT47" s="144"/>
      <c r="IU47" s="144"/>
      <c r="IV47" s="144"/>
      <c r="IW47" s="144"/>
      <c r="IX47" s="144"/>
      <c r="IY47" s="144"/>
      <c r="IZ47" s="144"/>
      <c r="JA47" s="144"/>
      <c r="JB47" s="144"/>
      <c r="JC47" s="144"/>
      <c r="JD47" s="144"/>
      <c r="JE47" s="677" t="str">
        <f t="shared" si="30"/>
        <v/>
      </c>
      <c r="JF47" s="195"/>
      <c r="JG47" s="367"/>
      <c r="JH47" s="144"/>
      <c r="JI47" s="144"/>
      <c r="JJ47" s="144"/>
      <c r="JK47" s="144"/>
      <c r="JL47" s="144"/>
      <c r="JM47" s="144"/>
      <c r="JN47" s="144"/>
      <c r="JO47" s="144"/>
      <c r="JP47" s="144"/>
      <c r="JQ47" s="144"/>
      <c r="JR47" s="144"/>
      <c r="JS47" s="144"/>
      <c r="JT47" s="144"/>
      <c r="JU47" s="144"/>
      <c r="JV47" s="144"/>
      <c r="JW47" s="144"/>
      <c r="JX47" s="144"/>
      <c r="JY47" s="144"/>
      <c r="JZ47" s="144"/>
      <c r="KA47" s="144"/>
      <c r="KB47" s="144"/>
      <c r="KC47" s="144"/>
      <c r="KD47" s="144"/>
      <c r="KE47" s="677" t="str">
        <f t="shared" si="31"/>
        <v/>
      </c>
    </row>
    <row r="48" spans="3:291">
      <c r="C48" s="310">
        <v>25</v>
      </c>
      <c r="D48" s="303"/>
      <c r="E48" s="675"/>
      <c r="F48" s="144"/>
      <c r="G48" s="144"/>
      <c r="H48" s="367"/>
      <c r="I48" s="144"/>
      <c r="J48" s="144"/>
      <c r="K48" s="144"/>
      <c r="L48" s="144"/>
      <c r="M48" s="144"/>
      <c r="N48" s="144"/>
      <c r="O48" s="144"/>
      <c r="P48" s="144"/>
      <c r="Q48" s="144"/>
      <c r="R48" s="144"/>
      <c r="S48" s="144"/>
      <c r="T48" s="144"/>
      <c r="U48" s="144"/>
      <c r="V48" s="144"/>
      <c r="W48" s="144"/>
      <c r="X48" s="144"/>
      <c r="Y48" s="144"/>
      <c r="Z48" s="144"/>
      <c r="AA48" s="144"/>
      <c r="AB48" s="144"/>
      <c r="AC48" s="144"/>
      <c r="AD48" s="144"/>
      <c r="AE48" s="677" t="str">
        <f t="shared" si="21"/>
        <v/>
      </c>
      <c r="AF48" s="195"/>
      <c r="AG48" s="367"/>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677" t="str">
        <f t="shared" si="22"/>
        <v/>
      </c>
      <c r="BF48" s="195"/>
      <c r="BG48" s="367"/>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677" t="str">
        <f t="shared" si="23"/>
        <v/>
      </c>
      <c r="CF48" s="195"/>
      <c r="CG48" s="367"/>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677" t="str">
        <f t="shared" si="24"/>
        <v/>
      </c>
      <c r="DF48" s="195"/>
      <c r="DG48" s="367"/>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677" t="str">
        <f t="shared" si="25"/>
        <v/>
      </c>
      <c r="EF48" s="195"/>
      <c r="EG48" s="367"/>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677" t="str">
        <f t="shared" si="26"/>
        <v/>
      </c>
      <c r="FF48" s="195"/>
      <c r="FG48" s="367"/>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677" t="str">
        <f t="shared" si="27"/>
        <v/>
      </c>
      <c r="GF48" s="195"/>
      <c r="GG48" s="367"/>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677" t="str">
        <f t="shared" si="28"/>
        <v/>
      </c>
      <c r="HF48" s="195"/>
      <c r="HG48" s="367"/>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677" t="str">
        <f t="shared" si="29"/>
        <v/>
      </c>
      <c r="IF48" s="195"/>
      <c r="IG48" s="367"/>
      <c r="IH48" s="144"/>
      <c r="II48" s="144"/>
      <c r="IJ48" s="144"/>
      <c r="IK48" s="144"/>
      <c r="IL48" s="144"/>
      <c r="IM48" s="144"/>
      <c r="IN48" s="144"/>
      <c r="IO48" s="144"/>
      <c r="IP48" s="144"/>
      <c r="IQ48" s="144"/>
      <c r="IR48" s="144"/>
      <c r="IS48" s="144"/>
      <c r="IT48" s="144"/>
      <c r="IU48" s="144"/>
      <c r="IV48" s="144"/>
      <c r="IW48" s="144"/>
      <c r="IX48" s="144"/>
      <c r="IY48" s="144"/>
      <c r="IZ48" s="144"/>
      <c r="JA48" s="144"/>
      <c r="JB48" s="144"/>
      <c r="JC48" s="144"/>
      <c r="JD48" s="144"/>
      <c r="JE48" s="677" t="str">
        <f t="shared" si="30"/>
        <v/>
      </c>
      <c r="JF48" s="195"/>
      <c r="JG48" s="367"/>
      <c r="JH48" s="144"/>
      <c r="JI48" s="144"/>
      <c r="JJ48" s="144"/>
      <c r="JK48" s="144"/>
      <c r="JL48" s="144"/>
      <c r="JM48" s="144"/>
      <c r="JN48" s="144"/>
      <c r="JO48" s="144"/>
      <c r="JP48" s="144"/>
      <c r="JQ48" s="144"/>
      <c r="JR48" s="144"/>
      <c r="JS48" s="144"/>
      <c r="JT48" s="144"/>
      <c r="JU48" s="144"/>
      <c r="JV48" s="144"/>
      <c r="JW48" s="144"/>
      <c r="JX48" s="144"/>
      <c r="JY48" s="144"/>
      <c r="JZ48" s="144"/>
      <c r="KA48" s="144"/>
      <c r="KB48" s="144"/>
      <c r="KC48" s="144"/>
      <c r="KD48" s="144"/>
      <c r="KE48" s="677" t="str">
        <f t="shared" si="31"/>
        <v/>
      </c>
    </row>
    <row r="49" spans="3:291">
      <c r="C49" s="310">
        <v>26</v>
      </c>
      <c r="D49" s="303"/>
      <c r="E49" s="675"/>
      <c r="F49" s="144"/>
      <c r="G49" s="144"/>
      <c r="H49" s="367"/>
      <c r="I49" s="144"/>
      <c r="J49" s="144"/>
      <c r="K49" s="144"/>
      <c r="L49" s="144"/>
      <c r="M49" s="144"/>
      <c r="N49" s="144"/>
      <c r="O49" s="144"/>
      <c r="P49" s="144"/>
      <c r="Q49" s="144"/>
      <c r="R49" s="144"/>
      <c r="S49" s="144"/>
      <c r="T49" s="144"/>
      <c r="U49" s="144"/>
      <c r="V49" s="144"/>
      <c r="W49" s="144"/>
      <c r="X49" s="144"/>
      <c r="Y49" s="144"/>
      <c r="Z49" s="144"/>
      <c r="AA49" s="144"/>
      <c r="AB49" s="144"/>
      <c r="AC49" s="144"/>
      <c r="AD49" s="144"/>
      <c r="AE49" s="677" t="str">
        <f t="shared" si="21"/>
        <v/>
      </c>
      <c r="AF49" s="195"/>
      <c r="AG49" s="367"/>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677" t="str">
        <f t="shared" si="22"/>
        <v/>
      </c>
      <c r="BF49" s="195"/>
      <c r="BG49" s="367"/>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677" t="str">
        <f t="shared" si="23"/>
        <v/>
      </c>
      <c r="CF49" s="195"/>
      <c r="CG49" s="367"/>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677" t="str">
        <f t="shared" si="24"/>
        <v/>
      </c>
      <c r="DF49" s="195"/>
      <c r="DG49" s="367"/>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677" t="str">
        <f t="shared" si="25"/>
        <v/>
      </c>
      <c r="EF49" s="195"/>
      <c r="EG49" s="367"/>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677" t="str">
        <f t="shared" si="26"/>
        <v/>
      </c>
      <c r="FF49" s="195"/>
      <c r="FG49" s="367"/>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677" t="str">
        <f t="shared" si="27"/>
        <v/>
      </c>
      <c r="GF49" s="195"/>
      <c r="GG49" s="367"/>
      <c r="GH49" s="144"/>
      <c r="GI49" s="144"/>
      <c r="GJ49" s="144"/>
      <c r="GK49" s="144"/>
      <c r="GL49" s="144"/>
      <c r="GM49" s="144"/>
      <c r="GN49" s="144"/>
      <c r="GO49" s="144"/>
      <c r="GP49" s="144"/>
      <c r="GQ49" s="144"/>
      <c r="GR49" s="144"/>
      <c r="GS49" s="144"/>
      <c r="GT49" s="144"/>
      <c r="GU49" s="144"/>
      <c r="GV49" s="144"/>
      <c r="GW49" s="144"/>
      <c r="GX49" s="144"/>
      <c r="GY49" s="144"/>
      <c r="GZ49" s="144"/>
      <c r="HA49" s="144"/>
      <c r="HB49" s="144"/>
      <c r="HC49" s="144"/>
      <c r="HD49" s="144"/>
      <c r="HE49" s="677" t="str">
        <f t="shared" si="28"/>
        <v/>
      </c>
      <c r="HF49" s="195"/>
      <c r="HG49" s="367"/>
      <c r="HH49" s="144"/>
      <c r="HI49" s="144"/>
      <c r="HJ49" s="144"/>
      <c r="HK49" s="144"/>
      <c r="HL49" s="144"/>
      <c r="HM49" s="144"/>
      <c r="HN49" s="144"/>
      <c r="HO49" s="144"/>
      <c r="HP49" s="144"/>
      <c r="HQ49" s="144"/>
      <c r="HR49" s="144"/>
      <c r="HS49" s="144"/>
      <c r="HT49" s="144"/>
      <c r="HU49" s="144"/>
      <c r="HV49" s="144"/>
      <c r="HW49" s="144"/>
      <c r="HX49" s="144"/>
      <c r="HY49" s="144"/>
      <c r="HZ49" s="144"/>
      <c r="IA49" s="144"/>
      <c r="IB49" s="144"/>
      <c r="IC49" s="144"/>
      <c r="ID49" s="144"/>
      <c r="IE49" s="677" t="str">
        <f t="shared" si="29"/>
        <v/>
      </c>
      <c r="IF49" s="195"/>
      <c r="IG49" s="367"/>
      <c r="IH49" s="144"/>
      <c r="II49" s="144"/>
      <c r="IJ49" s="144"/>
      <c r="IK49" s="144"/>
      <c r="IL49" s="144"/>
      <c r="IM49" s="144"/>
      <c r="IN49" s="144"/>
      <c r="IO49" s="144"/>
      <c r="IP49" s="144"/>
      <c r="IQ49" s="144"/>
      <c r="IR49" s="144"/>
      <c r="IS49" s="144"/>
      <c r="IT49" s="144"/>
      <c r="IU49" s="144"/>
      <c r="IV49" s="144"/>
      <c r="IW49" s="144"/>
      <c r="IX49" s="144"/>
      <c r="IY49" s="144"/>
      <c r="IZ49" s="144"/>
      <c r="JA49" s="144"/>
      <c r="JB49" s="144"/>
      <c r="JC49" s="144"/>
      <c r="JD49" s="144"/>
      <c r="JE49" s="677" t="str">
        <f t="shared" si="30"/>
        <v/>
      </c>
      <c r="JF49" s="195"/>
      <c r="JG49" s="367"/>
      <c r="JH49" s="144"/>
      <c r="JI49" s="144"/>
      <c r="JJ49" s="144"/>
      <c r="JK49" s="144"/>
      <c r="JL49" s="144"/>
      <c r="JM49" s="144"/>
      <c r="JN49" s="144"/>
      <c r="JO49" s="144"/>
      <c r="JP49" s="144"/>
      <c r="JQ49" s="144"/>
      <c r="JR49" s="144"/>
      <c r="JS49" s="144"/>
      <c r="JT49" s="144"/>
      <c r="JU49" s="144"/>
      <c r="JV49" s="144"/>
      <c r="JW49" s="144"/>
      <c r="JX49" s="144"/>
      <c r="JY49" s="144"/>
      <c r="JZ49" s="144"/>
      <c r="KA49" s="144"/>
      <c r="KB49" s="144"/>
      <c r="KC49" s="144"/>
      <c r="KD49" s="144"/>
      <c r="KE49" s="677" t="str">
        <f t="shared" si="31"/>
        <v/>
      </c>
    </row>
    <row r="50" spans="3:291">
      <c r="C50" s="310">
        <v>27</v>
      </c>
      <c r="D50" s="303"/>
      <c r="E50" s="675"/>
      <c r="F50" s="144"/>
      <c r="G50" s="144"/>
      <c r="H50" s="367"/>
      <c r="I50" s="144"/>
      <c r="J50" s="144"/>
      <c r="K50" s="144"/>
      <c r="L50" s="144"/>
      <c r="M50" s="144"/>
      <c r="N50" s="144"/>
      <c r="O50" s="144"/>
      <c r="P50" s="144"/>
      <c r="Q50" s="144"/>
      <c r="R50" s="144"/>
      <c r="S50" s="144"/>
      <c r="T50" s="144"/>
      <c r="U50" s="144"/>
      <c r="V50" s="144"/>
      <c r="W50" s="144"/>
      <c r="X50" s="144"/>
      <c r="Y50" s="144"/>
      <c r="Z50" s="144"/>
      <c r="AA50" s="144"/>
      <c r="AB50" s="144"/>
      <c r="AC50" s="144"/>
      <c r="AD50" s="144"/>
      <c r="AE50" s="677" t="str">
        <f t="shared" si="21"/>
        <v/>
      </c>
      <c r="AF50" s="195"/>
      <c r="AG50" s="367"/>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677" t="str">
        <f t="shared" si="22"/>
        <v/>
      </c>
      <c r="BF50" s="195"/>
      <c r="BG50" s="367"/>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677" t="str">
        <f t="shared" si="23"/>
        <v/>
      </c>
      <c r="CF50" s="195"/>
      <c r="CG50" s="367"/>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677" t="str">
        <f t="shared" si="24"/>
        <v/>
      </c>
      <c r="DF50" s="195"/>
      <c r="DG50" s="367"/>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677" t="str">
        <f t="shared" si="25"/>
        <v/>
      </c>
      <c r="EF50" s="195"/>
      <c r="EG50" s="367"/>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677" t="str">
        <f t="shared" si="26"/>
        <v/>
      </c>
      <c r="FF50" s="195"/>
      <c r="FG50" s="367"/>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677" t="str">
        <f t="shared" si="27"/>
        <v/>
      </c>
      <c r="GF50" s="195"/>
      <c r="GG50" s="367"/>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677" t="str">
        <f t="shared" si="28"/>
        <v/>
      </c>
      <c r="HF50" s="195"/>
      <c r="HG50" s="367"/>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677" t="str">
        <f t="shared" si="29"/>
        <v/>
      </c>
      <c r="IF50" s="195"/>
      <c r="IG50" s="367"/>
      <c r="IH50" s="144"/>
      <c r="II50" s="144"/>
      <c r="IJ50" s="144"/>
      <c r="IK50" s="144"/>
      <c r="IL50" s="144"/>
      <c r="IM50" s="144"/>
      <c r="IN50" s="144"/>
      <c r="IO50" s="144"/>
      <c r="IP50" s="144"/>
      <c r="IQ50" s="144"/>
      <c r="IR50" s="144"/>
      <c r="IS50" s="144"/>
      <c r="IT50" s="144"/>
      <c r="IU50" s="144"/>
      <c r="IV50" s="144"/>
      <c r="IW50" s="144"/>
      <c r="IX50" s="144"/>
      <c r="IY50" s="144"/>
      <c r="IZ50" s="144"/>
      <c r="JA50" s="144"/>
      <c r="JB50" s="144"/>
      <c r="JC50" s="144"/>
      <c r="JD50" s="144"/>
      <c r="JE50" s="677" t="str">
        <f t="shared" si="30"/>
        <v/>
      </c>
      <c r="JF50" s="195"/>
      <c r="JG50" s="367"/>
      <c r="JH50" s="144"/>
      <c r="JI50" s="144"/>
      <c r="JJ50" s="144"/>
      <c r="JK50" s="144"/>
      <c r="JL50" s="144"/>
      <c r="JM50" s="144"/>
      <c r="JN50" s="144"/>
      <c r="JO50" s="144"/>
      <c r="JP50" s="144"/>
      <c r="JQ50" s="144"/>
      <c r="JR50" s="144"/>
      <c r="JS50" s="144"/>
      <c r="JT50" s="144"/>
      <c r="JU50" s="144"/>
      <c r="JV50" s="144"/>
      <c r="JW50" s="144"/>
      <c r="JX50" s="144"/>
      <c r="JY50" s="144"/>
      <c r="JZ50" s="144"/>
      <c r="KA50" s="144"/>
      <c r="KB50" s="144"/>
      <c r="KC50" s="144"/>
      <c r="KD50" s="144"/>
      <c r="KE50" s="677" t="str">
        <f t="shared" si="31"/>
        <v/>
      </c>
    </row>
    <row r="51" spans="3:291">
      <c r="C51" s="310">
        <v>28</v>
      </c>
      <c r="D51" s="303"/>
      <c r="E51" s="675"/>
      <c r="F51" s="144"/>
      <c r="G51" s="144"/>
      <c r="H51" s="367"/>
      <c r="I51" s="144"/>
      <c r="J51" s="144"/>
      <c r="K51" s="144"/>
      <c r="L51" s="144"/>
      <c r="M51" s="144"/>
      <c r="N51" s="144"/>
      <c r="O51" s="144"/>
      <c r="P51" s="144"/>
      <c r="Q51" s="144"/>
      <c r="R51" s="144"/>
      <c r="S51" s="144"/>
      <c r="T51" s="144"/>
      <c r="U51" s="144"/>
      <c r="V51" s="144"/>
      <c r="W51" s="144"/>
      <c r="X51" s="144"/>
      <c r="Y51" s="144"/>
      <c r="Z51" s="144"/>
      <c r="AA51" s="144"/>
      <c r="AB51" s="144"/>
      <c r="AC51" s="144"/>
      <c r="AD51" s="144"/>
      <c r="AE51" s="677" t="str">
        <f t="shared" si="21"/>
        <v/>
      </c>
      <c r="AF51" s="195"/>
      <c r="AG51" s="367"/>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677" t="str">
        <f t="shared" si="22"/>
        <v/>
      </c>
      <c r="BF51" s="195"/>
      <c r="BG51" s="367"/>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677" t="str">
        <f t="shared" si="23"/>
        <v/>
      </c>
      <c r="CF51" s="195"/>
      <c r="CG51" s="367"/>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677" t="str">
        <f t="shared" si="24"/>
        <v/>
      </c>
      <c r="DF51" s="195"/>
      <c r="DG51" s="367"/>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677" t="str">
        <f t="shared" si="25"/>
        <v/>
      </c>
      <c r="EF51" s="195"/>
      <c r="EG51" s="367"/>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677" t="str">
        <f t="shared" si="26"/>
        <v/>
      </c>
      <c r="FF51" s="195"/>
      <c r="FG51" s="367"/>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677" t="str">
        <f t="shared" si="27"/>
        <v/>
      </c>
      <c r="GF51" s="195"/>
      <c r="GG51" s="367"/>
      <c r="GH51" s="144"/>
      <c r="GI51" s="144"/>
      <c r="GJ51" s="144"/>
      <c r="GK51" s="144"/>
      <c r="GL51" s="144"/>
      <c r="GM51" s="144"/>
      <c r="GN51" s="144"/>
      <c r="GO51" s="144"/>
      <c r="GP51" s="144"/>
      <c r="GQ51" s="144"/>
      <c r="GR51" s="144"/>
      <c r="GS51" s="144"/>
      <c r="GT51" s="144"/>
      <c r="GU51" s="144"/>
      <c r="GV51" s="144"/>
      <c r="GW51" s="144"/>
      <c r="GX51" s="144"/>
      <c r="GY51" s="144"/>
      <c r="GZ51" s="144"/>
      <c r="HA51" s="144"/>
      <c r="HB51" s="144"/>
      <c r="HC51" s="144"/>
      <c r="HD51" s="144"/>
      <c r="HE51" s="677" t="str">
        <f t="shared" si="28"/>
        <v/>
      </c>
      <c r="HF51" s="195"/>
      <c r="HG51" s="367"/>
      <c r="HH51" s="144"/>
      <c r="HI51" s="144"/>
      <c r="HJ51" s="144"/>
      <c r="HK51" s="144"/>
      <c r="HL51" s="144"/>
      <c r="HM51" s="144"/>
      <c r="HN51" s="144"/>
      <c r="HO51" s="144"/>
      <c r="HP51" s="144"/>
      <c r="HQ51" s="144"/>
      <c r="HR51" s="144"/>
      <c r="HS51" s="144"/>
      <c r="HT51" s="144"/>
      <c r="HU51" s="144"/>
      <c r="HV51" s="144"/>
      <c r="HW51" s="144"/>
      <c r="HX51" s="144"/>
      <c r="HY51" s="144"/>
      <c r="HZ51" s="144"/>
      <c r="IA51" s="144"/>
      <c r="IB51" s="144"/>
      <c r="IC51" s="144"/>
      <c r="ID51" s="144"/>
      <c r="IE51" s="677" t="str">
        <f t="shared" si="29"/>
        <v/>
      </c>
      <c r="IF51" s="195"/>
      <c r="IG51" s="367"/>
      <c r="IH51" s="144"/>
      <c r="II51" s="144"/>
      <c r="IJ51" s="144"/>
      <c r="IK51" s="144"/>
      <c r="IL51" s="144"/>
      <c r="IM51" s="144"/>
      <c r="IN51" s="144"/>
      <c r="IO51" s="144"/>
      <c r="IP51" s="144"/>
      <c r="IQ51" s="144"/>
      <c r="IR51" s="144"/>
      <c r="IS51" s="144"/>
      <c r="IT51" s="144"/>
      <c r="IU51" s="144"/>
      <c r="IV51" s="144"/>
      <c r="IW51" s="144"/>
      <c r="IX51" s="144"/>
      <c r="IY51" s="144"/>
      <c r="IZ51" s="144"/>
      <c r="JA51" s="144"/>
      <c r="JB51" s="144"/>
      <c r="JC51" s="144"/>
      <c r="JD51" s="144"/>
      <c r="JE51" s="677" t="str">
        <f t="shared" si="30"/>
        <v/>
      </c>
      <c r="JF51" s="195"/>
      <c r="JG51" s="367"/>
      <c r="JH51" s="144"/>
      <c r="JI51" s="144"/>
      <c r="JJ51" s="144"/>
      <c r="JK51" s="144"/>
      <c r="JL51" s="144"/>
      <c r="JM51" s="144"/>
      <c r="JN51" s="144"/>
      <c r="JO51" s="144"/>
      <c r="JP51" s="144"/>
      <c r="JQ51" s="144"/>
      <c r="JR51" s="144"/>
      <c r="JS51" s="144"/>
      <c r="JT51" s="144"/>
      <c r="JU51" s="144"/>
      <c r="JV51" s="144"/>
      <c r="JW51" s="144"/>
      <c r="JX51" s="144"/>
      <c r="JY51" s="144"/>
      <c r="JZ51" s="144"/>
      <c r="KA51" s="144"/>
      <c r="KB51" s="144"/>
      <c r="KC51" s="144"/>
      <c r="KD51" s="144"/>
      <c r="KE51" s="677" t="str">
        <f t="shared" si="31"/>
        <v/>
      </c>
    </row>
    <row r="52" spans="3:291">
      <c r="C52" s="310">
        <v>29</v>
      </c>
      <c r="D52" s="303"/>
      <c r="E52" s="675"/>
      <c r="F52" s="144"/>
      <c r="G52" s="144"/>
      <c r="H52" s="367"/>
      <c r="I52" s="144"/>
      <c r="J52" s="144"/>
      <c r="K52" s="144"/>
      <c r="L52" s="144"/>
      <c r="M52" s="144"/>
      <c r="N52" s="144"/>
      <c r="O52" s="144"/>
      <c r="P52" s="144"/>
      <c r="Q52" s="144"/>
      <c r="R52" s="144"/>
      <c r="S52" s="144"/>
      <c r="T52" s="144"/>
      <c r="U52" s="144"/>
      <c r="V52" s="144"/>
      <c r="W52" s="144"/>
      <c r="X52" s="144"/>
      <c r="Y52" s="144"/>
      <c r="Z52" s="144"/>
      <c r="AA52" s="144"/>
      <c r="AB52" s="144"/>
      <c r="AC52" s="144"/>
      <c r="AD52" s="144"/>
      <c r="AE52" s="677" t="str">
        <f t="shared" si="21"/>
        <v/>
      </c>
      <c r="AF52" s="195"/>
      <c r="AG52" s="367"/>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677" t="str">
        <f t="shared" si="22"/>
        <v/>
      </c>
      <c r="BF52" s="195"/>
      <c r="BG52" s="367"/>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677" t="str">
        <f t="shared" si="23"/>
        <v/>
      </c>
      <c r="CF52" s="195"/>
      <c r="CG52" s="367"/>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677" t="str">
        <f t="shared" si="24"/>
        <v/>
      </c>
      <c r="DF52" s="195"/>
      <c r="DG52" s="367"/>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677" t="str">
        <f t="shared" si="25"/>
        <v/>
      </c>
      <c r="EF52" s="195"/>
      <c r="EG52" s="367"/>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677" t="str">
        <f t="shared" si="26"/>
        <v/>
      </c>
      <c r="FF52" s="195"/>
      <c r="FG52" s="367"/>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677" t="str">
        <f t="shared" si="27"/>
        <v/>
      </c>
      <c r="GF52" s="195"/>
      <c r="GG52" s="367"/>
      <c r="GH52" s="144"/>
      <c r="GI52" s="144"/>
      <c r="GJ52" s="144"/>
      <c r="GK52" s="144"/>
      <c r="GL52" s="144"/>
      <c r="GM52" s="144"/>
      <c r="GN52" s="144"/>
      <c r="GO52" s="144"/>
      <c r="GP52" s="144"/>
      <c r="GQ52" s="144"/>
      <c r="GR52" s="144"/>
      <c r="GS52" s="144"/>
      <c r="GT52" s="144"/>
      <c r="GU52" s="144"/>
      <c r="GV52" s="144"/>
      <c r="GW52" s="144"/>
      <c r="GX52" s="144"/>
      <c r="GY52" s="144"/>
      <c r="GZ52" s="144"/>
      <c r="HA52" s="144"/>
      <c r="HB52" s="144"/>
      <c r="HC52" s="144"/>
      <c r="HD52" s="144"/>
      <c r="HE52" s="677" t="str">
        <f t="shared" si="28"/>
        <v/>
      </c>
      <c r="HF52" s="195"/>
      <c r="HG52" s="367"/>
      <c r="HH52" s="144"/>
      <c r="HI52" s="144"/>
      <c r="HJ52" s="144"/>
      <c r="HK52" s="144"/>
      <c r="HL52" s="144"/>
      <c r="HM52" s="144"/>
      <c r="HN52" s="144"/>
      <c r="HO52" s="144"/>
      <c r="HP52" s="144"/>
      <c r="HQ52" s="144"/>
      <c r="HR52" s="144"/>
      <c r="HS52" s="144"/>
      <c r="HT52" s="144"/>
      <c r="HU52" s="144"/>
      <c r="HV52" s="144"/>
      <c r="HW52" s="144"/>
      <c r="HX52" s="144"/>
      <c r="HY52" s="144"/>
      <c r="HZ52" s="144"/>
      <c r="IA52" s="144"/>
      <c r="IB52" s="144"/>
      <c r="IC52" s="144"/>
      <c r="ID52" s="144"/>
      <c r="IE52" s="677" t="str">
        <f t="shared" si="29"/>
        <v/>
      </c>
      <c r="IF52" s="195"/>
      <c r="IG52" s="367"/>
      <c r="IH52" s="144"/>
      <c r="II52" s="144"/>
      <c r="IJ52" s="144"/>
      <c r="IK52" s="144"/>
      <c r="IL52" s="144"/>
      <c r="IM52" s="144"/>
      <c r="IN52" s="144"/>
      <c r="IO52" s="144"/>
      <c r="IP52" s="144"/>
      <c r="IQ52" s="144"/>
      <c r="IR52" s="144"/>
      <c r="IS52" s="144"/>
      <c r="IT52" s="144"/>
      <c r="IU52" s="144"/>
      <c r="IV52" s="144"/>
      <c r="IW52" s="144"/>
      <c r="IX52" s="144"/>
      <c r="IY52" s="144"/>
      <c r="IZ52" s="144"/>
      <c r="JA52" s="144"/>
      <c r="JB52" s="144"/>
      <c r="JC52" s="144"/>
      <c r="JD52" s="144"/>
      <c r="JE52" s="677" t="str">
        <f t="shared" si="30"/>
        <v/>
      </c>
      <c r="JF52" s="195"/>
      <c r="JG52" s="367"/>
      <c r="JH52" s="144"/>
      <c r="JI52" s="144"/>
      <c r="JJ52" s="144"/>
      <c r="JK52" s="144"/>
      <c r="JL52" s="144"/>
      <c r="JM52" s="144"/>
      <c r="JN52" s="144"/>
      <c r="JO52" s="144"/>
      <c r="JP52" s="144"/>
      <c r="JQ52" s="144"/>
      <c r="JR52" s="144"/>
      <c r="JS52" s="144"/>
      <c r="JT52" s="144"/>
      <c r="JU52" s="144"/>
      <c r="JV52" s="144"/>
      <c r="JW52" s="144"/>
      <c r="JX52" s="144"/>
      <c r="JY52" s="144"/>
      <c r="JZ52" s="144"/>
      <c r="KA52" s="144"/>
      <c r="KB52" s="144"/>
      <c r="KC52" s="144"/>
      <c r="KD52" s="144"/>
      <c r="KE52" s="677" t="str">
        <f t="shared" si="31"/>
        <v/>
      </c>
    </row>
    <row r="53" spans="3:291">
      <c r="C53" s="310">
        <v>30</v>
      </c>
      <c r="D53" s="303"/>
      <c r="E53" s="675"/>
      <c r="F53" s="144"/>
      <c r="G53" s="144"/>
      <c r="H53" s="367"/>
      <c r="I53" s="144"/>
      <c r="J53" s="144"/>
      <c r="K53" s="144"/>
      <c r="L53" s="144"/>
      <c r="M53" s="144"/>
      <c r="N53" s="144"/>
      <c r="O53" s="144"/>
      <c r="P53" s="144"/>
      <c r="Q53" s="144"/>
      <c r="R53" s="144"/>
      <c r="S53" s="144"/>
      <c r="T53" s="144"/>
      <c r="U53" s="144"/>
      <c r="V53" s="144"/>
      <c r="W53" s="144"/>
      <c r="X53" s="144"/>
      <c r="Y53" s="144"/>
      <c r="Z53" s="144"/>
      <c r="AA53" s="144"/>
      <c r="AB53" s="144"/>
      <c r="AC53" s="144"/>
      <c r="AD53" s="144"/>
      <c r="AE53" s="677" t="str">
        <f t="shared" si="21"/>
        <v/>
      </c>
      <c r="AF53" s="195"/>
      <c r="AG53" s="367"/>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677" t="str">
        <f t="shared" si="22"/>
        <v/>
      </c>
      <c r="BF53" s="195"/>
      <c r="BG53" s="367"/>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677" t="str">
        <f t="shared" si="23"/>
        <v/>
      </c>
      <c r="CF53" s="195"/>
      <c r="CG53" s="367"/>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677" t="str">
        <f t="shared" si="24"/>
        <v/>
      </c>
      <c r="DF53" s="195"/>
      <c r="DG53" s="367"/>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677" t="str">
        <f t="shared" si="25"/>
        <v/>
      </c>
      <c r="EF53" s="195"/>
      <c r="EG53" s="367"/>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677" t="str">
        <f t="shared" si="26"/>
        <v/>
      </c>
      <c r="FF53" s="195"/>
      <c r="FG53" s="367"/>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677" t="str">
        <f t="shared" si="27"/>
        <v/>
      </c>
      <c r="GF53" s="195"/>
      <c r="GG53" s="367"/>
      <c r="GH53" s="144"/>
      <c r="GI53" s="144"/>
      <c r="GJ53" s="144"/>
      <c r="GK53" s="144"/>
      <c r="GL53" s="144"/>
      <c r="GM53" s="144"/>
      <c r="GN53" s="144"/>
      <c r="GO53" s="144"/>
      <c r="GP53" s="144"/>
      <c r="GQ53" s="144"/>
      <c r="GR53" s="144"/>
      <c r="GS53" s="144"/>
      <c r="GT53" s="144"/>
      <c r="GU53" s="144"/>
      <c r="GV53" s="144"/>
      <c r="GW53" s="144"/>
      <c r="GX53" s="144"/>
      <c r="GY53" s="144"/>
      <c r="GZ53" s="144"/>
      <c r="HA53" s="144"/>
      <c r="HB53" s="144"/>
      <c r="HC53" s="144"/>
      <c r="HD53" s="144"/>
      <c r="HE53" s="677" t="str">
        <f t="shared" si="28"/>
        <v/>
      </c>
      <c r="HF53" s="195"/>
      <c r="HG53" s="367"/>
      <c r="HH53" s="144"/>
      <c r="HI53" s="144"/>
      <c r="HJ53" s="144"/>
      <c r="HK53" s="144"/>
      <c r="HL53" s="144"/>
      <c r="HM53" s="144"/>
      <c r="HN53" s="144"/>
      <c r="HO53" s="144"/>
      <c r="HP53" s="144"/>
      <c r="HQ53" s="144"/>
      <c r="HR53" s="144"/>
      <c r="HS53" s="144"/>
      <c r="HT53" s="144"/>
      <c r="HU53" s="144"/>
      <c r="HV53" s="144"/>
      <c r="HW53" s="144"/>
      <c r="HX53" s="144"/>
      <c r="HY53" s="144"/>
      <c r="HZ53" s="144"/>
      <c r="IA53" s="144"/>
      <c r="IB53" s="144"/>
      <c r="IC53" s="144"/>
      <c r="ID53" s="144"/>
      <c r="IE53" s="677" t="str">
        <f t="shared" si="29"/>
        <v/>
      </c>
      <c r="IF53" s="195"/>
      <c r="IG53" s="367"/>
      <c r="IH53" s="144"/>
      <c r="II53" s="144"/>
      <c r="IJ53" s="144"/>
      <c r="IK53" s="144"/>
      <c r="IL53" s="144"/>
      <c r="IM53" s="144"/>
      <c r="IN53" s="144"/>
      <c r="IO53" s="144"/>
      <c r="IP53" s="144"/>
      <c r="IQ53" s="144"/>
      <c r="IR53" s="144"/>
      <c r="IS53" s="144"/>
      <c r="IT53" s="144"/>
      <c r="IU53" s="144"/>
      <c r="IV53" s="144"/>
      <c r="IW53" s="144"/>
      <c r="IX53" s="144"/>
      <c r="IY53" s="144"/>
      <c r="IZ53" s="144"/>
      <c r="JA53" s="144"/>
      <c r="JB53" s="144"/>
      <c r="JC53" s="144"/>
      <c r="JD53" s="144"/>
      <c r="JE53" s="677" t="str">
        <f t="shared" si="30"/>
        <v/>
      </c>
      <c r="JF53" s="195"/>
      <c r="JG53" s="367"/>
      <c r="JH53" s="144"/>
      <c r="JI53" s="144"/>
      <c r="JJ53" s="144"/>
      <c r="JK53" s="144"/>
      <c r="JL53" s="144"/>
      <c r="JM53" s="144"/>
      <c r="JN53" s="144"/>
      <c r="JO53" s="144"/>
      <c r="JP53" s="144"/>
      <c r="JQ53" s="144"/>
      <c r="JR53" s="144"/>
      <c r="JS53" s="144"/>
      <c r="JT53" s="144"/>
      <c r="JU53" s="144"/>
      <c r="JV53" s="144"/>
      <c r="JW53" s="144"/>
      <c r="JX53" s="144"/>
      <c r="JY53" s="144"/>
      <c r="JZ53" s="144"/>
      <c r="KA53" s="144"/>
      <c r="KB53" s="144"/>
      <c r="KC53" s="144"/>
      <c r="KD53" s="144"/>
      <c r="KE53" s="677" t="str">
        <f t="shared" si="31"/>
        <v/>
      </c>
    </row>
    <row r="54" spans="3:291">
      <c r="C54" s="310">
        <v>31</v>
      </c>
      <c r="D54" s="303"/>
      <c r="E54" s="675"/>
      <c r="F54" s="144"/>
      <c r="G54" s="144"/>
      <c r="H54" s="367"/>
      <c r="I54" s="144"/>
      <c r="J54" s="144"/>
      <c r="K54" s="144"/>
      <c r="L54" s="144"/>
      <c r="M54" s="144"/>
      <c r="N54" s="144"/>
      <c r="O54" s="144"/>
      <c r="P54" s="144"/>
      <c r="Q54" s="144"/>
      <c r="R54" s="144"/>
      <c r="S54" s="144"/>
      <c r="T54" s="144"/>
      <c r="U54" s="144"/>
      <c r="V54" s="144"/>
      <c r="W54" s="144"/>
      <c r="X54" s="144"/>
      <c r="Y54" s="144"/>
      <c r="Z54" s="144"/>
      <c r="AA54" s="144"/>
      <c r="AB54" s="144"/>
      <c r="AC54" s="144"/>
      <c r="AD54" s="144"/>
      <c r="AE54" s="677" t="str">
        <f t="shared" si="21"/>
        <v/>
      </c>
      <c r="AF54" s="195"/>
      <c r="AG54" s="367"/>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677" t="str">
        <f t="shared" si="22"/>
        <v/>
      </c>
      <c r="BF54" s="195"/>
      <c r="BG54" s="367"/>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677" t="str">
        <f t="shared" si="23"/>
        <v/>
      </c>
      <c r="CF54" s="195"/>
      <c r="CG54" s="367"/>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677" t="str">
        <f t="shared" si="24"/>
        <v/>
      </c>
      <c r="DF54" s="195"/>
      <c r="DG54" s="367"/>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677" t="str">
        <f t="shared" si="25"/>
        <v/>
      </c>
      <c r="EF54" s="195"/>
      <c r="EG54" s="367"/>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677" t="str">
        <f t="shared" si="26"/>
        <v/>
      </c>
      <c r="FF54" s="195"/>
      <c r="FG54" s="367"/>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677" t="str">
        <f t="shared" si="27"/>
        <v/>
      </c>
      <c r="GF54" s="195"/>
      <c r="GG54" s="367"/>
      <c r="GH54" s="144"/>
      <c r="GI54" s="144"/>
      <c r="GJ54" s="144"/>
      <c r="GK54" s="144"/>
      <c r="GL54" s="144"/>
      <c r="GM54" s="144"/>
      <c r="GN54" s="144"/>
      <c r="GO54" s="144"/>
      <c r="GP54" s="144"/>
      <c r="GQ54" s="144"/>
      <c r="GR54" s="144"/>
      <c r="GS54" s="144"/>
      <c r="GT54" s="144"/>
      <c r="GU54" s="144"/>
      <c r="GV54" s="144"/>
      <c r="GW54" s="144"/>
      <c r="GX54" s="144"/>
      <c r="GY54" s="144"/>
      <c r="GZ54" s="144"/>
      <c r="HA54" s="144"/>
      <c r="HB54" s="144"/>
      <c r="HC54" s="144"/>
      <c r="HD54" s="144"/>
      <c r="HE54" s="677" t="str">
        <f t="shared" si="28"/>
        <v/>
      </c>
      <c r="HF54" s="195"/>
      <c r="HG54" s="367"/>
      <c r="HH54" s="144"/>
      <c r="HI54" s="144"/>
      <c r="HJ54" s="144"/>
      <c r="HK54" s="144"/>
      <c r="HL54" s="144"/>
      <c r="HM54" s="144"/>
      <c r="HN54" s="144"/>
      <c r="HO54" s="144"/>
      <c r="HP54" s="144"/>
      <c r="HQ54" s="144"/>
      <c r="HR54" s="144"/>
      <c r="HS54" s="144"/>
      <c r="HT54" s="144"/>
      <c r="HU54" s="144"/>
      <c r="HV54" s="144"/>
      <c r="HW54" s="144"/>
      <c r="HX54" s="144"/>
      <c r="HY54" s="144"/>
      <c r="HZ54" s="144"/>
      <c r="IA54" s="144"/>
      <c r="IB54" s="144"/>
      <c r="IC54" s="144"/>
      <c r="ID54" s="144"/>
      <c r="IE54" s="677" t="str">
        <f t="shared" si="29"/>
        <v/>
      </c>
      <c r="IF54" s="195"/>
      <c r="IG54" s="367"/>
      <c r="IH54" s="144"/>
      <c r="II54" s="144"/>
      <c r="IJ54" s="144"/>
      <c r="IK54" s="144"/>
      <c r="IL54" s="144"/>
      <c r="IM54" s="144"/>
      <c r="IN54" s="144"/>
      <c r="IO54" s="144"/>
      <c r="IP54" s="144"/>
      <c r="IQ54" s="144"/>
      <c r="IR54" s="144"/>
      <c r="IS54" s="144"/>
      <c r="IT54" s="144"/>
      <c r="IU54" s="144"/>
      <c r="IV54" s="144"/>
      <c r="IW54" s="144"/>
      <c r="IX54" s="144"/>
      <c r="IY54" s="144"/>
      <c r="IZ54" s="144"/>
      <c r="JA54" s="144"/>
      <c r="JB54" s="144"/>
      <c r="JC54" s="144"/>
      <c r="JD54" s="144"/>
      <c r="JE54" s="677" t="str">
        <f t="shared" si="30"/>
        <v/>
      </c>
      <c r="JF54" s="195"/>
      <c r="JG54" s="367"/>
      <c r="JH54" s="144"/>
      <c r="JI54" s="144"/>
      <c r="JJ54" s="144"/>
      <c r="JK54" s="144"/>
      <c r="JL54" s="144"/>
      <c r="JM54" s="144"/>
      <c r="JN54" s="144"/>
      <c r="JO54" s="144"/>
      <c r="JP54" s="144"/>
      <c r="JQ54" s="144"/>
      <c r="JR54" s="144"/>
      <c r="JS54" s="144"/>
      <c r="JT54" s="144"/>
      <c r="JU54" s="144"/>
      <c r="JV54" s="144"/>
      <c r="JW54" s="144"/>
      <c r="JX54" s="144"/>
      <c r="JY54" s="144"/>
      <c r="JZ54" s="144"/>
      <c r="KA54" s="144"/>
      <c r="KB54" s="144"/>
      <c r="KC54" s="144"/>
      <c r="KD54" s="144"/>
      <c r="KE54" s="677" t="str">
        <f t="shared" si="31"/>
        <v/>
      </c>
    </row>
    <row r="55" spans="3:291" ht="15" customHeight="1">
      <c r="C55" s="310">
        <v>32</v>
      </c>
      <c r="D55" s="303"/>
      <c r="E55" s="675"/>
      <c r="F55" s="144"/>
      <c r="G55" s="144"/>
      <c r="H55" s="367"/>
      <c r="I55" s="144"/>
      <c r="J55" s="144"/>
      <c r="K55" s="144"/>
      <c r="L55" s="144"/>
      <c r="M55" s="144"/>
      <c r="N55" s="144"/>
      <c r="O55" s="144"/>
      <c r="P55" s="144"/>
      <c r="Q55" s="144"/>
      <c r="R55" s="144"/>
      <c r="S55" s="144"/>
      <c r="T55" s="144"/>
      <c r="U55" s="144"/>
      <c r="V55" s="144"/>
      <c r="W55" s="144"/>
      <c r="X55" s="144"/>
      <c r="Y55" s="144"/>
      <c r="Z55" s="144"/>
      <c r="AA55" s="144"/>
      <c r="AB55" s="144"/>
      <c r="AC55" s="144"/>
      <c r="AD55" s="144"/>
      <c r="AE55" s="677" t="str">
        <f t="shared" si="21"/>
        <v/>
      </c>
      <c r="AF55" s="195"/>
      <c r="AG55" s="367"/>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677" t="str">
        <f t="shared" si="22"/>
        <v/>
      </c>
      <c r="BF55" s="195"/>
      <c r="BG55" s="367"/>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677" t="str">
        <f t="shared" si="23"/>
        <v/>
      </c>
      <c r="CF55" s="195"/>
      <c r="CG55" s="367"/>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677" t="str">
        <f t="shared" si="24"/>
        <v/>
      </c>
      <c r="DF55" s="195"/>
      <c r="DG55" s="367"/>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144"/>
      <c r="EE55" s="677" t="str">
        <f t="shared" si="25"/>
        <v/>
      </c>
      <c r="EF55" s="195"/>
      <c r="EG55" s="367"/>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677" t="str">
        <f t="shared" si="26"/>
        <v/>
      </c>
      <c r="FF55" s="195"/>
      <c r="FG55" s="367"/>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677" t="str">
        <f t="shared" si="27"/>
        <v/>
      </c>
      <c r="GF55" s="195"/>
      <c r="GG55" s="367"/>
      <c r="GH55" s="144"/>
      <c r="GI55" s="144"/>
      <c r="GJ55" s="144"/>
      <c r="GK55" s="144"/>
      <c r="GL55" s="144"/>
      <c r="GM55" s="144"/>
      <c r="GN55" s="144"/>
      <c r="GO55" s="144"/>
      <c r="GP55" s="144"/>
      <c r="GQ55" s="144"/>
      <c r="GR55" s="144"/>
      <c r="GS55" s="144"/>
      <c r="GT55" s="144"/>
      <c r="GU55" s="144"/>
      <c r="GV55" s="144"/>
      <c r="GW55" s="144"/>
      <c r="GX55" s="144"/>
      <c r="GY55" s="144"/>
      <c r="GZ55" s="144"/>
      <c r="HA55" s="144"/>
      <c r="HB55" s="144"/>
      <c r="HC55" s="144"/>
      <c r="HD55" s="144"/>
      <c r="HE55" s="677" t="str">
        <f t="shared" si="28"/>
        <v/>
      </c>
      <c r="HF55" s="195"/>
      <c r="HG55" s="367"/>
      <c r="HH55" s="144"/>
      <c r="HI55" s="144"/>
      <c r="HJ55" s="144"/>
      <c r="HK55" s="144"/>
      <c r="HL55" s="144"/>
      <c r="HM55" s="144"/>
      <c r="HN55" s="144"/>
      <c r="HO55" s="144"/>
      <c r="HP55" s="144"/>
      <c r="HQ55" s="144"/>
      <c r="HR55" s="144"/>
      <c r="HS55" s="144"/>
      <c r="HT55" s="144"/>
      <c r="HU55" s="144"/>
      <c r="HV55" s="144"/>
      <c r="HW55" s="144"/>
      <c r="HX55" s="144"/>
      <c r="HY55" s="144"/>
      <c r="HZ55" s="144"/>
      <c r="IA55" s="144"/>
      <c r="IB55" s="144"/>
      <c r="IC55" s="144"/>
      <c r="ID55" s="144"/>
      <c r="IE55" s="677" t="str">
        <f t="shared" si="29"/>
        <v/>
      </c>
      <c r="IF55" s="195"/>
      <c r="IG55" s="367"/>
      <c r="IH55" s="144"/>
      <c r="II55" s="144"/>
      <c r="IJ55" s="144"/>
      <c r="IK55" s="144"/>
      <c r="IL55" s="144"/>
      <c r="IM55" s="144"/>
      <c r="IN55" s="144"/>
      <c r="IO55" s="144"/>
      <c r="IP55" s="144"/>
      <c r="IQ55" s="144"/>
      <c r="IR55" s="144"/>
      <c r="IS55" s="144"/>
      <c r="IT55" s="144"/>
      <c r="IU55" s="144"/>
      <c r="IV55" s="144"/>
      <c r="IW55" s="144"/>
      <c r="IX55" s="144"/>
      <c r="IY55" s="144"/>
      <c r="IZ55" s="144"/>
      <c r="JA55" s="144"/>
      <c r="JB55" s="144"/>
      <c r="JC55" s="144"/>
      <c r="JD55" s="144"/>
      <c r="JE55" s="677" t="str">
        <f t="shared" si="30"/>
        <v/>
      </c>
      <c r="JF55" s="195"/>
      <c r="JG55" s="367"/>
      <c r="JH55" s="144"/>
      <c r="JI55" s="144"/>
      <c r="JJ55" s="144"/>
      <c r="JK55" s="144"/>
      <c r="JL55" s="144"/>
      <c r="JM55" s="144"/>
      <c r="JN55" s="144"/>
      <c r="JO55" s="144"/>
      <c r="JP55" s="144"/>
      <c r="JQ55" s="144"/>
      <c r="JR55" s="144"/>
      <c r="JS55" s="144"/>
      <c r="JT55" s="144"/>
      <c r="JU55" s="144"/>
      <c r="JV55" s="144"/>
      <c r="JW55" s="144"/>
      <c r="JX55" s="144"/>
      <c r="JY55" s="144"/>
      <c r="JZ55" s="144"/>
      <c r="KA55" s="144"/>
      <c r="KB55" s="144"/>
      <c r="KC55" s="144"/>
      <c r="KD55" s="144"/>
      <c r="KE55" s="677" t="str">
        <f t="shared" si="31"/>
        <v/>
      </c>
    </row>
    <row r="56" spans="3:291" ht="15" customHeight="1">
      <c r="C56" s="310">
        <v>33</v>
      </c>
      <c r="D56" s="303"/>
      <c r="E56" s="675"/>
      <c r="F56" s="144"/>
      <c r="G56" s="144"/>
      <c r="H56" s="367"/>
      <c r="I56" s="144"/>
      <c r="J56" s="144"/>
      <c r="K56" s="144"/>
      <c r="L56" s="144"/>
      <c r="M56" s="144"/>
      <c r="N56" s="144"/>
      <c r="O56" s="144"/>
      <c r="P56" s="144"/>
      <c r="Q56" s="144"/>
      <c r="R56" s="144"/>
      <c r="S56" s="144"/>
      <c r="T56" s="144"/>
      <c r="U56" s="144"/>
      <c r="V56" s="144"/>
      <c r="W56" s="144"/>
      <c r="X56" s="144"/>
      <c r="Y56" s="144"/>
      <c r="Z56" s="144"/>
      <c r="AA56" s="144"/>
      <c r="AB56" s="144"/>
      <c r="AC56" s="144"/>
      <c r="AD56" s="144"/>
      <c r="AE56" s="677" t="str">
        <f t="shared" si="21"/>
        <v/>
      </c>
      <c r="AF56" s="195"/>
      <c r="AG56" s="367"/>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677" t="str">
        <f t="shared" si="22"/>
        <v/>
      </c>
      <c r="BF56" s="195"/>
      <c r="BG56" s="367"/>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677" t="str">
        <f t="shared" si="23"/>
        <v/>
      </c>
      <c r="CF56" s="195"/>
      <c r="CG56" s="367"/>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677" t="str">
        <f t="shared" si="24"/>
        <v/>
      </c>
      <c r="DF56" s="195"/>
      <c r="DG56" s="367"/>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144"/>
      <c r="EE56" s="677" t="str">
        <f t="shared" si="25"/>
        <v/>
      </c>
      <c r="EF56" s="195"/>
      <c r="EG56" s="367"/>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677" t="str">
        <f t="shared" si="26"/>
        <v/>
      </c>
      <c r="FF56" s="195"/>
      <c r="FG56" s="367"/>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677" t="str">
        <f t="shared" si="27"/>
        <v/>
      </c>
      <c r="GF56" s="195"/>
      <c r="GG56" s="367"/>
      <c r="GH56" s="144"/>
      <c r="GI56" s="144"/>
      <c r="GJ56" s="144"/>
      <c r="GK56" s="144"/>
      <c r="GL56" s="144"/>
      <c r="GM56" s="144"/>
      <c r="GN56" s="144"/>
      <c r="GO56" s="144"/>
      <c r="GP56" s="144"/>
      <c r="GQ56" s="144"/>
      <c r="GR56" s="144"/>
      <c r="GS56" s="144"/>
      <c r="GT56" s="144"/>
      <c r="GU56" s="144"/>
      <c r="GV56" s="144"/>
      <c r="GW56" s="144"/>
      <c r="GX56" s="144"/>
      <c r="GY56" s="144"/>
      <c r="GZ56" s="144"/>
      <c r="HA56" s="144"/>
      <c r="HB56" s="144"/>
      <c r="HC56" s="144"/>
      <c r="HD56" s="144"/>
      <c r="HE56" s="677" t="str">
        <f t="shared" si="28"/>
        <v/>
      </c>
      <c r="HF56" s="195"/>
      <c r="HG56" s="367"/>
      <c r="HH56" s="144"/>
      <c r="HI56" s="144"/>
      <c r="HJ56" s="144"/>
      <c r="HK56" s="144"/>
      <c r="HL56" s="144"/>
      <c r="HM56" s="144"/>
      <c r="HN56" s="144"/>
      <c r="HO56" s="144"/>
      <c r="HP56" s="144"/>
      <c r="HQ56" s="144"/>
      <c r="HR56" s="144"/>
      <c r="HS56" s="144"/>
      <c r="HT56" s="144"/>
      <c r="HU56" s="144"/>
      <c r="HV56" s="144"/>
      <c r="HW56" s="144"/>
      <c r="HX56" s="144"/>
      <c r="HY56" s="144"/>
      <c r="HZ56" s="144"/>
      <c r="IA56" s="144"/>
      <c r="IB56" s="144"/>
      <c r="IC56" s="144"/>
      <c r="ID56" s="144"/>
      <c r="IE56" s="677" t="str">
        <f t="shared" si="29"/>
        <v/>
      </c>
      <c r="IF56" s="195"/>
      <c r="IG56" s="367"/>
      <c r="IH56" s="144"/>
      <c r="II56" s="144"/>
      <c r="IJ56" s="144"/>
      <c r="IK56" s="144"/>
      <c r="IL56" s="144"/>
      <c r="IM56" s="144"/>
      <c r="IN56" s="144"/>
      <c r="IO56" s="144"/>
      <c r="IP56" s="144"/>
      <c r="IQ56" s="144"/>
      <c r="IR56" s="144"/>
      <c r="IS56" s="144"/>
      <c r="IT56" s="144"/>
      <c r="IU56" s="144"/>
      <c r="IV56" s="144"/>
      <c r="IW56" s="144"/>
      <c r="IX56" s="144"/>
      <c r="IY56" s="144"/>
      <c r="IZ56" s="144"/>
      <c r="JA56" s="144"/>
      <c r="JB56" s="144"/>
      <c r="JC56" s="144"/>
      <c r="JD56" s="144"/>
      <c r="JE56" s="677" t="str">
        <f t="shared" si="30"/>
        <v/>
      </c>
      <c r="JF56" s="195"/>
      <c r="JG56" s="367"/>
      <c r="JH56" s="144"/>
      <c r="JI56" s="144"/>
      <c r="JJ56" s="144"/>
      <c r="JK56" s="144"/>
      <c r="JL56" s="144"/>
      <c r="JM56" s="144"/>
      <c r="JN56" s="144"/>
      <c r="JO56" s="144"/>
      <c r="JP56" s="144"/>
      <c r="JQ56" s="144"/>
      <c r="JR56" s="144"/>
      <c r="JS56" s="144"/>
      <c r="JT56" s="144"/>
      <c r="JU56" s="144"/>
      <c r="JV56" s="144"/>
      <c r="JW56" s="144"/>
      <c r="JX56" s="144"/>
      <c r="JY56" s="144"/>
      <c r="JZ56" s="144"/>
      <c r="KA56" s="144"/>
      <c r="KB56" s="144"/>
      <c r="KC56" s="144"/>
      <c r="KD56" s="144"/>
      <c r="KE56" s="677" t="str">
        <f t="shared" si="31"/>
        <v/>
      </c>
    </row>
    <row r="57" spans="3:291" ht="15" customHeight="1">
      <c r="C57" s="310">
        <v>34</v>
      </c>
      <c r="D57" s="303"/>
      <c r="E57" s="675"/>
      <c r="F57" s="144"/>
      <c r="G57" s="144"/>
      <c r="H57" s="367"/>
      <c r="I57" s="144"/>
      <c r="J57" s="144"/>
      <c r="K57" s="144"/>
      <c r="L57" s="144"/>
      <c r="M57" s="144"/>
      <c r="N57" s="144"/>
      <c r="O57" s="144"/>
      <c r="P57" s="144"/>
      <c r="Q57" s="144"/>
      <c r="R57" s="144"/>
      <c r="S57" s="144"/>
      <c r="T57" s="144"/>
      <c r="U57" s="144"/>
      <c r="V57" s="144"/>
      <c r="W57" s="144"/>
      <c r="X57" s="144"/>
      <c r="Y57" s="144"/>
      <c r="Z57" s="144"/>
      <c r="AA57" s="144"/>
      <c r="AB57" s="144"/>
      <c r="AC57" s="144"/>
      <c r="AD57" s="144"/>
      <c r="AE57" s="677" t="str">
        <f t="shared" si="21"/>
        <v/>
      </c>
      <c r="AF57" s="195"/>
      <c r="AG57" s="367"/>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677" t="str">
        <f t="shared" si="22"/>
        <v/>
      </c>
      <c r="BF57" s="195"/>
      <c r="BG57" s="367"/>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677" t="str">
        <f t="shared" si="23"/>
        <v/>
      </c>
      <c r="CF57" s="195"/>
      <c r="CG57" s="367"/>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677" t="str">
        <f t="shared" si="24"/>
        <v/>
      </c>
      <c r="DF57" s="195"/>
      <c r="DG57" s="367"/>
      <c r="DH57" s="144"/>
      <c r="DI57" s="144"/>
      <c r="DJ57" s="144"/>
      <c r="DK57" s="144"/>
      <c r="DL57" s="144"/>
      <c r="DM57" s="144"/>
      <c r="DN57" s="144"/>
      <c r="DO57" s="144"/>
      <c r="DP57" s="144"/>
      <c r="DQ57" s="144"/>
      <c r="DR57" s="144"/>
      <c r="DS57" s="144"/>
      <c r="DT57" s="144"/>
      <c r="DU57" s="144"/>
      <c r="DV57" s="144"/>
      <c r="DW57" s="144"/>
      <c r="DX57" s="144"/>
      <c r="DY57" s="144"/>
      <c r="DZ57" s="144"/>
      <c r="EA57" s="144"/>
      <c r="EB57" s="144"/>
      <c r="EC57" s="144"/>
      <c r="ED57" s="144"/>
      <c r="EE57" s="677" t="str">
        <f t="shared" si="25"/>
        <v/>
      </c>
      <c r="EF57" s="195"/>
      <c r="EG57" s="367"/>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677" t="str">
        <f t="shared" si="26"/>
        <v/>
      </c>
      <c r="FF57" s="195"/>
      <c r="FG57" s="367"/>
      <c r="FH57" s="144"/>
      <c r="FI57" s="144"/>
      <c r="FJ57" s="144"/>
      <c r="FK57" s="144"/>
      <c r="FL57" s="144"/>
      <c r="FM57" s="144"/>
      <c r="FN57" s="144"/>
      <c r="FO57" s="144"/>
      <c r="FP57" s="144"/>
      <c r="FQ57" s="144"/>
      <c r="FR57" s="144"/>
      <c r="FS57" s="144"/>
      <c r="FT57" s="144"/>
      <c r="FU57" s="144"/>
      <c r="FV57" s="144"/>
      <c r="FW57" s="144"/>
      <c r="FX57" s="144"/>
      <c r="FY57" s="144"/>
      <c r="FZ57" s="144"/>
      <c r="GA57" s="144"/>
      <c r="GB57" s="144"/>
      <c r="GC57" s="144"/>
      <c r="GD57" s="144"/>
      <c r="GE57" s="677" t="str">
        <f t="shared" si="27"/>
        <v/>
      </c>
      <c r="GF57" s="195"/>
      <c r="GG57" s="367"/>
      <c r="GH57" s="144"/>
      <c r="GI57" s="144"/>
      <c r="GJ57" s="144"/>
      <c r="GK57" s="144"/>
      <c r="GL57" s="144"/>
      <c r="GM57" s="144"/>
      <c r="GN57" s="144"/>
      <c r="GO57" s="144"/>
      <c r="GP57" s="144"/>
      <c r="GQ57" s="144"/>
      <c r="GR57" s="144"/>
      <c r="GS57" s="144"/>
      <c r="GT57" s="144"/>
      <c r="GU57" s="144"/>
      <c r="GV57" s="144"/>
      <c r="GW57" s="144"/>
      <c r="GX57" s="144"/>
      <c r="GY57" s="144"/>
      <c r="GZ57" s="144"/>
      <c r="HA57" s="144"/>
      <c r="HB57" s="144"/>
      <c r="HC57" s="144"/>
      <c r="HD57" s="144"/>
      <c r="HE57" s="677" t="str">
        <f t="shared" si="28"/>
        <v/>
      </c>
      <c r="HF57" s="195"/>
      <c r="HG57" s="367"/>
      <c r="HH57" s="144"/>
      <c r="HI57" s="144"/>
      <c r="HJ57" s="144"/>
      <c r="HK57" s="144"/>
      <c r="HL57" s="144"/>
      <c r="HM57" s="144"/>
      <c r="HN57" s="144"/>
      <c r="HO57" s="144"/>
      <c r="HP57" s="144"/>
      <c r="HQ57" s="144"/>
      <c r="HR57" s="144"/>
      <c r="HS57" s="144"/>
      <c r="HT57" s="144"/>
      <c r="HU57" s="144"/>
      <c r="HV57" s="144"/>
      <c r="HW57" s="144"/>
      <c r="HX57" s="144"/>
      <c r="HY57" s="144"/>
      <c r="HZ57" s="144"/>
      <c r="IA57" s="144"/>
      <c r="IB57" s="144"/>
      <c r="IC57" s="144"/>
      <c r="ID57" s="144"/>
      <c r="IE57" s="677" t="str">
        <f t="shared" si="29"/>
        <v/>
      </c>
      <c r="IF57" s="195"/>
      <c r="IG57" s="367"/>
      <c r="IH57" s="144"/>
      <c r="II57" s="144"/>
      <c r="IJ57" s="144"/>
      <c r="IK57" s="144"/>
      <c r="IL57" s="144"/>
      <c r="IM57" s="144"/>
      <c r="IN57" s="144"/>
      <c r="IO57" s="144"/>
      <c r="IP57" s="144"/>
      <c r="IQ57" s="144"/>
      <c r="IR57" s="144"/>
      <c r="IS57" s="144"/>
      <c r="IT57" s="144"/>
      <c r="IU57" s="144"/>
      <c r="IV57" s="144"/>
      <c r="IW57" s="144"/>
      <c r="IX57" s="144"/>
      <c r="IY57" s="144"/>
      <c r="IZ57" s="144"/>
      <c r="JA57" s="144"/>
      <c r="JB57" s="144"/>
      <c r="JC57" s="144"/>
      <c r="JD57" s="144"/>
      <c r="JE57" s="677" t="str">
        <f t="shared" si="30"/>
        <v/>
      </c>
      <c r="JF57" s="195"/>
      <c r="JG57" s="367"/>
      <c r="JH57" s="144"/>
      <c r="JI57" s="144"/>
      <c r="JJ57" s="144"/>
      <c r="JK57" s="144"/>
      <c r="JL57" s="144"/>
      <c r="JM57" s="144"/>
      <c r="JN57" s="144"/>
      <c r="JO57" s="144"/>
      <c r="JP57" s="144"/>
      <c r="JQ57" s="144"/>
      <c r="JR57" s="144"/>
      <c r="JS57" s="144"/>
      <c r="JT57" s="144"/>
      <c r="JU57" s="144"/>
      <c r="JV57" s="144"/>
      <c r="JW57" s="144"/>
      <c r="JX57" s="144"/>
      <c r="JY57" s="144"/>
      <c r="JZ57" s="144"/>
      <c r="KA57" s="144"/>
      <c r="KB57" s="144"/>
      <c r="KC57" s="144"/>
      <c r="KD57" s="144"/>
      <c r="KE57" s="677" t="str">
        <f t="shared" si="31"/>
        <v/>
      </c>
    </row>
    <row r="58" spans="3:291" ht="15" customHeight="1">
      <c r="C58" s="310">
        <v>35</v>
      </c>
      <c r="D58" s="303"/>
      <c r="E58" s="675"/>
      <c r="F58" s="144"/>
      <c r="G58" s="144"/>
      <c r="H58" s="367"/>
      <c r="I58" s="144"/>
      <c r="J58" s="144"/>
      <c r="K58" s="144"/>
      <c r="L58" s="144"/>
      <c r="M58" s="144"/>
      <c r="N58" s="144"/>
      <c r="O58" s="144"/>
      <c r="P58" s="144"/>
      <c r="Q58" s="144"/>
      <c r="R58" s="144"/>
      <c r="S58" s="144"/>
      <c r="T58" s="144"/>
      <c r="U58" s="144"/>
      <c r="V58" s="144"/>
      <c r="W58" s="144"/>
      <c r="X58" s="144"/>
      <c r="Y58" s="144"/>
      <c r="Z58" s="144"/>
      <c r="AA58" s="144"/>
      <c r="AB58" s="144"/>
      <c r="AC58" s="144"/>
      <c r="AD58" s="144"/>
      <c r="AE58" s="677" t="str">
        <f t="shared" si="21"/>
        <v/>
      </c>
      <c r="AF58" s="195"/>
      <c r="AG58" s="367"/>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677" t="str">
        <f t="shared" si="22"/>
        <v/>
      </c>
      <c r="BF58" s="195"/>
      <c r="BG58" s="367"/>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677" t="str">
        <f t="shared" si="23"/>
        <v/>
      </c>
      <c r="CF58" s="195"/>
      <c r="CG58" s="367"/>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677" t="str">
        <f t="shared" si="24"/>
        <v/>
      </c>
      <c r="DF58" s="195"/>
      <c r="DG58" s="367"/>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144"/>
      <c r="EE58" s="677" t="str">
        <f t="shared" si="25"/>
        <v/>
      </c>
      <c r="EF58" s="195"/>
      <c r="EG58" s="367"/>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677" t="str">
        <f t="shared" si="26"/>
        <v/>
      </c>
      <c r="FF58" s="195"/>
      <c r="FG58" s="367"/>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677" t="str">
        <f t="shared" si="27"/>
        <v/>
      </c>
      <c r="GF58" s="195"/>
      <c r="GG58" s="367"/>
      <c r="GH58" s="144"/>
      <c r="GI58" s="144"/>
      <c r="GJ58" s="144"/>
      <c r="GK58" s="144"/>
      <c r="GL58" s="144"/>
      <c r="GM58" s="144"/>
      <c r="GN58" s="144"/>
      <c r="GO58" s="144"/>
      <c r="GP58" s="144"/>
      <c r="GQ58" s="144"/>
      <c r="GR58" s="144"/>
      <c r="GS58" s="144"/>
      <c r="GT58" s="144"/>
      <c r="GU58" s="144"/>
      <c r="GV58" s="144"/>
      <c r="GW58" s="144"/>
      <c r="GX58" s="144"/>
      <c r="GY58" s="144"/>
      <c r="GZ58" s="144"/>
      <c r="HA58" s="144"/>
      <c r="HB58" s="144"/>
      <c r="HC58" s="144"/>
      <c r="HD58" s="144"/>
      <c r="HE58" s="677" t="str">
        <f t="shared" si="28"/>
        <v/>
      </c>
      <c r="HF58" s="195"/>
      <c r="HG58" s="367"/>
      <c r="HH58" s="144"/>
      <c r="HI58" s="144"/>
      <c r="HJ58" s="144"/>
      <c r="HK58" s="144"/>
      <c r="HL58" s="144"/>
      <c r="HM58" s="144"/>
      <c r="HN58" s="144"/>
      <c r="HO58" s="144"/>
      <c r="HP58" s="144"/>
      <c r="HQ58" s="144"/>
      <c r="HR58" s="144"/>
      <c r="HS58" s="144"/>
      <c r="HT58" s="144"/>
      <c r="HU58" s="144"/>
      <c r="HV58" s="144"/>
      <c r="HW58" s="144"/>
      <c r="HX58" s="144"/>
      <c r="HY58" s="144"/>
      <c r="HZ58" s="144"/>
      <c r="IA58" s="144"/>
      <c r="IB58" s="144"/>
      <c r="IC58" s="144"/>
      <c r="ID58" s="144"/>
      <c r="IE58" s="677" t="str">
        <f t="shared" si="29"/>
        <v/>
      </c>
      <c r="IF58" s="195"/>
      <c r="IG58" s="367"/>
      <c r="IH58" s="144"/>
      <c r="II58" s="144"/>
      <c r="IJ58" s="144"/>
      <c r="IK58" s="144"/>
      <c r="IL58" s="144"/>
      <c r="IM58" s="144"/>
      <c r="IN58" s="144"/>
      <c r="IO58" s="144"/>
      <c r="IP58" s="144"/>
      <c r="IQ58" s="144"/>
      <c r="IR58" s="144"/>
      <c r="IS58" s="144"/>
      <c r="IT58" s="144"/>
      <c r="IU58" s="144"/>
      <c r="IV58" s="144"/>
      <c r="IW58" s="144"/>
      <c r="IX58" s="144"/>
      <c r="IY58" s="144"/>
      <c r="IZ58" s="144"/>
      <c r="JA58" s="144"/>
      <c r="JB58" s="144"/>
      <c r="JC58" s="144"/>
      <c r="JD58" s="144"/>
      <c r="JE58" s="677" t="str">
        <f t="shared" si="30"/>
        <v/>
      </c>
      <c r="JF58" s="195"/>
      <c r="JG58" s="367"/>
      <c r="JH58" s="144"/>
      <c r="JI58" s="144"/>
      <c r="JJ58" s="144"/>
      <c r="JK58" s="144"/>
      <c r="JL58" s="144"/>
      <c r="JM58" s="144"/>
      <c r="JN58" s="144"/>
      <c r="JO58" s="144"/>
      <c r="JP58" s="144"/>
      <c r="JQ58" s="144"/>
      <c r="JR58" s="144"/>
      <c r="JS58" s="144"/>
      <c r="JT58" s="144"/>
      <c r="JU58" s="144"/>
      <c r="JV58" s="144"/>
      <c r="JW58" s="144"/>
      <c r="JX58" s="144"/>
      <c r="JY58" s="144"/>
      <c r="JZ58" s="144"/>
      <c r="KA58" s="144"/>
      <c r="KB58" s="144"/>
      <c r="KC58" s="144"/>
      <c r="KD58" s="144"/>
      <c r="KE58" s="677" t="str">
        <f t="shared" si="31"/>
        <v/>
      </c>
    </row>
    <row r="59" spans="3:291" ht="15" customHeight="1">
      <c r="C59" s="310">
        <v>36</v>
      </c>
      <c r="D59" s="303"/>
      <c r="E59" s="675"/>
      <c r="F59" s="144"/>
      <c r="G59" s="144"/>
      <c r="H59" s="367"/>
      <c r="I59" s="144"/>
      <c r="J59" s="144"/>
      <c r="K59" s="144"/>
      <c r="L59" s="144"/>
      <c r="M59" s="144"/>
      <c r="N59" s="144"/>
      <c r="O59" s="144"/>
      <c r="P59" s="144"/>
      <c r="Q59" s="144"/>
      <c r="R59" s="144"/>
      <c r="S59" s="144"/>
      <c r="T59" s="144"/>
      <c r="U59" s="144"/>
      <c r="V59" s="144"/>
      <c r="W59" s="144"/>
      <c r="X59" s="144"/>
      <c r="Y59" s="144"/>
      <c r="Z59" s="144"/>
      <c r="AA59" s="144"/>
      <c r="AB59" s="144"/>
      <c r="AC59" s="144"/>
      <c r="AD59" s="144"/>
      <c r="AE59" s="677" t="str">
        <f t="shared" si="21"/>
        <v/>
      </c>
      <c r="AF59" s="195"/>
      <c r="AG59" s="367"/>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677" t="str">
        <f t="shared" si="22"/>
        <v/>
      </c>
      <c r="BF59" s="195"/>
      <c r="BG59" s="367"/>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677" t="str">
        <f t="shared" si="23"/>
        <v/>
      </c>
      <c r="CF59" s="195"/>
      <c r="CG59" s="367"/>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677" t="str">
        <f t="shared" si="24"/>
        <v/>
      </c>
      <c r="DF59" s="195"/>
      <c r="DG59" s="367"/>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677" t="str">
        <f t="shared" si="25"/>
        <v/>
      </c>
      <c r="EF59" s="195"/>
      <c r="EG59" s="367"/>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677" t="str">
        <f t="shared" si="26"/>
        <v/>
      </c>
      <c r="FF59" s="195"/>
      <c r="FG59" s="367"/>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677" t="str">
        <f t="shared" si="27"/>
        <v/>
      </c>
      <c r="GF59" s="195"/>
      <c r="GG59" s="367"/>
      <c r="GH59" s="144"/>
      <c r="GI59" s="144"/>
      <c r="GJ59" s="144"/>
      <c r="GK59" s="144"/>
      <c r="GL59" s="144"/>
      <c r="GM59" s="144"/>
      <c r="GN59" s="144"/>
      <c r="GO59" s="144"/>
      <c r="GP59" s="144"/>
      <c r="GQ59" s="144"/>
      <c r="GR59" s="144"/>
      <c r="GS59" s="144"/>
      <c r="GT59" s="144"/>
      <c r="GU59" s="144"/>
      <c r="GV59" s="144"/>
      <c r="GW59" s="144"/>
      <c r="GX59" s="144"/>
      <c r="GY59" s="144"/>
      <c r="GZ59" s="144"/>
      <c r="HA59" s="144"/>
      <c r="HB59" s="144"/>
      <c r="HC59" s="144"/>
      <c r="HD59" s="144"/>
      <c r="HE59" s="677" t="str">
        <f t="shared" si="28"/>
        <v/>
      </c>
      <c r="HF59" s="195"/>
      <c r="HG59" s="367"/>
      <c r="HH59" s="144"/>
      <c r="HI59" s="144"/>
      <c r="HJ59" s="144"/>
      <c r="HK59" s="144"/>
      <c r="HL59" s="144"/>
      <c r="HM59" s="144"/>
      <c r="HN59" s="144"/>
      <c r="HO59" s="144"/>
      <c r="HP59" s="144"/>
      <c r="HQ59" s="144"/>
      <c r="HR59" s="144"/>
      <c r="HS59" s="144"/>
      <c r="HT59" s="144"/>
      <c r="HU59" s="144"/>
      <c r="HV59" s="144"/>
      <c r="HW59" s="144"/>
      <c r="HX59" s="144"/>
      <c r="HY59" s="144"/>
      <c r="HZ59" s="144"/>
      <c r="IA59" s="144"/>
      <c r="IB59" s="144"/>
      <c r="IC59" s="144"/>
      <c r="ID59" s="144"/>
      <c r="IE59" s="677" t="str">
        <f t="shared" si="29"/>
        <v/>
      </c>
      <c r="IF59" s="195"/>
      <c r="IG59" s="367"/>
      <c r="IH59" s="144"/>
      <c r="II59" s="144"/>
      <c r="IJ59" s="144"/>
      <c r="IK59" s="144"/>
      <c r="IL59" s="144"/>
      <c r="IM59" s="144"/>
      <c r="IN59" s="144"/>
      <c r="IO59" s="144"/>
      <c r="IP59" s="144"/>
      <c r="IQ59" s="144"/>
      <c r="IR59" s="144"/>
      <c r="IS59" s="144"/>
      <c r="IT59" s="144"/>
      <c r="IU59" s="144"/>
      <c r="IV59" s="144"/>
      <c r="IW59" s="144"/>
      <c r="IX59" s="144"/>
      <c r="IY59" s="144"/>
      <c r="IZ59" s="144"/>
      <c r="JA59" s="144"/>
      <c r="JB59" s="144"/>
      <c r="JC59" s="144"/>
      <c r="JD59" s="144"/>
      <c r="JE59" s="677" t="str">
        <f t="shared" si="30"/>
        <v/>
      </c>
      <c r="JF59" s="195"/>
      <c r="JG59" s="367"/>
      <c r="JH59" s="144"/>
      <c r="JI59" s="144"/>
      <c r="JJ59" s="144"/>
      <c r="JK59" s="144"/>
      <c r="JL59" s="144"/>
      <c r="JM59" s="144"/>
      <c r="JN59" s="144"/>
      <c r="JO59" s="144"/>
      <c r="JP59" s="144"/>
      <c r="JQ59" s="144"/>
      <c r="JR59" s="144"/>
      <c r="JS59" s="144"/>
      <c r="JT59" s="144"/>
      <c r="JU59" s="144"/>
      <c r="JV59" s="144"/>
      <c r="JW59" s="144"/>
      <c r="JX59" s="144"/>
      <c r="JY59" s="144"/>
      <c r="JZ59" s="144"/>
      <c r="KA59" s="144"/>
      <c r="KB59" s="144"/>
      <c r="KC59" s="144"/>
      <c r="KD59" s="144"/>
      <c r="KE59" s="677" t="str">
        <f t="shared" si="31"/>
        <v/>
      </c>
    </row>
    <row r="60" spans="3:291" ht="15" customHeight="1">
      <c r="C60" s="310">
        <v>37</v>
      </c>
      <c r="D60" s="303"/>
      <c r="E60" s="675"/>
      <c r="F60" s="144"/>
      <c r="G60" s="144"/>
      <c r="H60" s="367"/>
      <c r="I60" s="144"/>
      <c r="J60" s="144"/>
      <c r="K60" s="144"/>
      <c r="L60" s="144"/>
      <c r="M60" s="144"/>
      <c r="N60" s="144"/>
      <c r="O60" s="144"/>
      <c r="P60" s="144"/>
      <c r="Q60" s="144"/>
      <c r="R60" s="144"/>
      <c r="S60" s="144"/>
      <c r="T60" s="144"/>
      <c r="U60" s="144"/>
      <c r="V60" s="144"/>
      <c r="W60" s="144"/>
      <c r="X60" s="144"/>
      <c r="Y60" s="144"/>
      <c r="Z60" s="144"/>
      <c r="AA60" s="144"/>
      <c r="AB60" s="144"/>
      <c r="AC60" s="144"/>
      <c r="AD60" s="144"/>
      <c r="AE60" s="677" t="str">
        <f t="shared" si="21"/>
        <v/>
      </c>
      <c r="AF60" s="195"/>
      <c r="AG60" s="367"/>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677" t="str">
        <f t="shared" si="22"/>
        <v/>
      </c>
      <c r="BF60" s="195"/>
      <c r="BG60" s="367"/>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677" t="str">
        <f t="shared" si="23"/>
        <v/>
      </c>
      <c r="CF60" s="195"/>
      <c r="CG60" s="367"/>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677" t="str">
        <f t="shared" si="24"/>
        <v/>
      </c>
      <c r="DF60" s="195"/>
      <c r="DG60" s="367"/>
      <c r="DH60" s="144"/>
      <c r="DI60" s="144"/>
      <c r="DJ60" s="144"/>
      <c r="DK60" s="144"/>
      <c r="DL60" s="144"/>
      <c r="DM60" s="144"/>
      <c r="DN60" s="144"/>
      <c r="DO60" s="144"/>
      <c r="DP60" s="144"/>
      <c r="DQ60" s="144"/>
      <c r="DR60" s="144"/>
      <c r="DS60" s="144"/>
      <c r="DT60" s="144"/>
      <c r="DU60" s="144"/>
      <c r="DV60" s="144"/>
      <c r="DW60" s="144"/>
      <c r="DX60" s="144"/>
      <c r="DY60" s="144"/>
      <c r="DZ60" s="144"/>
      <c r="EA60" s="144"/>
      <c r="EB60" s="144"/>
      <c r="EC60" s="144"/>
      <c r="ED60" s="144"/>
      <c r="EE60" s="677" t="str">
        <f t="shared" si="25"/>
        <v/>
      </c>
      <c r="EF60" s="195"/>
      <c r="EG60" s="367"/>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677" t="str">
        <f t="shared" si="26"/>
        <v/>
      </c>
      <c r="FF60" s="195"/>
      <c r="FG60" s="367"/>
      <c r="FH60" s="144"/>
      <c r="FI60" s="144"/>
      <c r="FJ60" s="144"/>
      <c r="FK60" s="144"/>
      <c r="FL60" s="144"/>
      <c r="FM60" s="144"/>
      <c r="FN60" s="144"/>
      <c r="FO60" s="144"/>
      <c r="FP60" s="144"/>
      <c r="FQ60" s="144"/>
      <c r="FR60" s="144"/>
      <c r="FS60" s="144"/>
      <c r="FT60" s="144"/>
      <c r="FU60" s="144"/>
      <c r="FV60" s="144"/>
      <c r="FW60" s="144"/>
      <c r="FX60" s="144"/>
      <c r="FY60" s="144"/>
      <c r="FZ60" s="144"/>
      <c r="GA60" s="144"/>
      <c r="GB60" s="144"/>
      <c r="GC60" s="144"/>
      <c r="GD60" s="144"/>
      <c r="GE60" s="677" t="str">
        <f t="shared" si="27"/>
        <v/>
      </c>
      <c r="GF60" s="195"/>
      <c r="GG60" s="367"/>
      <c r="GH60" s="144"/>
      <c r="GI60" s="144"/>
      <c r="GJ60" s="144"/>
      <c r="GK60" s="144"/>
      <c r="GL60" s="144"/>
      <c r="GM60" s="144"/>
      <c r="GN60" s="144"/>
      <c r="GO60" s="144"/>
      <c r="GP60" s="144"/>
      <c r="GQ60" s="144"/>
      <c r="GR60" s="144"/>
      <c r="GS60" s="144"/>
      <c r="GT60" s="144"/>
      <c r="GU60" s="144"/>
      <c r="GV60" s="144"/>
      <c r="GW60" s="144"/>
      <c r="GX60" s="144"/>
      <c r="GY60" s="144"/>
      <c r="GZ60" s="144"/>
      <c r="HA60" s="144"/>
      <c r="HB60" s="144"/>
      <c r="HC60" s="144"/>
      <c r="HD60" s="144"/>
      <c r="HE60" s="677" t="str">
        <f t="shared" si="28"/>
        <v/>
      </c>
      <c r="HF60" s="195"/>
      <c r="HG60" s="367"/>
      <c r="HH60" s="144"/>
      <c r="HI60" s="144"/>
      <c r="HJ60" s="144"/>
      <c r="HK60" s="144"/>
      <c r="HL60" s="144"/>
      <c r="HM60" s="144"/>
      <c r="HN60" s="144"/>
      <c r="HO60" s="144"/>
      <c r="HP60" s="144"/>
      <c r="HQ60" s="144"/>
      <c r="HR60" s="144"/>
      <c r="HS60" s="144"/>
      <c r="HT60" s="144"/>
      <c r="HU60" s="144"/>
      <c r="HV60" s="144"/>
      <c r="HW60" s="144"/>
      <c r="HX60" s="144"/>
      <c r="HY60" s="144"/>
      <c r="HZ60" s="144"/>
      <c r="IA60" s="144"/>
      <c r="IB60" s="144"/>
      <c r="IC60" s="144"/>
      <c r="ID60" s="144"/>
      <c r="IE60" s="677" t="str">
        <f t="shared" si="29"/>
        <v/>
      </c>
      <c r="IF60" s="195"/>
      <c r="IG60" s="367"/>
      <c r="IH60" s="144"/>
      <c r="II60" s="144"/>
      <c r="IJ60" s="144"/>
      <c r="IK60" s="144"/>
      <c r="IL60" s="144"/>
      <c r="IM60" s="144"/>
      <c r="IN60" s="144"/>
      <c r="IO60" s="144"/>
      <c r="IP60" s="144"/>
      <c r="IQ60" s="144"/>
      <c r="IR60" s="144"/>
      <c r="IS60" s="144"/>
      <c r="IT60" s="144"/>
      <c r="IU60" s="144"/>
      <c r="IV60" s="144"/>
      <c r="IW60" s="144"/>
      <c r="IX60" s="144"/>
      <c r="IY60" s="144"/>
      <c r="IZ60" s="144"/>
      <c r="JA60" s="144"/>
      <c r="JB60" s="144"/>
      <c r="JC60" s="144"/>
      <c r="JD60" s="144"/>
      <c r="JE60" s="677" t="str">
        <f t="shared" si="30"/>
        <v/>
      </c>
      <c r="JF60" s="195"/>
      <c r="JG60" s="367"/>
      <c r="JH60" s="144"/>
      <c r="JI60" s="144"/>
      <c r="JJ60" s="144"/>
      <c r="JK60" s="144"/>
      <c r="JL60" s="144"/>
      <c r="JM60" s="144"/>
      <c r="JN60" s="144"/>
      <c r="JO60" s="144"/>
      <c r="JP60" s="144"/>
      <c r="JQ60" s="144"/>
      <c r="JR60" s="144"/>
      <c r="JS60" s="144"/>
      <c r="JT60" s="144"/>
      <c r="JU60" s="144"/>
      <c r="JV60" s="144"/>
      <c r="JW60" s="144"/>
      <c r="JX60" s="144"/>
      <c r="JY60" s="144"/>
      <c r="JZ60" s="144"/>
      <c r="KA60" s="144"/>
      <c r="KB60" s="144"/>
      <c r="KC60" s="144"/>
      <c r="KD60" s="144"/>
      <c r="KE60" s="677" t="str">
        <f t="shared" si="31"/>
        <v/>
      </c>
    </row>
    <row r="61" spans="3:291" ht="15" customHeight="1">
      <c r="C61" s="310">
        <v>38</v>
      </c>
      <c r="D61" s="303"/>
      <c r="E61" s="675"/>
      <c r="F61" s="144"/>
      <c r="G61" s="144"/>
      <c r="H61" s="367"/>
      <c r="I61" s="144"/>
      <c r="J61" s="144"/>
      <c r="K61" s="144"/>
      <c r="L61" s="144"/>
      <c r="M61" s="144"/>
      <c r="N61" s="144"/>
      <c r="O61" s="144"/>
      <c r="P61" s="144"/>
      <c r="Q61" s="144"/>
      <c r="R61" s="144"/>
      <c r="S61" s="144"/>
      <c r="T61" s="144"/>
      <c r="U61" s="144"/>
      <c r="V61" s="144"/>
      <c r="W61" s="144"/>
      <c r="X61" s="144"/>
      <c r="Y61" s="144"/>
      <c r="Z61" s="144"/>
      <c r="AA61" s="144"/>
      <c r="AB61" s="144"/>
      <c r="AC61" s="144"/>
      <c r="AD61" s="144"/>
      <c r="AE61" s="677" t="str">
        <f t="shared" si="21"/>
        <v/>
      </c>
      <c r="AF61" s="195"/>
      <c r="AG61" s="367"/>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677" t="str">
        <f t="shared" si="22"/>
        <v/>
      </c>
      <c r="BF61" s="195"/>
      <c r="BG61" s="367"/>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677" t="str">
        <f t="shared" si="23"/>
        <v/>
      </c>
      <c r="CF61" s="195"/>
      <c r="CG61" s="367"/>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677" t="str">
        <f t="shared" si="24"/>
        <v/>
      </c>
      <c r="DF61" s="195"/>
      <c r="DG61" s="367"/>
      <c r="DH61" s="144"/>
      <c r="DI61" s="144"/>
      <c r="DJ61" s="144"/>
      <c r="DK61" s="144"/>
      <c r="DL61" s="144"/>
      <c r="DM61" s="144"/>
      <c r="DN61" s="144"/>
      <c r="DO61" s="144"/>
      <c r="DP61" s="144"/>
      <c r="DQ61" s="144"/>
      <c r="DR61" s="144"/>
      <c r="DS61" s="144"/>
      <c r="DT61" s="144"/>
      <c r="DU61" s="144"/>
      <c r="DV61" s="144"/>
      <c r="DW61" s="144"/>
      <c r="DX61" s="144"/>
      <c r="DY61" s="144"/>
      <c r="DZ61" s="144"/>
      <c r="EA61" s="144"/>
      <c r="EB61" s="144"/>
      <c r="EC61" s="144"/>
      <c r="ED61" s="144"/>
      <c r="EE61" s="677" t="str">
        <f t="shared" si="25"/>
        <v/>
      </c>
      <c r="EF61" s="195"/>
      <c r="EG61" s="367"/>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677" t="str">
        <f t="shared" si="26"/>
        <v/>
      </c>
      <c r="FF61" s="195"/>
      <c r="FG61" s="367"/>
      <c r="FH61" s="144"/>
      <c r="FI61" s="144"/>
      <c r="FJ61" s="144"/>
      <c r="FK61" s="144"/>
      <c r="FL61" s="144"/>
      <c r="FM61" s="144"/>
      <c r="FN61" s="144"/>
      <c r="FO61" s="144"/>
      <c r="FP61" s="144"/>
      <c r="FQ61" s="144"/>
      <c r="FR61" s="144"/>
      <c r="FS61" s="144"/>
      <c r="FT61" s="144"/>
      <c r="FU61" s="144"/>
      <c r="FV61" s="144"/>
      <c r="FW61" s="144"/>
      <c r="FX61" s="144"/>
      <c r="FY61" s="144"/>
      <c r="FZ61" s="144"/>
      <c r="GA61" s="144"/>
      <c r="GB61" s="144"/>
      <c r="GC61" s="144"/>
      <c r="GD61" s="144"/>
      <c r="GE61" s="677" t="str">
        <f t="shared" si="27"/>
        <v/>
      </c>
      <c r="GF61" s="195"/>
      <c r="GG61" s="367"/>
      <c r="GH61" s="144"/>
      <c r="GI61" s="144"/>
      <c r="GJ61" s="144"/>
      <c r="GK61" s="144"/>
      <c r="GL61" s="144"/>
      <c r="GM61" s="144"/>
      <c r="GN61" s="144"/>
      <c r="GO61" s="144"/>
      <c r="GP61" s="144"/>
      <c r="GQ61" s="144"/>
      <c r="GR61" s="144"/>
      <c r="GS61" s="144"/>
      <c r="GT61" s="144"/>
      <c r="GU61" s="144"/>
      <c r="GV61" s="144"/>
      <c r="GW61" s="144"/>
      <c r="GX61" s="144"/>
      <c r="GY61" s="144"/>
      <c r="GZ61" s="144"/>
      <c r="HA61" s="144"/>
      <c r="HB61" s="144"/>
      <c r="HC61" s="144"/>
      <c r="HD61" s="144"/>
      <c r="HE61" s="677" t="str">
        <f t="shared" si="28"/>
        <v/>
      </c>
      <c r="HF61" s="195"/>
      <c r="HG61" s="367"/>
      <c r="HH61" s="144"/>
      <c r="HI61" s="144"/>
      <c r="HJ61" s="144"/>
      <c r="HK61" s="144"/>
      <c r="HL61" s="144"/>
      <c r="HM61" s="144"/>
      <c r="HN61" s="144"/>
      <c r="HO61" s="144"/>
      <c r="HP61" s="144"/>
      <c r="HQ61" s="144"/>
      <c r="HR61" s="144"/>
      <c r="HS61" s="144"/>
      <c r="HT61" s="144"/>
      <c r="HU61" s="144"/>
      <c r="HV61" s="144"/>
      <c r="HW61" s="144"/>
      <c r="HX61" s="144"/>
      <c r="HY61" s="144"/>
      <c r="HZ61" s="144"/>
      <c r="IA61" s="144"/>
      <c r="IB61" s="144"/>
      <c r="IC61" s="144"/>
      <c r="ID61" s="144"/>
      <c r="IE61" s="677" t="str">
        <f t="shared" si="29"/>
        <v/>
      </c>
      <c r="IF61" s="195"/>
      <c r="IG61" s="367"/>
      <c r="IH61" s="144"/>
      <c r="II61" s="144"/>
      <c r="IJ61" s="144"/>
      <c r="IK61" s="144"/>
      <c r="IL61" s="144"/>
      <c r="IM61" s="144"/>
      <c r="IN61" s="144"/>
      <c r="IO61" s="144"/>
      <c r="IP61" s="144"/>
      <c r="IQ61" s="144"/>
      <c r="IR61" s="144"/>
      <c r="IS61" s="144"/>
      <c r="IT61" s="144"/>
      <c r="IU61" s="144"/>
      <c r="IV61" s="144"/>
      <c r="IW61" s="144"/>
      <c r="IX61" s="144"/>
      <c r="IY61" s="144"/>
      <c r="IZ61" s="144"/>
      <c r="JA61" s="144"/>
      <c r="JB61" s="144"/>
      <c r="JC61" s="144"/>
      <c r="JD61" s="144"/>
      <c r="JE61" s="677" t="str">
        <f t="shared" si="30"/>
        <v/>
      </c>
      <c r="JF61" s="195"/>
      <c r="JG61" s="367"/>
      <c r="JH61" s="144"/>
      <c r="JI61" s="144"/>
      <c r="JJ61" s="144"/>
      <c r="JK61" s="144"/>
      <c r="JL61" s="144"/>
      <c r="JM61" s="144"/>
      <c r="JN61" s="144"/>
      <c r="JO61" s="144"/>
      <c r="JP61" s="144"/>
      <c r="JQ61" s="144"/>
      <c r="JR61" s="144"/>
      <c r="JS61" s="144"/>
      <c r="JT61" s="144"/>
      <c r="JU61" s="144"/>
      <c r="JV61" s="144"/>
      <c r="JW61" s="144"/>
      <c r="JX61" s="144"/>
      <c r="JY61" s="144"/>
      <c r="JZ61" s="144"/>
      <c r="KA61" s="144"/>
      <c r="KB61" s="144"/>
      <c r="KC61" s="144"/>
      <c r="KD61" s="144"/>
      <c r="KE61" s="677" t="str">
        <f t="shared" si="31"/>
        <v/>
      </c>
    </row>
    <row r="62" spans="3:291" ht="15" customHeight="1">
      <c r="C62" s="310">
        <v>39</v>
      </c>
      <c r="D62" s="303"/>
      <c r="E62" s="675"/>
      <c r="F62" s="144"/>
      <c r="G62" s="144"/>
      <c r="H62" s="367"/>
      <c r="I62" s="144"/>
      <c r="J62" s="144"/>
      <c r="K62" s="144"/>
      <c r="L62" s="144"/>
      <c r="M62" s="144"/>
      <c r="N62" s="144"/>
      <c r="O62" s="144"/>
      <c r="P62" s="144"/>
      <c r="Q62" s="144"/>
      <c r="R62" s="144"/>
      <c r="S62" s="144"/>
      <c r="T62" s="144"/>
      <c r="U62" s="144"/>
      <c r="V62" s="144"/>
      <c r="W62" s="144"/>
      <c r="X62" s="144"/>
      <c r="Y62" s="144"/>
      <c r="Z62" s="144"/>
      <c r="AA62" s="144"/>
      <c r="AB62" s="144"/>
      <c r="AC62" s="144"/>
      <c r="AD62" s="144"/>
      <c r="AE62" s="677" t="str">
        <f t="shared" si="21"/>
        <v/>
      </c>
      <c r="AF62" s="195"/>
      <c r="AG62" s="367"/>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677" t="str">
        <f t="shared" si="22"/>
        <v/>
      </c>
      <c r="BF62" s="195"/>
      <c r="BG62" s="367"/>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677" t="str">
        <f t="shared" si="23"/>
        <v/>
      </c>
      <c r="CF62" s="195"/>
      <c r="CG62" s="367"/>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677" t="str">
        <f t="shared" si="24"/>
        <v/>
      </c>
      <c r="DF62" s="195"/>
      <c r="DG62" s="367"/>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144"/>
      <c r="EE62" s="677" t="str">
        <f t="shared" si="25"/>
        <v/>
      </c>
      <c r="EF62" s="195"/>
      <c r="EG62" s="367"/>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677" t="str">
        <f t="shared" si="26"/>
        <v/>
      </c>
      <c r="FF62" s="195"/>
      <c r="FG62" s="367"/>
      <c r="FH62" s="144"/>
      <c r="FI62" s="144"/>
      <c r="FJ62" s="144"/>
      <c r="FK62" s="144"/>
      <c r="FL62" s="144"/>
      <c r="FM62" s="144"/>
      <c r="FN62" s="144"/>
      <c r="FO62" s="144"/>
      <c r="FP62" s="144"/>
      <c r="FQ62" s="144"/>
      <c r="FR62" s="144"/>
      <c r="FS62" s="144"/>
      <c r="FT62" s="144"/>
      <c r="FU62" s="144"/>
      <c r="FV62" s="144"/>
      <c r="FW62" s="144"/>
      <c r="FX62" s="144"/>
      <c r="FY62" s="144"/>
      <c r="FZ62" s="144"/>
      <c r="GA62" s="144"/>
      <c r="GB62" s="144"/>
      <c r="GC62" s="144"/>
      <c r="GD62" s="144"/>
      <c r="GE62" s="677" t="str">
        <f t="shared" si="27"/>
        <v/>
      </c>
      <c r="GF62" s="195"/>
      <c r="GG62" s="367"/>
      <c r="GH62" s="144"/>
      <c r="GI62" s="144"/>
      <c r="GJ62" s="144"/>
      <c r="GK62" s="144"/>
      <c r="GL62" s="144"/>
      <c r="GM62" s="144"/>
      <c r="GN62" s="144"/>
      <c r="GO62" s="144"/>
      <c r="GP62" s="144"/>
      <c r="GQ62" s="144"/>
      <c r="GR62" s="144"/>
      <c r="GS62" s="144"/>
      <c r="GT62" s="144"/>
      <c r="GU62" s="144"/>
      <c r="GV62" s="144"/>
      <c r="GW62" s="144"/>
      <c r="GX62" s="144"/>
      <c r="GY62" s="144"/>
      <c r="GZ62" s="144"/>
      <c r="HA62" s="144"/>
      <c r="HB62" s="144"/>
      <c r="HC62" s="144"/>
      <c r="HD62" s="144"/>
      <c r="HE62" s="677" t="str">
        <f t="shared" si="28"/>
        <v/>
      </c>
      <c r="HF62" s="195"/>
      <c r="HG62" s="367"/>
      <c r="HH62" s="144"/>
      <c r="HI62" s="144"/>
      <c r="HJ62" s="144"/>
      <c r="HK62" s="144"/>
      <c r="HL62" s="144"/>
      <c r="HM62" s="144"/>
      <c r="HN62" s="144"/>
      <c r="HO62" s="144"/>
      <c r="HP62" s="144"/>
      <c r="HQ62" s="144"/>
      <c r="HR62" s="144"/>
      <c r="HS62" s="144"/>
      <c r="HT62" s="144"/>
      <c r="HU62" s="144"/>
      <c r="HV62" s="144"/>
      <c r="HW62" s="144"/>
      <c r="HX62" s="144"/>
      <c r="HY62" s="144"/>
      <c r="HZ62" s="144"/>
      <c r="IA62" s="144"/>
      <c r="IB62" s="144"/>
      <c r="IC62" s="144"/>
      <c r="ID62" s="144"/>
      <c r="IE62" s="677" t="str">
        <f t="shared" si="29"/>
        <v/>
      </c>
      <c r="IF62" s="195"/>
      <c r="IG62" s="367"/>
      <c r="IH62" s="144"/>
      <c r="II62" s="144"/>
      <c r="IJ62" s="144"/>
      <c r="IK62" s="144"/>
      <c r="IL62" s="144"/>
      <c r="IM62" s="144"/>
      <c r="IN62" s="144"/>
      <c r="IO62" s="144"/>
      <c r="IP62" s="144"/>
      <c r="IQ62" s="144"/>
      <c r="IR62" s="144"/>
      <c r="IS62" s="144"/>
      <c r="IT62" s="144"/>
      <c r="IU62" s="144"/>
      <c r="IV62" s="144"/>
      <c r="IW62" s="144"/>
      <c r="IX62" s="144"/>
      <c r="IY62" s="144"/>
      <c r="IZ62" s="144"/>
      <c r="JA62" s="144"/>
      <c r="JB62" s="144"/>
      <c r="JC62" s="144"/>
      <c r="JD62" s="144"/>
      <c r="JE62" s="677" t="str">
        <f t="shared" si="30"/>
        <v/>
      </c>
      <c r="JF62" s="195"/>
      <c r="JG62" s="367"/>
      <c r="JH62" s="144"/>
      <c r="JI62" s="144"/>
      <c r="JJ62" s="144"/>
      <c r="JK62" s="144"/>
      <c r="JL62" s="144"/>
      <c r="JM62" s="144"/>
      <c r="JN62" s="144"/>
      <c r="JO62" s="144"/>
      <c r="JP62" s="144"/>
      <c r="JQ62" s="144"/>
      <c r="JR62" s="144"/>
      <c r="JS62" s="144"/>
      <c r="JT62" s="144"/>
      <c r="JU62" s="144"/>
      <c r="JV62" s="144"/>
      <c r="JW62" s="144"/>
      <c r="JX62" s="144"/>
      <c r="JY62" s="144"/>
      <c r="JZ62" s="144"/>
      <c r="KA62" s="144"/>
      <c r="KB62" s="144"/>
      <c r="KC62" s="144"/>
      <c r="KD62" s="144"/>
      <c r="KE62" s="677" t="str">
        <f t="shared" si="31"/>
        <v/>
      </c>
    </row>
    <row r="63" spans="3:291" ht="15" customHeight="1">
      <c r="C63" s="310">
        <v>40</v>
      </c>
      <c r="D63" s="303"/>
      <c r="E63" s="675"/>
      <c r="F63" s="144"/>
      <c r="G63" s="144"/>
      <c r="H63" s="367"/>
      <c r="I63" s="144"/>
      <c r="J63" s="144"/>
      <c r="K63" s="144"/>
      <c r="L63" s="144"/>
      <c r="M63" s="144"/>
      <c r="N63" s="144"/>
      <c r="O63" s="144"/>
      <c r="P63" s="144"/>
      <c r="Q63" s="144"/>
      <c r="R63" s="144"/>
      <c r="S63" s="144"/>
      <c r="T63" s="144"/>
      <c r="U63" s="144"/>
      <c r="V63" s="144"/>
      <c r="W63" s="144"/>
      <c r="X63" s="144"/>
      <c r="Y63" s="144"/>
      <c r="Z63" s="144"/>
      <c r="AA63" s="144"/>
      <c r="AB63" s="144"/>
      <c r="AC63" s="144"/>
      <c r="AD63" s="144"/>
      <c r="AE63" s="677" t="str">
        <f t="shared" si="21"/>
        <v/>
      </c>
      <c r="AF63" s="195"/>
      <c r="AG63" s="367"/>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677" t="str">
        <f t="shared" si="22"/>
        <v/>
      </c>
      <c r="BF63" s="195"/>
      <c r="BG63" s="367"/>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677" t="str">
        <f t="shared" si="23"/>
        <v/>
      </c>
      <c r="CF63" s="195"/>
      <c r="CG63" s="367"/>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677" t="str">
        <f t="shared" si="24"/>
        <v/>
      </c>
      <c r="DF63" s="195"/>
      <c r="DG63" s="367"/>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144"/>
      <c r="EE63" s="677" t="str">
        <f t="shared" si="25"/>
        <v/>
      </c>
      <c r="EF63" s="195"/>
      <c r="EG63" s="367"/>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677" t="str">
        <f t="shared" si="26"/>
        <v/>
      </c>
      <c r="FF63" s="195"/>
      <c r="FG63" s="367"/>
      <c r="FH63" s="144"/>
      <c r="FI63" s="144"/>
      <c r="FJ63" s="144"/>
      <c r="FK63" s="144"/>
      <c r="FL63" s="144"/>
      <c r="FM63" s="144"/>
      <c r="FN63" s="144"/>
      <c r="FO63" s="144"/>
      <c r="FP63" s="144"/>
      <c r="FQ63" s="144"/>
      <c r="FR63" s="144"/>
      <c r="FS63" s="144"/>
      <c r="FT63" s="144"/>
      <c r="FU63" s="144"/>
      <c r="FV63" s="144"/>
      <c r="FW63" s="144"/>
      <c r="FX63" s="144"/>
      <c r="FY63" s="144"/>
      <c r="FZ63" s="144"/>
      <c r="GA63" s="144"/>
      <c r="GB63" s="144"/>
      <c r="GC63" s="144"/>
      <c r="GD63" s="144"/>
      <c r="GE63" s="677" t="str">
        <f t="shared" si="27"/>
        <v/>
      </c>
      <c r="GF63" s="195"/>
      <c r="GG63" s="367"/>
      <c r="GH63" s="144"/>
      <c r="GI63" s="144"/>
      <c r="GJ63" s="144"/>
      <c r="GK63" s="144"/>
      <c r="GL63" s="144"/>
      <c r="GM63" s="144"/>
      <c r="GN63" s="144"/>
      <c r="GO63" s="144"/>
      <c r="GP63" s="144"/>
      <c r="GQ63" s="144"/>
      <c r="GR63" s="144"/>
      <c r="GS63" s="144"/>
      <c r="GT63" s="144"/>
      <c r="GU63" s="144"/>
      <c r="GV63" s="144"/>
      <c r="GW63" s="144"/>
      <c r="GX63" s="144"/>
      <c r="GY63" s="144"/>
      <c r="GZ63" s="144"/>
      <c r="HA63" s="144"/>
      <c r="HB63" s="144"/>
      <c r="HC63" s="144"/>
      <c r="HD63" s="144"/>
      <c r="HE63" s="677" t="str">
        <f t="shared" si="28"/>
        <v/>
      </c>
      <c r="HF63" s="195"/>
      <c r="HG63" s="367"/>
      <c r="HH63" s="144"/>
      <c r="HI63" s="144"/>
      <c r="HJ63" s="144"/>
      <c r="HK63" s="144"/>
      <c r="HL63" s="144"/>
      <c r="HM63" s="144"/>
      <c r="HN63" s="144"/>
      <c r="HO63" s="144"/>
      <c r="HP63" s="144"/>
      <c r="HQ63" s="144"/>
      <c r="HR63" s="144"/>
      <c r="HS63" s="144"/>
      <c r="HT63" s="144"/>
      <c r="HU63" s="144"/>
      <c r="HV63" s="144"/>
      <c r="HW63" s="144"/>
      <c r="HX63" s="144"/>
      <c r="HY63" s="144"/>
      <c r="HZ63" s="144"/>
      <c r="IA63" s="144"/>
      <c r="IB63" s="144"/>
      <c r="IC63" s="144"/>
      <c r="ID63" s="144"/>
      <c r="IE63" s="677" t="str">
        <f t="shared" si="29"/>
        <v/>
      </c>
      <c r="IF63" s="195"/>
      <c r="IG63" s="367"/>
      <c r="IH63" s="144"/>
      <c r="II63" s="144"/>
      <c r="IJ63" s="144"/>
      <c r="IK63" s="144"/>
      <c r="IL63" s="144"/>
      <c r="IM63" s="144"/>
      <c r="IN63" s="144"/>
      <c r="IO63" s="144"/>
      <c r="IP63" s="144"/>
      <c r="IQ63" s="144"/>
      <c r="IR63" s="144"/>
      <c r="IS63" s="144"/>
      <c r="IT63" s="144"/>
      <c r="IU63" s="144"/>
      <c r="IV63" s="144"/>
      <c r="IW63" s="144"/>
      <c r="IX63" s="144"/>
      <c r="IY63" s="144"/>
      <c r="IZ63" s="144"/>
      <c r="JA63" s="144"/>
      <c r="JB63" s="144"/>
      <c r="JC63" s="144"/>
      <c r="JD63" s="144"/>
      <c r="JE63" s="677" t="str">
        <f t="shared" si="30"/>
        <v/>
      </c>
      <c r="JF63" s="195"/>
      <c r="JG63" s="367"/>
      <c r="JH63" s="144"/>
      <c r="JI63" s="144"/>
      <c r="JJ63" s="144"/>
      <c r="JK63" s="144"/>
      <c r="JL63" s="144"/>
      <c r="JM63" s="144"/>
      <c r="JN63" s="144"/>
      <c r="JO63" s="144"/>
      <c r="JP63" s="144"/>
      <c r="JQ63" s="144"/>
      <c r="JR63" s="144"/>
      <c r="JS63" s="144"/>
      <c r="JT63" s="144"/>
      <c r="JU63" s="144"/>
      <c r="JV63" s="144"/>
      <c r="JW63" s="144"/>
      <c r="JX63" s="144"/>
      <c r="JY63" s="144"/>
      <c r="JZ63" s="144"/>
      <c r="KA63" s="144"/>
      <c r="KB63" s="144"/>
      <c r="KC63" s="144"/>
      <c r="KD63" s="144"/>
      <c r="KE63" s="677" t="str">
        <f t="shared" si="31"/>
        <v/>
      </c>
    </row>
    <row r="64" spans="3:291" ht="15" customHeight="1">
      <c r="C64" s="310">
        <v>41</v>
      </c>
      <c r="D64" s="303"/>
      <c r="E64" s="675"/>
      <c r="F64" s="144"/>
      <c r="G64" s="144"/>
      <c r="H64" s="367"/>
      <c r="I64" s="144"/>
      <c r="J64" s="144"/>
      <c r="K64" s="144"/>
      <c r="L64" s="144"/>
      <c r="M64" s="144"/>
      <c r="N64" s="144"/>
      <c r="O64" s="144"/>
      <c r="P64" s="144"/>
      <c r="Q64" s="144"/>
      <c r="R64" s="144"/>
      <c r="S64" s="144"/>
      <c r="T64" s="144"/>
      <c r="U64" s="144"/>
      <c r="V64" s="144"/>
      <c r="W64" s="144"/>
      <c r="X64" s="144"/>
      <c r="Y64" s="144"/>
      <c r="Z64" s="144"/>
      <c r="AA64" s="144"/>
      <c r="AB64" s="144"/>
      <c r="AC64" s="144"/>
      <c r="AD64" s="144"/>
      <c r="AE64" s="677" t="str">
        <f t="shared" si="21"/>
        <v/>
      </c>
      <c r="AF64" s="195"/>
      <c r="AG64" s="367"/>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677" t="str">
        <f t="shared" si="22"/>
        <v/>
      </c>
      <c r="BF64" s="195"/>
      <c r="BG64" s="367"/>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677" t="str">
        <f t="shared" si="23"/>
        <v/>
      </c>
      <c r="CF64" s="195"/>
      <c r="CG64" s="367"/>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677" t="str">
        <f t="shared" si="24"/>
        <v/>
      </c>
      <c r="DF64" s="195"/>
      <c r="DG64" s="367"/>
      <c r="DH64" s="144"/>
      <c r="DI64" s="144"/>
      <c r="DJ64" s="144"/>
      <c r="DK64" s="144"/>
      <c r="DL64" s="144"/>
      <c r="DM64" s="144"/>
      <c r="DN64" s="144"/>
      <c r="DO64" s="144"/>
      <c r="DP64" s="144"/>
      <c r="DQ64" s="144"/>
      <c r="DR64" s="144"/>
      <c r="DS64" s="144"/>
      <c r="DT64" s="144"/>
      <c r="DU64" s="144"/>
      <c r="DV64" s="144"/>
      <c r="DW64" s="144"/>
      <c r="DX64" s="144"/>
      <c r="DY64" s="144"/>
      <c r="DZ64" s="144"/>
      <c r="EA64" s="144"/>
      <c r="EB64" s="144"/>
      <c r="EC64" s="144"/>
      <c r="ED64" s="144"/>
      <c r="EE64" s="677" t="str">
        <f t="shared" si="25"/>
        <v/>
      </c>
      <c r="EF64" s="195"/>
      <c r="EG64" s="367"/>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677" t="str">
        <f t="shared" si="26"/>
        <v/>
      </c>
      <c r="FF64" s="195"/>
      <c r="FG64" s="367"/>
      <c r="FH64" s="144"/>
      <c r="FI64" s="144"/>
      <c r="FJ64" s="144"/>
      <c r="FK64" s="144"/>
      <c r="FL64" s="144"/>
      <c r="FM64" s="144"/>
      <c r="FN64" s="144"/>
      <c r="FO64" s="144"/>
      <c r="FP64" s="144"/>
      <c r="FQ64" s="144"/>
      <c r="FR64" s="144"/>
      <c r="FS64" s="144"/>
      <c r="FT64" s="144"/>
      <c r="FU64" s="144"/>
      <c r="FV64" s="144"/>
      <c r="FW64" s="144"/>
      <c r="FX64" s="144"/>
      <c r="FY64" s="144"/>
      <c r="FZ64" s="144"/>
      <c r="GA64" s="144"/>
      <c r="GB64" s="144"/>
      <c r="GC64" s="144"/>
      <c r="GD64" s="144"/>
      <c r="GE64" s="677" t="str">
        <f t="shared" si="27"/>
        <v/>
      </c>
      <c r="GF64" s="195"/>
      <c r="GG64" s="367"/>
      <c r="GH64" s="144"/>
      <c r="GI64" s="144"/>
      <c r="GJ64" s="144"/>
      <c r="GK64" s="144"/>
      <c r="GL64" s="144"/>
      <c r="GM64" s="144"/>
      <c r="GN64" s="144"/>
      <c r="GO64" s="144"/>
      <c r="GP64" s="144"/>
      <c r="GQ64" s="144"/>
      <c r="GR64" s="144"/>
      <c r="GS64" s="144"/>
      <c r="GT64" s="144"/>
      <c r="GU64" s="144"/>
      <c r="GV64" s="144"/>
      <c r="GW64" s="144"/>
      <c r="GX64" s="144"/>
      <c r="GY64" s="144"/>
      <c r="GZ64" s="144"/>
      <c r="HA64" s="144"/>
      <c r="HB64" s="144"/>
      <c r="HC64" s="144"/>
      <c r="HD64" s="144"/>
      <c r="HE64" s="677" t="str">
        <f t="shared" si="28"/>
        <v/>
      </c>
      <c r="HF64" s="195"/>
      <c r="HG64" s="367"/>
      <c r="HH64" s="144"/>
      <c r="HI64" s="144"/>
      <c r="HJ64" s="144"/>
      <c r="HK64" s="144"/>
      <c r="HL64" s="144"/>
      <c r="HM64" s="144"/>
      <c r="HN64" s="144"/>
      <c r="HO64" s="144"/>
      <c r="HP64" s="144"/>
      <c r="HQ64" s="144"/>
      <c r="HR64" s="144"/>
      <c r="HS64" s="144"/>
      <c r="HT64" s="144"/>
      <c r="HU64" s="144"/>
      <c r="HV64" s="144"/>
      <c r="HW64" s="144"/>
      <c r="HX64" s="144"/>
      <c r="HY64" s="144"/>
      <c r="HZ64" s="144"/>
      <c r="IA64" s="144"/>
      <c r="IB64" s="144"/>
      <c r="IC64" s="144"/>
      <c r="ID64" s="144"/>
      <c r="IE64" s="677" t="str">
        <f t="shared" si="29"/>
        <v/>
      </c>
      <c r="IF64" s="195"/>
      <c r="IG64" s="367"/>
      <c r="IH64" s="144"/>
      <c r="II64" s="144"/>
      <c r="IJ64" s="144"/>
      <c r="IK64" s="144"/>
      <c r="IL64" s="144"/>
      <c r="IM64" s="144"/>
      <c r="IN64" s="144"/>
      <c r="IO64" s="144"/>
      <c r="IP64" s="144"/>
      <c r="IQ64" s="144"/>
      <c r="IR64" s="144"/>
      <c r="IS64" s="144"/>
      <c r="IT64" s="144"/>
      <c r="IU64" s="144"/>
      <c r="IV64" s="144"/>
      <c r="IW64" s="144"/>
      <c r="IX64" s="144"/>
      <c r="IY64" s="144"/>
      <c r="IZ64" s="144"/>
      <c r="JA64" s="144"/>
      <c r="JB64" s="144"/>
      <c r="JC64" s="144"/>
      <c r="JD64" s="144"/>
      <c r="JE64" s="677" t="str">
        <f t="shared" si="30"/>
        <v/>
      </c>
      <c r="JF64" s="195"/>
      <c r="JG64" s="367"/>
      <c r="JH64" s="144"/>
      <c r="JI64" s="144"/>
      <c r="JJ64" s="144"/>
      <c r="JK64" s="144"/>
      <c r="JL64" s="144"/>
      <c r="JM64" s="144"/>
      <c r="JN64" s="144"/>
      <c r="JO64" s="144"/>
      <c r="JP64" s="144"/>
      <c r="JQ64" s="144"/>
      <c r="JR64" s="144"/>
      <c r="JS64" s="144"/>
      <c r="JT64" s="144"/>
      <c r="JU64" s="144"/>
      <c r="JV64" s="144"/>
      <c r="JW64" s="144"/>
      <c r="JX64" s="144"/>
      <c r="JY64" s="144"/>
      <c r="JZ64" s="144"/>
      <c r="KA64" s="144"/>
      <c r="KB64" s="144"/>
      <c r="KC64" s="144"/>
      <c r="KD64" s="144"/>
      <c r="KE64" s="677" t="str">
        <f t="shared" si="31"/>
        <v/>
      </c>
    </row>
    <row r="65" spans="3:291" ht="15" customHeight="1">
      <c r="C65" s="310">
        <v>42</v>
      </c>
      <c r="D65" s="303"/>
      <c r="E65" s="675"/>
      <c r="F65" s="144"/>
      <c r="G65" s="144"/>
      <c r="H65" s="367"/>
      <c r="I65" s="144"/>
      <c r="J65" s="144"/>
      <c r="K65" s="144"/>
      <c r="L65" s="144"/>
      <c r="M65" s="144"/>
      <c r="N65" s="144"/>
      <c r="O65" s="144"/>
      <c r="P65" s="144"/>
      <c r="Q65" s="144"/>
      <c r="R65" s="144"/>
      <c r="S65" s="144"/>
      <c r="T65" s="144"/>
      <c r="U65" s="144"/>
      <c r="V65" s="144"/>
      <c r="W65" s="144"/>
      <c r="X65" s="144"/>
      <c r="Y65" s="144"/>
      <c r="Z65" s="144"/>
      <c r="AA65" s="144"/>
      <c r="AB65" s="144"/>
      <c r="AC65" s="144"/>
      <c r="AD65" s="144"/>
      <c r="AE65" s="677" t="str">
        <f t="shared" si="21"/>
        <v/>
      </c>
      <c r="AF65" s="195"/>
      <c r="AG65" s="367"/>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677" t="str">
        <f t="shared" si="22"/>
        <v/>
      </c>
      <c r="BF65" s="195"/>
      <c r="BG65" s="367"/>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677" t="str">
        <f t="shared" si="23"/>
        <v/>
      </c>
      <c r="CF65" s="195"/>
      <c r="CG65" s="367"/>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677" t="str">
        <f t="shared" si="24"/>
        <v/>
      </c>
      <c r="DF65" s="195"/>
      <c r="DG65" s="367"/>
      <c r="DH65" s="144"/>
      <c r="DI65" s="144"/>
      <c r="DJ65" s="144"/>
      <c r="DK65" s="144"/>
      <c r="DL65" s="144"/>
      <c r="DM65" s="144"/>
      <c r="DN65" s="144"/>
      <c r="DO65" s="144"/>
      <c r="DP65" s="144"/>
      <c r="DQ65" s="144"/>
      <c r="DR65" s="144"/>
      <c r="DS65" s="144"/>
      <c r="DT65" s="144"/>
      <c r="DU65" s="144"/>
      <c r="DV65" s="144"/>
      <c r="DW65" s="144"/>
      <c r="DX65" s="144"/>
      <c r="DY65" s="144"/>
      <c r="DZ65" s="144"/>
      <c r="EA65" s="144"/>
      <c r="EB65" s="144"/>
      <c r="EC65" s="144"/>
      <c r="ED65" s="144"/>
      <c r="EE65" s="677" t="str">
        <f t="shared" si="25"/>
        <v/>
      </c>
      <c r="EF65" s="195"/>
      <c r="EG65" s="367"/>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677" t="str">
        <f t="shared" si="26"/>
        <v/>
      </c>
      <c r="FF65" s="195"/>
      <c r="FG65" s="367"/>
      <c r="FH65" s="144"/>
      <c r="FI65" s="144"/>
      <c r="FJ65" s="144"/>
      <c r="FK65" s="144"/>
      <c r="FL65" s="144"/>
      <c r="FM65" s="144"/>
      <c r="FN65" s="144"/>
      <c r="FO65" s="144"/>
      <c r="FP65" s="144"/>
      <c r="FQ65" s="144"/>
      <c r="FR65" s="144"/>
      <c r="FS65" s="144"/>
      <c r="FT65" s="144"/>
      <c r="FU65" s="144"/>
      <c r="FV65" s="144"/>
      <c r="FW65" s="144"/>
      <c r="FX65" s="144"/>
      <c r="FY65" s="144"/>
      <c r="FZ65" s="144"/>
      <c r="GA65" s="144"/>
      <c r="GB65" s="144"/>
      <c r="GC65" s="144"/>
      <c r="GD65" s="144"/>
      <c r="GE65" s="677" t="str">
        <f t="shared" si="27"/>
        <v/>
      </c>
      <c r="GF65" s="195"/>
      <c r="GG65" s="367"/>
      <c r="GH65" s="144"/>
      <c r="GI65" s="144"/>
      <c r="GJ65" s="144"/>
      <c r="GK65" s="144"/>
      <c r="GL65" s="144"/>
      <c r="GM65" s="144"/>
      <c r="GN65" s="144"/>
      <c r="GO65" s="144"/>
      <c r="GP65" s="144"/>
      <c r="GQ65" s="144"/>
      <c r="GR65" s="144"/>
      <c r="GS65" s="144"/>
      <c r="GT65" s="144"/>
      <c r="GU65" s="144"/>
      <c r="GV65" s="144"/>
      <c r="GW65" s="144"/>
      <c r="GX65" s="144"/>
      <c r="GY65" s="144"/>
      <c r="GZ65" s="144"/>
      <c r="HA65" s="144"/>
      <c r="HB65" s="144"/>
      <c r="HC65" s="144"/>
      <c r="HD65" s="144"/>
      <c r="HE65" s="677" t="str">
        <f t="shared" si="28"/>
        <v/>
      </c>
      <c r="HF65" s="195"/>
      <c r="HG65" s="367"/>
      <c r="HH65" s="144"/>
      <c r="HI65" s="144"/>
      <c r="HJ65" s="144"/>
      <c r="HK65" s="144"/>
      <c r="HL65" s="144"/>
      <c r="HM65" s="144"/>
      <c r="HN65" s="144"/>
      <c r="HO65" s="144"/>
      <c r="HP65" s="144"/>
      <c r="HQ65" s="144"/>
      <c r="HR65" s="144"/>
      <c r="HS65" s="144"/>
      <c r="HT65" s="144"/>
      <c r="HU65" s="144"/>
      <c r="HV65" s="144"/>
      <c r="HW65" s="144"/>
      <c r="HX65" s="144"/>
      <c r="HY65" s="144"/>
      <c r="HZ65" s="144"/>
      <c r="IA65" s="144"/>
      <c r="IB65" s="144"/>
      <c r="IC65" s="144"/>
      <c r="ID65" s="144"/>
      <c r="IE65" s="677" t="str">
        <f t="shared" si="29"/>
        <v/>
      </c>
      <c r="IF65" s="195"/>
      <c r="IG65" s="367"/>
      <c r="IH65" s="144"/>
      <c r="II65" s="144"/>
      <c r="IJ65" s="144"/>
      <c r="IK65" s="144"/>
      <c r="IL65" s="144"/>
      <c r="IM65" s="144"/>
      <c r="IN65" s="144"/>
      <c r="IO65" s="144"/>
      <c r="IP65" s="144"/>
      <c r="IQ65" s="144"/>
      <c r="IR65" s="144"/>
      <c r="IS65" s="144"/>
      <c r="IT65" s="144"/>
      <c r="IU65" s="144"/>
      <c r="IV65" s="144"/>
      <c r="IW65" s="144"/>
      <c r="IX65" s="144"/>
      <c r="IY65" s="144"/>
      <c r="IZ65" s="144"/>
      <c r="JA65" s="144"/>
      <c r="JB65" s="144"/>
      <c r="JC65" s="144"/>
      <c r="JD65" s="144"/>
      <c r="JE65" s="677" t="str">
        <f t="shared" si="30"/>
        <v/>
      </c>
      <c r="JF65" s="195"/>
      <c r="JG65" s="367"/>
      <c r="JH65" s="144"/>
      <c r="JI65" s="144"/>
      <c r="JJ65" s="144"/>
      <c r="JK65" s="144"/>
      <c r="JL65" s="144"/>
      <c r="JM65" s="144"/>
      <c r="JN65" s="144"/>
      <c r="JO65" s="144"/>
      <c r="JP65" s="144"/>
      <c r="JQ65" s="144"/>
      <c r="JR65" s="144"/>
      <c r="JS65" s="144"/>
      <c r="JT65" s="144"/>
      <c r="JU65" s="144"/>
      <c r="JV65" s="144"/>
      <c r="JW65" s="144"/>
      <c r="JX65" s="144"/>
      <c r="JY65" s="144"/>
      <c r="JZ65" s="144"/>
      <c r="KA65" s="144"/>
      <c r="KB65" s="144"/>
      <c r="KC65" s="144"/>
      <c r="KD65" s="144"/>
      <c r="KE65" s="677" t="str">
        <f t="shared" si="31"/>
        <v/>
      </c>
    </row>
    <row r="66" spans="3:291" ht="15" customHeight="1">
      <c r="C66" s="310">
        <v>43</v>
      </c>
      <c r="D66" s="303"/>
      <c r="E66" s="675"/>
      <c r="F66" s="144"/>
      <c r="G66" s="144"/>
      <c r="H66" s="367"/>
      <c r="I66" s="144"/>
      <c r="J66" s="144"/>
      <c r="K66" s="144"/>
      <c r="L66" s="144"/>
      <c r="M66" s="144"/>
      <c r="N66" s="144"/>
      <c r="O66" s="144"/>
      <c r="P66" s="144"/>
      <c r="Q66" s="144"/>
      <c r="R66" s="144"/>
      <c r="S66" s="144"/>
      <c r="T66" s="144"/>
      <c r="U66" s="144"/>
      <c r="V66" s="144"/>
      <c r="W66" s="144"/>
      <c r="X66" s="144"/>
      <c r="Y66" s="144"/>
      <c r="Z66" s="144"/>
      <c r="AA66" s="144"/>
      <c r="AB66" s="144"/>
      <c r="AC66" s="144"/>
      <c r="AD66" s="144"/>
      <c r="AE66" s="677" t="str">
        <f t="shared" si="21"/>
        <v/>
      </c>
      <c r="AF66" s="195"/>
      <c r="AG66" s="367"/>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677" t="str">
        <f t="shared" si="22"/>
        <v/>
      </c>
      <c r="BF66" s="195"/>
      <c r="BG66" s="367"/>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677" t="str">
        <f t="shared" si="23"/>
        <v/>
      </c>
      <c r="CF66" s="195"/>
      <c r="CG66" s="367"/>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677" t="str">
        <f t="shared" si="24"/>
        <v/>
      </c>
      <c r="DF66" s="195"/>
      <c r="DG66" s="367"/>
      <c r="DH66" s="144"/>
      <c r="DI66" s="144"/>
      <c r="DJ66" s="144"/>
      <c r="DK66" s="144"/>
      <c r="DL66" s="144"/>
      <c r="DM66" s="144"/>
      <c r="DN66" s="144"/>
      <c r="DO66" s="144"/>
      <c r="DP66" s="144"/>
      <c r="DQ66" s="144"/>
      <c r="DR66" s="144"/>
      <c r="DS66" s="144"/>
      <c r="DT66" s="144"/>
      <c r="DU66" s="144"/>
      <c r="DV66" s="144"/>
      <c r="DW66" s="144"/>
      <c r="DX66" s="144"/>
      <c r="DY66" s="144"/>
      <c r="DZ66" s="144"/>
      <c r="EA66" s="144"/>
      <c r="EB66" s="144"/>
      <c r="EC66" s="144"/>
      <c r="ED66" s="144"/>
      <c r="EE66" s="677" t="str">
        <f t="shared" si="25"/>
        <v/>
      </c>
      <c r="EF66" s="195"/>
      <c r="EG66" s="367"/>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677" t="str">
        <f t="shared" si="26"/>
        <v/>
      </c>
      <c r="FF66" s="195"/>
      <c r="FG66" s="367"/>
      <c r="FH66" s="144"/>
      <c r="FI66" s="144"/>
      <c r="FJ66" s="144"/>
      <c r="FK66" s="144"/>
      <c r="FL66" s="144"/>
      <c r="FM66" s="144"/>
      <c r="FN66" s="144"/>
      <c r="FO66" s="144"/>
      <c r="FP66" s="144"/>
      <c r="FQ66" s="144"/>
      <c r="FR66" s="144"/>
      <c r="FS66" s="144"/>
      <c r="FT66" s="144"/>
      <c r="FU66" s="144"/>
      <c r="FV66" s="144"/>
      <c r="FW66" s="144"/>
      <c r="FX66" s="144"/>
      <c r="FY66" s="144"/>
      <c r="FZ66" s="144"/>
      <c r="GA66" s="144"/>
      <c r="GB66" s="144"/>
      <c r="GC66" s="144"/>
      <c r="GD66" s="144"/>
      <c r="GE66" s="677" t="str">
        <f t="shared" si="27"/>
        <v/>
      </c>
      <c r="GF66" s="195"/>
      <c r="GG66" s="367"/>
      <c r="GH66" s="144"/>
      <c r="GI66" s="144"/>
      <c r="GJ66" s="144"/>
      <c r="GK66" s="144"/>
      <c r="GL66" s="144"/>
      <c r="GM66" s="144"/>
      <c r="GN66" s="144"/>
      <c r="GO66" s="144"/>
      <c r="GP66" s="144"/>
      <c r="GQ66" s="144"/>
      <c r="GR66" s="144"/>
      <c r="GS66" s="144"/>
      <c r="GT66" s="144"/>
      <c r="GU66" s="144"/>
      <c r="GV66" s="144"/>
      <c r="GW66" s="144"/>
      <c r="GX66" s="144"/>
      <c r="GY66" s="144"/>
      <c r="GZ66" s="144"/>
      <c r="HA66" s="144"/>
      <c r="HB66" s="144"/>
      <c r="HC66" s="144"/>
      <c r="HD66" s="144"/>
      <c r="HE66" s="677" t="str">
        <f t="shared" si="28"/>
        <v/>
      </c>
      <c r="HF66" s="195"/>
      <c r="HG66" s="367"/>
      <c r="HH66" s="144"/>
      <c r="HI66" s="144"/>
      <c r="HJ66" s="144"/>
      <c r="HK66" s="144"/>
      <c r="HL66" s="144"/>
      <c r="HM66" s="144"/>
      <c r="HN66" s="144"/>
      <c r="HO66" s="144"/>
      <c r="HP66" s="144"/>
      <c r="HQ66" s="144"/>
      <c r="HR66" s="144"/>
      <c r="HS66" s="144"/>
      <c r="HT66" s="144"/>
      <c r="HU66" s="144"/>
      <c r="HV66" s="144"/>
      <c r="HW66" s="144"/>
      <c r="HX66" s="144"/>
      <c r="HY66" s="144"/>
      <c r="HZ66" s="144"/>
      <c r="IA66" s="144"/>
      <c r="IB66" s="144"/>
      <c r="IC66" s="144"/>
      <c r="ID66" s="144"/>
      <c r="IE66" s="677" t="str">
        <f t="shared" si="29"/>
        <v/>
      </c>
      <c r="IF66" s="195"/>
      <c r="IG66" s="367"/>
      <c r="IH66" s="144"/>
      <c r="II66" s="144"/>
      <c r="IJ66" s="144"/>
      <c r="IK66" s="144"/>
      <c r="IL66" s="144"/>
      <c r="IM66" s="144"/>
      <c r="IN66" s="144"/>
      <c r="IO66" s="144"/>
      <c r="IP66" s="144"/>
      <c r="IQ66" s="144"/>
      <c r="IR66" s="144"/>
      <c r="IS66" s="144"/>
      <c r="IT66" s="144"/>
      <c r="IU66" s="144"/>
      <c r="IV66" s="144"/>
      <c r="IW66" s="144"/>
      <c r="IX66" s="144"/>
      <c r="IY66" s="144"/>
      <c r="IZ66" s="144"/>
      <c r="JA66" s="144"/>
      <c r="JB66" s="144"/>
      <c r="JC66" s="144"/>
      <c r="JD66" s="144"/>
      <c r="JE66" s="677" t="str">
        <f t="shared" si="30"/>
        <v/>
      </c>
      <c r="JF66" s="195"/>
      <c r="JG66" s="367"/>
      <c r="JH66" s="144"/>
      <c r="JI66" s="144"/>
      <c r="JJ66" s="144"/>
      <c r="JK66" s="144"/>
      <c r="JL66" s="144"/>
      <c r="JM66" s="144"/>
      <c r="JN66" s="144"/>
      <c r="JO66" s="144"/>
      <c r="JP66" s="144"/>
      <c r="JQ66" s="144"/>
      <c r="JR66" s="144"/>
      <c r="JS66" s="144"/>
      <c r="JT66" s="144"/>
      <c r="JU66" s="144"/>
      <c r="JV66" s="144"/>
      <c r="JW66" s="144"/>
      <c r="JX66" s="144"/>
      <c r="JY66" s="144"/>
      <c r="JZ66" s="144"/>
      <c r="KA66" s="144"/>
      <c r="KB66" s="144"/>
      <c r="KC66" s="144"/>
      <c r="KD66" s="144"/>
      <c r="KE66" s="677" t="str">
        <f t="shared" si="31"/>
        <v/>
      </c>
    </row>
    <row r="67" spans="3:291" ht="15" customHeight="1">
      <c r="C67" s="310">
        <v>44</v>
      </c>
      <c r="D67" s="303"/>
      <c r="E67" s="675"/>
      <c r="F67" s="144"/>
      <c r="G67" s="144"/>
      <c r="H67" s="367"/>
      <c r="I67" s="144"/>
      <c r="J67" s="144"/>
      <c r="K67" s="144"/>
      <c r="L67" s="144"/>
      <c r="M67" s="144"/>
      <c r="N67" s="144"/>
      <c r="O67" s="144"/>
      <c r="P67" s="144"/>
      <c r="Q67" s="144"/>
      <c r="R67" s="144"/>
      <c r="S67" s="144"/>
      <c r="T67" s="144"/>
      <c r="U67" s="144"/>
      <c r="V67" s="144"/>
      <c r="W67" s="144"/>
      <c r="X67" s="144"/>
      <c r="Y67" s="144"/>
      <c r="Z67" s="144"/>
      <c r="AA67" s="144"/>
      <c r="AB67" s="144"/>
      <c r="AC67" s="144"/>
      <c r="AD67" s="144"/>
      <c r="AE67" s="677" t="str">
        <f t="shared" si="21"/>
        <v/>
      </c>
      <c r="AF67" s="195"/>
      <c r="AG67" s="367"/>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677" t="str">
        <f t="shared" si="22"/>
        <v/>
      </c>
      <c r="BF67" s="195"/>
      <c r="BG67" s="367"/>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677" t="str">
        <f t="shared" si="23"/>
        <v/>
      </c>
      <c r="CF67" s="195"/>
      <c r="CG67" s="367"/>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677" t="str">
        <f t="shared" si="24"/>
        <v/>
      </c>
      <c r="DF67" s="195"/>
      <c r="DG67" s="367"/>
      <c r="DH67" s="144"/>
      <c r="DI67" s="144"/>
      <c r="DJ67" s="144"/>
      <c r="DK67" s="144"/>
      <c r="DL67" s="144"/>
      <c r="DM67" s="144"/>
      <c r="DN67" s="144"/>
      <c r="DO67" s="144"/>
      <c r="DP67" s="144"/>
      <c r="DQ67" s="144"/>
      <c r="DR67" s="144"/>
      <c r="DS67" s="144"/>
      <c r="DT67" s="144"/>
      <c r="DU67" s="144"/>
      <c r="DV67" s="144"/>
      <c r="DW67" s="144"/>
      <c r="DX67" s="144"/>
      <c r="DY67" s="144"/>
      <c r="DZ67" s="144"/>
      <c r="EA67" s="144"/>
      <c r="EB67" s="144"/>
      <c r="EC67" s="144"/>
      <c r="ED67" s="144"/>
      <c r="EE67" s="677" t="str">
        <f t="shared" si="25"/>
        <v/>
      </c>
      <c r="EF67" s="195"/>
      <c r="EG67" s="367"/>
      <c r="EH67" s="144"/>
      <c r="EI67" s="144"/>
      <c r="EJ67" s="144"/>
      <c r="EK67" s="144"/>
      <c r="EL67" s="144"/>
      <c r="EM67" s="144"/>
      <c r="EN67" s="144"/>
      <c r="EO67" s="144"/>
      <c r="EP67" s="144"/>
      <c r="EQ67" s="144"/>
      <c r="ER67" s="144"/>
      <c r="ES67" s="144"/>
      <c r="ET67" s="144"/>
      <c r="EU67" s="144"/>
      <c r="EV67" s="144"/>
      <c r="EW67" s="144"/>
      <c r="EX67" s="144"/>
      <c r="EY67" s="144"/>
      <c r="EZ67" s="144"/>
      <c r="FA67" s="144"/>
      <c r="FB67" s="144"/>
      <c r="FC67" s="144"/>
      <c r="FD67" s="144"/>
      <c r="FE67" s="677" t="str">
        <f t="shared" si="26"/>
        <v/>
      </c>
      <c r="FF67" s="195"/>
      <c r="FG67" s="367"/>
      <c r="FH67" s="144"/>
      <c r="FI67" s="144"/>
      <c r="FJ67" s="144"/>
      <c r="FK67" s="144"/>
      <c r="FL67" s="144"/>
      <c r="FM67" s="144"/>
      <c r="FN67" s="144"/>
      <c r="FO67" s="144"/>
      <c r="FP67" s="144"/>
      <c r="FQ67" s="144"/>
      <c r="FR67" s="144"/>
      <c r="FS67" s="144"/>
      <c r="FT67" s="144"/>
      <c r="FU67" s="144"/>
      <c r="FV67" s="144"/>
      <c r="FW67" s="144"/>
      <c r="FX67" s="144"/>
      <c r="FY67" s="144"/>
      <c r="FZ67" s="144"/>
      <c r="GA67" s="144"/>
      <c r="GB67" s="144"/>
      <c r="GC67" s="144"/>
      <c r="GD67" s="144"/>
      <c r="GE67" s="677" t="str">
        <f t="shared" si="27"/>
        <v/>
      </c>
      <c r="GF67" s="195"/>
      <c r="GG67" s="367"/>
      <c r="GH67" s="144"/>
      <c r="GI67" s="144"/>
      <c r="GJ67" s="144"/>
      <c r="GK67" s="144"/>
      <c r="GL67" s="144"/>
      <c r="GM67" s="144"/>
      <c r="GN67" s="144"/>
      <c r="GO67" s="144"/>
      <c r="GP67" s="144"/>
      <c r="GQ67" s="144"/>
      <c r="GR67" s="144"/>
      <c r="GS67" s="144"/>
      <c r="GT67" s="144"/>
      <c r="GU67" s="144"/>
      <c r="GV67" s="144"/>
      <c r="GW67" s="144"/>
      <c r="GX67" s="144"/>
      <c r="GY67" s="144"/>
      <c r="GZ67" s="144"/>
      <c r="HA67" s="144"/>
      <c r="HB67" s="144"/>
      <c r="HC67" s="144"/>
      <c r="HD67" s="144"/>
      <c r="HE67" s="677" t="str">
        <f t="shared" si="28"/>
        <v/>
      </c>
      <c r="HF67" s="195"/>
      <c r="HG67" s="367"/>
      <c r="HH67" s="144"/>
      <c r="HI67" s="144"/>
      <c r="HJ67" s="144"/>
      <c r="HK67" s="144"/>
      <c r="HL67" s="144"/>
      <c r="HM67" s="144"/>
      <c r="HN67" s="144"/>
      <c r="HO67" s="144"/>
      <c r="HP67" s="144"/>
      <c r="HQ67" s="144"/>
      <c r="HR67" s="144"/>
      <c r="HS67" s="144"/>
      <c r="HT67" s="144"/>
      <c r="HU67" s="144"/>
      <c r="HV67" s="144"/>
      <c r="HW67" s="144"/>
      <c r="HX67" s="144"/>
      <c r="HY67" s="144"/>
      <c r="HZ67" s="144"/>
      <c r="IA67" s="144"/>
      <c r="IB67" s="144"/>
      <c r="IC67" s="144"/>
      <c r="ID67" s="144"/>
      <c r="IE67" s="677" t="str">
        <f t="shared" si="29"/>
        <v/>
      </c>
      <c r="IF67" s="195"/>
      <c r="IG67" s="367"/>
      <c r="IH67" s="144"/>
      <c r="II67" s="144"/>
      <c r="IJ67" s="144"/>
      <c r="IK67" s="144"/>
      <c r="IL67" s="144"/>
      <c r="IM67" s="144"/>
      <c r="IN67" s="144"/>
      <c r="IO67" s="144"/>
      <c r="IP67" s="144"/>
      <c r="IQ67" s="144"/>
      <c r="IR67" s="144"/>
      <c r="IS67" s="144"/>
      <c r="IT67" s="144"/>
      <c r="IU67" s="144"/>
      <c r="IV67" s="144"/>
      <c r="IW67" s="144"/>
      <c r="IX67" s="144"/>
      <c r="IY67" s="144"/>
      <c r="IZ67" s="144"/>
      <c r="JA67" s="144"/>
      <c r="JB67" s="144"/>
      <c r="JC67" s="144"/>
      <c r="JD67" s="144"/>
      <c r="JE67" s="677" t="str">
        <f t="shared" si="30"/>
        <v/>
      </c>
      <c r="JF67" s="195"/>
      <c r="JG67" s="367"/>
      <c r="JH67" s="144"/>
      <c r="JI67" s="144"/>
      <c r="JJ67" s="144"/>
      <c r="JK67" s="144"/>
      <c r="JL67" s="144"/>
      <c r="JM67" s="144"/>
      <c r="JN67" s="144"/>
      <c r="JO67" s="144"/>
      <c r="JP67" s="144"/>
      <c r="JQ67" s="144"/>
      <c r="JR67" s="144"/>
      <c r="JS67" s="144"/>
      <c r="JT67" s="144"/>
      <c r="JU67" s="144"/>
      <c r="JV67" s="144"/>
      <c r="JW67" s="144"/>
      <c r="JX67" s="144"/>
      <c r="JY67" s="144"/>
      <c r="JZ67" s="144"/>
      <c r="KA67" s="144"/>
      <c r="KB67" s="144"/>
      <c r="KC67" s="144"/>
      <c r="KD67" s="144"/>
      <c r="KE67" s="677" t="str">
        <f t="shared" si="31"/>
        <v/>
      </c>
    </row>
    <row r="68" spans="3:291" ht="15" customHeight="1">
      <c r="C68" s="310">
        <v>45</v>
      </c>
      <c r="D68" s="303"/>
      <c r="E68" s="675"/>
      <c r="F68" s="144"/>
      <c r="G68" s="144"/>
      <c r="H68" s="367"/>
      <c r="I68" s="144"/>
      <c r="J68" s="144"/>
      <c r="K68" s="144"/>
      <c r="L68" s="144"/>
      <c r="M68" s="144"/>
      <c r="N68" s="144"/>
      <c r="O68" s="144"/>
      <c r="P68" s="144"/>
      <c r="Q68" s="144"/>
      <c r="R68" s="144"/>
      <c r="S68" s="144"/>
      <c r="T68" s="144"/>
      <c r="U68" s="144"/>
      <c r="V68" s="144"/>
      <c r="W68" s="144"/>
      <c r="X68" s="144"/>
      <c r="Y68" s="144"/>
      <c r="Z68" s="144"/>
      <c r="AA68" s="144"/>
      <c r="AB68" s="144"/>
      <c r="AC68" s="144"/>
      <c r="AD68" s="144"/>
      <c r="AE68" s="677" t="str">
        <f t="shared" si="21"/>
        <v/>
      </c>
      <c r="AF68" s="195"/>
      <c r="AG68" s="367"/>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677" t="str">
        <f t="shared" si="22"/>
        <v/>
      </c>
      <c r="BF68" s="195"/>
      <c r="BG68" s="367"/>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677" t="str">
        <f t="shared" si="23"/>
        <v/>
      </c>
      <c r="CF68" s="195"/>
      <c r="CG68" s="367"/>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677" t="str">
        <f t="shared" si="24"/>
        <v/>
      </c>
      <c r="DF68" s="195"/>
      <c r="DG68" s="367"/>
      <c r="DH68" s="144"/>
      <c r="DI68" s="144"/>
      <c r="DJ68" s="144"/>
      <c r="DK68" s="144"/>
      <c r="DL68" s="144"/>
      <c r="DM68" s="144"/>
      <c r="DN68" s="144"/>
      <c r="DO68" s="144"/>
      <c r="DP68" s="144"/>
      <c r="DQ68" s="144"/>
      <c r="DR68" s="144"/>
      <c r="DS68" s="144"/>
      <c r="DT68" s="144"/>
      <c r="DU68" s="144"/>
      <c r="DV68" s="144"/>
      <c r="DW68" s="144"/>
      <c r="DX68" s="144"/>
      <c r="DY68" s="144"/>
      <c r="DZ68" s="144"/>
      <c r="EA68" s="144"/>
      <c r="EB68" s="144"/>
      <c r="EC68" s="144"/>
      <c r="ED68" s="144"/>
      <c r="EE68" s="677" t="str">
        <f t="shared" si="25"/>
        <v/>
      </c>
      <c r="EF68" s="195"/>
      <c r="EG68" s="367"/>
      <c r="EH68" s="144"/>
      <c r="EI68" s="144"/>
      <c r="EJ68" s="144"/>
      <c r="EK68" s="144"/>
      <c r="EL68" s="144"/>
      <c r="EM68" s="144"/>
      <c r="EN68" s="144"/>
      <c r="EO68" s="144"/>
      <c r="EP68" s="144"/>
      <c r="EQ68" s="144"/>
      <c r="ER68" s="144"/>
      <c r="ES68" s="144"/>
      <c r="ET68" s="144"/>
      <c r="EU68" s="144"/>
      <c r="EV68" s="144"/>
      <c r="EW68" s="144"/>
      <c r="EX68" s="144"/>
      <c r="EY68" s="144"/>
      <c r="EZ68" s="144"/>
      <c r="FA68" s="144"/>
      <c r="FB68" s="144"/>
      <c r="FC68" s="144"/>
      <c r="FD68" s="144"/>
      <c r="FE68" s="677" t="str">
        <f t="shared" si="26"/>
        <v/>
      </c>
      <c r="FF68" s="195"/>
      <c r="FG68" s="367"/>
      <c r="FH68" s="144"/>
      <c r="FI68" s="144"/>
      <c r="FJ68" s="144"/>
      <c r="FK68" s="144"/>
      <c r="FL68" s="144"/>
      <c r="FM68" s="144"/>
      <c r="FN68" s="144"/>
      <c r="FO68" s="144"/>
      <c r="FP68" s="144"/>
      <c r="FQ68" s="144"/>
      <c r="FR68" s="144"/>
      <c r="FS68" s="144"/>
      <c r="FT68" s="144"/>
      <c r="FU68" s="144"/>
      <c r="FV68" s="144"/>
      <c r="FW68" s="144"/>
      <c r="FX68" s="144"/>
      <c r="FY68" s="144"/>
      <c r="FZ68" s="144"/>
      <c r="GA68" s="144"/>
      <c r="GB68" s="144"/>
      <c r="GC68" s="144"/>
      <c r="GD68" s="144"/>
      <c r="GE68" s="677" t="str">
        <f t="shared" si="27"/>
        <v/>
      </c>
      <c r="GF68" s="195"/>
      <c r="GG68" s="367"/>
      <c r="GH68" s="144"/>
      <c r="GI68" s="144"/>
      <c r="GJ68" s="144"/>
      <c r="GK68" s="144"/>
      <c r="GL68" s="144"/>
      <c r="GM68" s="144"/>
      <c r="GN68" s="144"/>
      <c r="GO68" s="144"/>
      <c r="GP68" s="144"/>
      <c r="GQ68" s="144"/>
      <c r="GR68" s="144"/>
      <c r="GS68" s="144"/>
      <c r="GT68" s="144"/>
      <c r="GU68" s="144"/>
      <c r="GV68" s="144"/>
      <c r="GW68" s="144"/>
      <c r="GX68" s="144"/>
      <c r="GY68" s="144"/>
      <c r="GZ68" s="144"/>
      <c r="HA68" s="144"/>
      <c r="HB68" s="144"/>
      <c r="HC68" s="144"/>
      <c r="HD68" s="144"/>
      <c r="HE68" s="677" t="str">
        <f t="shared" si="28"/>
        <v/>
      </c>
      <c r="HF68" s="195"/>
      <c r="HG68" s="367"/>
      <c r="HH68" s="144"/>
      <c r="HI68" s="144"/>
      <c r="HJ68" s="144"/>
      <c r="HK68" s="144"/>
      <c r="HL68" s="144"/>
      <c r="HM68" s="144"/>
      <c r="HN68" s="144"/>
      <c r="HO68" s="144"/>
      <c r="HP68" s="144"/>
      <c r="HQ68" s="144"/>
      <c r="HR68" s="144"/>
      <c r="HS68" s="144"/>
      <c r="HT68" s="144"/>
      <c r="HU68" s="144"/>
      <c r="HV68" s="144"/>
      <c r="HW68" s="144"/>
      <c r="HX68" s="144"/>
      <c r="HY68" s="144"/>
      <c r="HZ68" s="144"/>
      <c r="IA68" s="144"/>
      <c r="IB68" s="144"/>
      <c r="IC68" s="144"/>
      <c r="ID68" s="144"/>
      <c r="IE68" s="677" t="str">
        <f t="shared" si="29"/>
        <v/>
      </c>
      <c r="IF68" s="195"/>
      <c r="IG68" s="367"/>
      <c r="IH68" s="144"/>
      <c r="II68" s="144"/>
      <c r="IJ68" s="144"/>
      <c r="IK68" s="144"/>
      <c r="IL68" s="144"/>
      <c r="IM68" s="144"/>
      <c r="IN68" s="144"/>
      <c r="IO68" s="144"/>
      <c r="IP68" s="144"/>
      <c r="IQ68" s="144"/>
      <c r="IR68" s="144"/>
      <c r="IS68" s="144"/>
      <c r="IT68" s="144"/>
      <c r="IU68" s="144"/>
      <c r="IV68" s="144"/>
      <c r="IW68" s="144"/>
      <c r="IX68" s="144"/>
      <c r="IY68" s="144"/>
      <c r="IZ68" s="144"/>
      <c r="JA68" s="144"/>
      <c r="JB68" s="144"/>
      <c r="JC68" s="144"/>
      <c r="JD68" s="144"/>
      <c r="JE68" s="677" t="str">
        <f t="shared" si="30"/>
        <v/>
      </c>
      <c r="JF68" s="195"/>
      <c r="JG68" s="367"/>
      <c r="JH68" s="144"/>
      <c r="JI68" s="144"/>
      <c r="JJ68" s="144"/>
      <c r="JK68" s="144"/>
      <c r="JL68" s="144"/>
      <c r="JM68" s="144"/>
      <c r="JN68" s="144"/>
      <c r="JO68" s="144"/>
      <c r="JP68" s="144"/>
      <c r="JQ68" s="144"/>
      <c r="JR68" s="144"/>
      <c r="JS68" s="144"/>
      <c r="JT68" s="144"/>
      <c r="JU68" s="144"/>
      <c r="JV68" s="144"/>
      <c r="JW68" s="144"/>
      <c r="JX68" s="144"/>
      <c r="JY68" s="144"/>
      <c r="JZ68" s="144"/>
      <c r="KA68" s="144"/>
      <c r="KB68" s="144"/>
      <c r="KC68" s="144"/>
      <c r="KD68" s="144"/>
      <c r="KE68" s="677" t="str">
        <f t="shared" si="31"/>
        <v/>
      </c>
    </row>
    <row r="69" spans="3:291" ht="15" customHeight="1">
      <c r="C69" s="310">
        <v>46</v>
      </c>
      <c r="D69" s="303"/>
      <c r="E69" s="675"/>
      <c r="F69" s="144"/>
      <c r="G69" s="144"/>
      <c r="H69" s="367"/>
      <c r="I69" s="144"/>
      <c r="J69" s="144"/>
      <c r="K69" s="144"/>
      <c r="L69" s="144"/>
      <c r="M69" s="144"/>
      <c r="N69" s="144"/>
      <c r="O69" s="144"/>
      <c r="P69" s="144"/>
      <c r="Q69" s="144"/>
      <c r="R69" s="144"/>
      <c r="S69" s="144"/>
      <c r="T69" s="144"/>
      <c r="U69" s="144"/>
      <c r="V69" s="144"/>
      <c r="W69" s="144"/>
      <c r="X69" s="144"/>
      <c r="Y69" s="144"/>
      <c r="Z69" s="144"/>
      <c r="AA69" s="144"/>
      <c r="AB69" s="144"/>
      <c r="AC69" s="144"/>
      <c r="AD69" s="144"/>
      <c r="AE69" s="677" t="str">
        <f t="shared" si="21"/>
        <v/>
      </c>
      <c r="AF69" s="195"/>
      <c r="AG69" s="367"/>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677" t="str">
        <f t="shared" si="22"/>
        <v/>
      </c>
      <c r="BF69" s="195"/>
      <c r="BG69" s="367"/>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677" t="str">
        <f t="shared" si="23"/>
        <v/>
      </c>
      <c r="CF69" s="195"/>
      <c r="CG69" s="367"/>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677" t="str">
        <f t="shared" si="24"/>
        <v/>
      </c>
      <c r="DF69" s="195"/>
      <c r="DG69" s="367"/>
      <c r="DH69" s="144"/>
      <c r="DI69" s="144"/>
      <c r="DJ69" s="144"/>
      <c r="DK69" s="144"/>
      <c r="DL69" s="144"/>
      <c r="DM69" s="144"/>
      <c r="DN69" s="144"/>
      <c r="DO69" s="144"/>
      <c r="DP69" s="144"/>
      <c r="DQ69" s="144"/>
      <c r="DR69" s="144"/>
      <c r="DS69" s="144"/>
      <c r="DT69" s="144"/>
      <c r="DU69" s="144"/>
      <c r="DV69" s="144"/>
      <c r="DW69" s="144"/>
      <c r="DX69" s="144"/>
      <c r="DY69" s="144"/>
      <c r="DZ69" s="144"/>
      <c r="EA69" s="144"/>
      <c r="EB69" s="144"/>
      <c r="EC69" s="144"/>
      <c r="ED69" s="144"/>
      <c r="EE69" s="677" t="str">
        <f t="shared" si="25"/>
        <v/>
      </c>
      <c r="EF69" s="195"/>
      <c r="EG69" s="367"/>
      <c r="EH69" s="144"/>
      <c r="EI69" s="144"/>
      <c r="EJ69" s="144"/>
      <c r="EK69" s="144"/>
      <c r="EL69" s="144"/>
      <c r="EM69" s="144"/>
      <c r="EN69" s="144"/>
      <c r="EO69" s="144"/>
      <c r="EP69" s="144"/>
      <c r="EQ69" s="144"/>
      <c r="ER69" s="144"/>
      <c r="ES69" s="144"/>
      <c r="ET69" s="144"/>
      <c r="EU69" s="144"/>
      <c r="EV69" s="144"/>
      <c r="EW69" s="144"/>
      <c r="EX69" s="144"/>
      <c r="EY69" s="144"/>
      <c r="EZ69" s="144"/>
      <c r="FA69" s="144"/>
      <c r="FB69" s="144"/>
      <c r="FC69" s="144"/>
      <c r="FD69" s="144"/>
      <c r="FE69" s="677" t="str">
        <f t="shared" si="26"/>
        <v/>
      </c>
      <c r="FF69" s="195"/>
      <c r="FG69" s="367"/>
      <c r="FH69" s="144"/>
      <c r="FI69" s="144"/>
      <c r="FJ69" s="144"/>
      <c r="FK69" s="144"/>
      <c r="FL69" s="144"/>
      <c r="FM69" s="144"/>
      <c r="FN69" s="144"/>
      <c r="FO69" s="144"/>
      <c r="FP69" s="144"/>
      <c r="FQ69" s="144"/>
      <c r="FR69" s="144"/>
      <c r="FS69" s="144"/>
      <c r="FT69" s="144"/>
      <c r="FU69" s="144"/>
      <c r="FV69" s="144"/>
      <c r="FW69" s="144"/>
      <c r="FX69" s="144"/>
      <c r="FY69" s="144"/>
      <c r="FZ69" s="144"/>
      <c r="GA69" s="144"/>
      <c r="GB69" s="144"/>
      <c r="GC69" s="144"/>
      <c r="GD69" s="144"/>
      <c r="GE69" s="677" t="str">
        <f t="shared" si="27"/>
        <v/>
      </c>
      <c r="GF69" s="195"/>
      <c r="GG69" s="367"/>
      <c r="GH69" s="144"/>
      <c r="GI69" s="144"/>
      <c r="GJ69" s="144"/>
      <c r="GK69" s="144"/>
      <c r="GL69" s="144"/>
      <c r="GM69" s="144"/>
      <c r="GN69" s="144"/>
      <c r="GO69" s="144"/>
      <c r="GP69" s="144"/>
      <c r="GQ69" s="144"/>
      <c r="GR69" s="144"/>
      <c r="GS69" s="144"/>
      <c r="GT69" s="144"/>
      <c r="GU69" s="144"/>
      <c r="GV69" s="144"/>
      <c r="GW69" s="144"/>
      <c r="GX69" s="144"/>
      <c r="GY69" s="144"/>
      <c r="GZ69" s="144"/>
      <c r="HA69" s="144"/>
      <c r="HB69" s="144"/>
      <c r="HC69" s="144"/>
      <c r="HD69" s="144"/>
      <c r="HE69" s="677" t="str">
        <f t="shared" si="28"/>
        <v/>
      </c>
      <c r="HF69" s="195"/>
      <c r="HG69" s="367"/>
      <c r="HH69" s="144"/>
      <c r="HI69" s="144"/>
      <c r="HJ69" s="144"/>
      <c r="HK69" s="144"/>
      <c r="HL69" s="144"/>
      <c r="HM69" s="144"/>
      <c r="HN69" s="144"/>
      <c r="HO69" s="144"/>
      <c r="HP69" s="144"/>
      <c r="HQ69" s="144"/>
      <c r="HR69" s="144"/>
      <c r="HS69" s="144"/>
      <c r="HT69" s="144"/>
      <c r="HU69" s="144"/>
      <c r="HV69" s="144"/>
      <c r="HW69" s="144"/>
      <c r="HX69" s="144"/>
      <c r="HY69" s="144"/>
      <c r="HZ69" s="144"/>
      <c r="IA69" s="144"/>
      <c r="IB69" s="144"/>
      <c r="IC69" s="144"/>
      <c r="ID69" s="144"/>
      <c r="IE69" s="677" t="str">
        <f t="shared" si="29"/>
        <v/>
      </c>
      <c r="IF69" s="195"/>
      <c r="IG69" s="367"/>
      <c r="IH69" s="144"/>
      <c r="II69" s="144"/>
      <c r="IJ69" s="144"/>
      <c r="IK69" s="144"/>
      <c r="IL69" s="144"/>
      <c r="IM69" s="144"/>
      <c r="IN69" s="144"/>
      <c r="IO69" s="144"/>
      <c r="IP69" s="144"/>
      <c r="IQ69" s="144"/>
      <c r="IR69" s="144"/>
      <c r="IS69" s="144"/>
      <c r="IT69" s="144"/>
      <c r="IU69" s="144"/>
      <c r="IV69" s="144"/>
      <c r="IW69" s="144"/>
      <c r="IX69" s="144"/>
      <c r="IY69" s="144"/>
      <c r="IZ69" s="144"/>
      <c r="JA69" s="144"/>
      <c r="JB69" s="144"/>
      <c r="JC69" s="144"/>
      <c r="JD69" s="144"/>
      <c r="JE69" s="677" t="str">
        <f t="shared" si="30"/>
        <v/>
      </c>
      <c r="JF69" s="195"/>
      <c r="JG69" s="367"/>
      <c r="JH69" s="144"/>
      <c r="JI69" s="144"/>
      <c r="JJ69" s="144"/>
      <c r="JK69" s="144"/>
      <c r="JL69" s="144"/>
      <c r="JM69" s="144"/>
      <c r="JN69" s="144"/>
      <c r="JO69" s="144"/>
      <c r="JP69" s="144"/>
      <c r="JQ69" s="144"/>
      <c r="JR69" s="144"/>
      <c r="JS69" s="144"/>
      <c r="JT69" s="144"/>
      <c r="JU69" s="144"/>
      <c r="JV69" s="144"/>
      <c r="JW69" s="144"/>
      <c r="JX69" s="144"/>
      <c r="JY69" s="144"/>
      <c r="JZ69" s="144"/>
      <c r="KA69" s="144"/>
      <c r="KB69" s="144"/>
      <c r="KC69" s="144"/>
      <c r="KD69" s="144"/>
      <c r="KE69" s="677" t="str">
        <f t="shared" si="31"/>
        <v/>
      </c>
    </row>
    <row r="70" spans="3:291" ht="15" customHeight="1">
      <c r="C70" s="310">
        <v>47</v>
      </c>
      <c r="D70" s="303"/>
      <c r="E70" s="675"/>
      <c r="F70" s="144"/>
      <c r="G70" s="144"/>
      <c r="H70" s="367"/>
      <c r="I70" s="144"/>
      <c r="J70" s="144"/>
      <c r="K70" s="144"/>
      <c r="L70" s="144"/>
      <c r="M70" s="144"/>
      <c r="N70" s="144"/>
      <c r="O70" s="144"/>
      <c r="P70" s="144"/>
      <c r="Q70" s="144"/>
      <c r="R70" s="144"/>
      <c r="S70" s="144"/>
      <c r="T70" s="144"/>
      <c r="U70" s="144"/>
      <c r="V70" s="144"/>
      <c r="W70" s="144"/>
      <c r="X70" s="144"/>
      <c r="Y70" s="144"/>
      <c r="Z70" s="144"/>
      <c r="AA70" s="144"/>
      <c r="AB70" s="144"/>
      <c r="AC70" s="144"/>
      <c r="AD70" s="144"/>
      <c r="AE70" s="677" t="str">
        <f t="shared" si="21"/>
        <v/>
      </c>
      <c r="AF70" s="195"/>
      <c r="AG70" s="367"/>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677" t="str">
        <f t="shared" si="22"/>
        <v/>
      </c>
      <c r="BF70" s="195"/>
      <c r="BG70" s="367"/>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677" t="str">
        <f t="shared" si="23"/>
        <v/>
      </c>
      <c r="CF70" s="195"/>
      <c r="CG70" s="367"/>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677" t="str">
        <f t="shared" si="24"/>
        <v/>
      </c>
      <c r="DF70" s="195"/>
      <c r="DG70" s="367"/>
      <c r="DH70" s="144"/>
      <c r="DI70" s="144"/>
      <c r="DJ70" s="144"/>
      <c r="DK70" s="144"/>
      <c r="DL70" s="144"/>
      <c r="DM70" s="144"/>
      <c r="DN70" s="144"/>
      <c r="DO70" s="144"/>
      <c r="DP70" s="144"/>
      <c r="DQ70" s="144"/>
      <c r="DR70" s="144"/>
      <c r="DS70" s="144"/>
      <c r="DT70" s="144"/>
      <c r="DU70" s="144"/>
      <c r="DV70" s="144"/>
      <c r="DW70" s="144"/>
      <c r="DX70" s="144"/>
      <c r="DY70" s="144"/>
      <c r="DZ70" s="144"/>
      <c r="EA70" s="144"/>
      <c r="EB70" s="144"/>
      <c r="EC70" s="144"/>
      <c r="ED70" s="144"/>
      <c r="EE70" s="677" t="str">
        <f t="shared" si="25"/>
        <v/>
      </c>
      <c r="EF70" s="195"/>
      <c r="EG70" s="367"/>
      <c r="EH70" s="144"/>
      <c r="EI70" s="144"/>
      <c r="EJ70" s="144"/>
      <c r="EK70" s="144"/>
      <c r="EL70" s="144"/>
      <c r="EM70" s="144"/>
      <c r="EN70" s="144"/>
      <c r="EO70" s="144"/>
      <c r="EP70" s="144"/>
      <c r="EQ70" s="144"/>
      <c r="ER70" s="144"/>
      <c r="ES70" s="144"/>
      <c r="ET70" s="144"/>
      <c r="EU70" s="144"/>
      <c r="EV70" s="144"/>
      <c r="EW70" s="144"/>
      <c r="EX70" s="144"/>
      <c r="EY70" s="144"/>
      <c r="EZ70" s="144"/>
      <c r="FA70" s="144"/>
      <c r="FB70" s="144"/>
      <c r="FC70" s="144"/>
      <c r="FD70" s="144"/>
      <c r="FE70" s="677" t="str">
        <f t="shared" si="26"/>
        <v/>
      </c>
      <c r="FF70" s="195"/>
      <c r="FG70" s="367"/>
      <c r="FH70" s="144"/>
      <c r="FI70" s="144"/>
      <c r="FJ70" s="144"/>
      <c r="FK70" s="144"/>
      <c r="FL70" s="144"/>
      <c r="FM70" s="144"/>
      <c r="FN70" s="144"/>
      <c r="FO70" s="144"/>
      <c r="FP70" s="144"/>
      <c r="FQ70" s="144"/>
      <c r="FR70" s="144"/>
      <c r="FS70" s="144"/>
      <c r="FT70" s="144"/>
      <c r="FU70" s="144"/>
      <c r="FV70" s="144"/>
      <c r="FW70" s="144"/>
      <c r="FX70" s="144"/>
      <c r="FY70" s="144"/>
      <c r="FZ70" s="144"/>
      <c r="GA70" s="144"/>
      <c r="GB70" s="144"/>
      <c r="GC70" s="144"/>
      <c r="GD70" s="144"/>
      <c r="GE70" s="677" t="str">
        <f t="shared" si="27"/>
        <v/>
      </c>
      <c r="GF70" s="195"/>
      <c r="GG70" s="367"/>
      <c r="GH70" s="144"/>
      <c r="GI70" s="144"/>
      <c r="GJ70" s="144"/>
      <c r="GK70" s="144"/>
      <c r="GL70" s="144"/>
      <c r="GM70" s="144"/>
      <c r="GN70" s="144"/>
      <c r="GO70" s="144"/>
      <c r="GP70" s="144"/>
      <c r="GQ70" s="144"/>
      <c r="GR70" s="144"/>
      <c r="GS70" s="144"/>
      <c r="GT70" s="144"/>
      <c r="GU70" s="144"/>
      <c r="GV70" s="144"/>
      <c r="GW70" s="144"/>
      <c r="GX70" s="144"/>
      <c r="GY70" s="144"/>
      <c r="GZ70" s="144"/>
      <c r="HA70" s="144"/>
      <c r="HB70" s="144"/>
      <c r="HC70" s="144"/>
      <c r="HD70" s="144"/>
      <c r="HE70" s="677" t="str">
        <f t="shared" si="28"/>
        <v/>
      </c>
      <c r="HF70" s="195"/>
      <c r="HG70" s="367"/>
      <c r="HH70" s="144"/>
      <c r="HI70" s="144"/>
      <c r="HJ70" s="144"/>
      <c r="HK70" s="144"/>
      <c r="HL70" s="144"/>
      <c r="HM70" s="144"/>
      <c r="HN70" s="144"/>
      <c r="HO70" s="144"/>
      <c r="HP70" s="144"/>
      <c r="HQ70" s="144"/>
      <c r="HR70" s="144"/>
      <c r="HS70" s="144"/>
      <c r="HT70" s="144"/>
      <c r="HU70" s="144"/>
      <c r="HV70" s="144"/>
      <c r="HW70" s="144"/>
      <c r="HX70" s="144"/>
      <c r="HY70" s="144"/>
      <c r="HZ70" s="144"/>
      <c r="IA70" s="144"/>
      <c r="IB70" s="144"/>
      <c r="IC70" s="144"/>
      <c r="ID70" s="144"/>
      <c r="IE70" s="677" t="str">
        <f t="shared" si="29"/>
        <v/>
      </c>
      <c r="IF70" s="195"/>
      <c r="IG70" s="367"/>
      <c r="IH70" s="144"/>
      <c r="II70" s="144"/>
      <c r="IJ70" s="144"/>
      <c r="IK70" s="144"/>
      <c r="IL70" s="144"/>
      <c r="IM70" s="144"/>
      <c r="IN70" s="144"/>
      <c r="IO70" s="144"/>
      <c r="IP70" s="144"/>
      <c r="IQ70" s="144"/>
      <c r="IR70" s="144"/>
      <c r="IS70" s="144"/>
      <c r="IT70" s="144"/>
      <c r="IU70" s="144"/>
      <c r="IV70" s="144"/>
      <c r="IW70" s="144"/>
      <c r="IX70" s="144"/>
      <c r="IY70" s="144"/>
      <c r="IZ70" s="144"/>
      <c r="JA70" s="144"/>
      <c r="JB70" s="144"/>
      <c r="JC70" s="144"/>
      <c r="JD70" s="144"/>
      <c r="JE70" s="677" t="str">
        <f t="shared" si="30"/>
        <v/>
      </c>
      <c r="JF70" s="195"/>
      <c r="JG70" s="367"/>
      <c r="JH70" s="144"/>
      <c r="JI70" s="144"/>
      <c r="JJ70" s="144"/>
      <c r="JK70" s="144"/>
      <c r="JL70" s="144"/>
      <c r="JM70" s="144"/>
      <c r="JN70" s="144"/>
      <c r="JO70" s="144"/>
      <c r="JP70" s="144"/>
      <c r="JQ70" s="144"/>
      <c r="JR70" s="144"/>
      <c r="JS70" s="144"/>
      <c r="JT70" s="144"/>
      <c r="JU70" s="144"/>
      <c r="JV70" s="144"/>
      <c r="JW70" s="144"/>
      <c r="JX70" s="144"/>
      <c r="JY70" s="144"/>
      <c r="JZ70" s="144"/>
      <c r="KA70" s="144"/>
      <c r="KB70" s="144"/>
      <c r="KC70" s="144"/>
      <c r="KD70" s="144"/>
      <c r="KE70" s="677" t="str">
        <f t="shared" si="31"/>
        <v/>
      </c>
    </row>
    <row r="71" spans="3:291" ht="15" customHeight="1">
      <c r="C71" s="310">
        <v>48</v>
      </c>
      <c r="D71" s="303"/>
      <c r="E71" s="675"/>
      <c r="F71" s="144"/>
      <c r="G71" s="144"/>
      <c r="H71" s="367"/>
      <c r="I71" s="144"/>
      <c r="J71" s="144"/>
      <c r="K71" s="144"/>
      <c r="L71" s="144"/>
      <c r="M71" s="144"/>
      <c r="N71" s="144"/>
      <c r="O71" s="144"/>
      <c r="P71" s="144"/>
      <c r="Q71" s="144"/>
      <c r="R71" s="144"/>
      <c r="S71" s="144"/>
      <c r="T71" s="144"/>
      <c r="U71" s="144"/>
      <c r="V71" s="144"/>
      <c r="W71" s="144"/>
      <c r="X71" s="144"/>
      <c r="Y71" s="144"/>
      <c r="Z71" s="144"/>
      <c r="AA71" s="144"/>
      <c r="AB71" s="144"/>
      <c r="AC71" s="144"/>
      <c r="AD71" s="144"/>
      <c r="AE71" s="677" t="str">
        <f t="shared" si="21"/>
        <v/>
      </c>
      <c r="AF71" s="195"/>
      <c r="AG71" s="367"/>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677" t="str">
        <f t="shared" si="22"/>
        <v/>
      </c>
      <c r="BF71" s="195"/>
      <c r="BG71" s="367"/>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677" t="str">
        <f t="shared" si="23"/>
        <v/>
      </c>
      <c r="CF71" s="195"/>
      <c r="CG71" s="367"/>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677" t="str">
        <f t="shared" si="24"/>
        <v/>
      </c>
      <c r="DF71" s="195"/>
      <c r="DG71" s="367"/>
      <c r="DH71" s="144"/>
      <c r="DI71" s="144"/>
      <c r="DJ71" s="144"/>
      <c r="DK71" s="144"/>
      <c r="DL71" s="144"/>
      <c r="DM71" s="144"/>
      <c r="DN71" s="144"/>
      <c r="DO71" s="144"/>
      <c r="DP71" s="144"/>
      <c r="DQ71" s="144"/>
      <c r="DR71" s="144"/>
      <c r="DS71" s="144"/>
      <c r="DT71" s="144"/>
      <c r="DU71" s="144"/>
      <c r="DV71" s="144"/>
      <c r="DW71" s="144"/>
      <c r="DX71" s="144"/>
      <c r="DY71" s="144"/>
      <c r="DZ71" s="144"/>
      <c r="EA71" s="144"/>
      <c r="EB71" s="144"/>
      <c r="EC71" s="144"/>
      <c r="ED71" s="144"/>
      <c r="EE71" s="677" t="str">
        <f t="shared" si="25"/>
        <v/>
      </c>
      <c r="EF71" s="195"/>
      <c r="EG71" s="367"/>
      <c r="EH71" s="144"/>
      <c r="EI71" s="144"/>
      <c r="EJ71" s="144"/>
      <c r="EK71" s="144"/>
      <c r="EL71" s="144"/>
      <c r="EM71" s="144"/>
      <c r="EN71" s="144"/>
      <c r="EO71" s="144"/>
      <c r="EP71" s="144"/>
      <c r="EQ71" s="144"/>
      <c r="ER71" s="144"/>
      <c r="ES71" s="144"/>
      <c r="ET71" s="144"/>
      <c r="EU71" s="144"/>
      <c r="EV71" s="144"/>
      <c r="EW71" s="144"/>
      <c r="EX71" s="144"/>
      <c r="EY71" s="144"/>
      <c r="EZ71" s="144"/>
      <c r="FA71" s="144"/>
      <c r="FB71" s="144"/>
      <c r="FC71" s="144"/>
      <c r="FD71" s="144"/>
      <c r="FE71" s="677" t="str">
        <f t="shared" si="26"/>
        <v/>
      </c>
      <c r="FF71" s="195"/>
      <c r="FG71" s="367"/>
      <c r="FH71" s="144"/>
      <c r="FI71" s="144"/>
      <c r="FJ71" s="144"/>
      <c r="FK71" s="144"/>
      <c r="FL71" s="144"/>
      <c r="FM71" s="144"/>
      <c r="FN71" s="144"/>
      <c r="FO71" s="144"/>
      <c r="FP71" s="144"/>
      <c r="FQ71" s="144"/>
      <c r="FR71" s="144"/>
      <c r="FS71" s="144"/>
      <c r="FT71" s="144"/>
      <c r="FU71" s="144"/>
      <c r="FV71" s="144"/>
      <c r="FW71" s="144"/>
      <c r="FX71" s="144"/>
      <c r="FY71" s="144"/>
      <c r="FZ71" s="144"/>
      <c r="GA71" s="144"/>
      <c r="GB71" s="144"/>
      <c r="GC71" s="144"/>
      <c r="GD71" s="144"/>
      <c r="GE71" s="677" t="str">
        <f t="shared" si="27"/>
        <v/>
      </c>
      <c r="GF71" s="195"/>
      <c r="GG71" s="367"/>
      <c r="GH71" s="144"/>
      <c r="GI71" s="144"/>
      <c r="GJ71" s="144"/>
      <c r="GK71" s="144"/>
      <c r="GL71" s="144"/>
      <c r="GM71" s="144"/>
      <c r="GN71" s="144"/>
      <c r="GO71" s="144"/>
      <c r="GP71" s="144"/>
      <c r="GQ71" s="144"/>
      <c r="GR71" s="144"/>
      <c r="GS71" s="144"/>
      <c r="GT71" s="144"/>
      <c r="GU71" s="144"/>
      <c r="GV71" s="144"/>
      <c r="GW71" s="144"/>
      <c r="GX71" s="144"/>
      <c r="GY71" s="144"/>
      <c r="GZ71" s="144"/>
      <c r="HA71" s="144"/>
      <c r="HB71" s="144"/>
      <c r="HC71" s="144"/>
      <c r="HD71" s="144"/>
      <c r="HE71" s="677" t="str">
        <f t="shared" si="28"/>
        <v/>
      </c>
      <c r="HF71" s="195"/>
      <c r="HG71" s="367"/>
      <c r="HH71" s="144"/>
      <c r="HI71" s="144"/>
      <c r="HJ71" s="144"/>
      <c r="HK71" s="144"/>
      <c r="HL71" s="144"/>
      <c r="HM71" s="144"/>
      <c r="HN71" s="144"/>
      <c r="HO71" s="144"/>
      <c r="HP71" s="144"/>
      <c r="HQ71" s="144"/>
      <c r="HR71" s="144"/>
      <c r="HS71" s="144"/>
      <c r="HT71" s="144"/>
      <c r="HU71" s="144"/>
      <c r="HV71" s="144"/>
      <c r="HW71" s="144"/>
      <c r="HX71" s="144"/>
      <c r="HY71" s="144"/>
      <c r="HZ71" s="144"/>
      <c r="IA71" s="144"/>
      <c r="IB71" s="144"/>
      <c r="IC71" s="144"/>
      <c r="ID71" s="144"/>
      <c r="IE71" s="677" t="str">
        <f t="shared" si="29"/>
        <v/>
      </c>
      <c r="IF71" s="195"/>
      <c r="IG71" s="367"/>
      <c r="IH71" s="144"/>
      <c r="II71" s="144"/>
      <c r="IJ71" s="144"/>
      <c r="IK71" s="144"/>
      <c r="IL71" s="144"/>
      <c r="IM71" s="144"/>
      <c r="IN71" s="144"/>
      <c r="IO71" s="144"/>
      <c r="IP71" s="144"/>
      <c r="IQ71" s="144"/>
      <c r="IR71" s="144"/>
      <c r="IS71" s="144"/>
      <c r="IT71" s="144"/>
      <c r="IU71" s="144"/>
      <c r="IV71" s="144"/>
      <c r="IW71" s="144"/>
      <c r="IX71" s="144"/>
      <c r="IY71" s="144"/>
      <c r="IZ71" s="144"/>
      <c r="JA71" s="144"/>
      <c r="JB71" s="144"/>
      <c r="JC71" s="144"/>
      <c r="JD71" s="144"/>
      <c r="JE71" s="677" t="str">
        <f t="shared" si="30"/>
        <v/>
      </c>
      <c r="JF71" s="195"/>
      <c r="JG71" s="367"/>
      <c r="JH71" s="144"/>
      <c r="JI71" s="144"/>
      <c r="JJ71" s="144"/>
      <c r="JK71" s="144"/>
      <c r="JL71" s="144"/>
      <c r="JM71" s="144"/>
      <c r="JN71" s="144"/>
      <c r="JO71" s="144"/>
      <c r="JP71" s="144"/>
      <c r="JQ71" s="144"/>
      <c r="JR71" s="144"/>
      <c r="JS71" s="144"/>
      <c r="JT71" s="144"/>
      <c r="JU71" s="144"/>
      <c r="JV71" s="144"/>
      <c r="JW71" s="144"/>
      <c r="JX71" s="144"/>
      <c r="JY71" s="144"/>
      <c r="JZ71" s="144"/>
      <c r="KA71" s="144"/>
      <c r="KB71" s="144"/>
      <c r="KC71" s="144"/>
      <c r="KD71" s="144"/>
      <c r="KE71" s="677" t="str">
        <f t="shared" si="31"/>
        <v/>
      </c>
    </row>
    <row r="72" spans="3:291" ht="15" customHeight="1">
      <c r="C72" s="310">
        <v>49</v>
      </c>
      <c r="D72" s="303"/>
      <c r="E72" s="675"/>
      <c r="F72" s="144"/>
      <c r="G72" s="144"/>
      <c r="H72" s="367"/>
      <c r="I72" s="144"/>
      <c r="J72" s="144"/>
      <c r="K72" s="144"/>
      <c r="L72" s="144"/>
      <c r="M72" s="144"/>
      <c r="N72" s="144"/>
      <c r="O72" s="144"/>
      <c r="P72" s="144"/>
      <c r="Q72" s="144"/>
      <c r="R72" s="144"/>
      <c r="S72" s="144"/>
      <c r="T72" s="144"/>
      <c r="U72" s="144"/>
      <c r="V72" s="144"/>
      <c r="W72" s="144"/>
      <c r="X72" s="144"/>
      <c r="Y72" s="144"/>
      <c r="Z72" s="144"/>
      <c r="AA72" s="144"/>
      <c r="AB72" s="144"/>
      <c r="AC72" s="144"/>
      <c r="AD72" s="144"/>
      <c r="AE72" s="677" t="str">
        <f t="shared" si="21"/>
        <v/>
      </c>
      <c r="AF72" s="195"/>
      <c r="AG72" s="367"/>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677" t="str">
        <f t="shared" si="22"/>
        <v/>
      </c>
      <c r="BF72" s="195"/>
      <c r="BG72" s="367"/>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677" t="str">
        <f t="shared" si="23"/>
        <v/>
      </c>
      <c r="CF72" s="195"/>
      <c r="CG72" s="367"/>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677" t="str">
        <f t="shared" si="24"/>
        <v/>
      </c>
      <c r="DF72" s="195"/>
      <c r="DG72" s="367"/>
      <c r="DH72" s="144"/>
      <c r="DI72" s="144"/>
      <c r="DJ72" s="144"/>
      <c r="DK72" s="144"/>
      <c r="DL72" s="144"/>
      <c r="DM72" s="144"/>
      <c r="DN72" s="144"/>
      <c r="DO72" s="144"/>
      <c r="DP72" s="144"/>
      <c r="DQ72" s="144"/>
      <c r="DR72" s="144"/>
      <c r="DS72" s="144"/>
      <c r="DT72" s="144"/>
      <c r="DU72" s="144"/>
      <c r="DV72" s="144"/>
      <c r="DW72" s="144"/>
      <c r="DX72" s="144"/>
      <c r="DY72" s="144"/>
      <c r="DZ72" s="144"/>
      <c r="EA72" s="144"/>
      <c r="EB72" s="144"/>
      <c r="EC72" s="144"/>
      <c r="ED72" s="144"/>
      <c r="EE72" s="677" t="str">
        <f t="shared" si="25"/>
        <v/>
      </c>
      <c r="EF72" s="195"/>
      <c r="EG72" s="367"/>
      <c r="EH72" s="144"/>
      <c r="EI72" s="144"/>
      <c r="EJ72" s="144"/>
      <c r="EK72" s="144"/>
      <c r="EL72" s="144"/>
      <c r="EM72" s="144"/>
      <c r="EN72" s="144"/>
      <c r="EO72" s="144"/>
      <c r="EP72" s="144"/>
      <c r="EQ72" s="144"/>
      <c r="ER72" s="144"/>
      <c r="ES72" s="144"/>
      <c r="ET72" s="144"/>
      <c r="EU72" s="144"/>
      <c r="EV72" s="144"/>
      <c r="EW72" s="144"/>
      <c r="EX72" s="144"/>
      <c r="EY72" s="144"/>
      <c r="EZ72" s="144"/>
      <c r="FA72" s="144"/>
      <c r="FB72" s="144"/>
      <c r="FC72" s="144"/>
      <c r="FD72" s="144"/>
      <c r="FE72" s="677" t="str">
        <f t="shared" si="26"/>
        <v/>
      </c>
      <c r="FF72" s="195"/>
      <c r="FG72" s="367"/>
      <c r="FH72" s="144"/>
      <c r="FI72" s="144"/>
      <c r="FJ72" s="144"/>
      <c r="FK72" s="144"/>
      <c r="FL72" s="144"/>
      <c r="FM72" s="144"/>
      <c r="FN72" s="144"/>
      <c r="FO72" s="144"/>
      <c r="FP72" s="144"/>
      <c r="FQ72" s="144"/>
      <c r="FR72" s="144"/>
      <c r="FS72" s="144"/>
      <c r="FT72" s="144"/>
      <c r="FU72" s="144"/>
      <c r="FV72" s="144"/>
      <c r="FW72" s="144"/>
      <c r="FX72" s="144"/>
      <c r="FY72" s="144"/>
      <c r="FZ72" s="144"/>
      <c r="GA72" s="144"/>
      <c r="GB72" s="144"/>
      <c r="GC72" s="144"/>
      <c r="GD72" s="144"/>
      <c r="GE72" s="677" t="str">
        <f t="shared" si="27"/>
        <v/>
      </c>
      <c r="GF72" s="195"/>
      <c r="GG72" s="367"/>
      <c r="GH72" s="144"/>
      <c r="GI72" s="144"/>
      <c r="GJ72" s="144"/>
      <c r="GK72" s="144"/>
      <c r="GL72" s="144"/>
      <c r="GM72" s="144"/>
      <c r="GN72" s="144"/>
      <c r="GO72" s="144"/>
      <c r="GP72" s="144"/>
      <c r="GQ72" s="144"/>
      <c r="GR72" s="144"/>
      <c r="GS72" s="144"/>
      <c r="GT72" s="144"/>
      <c r="GU72" s="144"/>
      <c r="GV72" s="144"/>
      <c r="GW72" s="144"/>
      <c r="GX72" s="144"/>
      <c r="GY72" s="144"/>
      <c r="GZ72" s="144"/>
      <c r="HA72" s="144"/>
      <c r="HB72" s="144"/>
      <c r="HC72" s="144"/>
      <c r="HD72" s="144"/>
      <c r="HE72" s="677" t="str">
        <f t="shared" si="28"/>
        <v/>
      </c>
      <c r="HF72" s="195"/>
      <c r="HG72" s="367"/>
      <c r="HH72" s="144"/>
      <c r="HI72" s="144"/>
      <c r="HJ72" s="144"/>
      <c r="HK72" s="144"/>
      <c r="HL72" s="144"/>
      <c r="HM72" s="144"/>
      <c r="HN72" s="144"/>
      <c r="HO72" s="144"/>
      <c r="HP72" s="144"/>
      <c r="HQ72" s="144"/>
      <c r="HR72" s="144"/>
      <c r="HS72" s="144"/>
      <c r="HT72" s="144"/>
      <c r="HU72" s="144"/>
      <c r="HV72" s="144"/>
      <c r="HW72" s="144"/>
      <c r="HX72" s="144"/>
      <c r="HY72" s="144"/>
      <c r="HZ72" s="144"/>
      <c r="IA72" s="144"/>
      <c r="IB72" s="144"/>
      <c r="IC72" s="144"/>
      <c r="ID72" s="144"/>
      <c r="IE72" s="677" t="str">
        <f t="shared" si="29"/>
        <v/>
      </c>
      <c r="IF72" s="195"/>
      <c r="IG72" s="367"/>
      <c r="IH72" s="144"/>
      <c r="II72" s="144"/>
      <c r="IJ72" s="144"/>
      <c r="IK72" s="144"/>
      <c r="IL72" s="144"/>
      <c r="IM72" s="144"/>
      <c r="IN72" s="144"/>
      <c r="IO72" s="144"/>
      <c r="IP72" s="144"/>
      <c r="IQ72" s="144"/>
      <c r="IR72" s="144"/>
      <c r="IS72" s="144"/>
      <c r="IT72" s="144"/>
      <c r="IU72" s="144"/>
      <c r="IV72" s="144"/>
      <c r="IW72" s="144"/>
      <c r="IX72" s="144"/>
      <c r="IY72" s="144"/>
      <c r="IZ72" s="144"/>
      <c r="JA72" s="144"/>
      <c r="JB72" s="144"/>
      <c r="JC72" s="144"/>
      <c r="JD72" s="144"/>
      <c r="JE72" s="677" t="str">
        <f t="shared" si="30"/>
        <v/>
      </c>
      <c r="JF72" s="195"/>
      <c r="JG72" s="367"/>
      <c r="JH72" s="144"/>
      <c r="JI72" s="144"/>
      <c r="JJ72" s="144"/>
      <c r="JK72" s="144"/>
      <c r="JL72" s="144"/>
      <c r="JM72" s="144"/>
      <c r="JN72" s="144"/>
      <c r="JO72" s="144"/>
      <c r="JP72" s="144"/>
      <c r="JQ72" s="144"/>
      <c r="JR72" s="144"/>
      <c r="JS72" s="144"/>
      <c r="JT72" s="144"/>
      <c r="JU72" s="144"/>
      <c r="JV72" s="144"/>
      <c r="JW72" s="144"/>
      <c r="JX72" s="144"/>
      <c r="JY72" s="144"/>
      <c r="JZ72" s="144"/>
      <c r="KA72" s="144"/>
      <c r="KB72" s="144"/>
      <c r="KC72" s="144"/>
      <c r="KD72" s="144"/>
      <c r="KE72" s="677" t="str">
        <f t="shared" si="31"/>
        <v/>
      </c>
    </row>
    <row r="73" spans="3:291" ht="15" customHeight="1">
      <c r="C73" s="310">
        <v>50</v>
      </c>
      <c r="D73" s="303"/>
      <c r="E73" s="675"/>
      <c r="F73" s="144"/>
      <c r="G73" s="144"/>
      <c r="H73" s="367"/>
      <c r="I73" s="144"/>
      <c r="J73" s="144"/>
      <c r="K73" s="144"/>
      <c r="L73" s="144"/>
      <c r="M73" s="144"/>
      <c r="N73" s="144"/>
      <c r="O73" s="144"/>
      <c r="P73" s="144"/>
      <c r="Q73" s="144"/>
      <c r="R73" s="144"/>
      <c r="S73" s="144"/>
      <c r="T73" s="144"/>
      <c r="U73" s="144"/>
      <c r="V73" s="144"/>
      <c r="W73" s="144"/>
      <c r="X73" s="144"/>
      <c r="Y73" s="144"/>
      <c r="Z73" s="144"/>
      <c r="AA73" s="144"/>
      <c r="AB73" s="144"/>
      <c r="AC73" s="144"/>
      <c r="AD73" s="144"/>
      <c r="AE73" s="677" t="str">
        <f t="shared" si="21"/>
        <v/>
      </c>
      <c r="AF73" s="195"/>
      <c r="AG73" s="367"/>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677" t="str">
        <f t="shared" si="22"/>
        <v/>
      </c>
      <c r="BF73" s="195"/>
      <c r="BG73" s="367"/>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677" t="str">
        <f t="shared" si="23"/>
        <v/>
      </c>
      <c r="CF73" s="195"/>
      <c r="CG73" s="367"/>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677" t="str">
        <f t="shared" si="24"/>
        <v/>
      </c>
      <c r="DF73" s="195"/>
      <c r="DG73" s="367"/>
      <c r="DH73" s="144"/>
      <c r="DI73" s="144"/>
      <c r="DJ73" s="144"/>
      <c r="DK73" s="144"/>
      <c r="DL73" s="144"/>
      <c r="DM73" s="144"/>
      <c r="DN73" s="144"/>
      <c r="DO73" s="144"/>
      <c r="DP73" s="144"/>
      <c r="DQ73" s="144"/>
      <c r="DR73" s="144"/>
      <c r="DS73" s="144"/>
      <c r="DT73" s="144"/>
      <c r="DU73" s="144"/>
      <c r="DV73" s="144"/>
      <c r="DW73" s="144"/>
      <c r="DX73" s="144"/>
      <c r="DY73" s="144"/>
      <c r="DZ73" s="144"/>
      <c r="EA73" s="144"/>
      <c r="EB73" s="144"/>
      <c r="EC73" s="144"/>
      <c r="ED73" s="144"/>
      <c r="EE73" s="677" t="str">
        <f t="shared" si="25"/>
        <v/>
      </c>
      <c r="EF73" s="195"/>
      <c r="EG73" s="367"/>
      <c r="EH73" s="144"/>
      <c r="EI73" s="144"/>
      <c r="EJ73" s="144"/>
      <c r="EK73" s="144"/>
      <c r="EL73" s="144"/>
      <c r="EM73" s="144"/>
      <c r="EN73" s="144"/>
      <c r="EO73" s="144"/>
      <c r="EP73" s="144"/>
      <c r="EQ73" s="144"/>
      <c r="ER73" s="144"/>
      <c r="ES73" s="144"/>
      <c r="ET73" s="144"/>
      <c r="EU73" s="144"/>
      <c r="EV73" s="144"/>
      <c r="EW73" s="144"/>
      <c r="EX73" s="144"/>
      <c r="EY73" s="144"/>
      <c r="EZ73" s="144"/>
      <c r="FA73" s="144"/>
      <c r="FB73" s="144"/>
      <c r="FC73" s="144"/>
      <c r="FD73" s="144"/>
      <c r="FE73" s="677" t="str">
        <f t="shared" si="26"/>
        <v/>
      </c>
      <c r="FF73" s="195"/>
      <c r="FG73" s="367"/>
      <c r="FH73" s="144"/>
      <c r="FI73" s="144"/>
      <c r="FJ73" s="144"/>
      <c r="FK73" s="144"/>
      <c r="FL73" s="144"/>
      <c r="FM73" s="144"/>
      <c r="FN73" s="144"/>
      <c r="FO73" s="144"/>
      <c r="FP73" s="144"/>
      <c r="FQ73" s="144"/>
      <c r="FR73" s="144"/>
      <c r="FS73" s="144"/>
      <c r="FT73" s="144"/>
      <c r="FU73" s="144"/>
      <c r="FV73" s="144"/>
      <c r="FW73" s="144"/>
      <c r="FX73" s="144"/>
      <c r="FY73" s="144"/>
      <c r="FZ73" s="144"/>
      <c r="GA73" s="144"/>
      <c r="GB73" s="144"/>
      <c r="GC73" s="144"/>
      <c r="GD73" s="144"/>
      <c r="GE73" s="677" t="str">
        <f t="shared" si="27"/>
        <v/>
      </c>
      <c r="GF73" s="195"/>
      <c r="GG73" s="367"/>
      <c r="GH73" s="144"/>
      <c r="GI73" s="144"/>
      <c r="GJ73" s="144"/>
      <c r="GK73" s="144"/>
      <c r="GL73" s="144"/>
      <c r="GM73" s="144"/>
      <c r="GN73" s="144"/>
      <c r="GO73" s="144"/>
      <c r="GP73" s="144"/>
      <c r="GQ73" s="144"/>
      <c r="GR73" s="144"/>
      <c r="GS73" s="144"/>
      <c r="GT73" s="144"/>
      <c r="GU73" s="144"/>
      <c r="GV73" s="144"/>
      <c r="GW73" s="144"/>
      <c r="GX73" s="144"/>
      <c r="GY73" s="144"/>
      <c r="GZ73" s="144"/>
      <c r="HA73" s="144"/>
      <c r="HB73" s="144"/>
      <c r="HC73" s="144"/>
      <c r="HD73" s="144"/>
      <c r="HE73" s="677" t="str">
        <f t="shared" si="28"/>
        <v/>
      </c>
      <c r="HF73" s="195"/>
      <c r="HG73" s="367"/>
      <c r="HH73" s="144"/>
      <c r="HI73" s="144"/>
      <c r="HJ73" s="144"/>
      <c r="HK73" s="144"/>
      <c r="HL73" s="144"/>
      <c r="HM73" s="144"/>
      <c r="HN73" s="144"/>
      <c r="HO73" s="144"/>
      <c r="HP73" s="144"/>
      <c r="HQ73" s="144"/>
      <c r="HR73" s="144"/>
      <c r="HS73" s="144"/>
      <c r="HT73" s="144"/>
      <c r="HU73" s="144"/>
      <c r="HV73" s="144"/>
      <c r="HW73" s="144"/>
      <c r="HX73" s="144"/>
      <c r="HY73" s="144"/>
      <c r="HZ73" s="144"/>
      <c r="IA73" s="144"/>
      <c r="IB73" s="144"/>
      <c r="IC73" s="144"/>
      <c r="ID73" s="144"/>
      <c r="IE73" s="677" t="str">
        <f t="shared" si="29"/>
        <v/>
      </c>
      <c r="IF73" s="195"/>
      <c r="IG73" s="367"/>
      <c r="IH73" s="144"/>
      <c r="II73" s="144"/>
      <c r="IJ73" s="144"/>
      <c r="IK73" s="144"/>
      <c r="IL73" s="144"/>
      <c r="IM73" s="144"/>
      <c r="IN73" s="144"/>
      <c r="IO73" s="144"/>
      <c r="IP73" s="144"/>
      <c r="IQ73" s="144"/>
      <c r="IR73" s="144"/>
      <c r="IS73" s="144"/>
      <c r="IT73" s="144"/>
      <c r="IU73" s="144"/>
      <c r="IV73" s="144"/>
      <c r="IW73" s="144"/>
      <c r="IX73" s="144"/>
      <c r="IY73" s="144"/>
      <c r="IZ73" s="144"/>
      <c r="JA73" s="144"/>
      <c r="JB73" s="144"/>
      <c r="JC73" s="144"/>
      <c r="JD73" s="144"/>
      <c r="JE73" s="677" t="str">
        <f t="shared" si="30"/>
        <v/>
      </c>
      <c r="JF73" s="195"/>
      <c r="JG73" s="367"/>
      <c r="JH73" s="144"/>
      <c r="JI73" s="144"/>
      <c r="JJ73" s="144"/>
      <c r="JK73" s="144"/>
      <c r="JL73" s="144"/>
      <c r="JM73" s="144"/>
      <c r="JN73" s="144"/>
      <c r="JO73" s="144"/>
      <c r="JP73" s="144"/>
      <c r="JQ73" s="144"/>
      <c r="JR73" s="144"/>
      <c r="JS73" s="144"/>
      <c r="JT73" s="144"/>
      <c r="JU73" s="144"/>
      <c r="JV73" s="144"/>
      <c r="JW73" s="144"/>
      <c r="JX73" s="144"/>
      <c r="JY73" s="144"/>
      <c r="JZ73" s="144"/>
      <c r="KA73" s="144"/>
      <c r="KB73" s="144"/>
      <c r="KC73" s="144"/>
      <c r="KD73" s="144"/>
      <c r="KE73" s="677" t="str">
        <f t="shared" si="31"/>
        <v/>
      </c>
    </row>
    <row r="74" spans="3:291" ht="15" customHeight="1">
      <c r="C74" s="310">
        <v>51</v>
      </c>
      <c r="D74" s="303"/>
      <c r="E74" s="675"/>
      <c r="F74" s="144"/>
      <c r="G74" s="144"/>
      <c r="H74" s="367"/>
      <c r="I74" s="144"/>
      <c r="J74" s="144"/>
      <c r="K74" s="144"/>
      <c r="L74" s="144"/>
      <c r="M74" s="144"/>
      <c r="N74" s="144"/>
      <c r="O74" s="144"/>
      <c r="P74" s="144"/>
      <c r="Q74" s="144"/>
      <c r="R74" s="144"/>
      <c r="S74" s="144"/>
      <c r="T74" s="144"/>
      <c r="U74" s="144"/>
      <c r="V74" s="144"/>
      <c r="W74" s="144"/>
      <c r="X74" s="144"/>
      <c r="Y74" s="144"/>
      <c r="Z74" s="144"/>
      <c r="AA74" s="144"/>
      <c r="AB74" s="144"/>
      <c r="AC74" s="144"/>
      <c r="AD74" s="144"/>
      <c r="AE74" s="677" t="str">
        <f t="shared" si="21"/>
        <v/>
      </c>
      <c r="AF74" s="195"/>
      <c r="AG74" s="367"/>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677" t="str">
        <f t="shared" si="22"/>
        <v/>
      </c>
      <c r="BF74" s="195"/>
      <c r="BG74" s="367"/>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677" t="str">
        <f t="shared" si="23"/>
        <v/>
      </c>
      <c r="CF74" s="195"/>
      <c r="CG74" s="367"/>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677" t="str">
        <f t="shared" si="24"/>
        <v/>
      </c>
      <c r="DF74" s="195"/>
      <c r="DG74" s="367"/>
      <c r="DH74" s="144"/>
      <c r="DI74" s="144"/>
      <c r="DJ74" s="144"/>
      <c r="DK74" s="144"/>
      <c r="DL74" s="144"/>
      <c r="DM74" s="144"/>
      <c r="DN74" s="144"/>
      <c r="DO74" s="144"/>
      <c r="DP74" s="144"/>
      <c r="DQ74" s="144"/>
      <c r="DR74" s="144"/>
      <c r="DS74" s="144"/>
      <c r="DT74" s="144"/>
      <c r="DU74" s="144"/>
      <c r="DV74" s="144"/>
      <c r="DW74" s="144"/>
      <c r="DX74" s="144"/>
      <c r="DY74" s="144"/>
      <c r="DZ74" s="144"/>
      <c r="EA74" s="144"/>
      <c r="EB74" s="144"/>
      <c r="EC74" s="144"/>
      <c r="ED74" s="144"/>
      <c r="EE74" s="677" t="str">
        <f t="shared" si="25"/>
        <v/>
      </c>
      <c r="EF74" s="195"/>
      <c r="EG74" s="367"/>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677" t="str">
        <f t="shared" si="26"/>
        <v/>
      </c>
      <c r="FF74" s="195"/>
      <c r="FG74" s="367"/>
      <c r="FH74" s="144"/>
      <c r="FI74" s="144"/>
      <c r="FJ74" s="144"/>
      <c r="FK74" s="144"/>
      <c r="FL74" s="144"/>
      <c r="FM74" s="144"/>
      <c r="FN74" s="144"/>
      <c r="FO74" s="144"/>
      <c r="FP74" s="144"/>
      <c r="FQ74" s="144"/>
      <c r="FR74" s="144"/>
      <c r="FS74" s="144"/>
      <c r="FT74" s="144"/>
      <c r="FU74" s="144"/>
      <c r="FV74" s="144"/>
      <c r="FW74" s="144"/>
      <c r="FX74" s="144"/>
      <c r="FY74" s="144"/>
      <c r="FZ74" s="144"/>
      <c r="GA74" s="144"/>
      <c r="GB74" s="144"/>
      <c r="GC74" s="144"/>
      <c r="GD74" s="144"/>
      <c r="GE74" s="677" t="str">
        <f t="shared" si="27"/>
        <v/>
      </c>
      <c r="GF74" s="195"/>
      <c r="GG74" s="367"/>
      <c r="GH74" s="144"/>
      <c r="GI74" s="144"/>
      <c r="GJ74" s="144"/>
      <c r="GK74" s="144"/>
      <c r="GL74" s="144"/>
      <c r="GM74" s="144"/>
      <c r="GN74" s="144"/>
      <c r="GO74" s="144"/>
      <c r="GP74" s="144"/>
      <c r="GQ74" s="144"/>
      <c r="GR74" s="144"/>
      <c r="GS74" s="144"/>
      <c r="GT74" s="144"/>
      <c r="GU74" s="144"/>
      <c r="GV74" s="144"/>
      <c r="GW74" s="144"/>
      <c r="GX74" s="144"/>
      <c r="GY74" s="144"/>
      <c r="GZ74" s="144"/>
      <c r="HA74" s="144"/>
      <c r="HB74" s="144"/>
      <c r="HC74" s="144"/>
      <c r="HD74" s="144"/>
      <c r="HE74" s="677" t="str">
        <f t="shared" si="28"/>
        <v/>
      </c>
      <c r="HF74" s="195"/>
      <c r="HG74" s="367"/>
      <c r="HH74" s="144"/>
      <c r="HI74" s="144"/>
      <c r="HJ74" s="144"/>
      <c r="HK74" s="144"/>
      <c r="HL74" s="144"/>
      <c r="HM74" s="144"/>
      <c r="HN74" s="144"/>
      <c r="HO74" s="144"/>
      <c r="HP74" s="144"/>
      <c r="HQ74" s="144"/>
      <c r="HR74" s="144"/>
      <c r="HS74" s="144"/>
      <c r="HT74" s="144"/>
      <c r="HU74" s="144"/>
      <c r="HV74" s="144"/>
      <c r="HW74" s="144"/>
      <c r="HX74" s="144"/>
      <c r="HY74" s="144"/>
      <c r="HZ74" s="144"/>
      <c r="IA74" s="144"/>
      <c r="IB74" s="144"/>
      <c r="IC74" s="144"/>
      <c r="ID74" s="144"/>
      <c r="IE74" s="677" t="str">
        <f t="shared" si="29"/>
        <v/>
      </c>
      <c r="IF74" s="195"/>
      <c r="IG74" s="367"/>
      <c r="IH74" s="144"/>
      <c r="II74" s="144"/>
      <c r="IJ74" s="144"/>
      <c r="IK74" s="144"/>
      <c r="IL74" s="144"/>
      <c r="IM74" s="144"/>
      <c r="IN74" s="144"/>
      <c r="IO74" s="144"/>
      <c r="IP74" s="144"/>
      <c r="IQ74" s="144"/>
      <c r="IR74" s="144"/>
      <c r="IS74" s="144"/>
      <c r="IT74" s="144"/>
      <c r="IU74" s="144"/>
      <c r="IV74" s="144"/>
      <c r="IW74" s="144"/>
      <c r="IX74" s="144"/>
      <c r="IY74" s="144"/>
      <c r="IZ74" s="144"/>
      <c r="JA74" s="144"/>
      <c r="JB74" s="144"/>
      <c r="JC74" s="144"/>
      <c r="JD74" s="144"/>
      <c r="JE74" s="677" t="str">
        <f t="shared" si="30"/>
        <v/>
      </c>
      <c r="JF74" s="195"/>
      <c r="JG74" s="367"/>
      <c r="JH74" s="144"/>
      <c r="JI74" s="144"/>
      <c r="JJ74" s="144"/>
      <c r="JK74" s="144"/>
      <c r="JL74" s="144"/>
      <c r="JM74" s="144"/>
      <c r="JN74" s="144"/>
      <c r="JO74" s="144"/>
      <c r="JP74" s="144"/>
      <c r="JQ74" s="144"/>
      <c r="JR74" s="144"/>
      <c r="JS74" s="144"/>
      <c r="JT74" s="144"/>
      <c r="JU74" s="144"/>
      <c r="JV74" s="144"/>
      <c r="JW74" s="144"/>
      <c r="JX74" s="144"/>
      <c r="JY74" s="144"/>
      <c r="JZ74" s="144"/>
      <c r="KA74" s="144"/>
      <c r="KB74" s="144"/>
      <c r="KC74" s="144"/>
      <c r="KD74" s="144"/>
      <c r="KE74" s="677" t="str">
        <f t="shared" si="31"/>
        <v/>
      </c>
    </row>
    <row r="75" spans="3:291" ht="15" customHeight="1">
      <c r="C75" s="310">
        <v>52</v>
      </c>
      <c r="D75" s="303"/>
      <c r="E75" s="675"/>
      <c r="F75" s="144"/>
      <c r="G75" s="144"/>
      <c r="H75" s="367"/>
      <c r="I75" s="144"/>
      <c r="J75" s="144"/>
      <c r="K75" s="144"/>
      <c r="L75" s="144"/>
      <c r="M75" s="144"/>
      <c r="N75" s="144"/>
      <c r="O75" s="144"/>
      <c r="P75" s="144"/>
      <c r="Q75" s="144"/>
      <c r="R75" s="144"/>
      <c r="S75" s="144"/>
      <c r="T75" s="144"/>
      <c r="U75" s="144"/>
      <c r="V75" s="144"/>
      <c r="W75" s="144"/>
      <c r="X75" s="144"/>
      <c r="Y75" s="144"/>
      <c r="Z75" s="144"/>
      <c r="AA75" s="144"/>
      <c r="AB75" s="144"/>
      <c r="AC75" s="144"/>
      <c r="AD75" s="144"/>
      <c r="AE75" s="677" t="str">
        <f t="shared" si="21"/>
        <v/>
      </c>
      <c r="AF75" s="195"/>
      <c r="AG75" s="367"/>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677" t="str">
        <f t="shared" si="22"/>
        <v/>
      </c>
      <c r="BF75" s="195"/>
      <c r="BG75" s="367"/>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677" t="str">
        <f t="shared" si="23"/>
        <v/>
      </c>
      <c r="CF75" s="195"/>
      <c r="CG75" s="367"/>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677" t="str">
        <f t="shared" si="24"/>
        <v/>
      </c>
      <c r="DF75" s="195"/>
      <c r="DG75" s="367"/>
      <c r="DH75" s="144"/>
      <c r="DI75" s="144"/>
      <c r="DJ75" s="144"/>
      <c r="DK75" s="144"/>
      <c r="DL75" s="144"/>
      <c r="DM75" s="144"/>
      <c r="DN75" s="144"/>
      <c r="DO75" s="144"/>
      <c r="DP75" s="144"/>
      <c r="DQ75" s="144"/>
      <c r="DR75" s="144"/>
      <c r="DS75" s="144"/>
      <c r="DT75" s="144"/>
      <c r="DU75" s="144"/>
      <c r="DV75" s="144"/>
      <c r="DW75" s="144"/>
      <c r="DX75" s="144"/>
      <c r="DY75" s="144"/>
      <c r="DZ75" s="144"/>
      <c r="EA75" s="144"/>
      <c r="EB75" s="144"/>
      <c r="EC75" s="144"/>
      <c r="ED75" s="144"/>
      <c r="EE75" s="677" t="str">
        <f t="shared" si="25"/>
        <v/>
      </c>
      <c r="EF75" s="195"/>
      <c r="EG75" s="367"/>
      <c r="EH75" s="144"/>
      <c r="EI75" s="144"/>
      <c r="EJ75" s="144"/>
      <c r="EK75" s="144"/>
      <c r="EL75" s="144"/>
      <c r="EM75" s="144"/>
      <c r="EN75" s="144"/>
      <c r="EO75" s="144"/>
      <c r="EP75" s="144"/>
      <c r="EQ75" s="144"/>
      <c r="ER75" s="144"/>
      <c r="ES75" s="144"/>
      <c r="ET75" s="144"/>
      <c r="EU75" s="144"/>
      <c r="EV75" s="144"/>
      <c r="EW75" s="144"/>
      <c r="EX75" s="144"/>
      <c r="EY75" s="144"/>
      <c r="EZ75" s="144"/>
      <c r="FA75" s="144"/>
      <c r="FB75" s="144"/>
      <c r="FC75" s="144"/>
      <c r="FD75" s="144"/>
      <c r="FE75" s="677" t="str">
        <f t="shared" si="26"/>
        <v/>
      </c>
      <c r="FF75" s="195"/>
      <c r="FG75" s="367"/>
      <c r="FH75" s="144"/>
      <c r="FI75" s="144"/>
      <c r="FJ75" s="144"/>
      <c r="FK75" s="144"/>
      <c r="FL75" s="144"/>
      <c r="FM75" s="144"/>
      <c r="FN75" s="144"/>
      <c r="FO75" s="144"/>
      <c r="FP75" s="144"/>
      <c r="FQ75" s="144"/>
      <c r="FR75" s="144"/>
      <c r="FS75" s="144"/>
      <c r="FT75" s="144"/>
      <c r="FU75" s="144"/>
      <c r="FV75" s="144"/>
      <c r="FW75" s="144"/>
      <c r="FX75" s="144"/>
      <c r="FY75" s="144"/>
      <c r="FZ75" s="144"/>
      <c r="GA75" s="144"/>
      <c r="GB75" s="144"/>
      <c r="GC75" s="144"/>
      <c r="GD75" s="144"/>
      <c r="GE75" s="677" t="str">
        <f t="shared" si="27"/>
        <v/>
      </c>
      <c r="GF75" s="195"/>
      <c r="GG75" s="367"/>
      <c r="GH75" s="144"/>
      <c r="GI75" s="144"/>
      <c r="GJ75" s="144"/>
      <c r="GK75" s="144"/>
      <c r="GL75" s="144"/>
      <c r="GM75" s="144"/>
      <c r="GN75" s="144"/>
      <c r="GO75" s="144"/>
      <c r="GP75" s="144"/>
      <c r="GQ75" s="144"/>
      <c r="GR75" s="144"/>
      <c r="GS75" s="144"/>
      <c r="GT75" s="144"/>
      <c r="GU75" s="144"/>
      <c r="GV75" s="144"/>
      <c r="GW75" s="144"/>
      <c r="GX75" s="144"/>
      <c r="GY75" s="144"/>
      <c r="GZ75" s="144"/>
      <c r="HA75" s="144"/>
      <c r="HB75" s="144"/>
      <c r="HC75" s="144"/>
      <c r="HD75" s="144"/>
      <c r="HE75" s="677" t="str">
        <f t="shared" si="28"/>
        <v/>
      </c>
      <c r="HF75" s="195"/>
      <c r="HG75" s="367"/>
      <c r="HH75" s="144"/>
      <c r="HI75" s="144"/>
      <c r="HJ75" s="144"/>
      <c r="HK75" s="144"/>
      <c r="HL75" s="144"/>
      <c r="HM75" s="144"/>
      <c r="HN75" s="144"/>
      <c r="HO75" s="144"/>
      <c r="HP75" s="144"/>
      <c r="HQ75" s="144"/>
      <c r="HR75" s="144"/>
      <c r="HS75" s="144"/>
      <c r="HT75" s="144"/>
      <c r="HU75" s="144"/>
      <c r="HV75" s="144"/>
      <c r="HW75" s="144"/>
      <c r="HX75" s="144"/>
      <c r="HY75" s="144"/>
      <c r="HZ75" s="144"/>
      <c r="IA75" s="144"/>
      <c r="IB75" s="144"/>
      <c r="IC75" s="144"/>
      <c r="ID75" s="144"/>
      <c r="IE75" s="677" t="str">
        <f t="shared" si="29"/>
        <v/>
      </c>
      <c r="IF75" s="195"/>
      <c r="IG75" s="367"/>
      <c r="IH75" s="144"/>
      <c r="II75" s="144"/>
      <c r="IJ75" s="144"/>
      <c r="IK75" s="144"/>
      <c r="IL75" s="144"/>
      <c r="IM75" s="144"/>
      <c r="IN75" s="144"/>
      <c r="IO75" s="144"/>
      <c r="IP75" s="144"/>
      <c r="IQ75" s="144"/>
      <c r="IR75" s="144"/>
      <c r="IS75" s="144"/>
      <c r="IT75" s="144"/>
      <c r="IU75" s="144"/>
      <c r="IV75" s="144"/>
      <c r="IW75" s="144"/>
      <c r="IX75" s="144"/>
      <c r="IY75" s="144"/>
      <c r="IZ75" s="144"/>
      <c r="JA75" s="144"/>
      <c r="JB75" s="144"/>
      <c r="JC75" s="144"/>
      <c r="JD75" s="144"/>
      <c r="JE75" s="677" t="str">
        <f t="shared" si="30"/>
        <v/>
      </c>
      <c r="JF75" s="195"/>
      <c r="JG75" s="367"/>
      <c r="JH75" s="144"/>
      <c r="JI75" s="144"/>
      <c r="JJ75" s="144"/>
      <c r="JK75" s="144"/>
      <c r="JL75" s="144"/>
      <c r="JM75" s="144"/>
      <c r="JN75" s="144"/>
      <c r="JO75" s="144"/>
      <c r="JP75" s="144"/>
      <c r="JQ75" s="144"/>
      <c r="JR75" s="144"/>
      <c r="JS75" s="144"/>
      <c r="JT75" s="144"/>
      <c r="JU75" s="144"/>
      <c r="JV75" s="144"/>
      <c r="JW75" s="144"/>
      <c r="JX75" s="144"/>
      <c r="JY75" s="144"/>
      <c r="JZ75" s="144"/>
      <c r="KA75" s="144"/>
      <c r="KB75" s="144"/>
      <c r="KC75" s="144"/>
      <c r="KD75" s="144"/>
      <c r="KE75" s="677" t="str">
        <f t="shared" si="31"/>
        <v/>
      </c>
    </row>
    <row r="76" spans="3:291" ht="15" customHeight="1">
      <c r="C76" s="310">
        <v>53</v>
      </c>
      <c r="D76" s="303"/>
      <c r="E76" s="675"/>
      <c r="F76" s="144"/>
      <c r="G76" s="144"/>
      <c r="H76" s="367"/>
      <c r="I76" s="144"/>
      <c r="J76" s="144"/>
      <c r="K76" s="144"/>
      <c r="L76" s="144"/>
      <c r="M76" s="144"/>
      <c r="N76" s="144"/>
      <c r="O76" s="144"/>
      <c r="P76" s="144"/>
      <c r="Q76" s="144"/>
      <c r="R76" s="144"/>
      <c r="S76" s="144"/>
      <c r="T76" s="144"/>
      <c r="U76" s="144"/>
      <c r="V76" s="144"/>
      <c r="W76" s="144"/>
      <c r="X76" s="144"/>
      <c r="Y76" s="144"/>
      <c r="Z76" s="144"/>
      <c r="AA76" s="144"/>
      <c r="AB76" s="144"/>
      <c r="AC76" s="144"/>
      <c r="AD76" s="144"/>
      <c r="AE76" s="677" t="str">
        <f t="shared" si="21"/>
        <v/>
      </c>
      <c r="AF76" s="195"/>
      <c r="AG76" s="367"/>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677" t="str">
        <f t="shared" si="22"/>
        <v/>
      </c>
      <c r="BF76" s="195"/>
      <c r="BG76" s="367"/>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677" t="str">
        <f t="shared" si="23"/>
        <v/>
      </c>
      <c r="CF76" s="195"/>
      <c r="CG76" s="367"/>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677" t="str">
        <f t="shared" si="24"/>
        <v/>
      </c>
      <c r="DF76" s="195"/>
      <c r="DG76" s="367"/>
      <c r="DH76" s="144"/>
      <c r="DI76" s="144"/>
      <c r="DJ76" s="144"/>
      <c r="DK76" s="144"/>
      <c r="DL76" s="144"/>
      <c r="DM76" s="144"/>
      <c r="DN76" s="144"/>
      <c r="DO76" s="144"/>
      <c r="DP76" s="144"/>
      <c r="DQ76" s="144"/>
      <c r="DR76" s="144"/>
      <c r="DS76" s="144"/>
      <c r="DT76" s="144"/>
      <c r="DU76" s="144"/>
      <c r="DV76" s="144"/>
      <c r="DW76" s="144"/>
      <c r="DX76" s="144"/>
      <c r="DY76" s="144"/>
      <c r="DZ76" s="144"/>
      <c r="EA76" s="144"/>
      <c r="EB76" s="144"/>
      <c r="EC76" s="144"/>
      <c r="ED76" s="144"/>
      <c r="EE76" s="677" t="str">
        <f t="shared" si="25"/>
        <v/>
      </c>
      <c r="EF76" s="195"/>
      <c r="EG76" s="367"/>
      <c r="EH76" s="144"/>
      <c r="EI76" s="144"/>
      <c r="EJ76" s="144"/>
      <c r="EK76" s="144"/>
      <c r="EL76" s="144"/>
      <c r="EM76" s="144"/>
      <c r="EN76" s="144"/>
      <c r="EO76" s="144"/>
      <c r="EP76" s="144"/>
      <c r="EQ76" s="144"/>
      <c r="ER76" s="144"/>
      <c r="ES76" s="144"/>
      <c r="ET76" s="144"/>
      <c r="EU76" s="144"/>
      <c r="EV76" s="144"/>
      <c r="EW76" s="144"/>
      <c r="EX76" s="144"/>
      <c r="EY76" s="144"/>
      <c r="EZ76" s="144"/>
      <c r="FA76" s="144"/>
      <c r="FB76" s="144"/>
      <c r="FC76" s="144"/>
      <c r="FD76" s="144"/>
      <c r="FE76" s="677" t="str">
        <f t="shared" si="26"/>
        <v/>
      </c>
      <c r="FF76" s="195"/>
      <c r="FG76" s="367"/>
      <c r="FH76" s="144"/>
      <c r="FI76" s="144"/>
      <c r="FJ76" s="144"/>
      <c r="FK76" s="144"/>
      <c r="FL76" s="144"/>
      <c r="FM76" s="144"/>
      <c r="FN76" s="144"/>
      <c r="FO76" s="144"/>
      <c r="FP76" s="144"/>
      <c r="FQ76" s="144"/>
      <c r="FR76" s="144"/>
      <c r="FS76" s="144"/>
      <c r="FT76" s="144"/>
      <c r="FU76" s="144"/>
      <c r="FV76" s="144"/>
      <c r="FW76" s="144"/>
      <c r="FX76" s="144"/>
      <c r="FY76" s="144"/>
      <c r="FZ76" s="144"/>
      <c r="GA76" s="144"/>
      <c r="GB76" s="144"/>
      <c r="GC76" s="144"/>
      <c r="GD76" s="144"/>
      <c r="GE76" s="677" t="str">
        <f t="shared" si="27"/>
        <v/>
      </c>
      <c r="GF76" s="195"/>
      <c r="GG76" s="367"/>
      <c r="GH76" s="144"/>
      <c r="GI76" s="144"/>
      <c r="GJ76" s="144"/>
      <c r="GK76" s="144"/>
      <c r="GL76" s="144"/>
      <c r="GM76" s="144"/>
      <c r="GN76" s="144"/>
      <c r="GO76" s="144"/>
      <c r="GP76" s="144"/>
      <c r="GQ76" s="144"/>
      <c r="GR76" s="144"/>
      <c r="GS76" s="144"/>
      <c r="GT76" s="144"/>
      <c r="GU76" s="144"/>
      <c r="GV76" s="144"/>
      <c r="GW76" s="144"/>
      <c r="GX76" s="144"/>
      <c r="GY76" s="144"/>
      <c r="GZ76" s="144"/>
      <c r="HA76" s="144"/>
      <c r="HB76" s="144"/>
      <c r="HC76" s="144"/>
      <c r="HD76" s="144"/>
      <c r="HE76" s="677" t="str">
        <f t="shared" si="28"/>
        <v/>
      </c>
      <c r="HF76" s="195"/>
      <c r="HG76" s="367"/>
      <c r="HH76" s="144"/>
      <c r="HI76" s="144"/>
      <c r="HJ76" s="144"/>
      <c r="HK76" s="144"/>
      <c r="HL76" s="144"/>
      <c r="HM76" s="144"/>
      <c r="HN76" s="144"/>
      <c r="HO76" s="144"/>
      <c r="HP76" s="144"/>
      <c r="HQ76" s="144"/>
      <c r="HR76" s="144"/>
      <c r="HS76" s="144"/>
      <c r="HT76" s="144"/>
      <c r="HU76" s="144"/>
      <c r="HV76" s="144"/>
      <c r="HW76" s="144"/>
      <c r="HX76" s="144"/>
      <c r="HY76" s="144"/>
      <c r="HZ76" s="144"/>
      <c r="IA76" s="144"/>
      <c r="IB76" s="144"/>
      <c r="IC76" s="144"/>
      <c r="ID76" s="144"/>
      <c r="IE76" s="677" t="str">
        <f t="shared" si="29"/>
        <v/>
      </c>
      <c r="IF76" s="195"/>
      <c r="IG76" s="367"/>
      <c r="IH76" s="144"/>
      <c r="II76" s="144"/>
      <c r="IJ76" s="144"/>
      <c r="IK76" s="144"/>
      <c r="IL76" s="144"/>
      <c r="IM76" s="144"/>
      <c r="IN76" s="144"/>
      <c r="IO76" s="144"/>
      <c r="IP76" s="144"/>
      <c r="IQ76" s="144"/>
      <c r="IR76" s="144"/>
      <c r="IS76" s="144"/>
      <c r="IT76" s="144"/>
      <c r="IU76" s="144"/>
      <c r="IV76" s="144"/>
      <c r="IW76" s="144"/>
      <c r="IX76" s="144"/>
      <c r="IY76" s="144"/>
      <c r="IZ76" s="144"/>
      <c r="JA76" s="144"/>
      <c r="JB76" s="144"/>
      <c r="JC76" s="144"/>
      <c r="JD76" s="144"/>
      <c r="JE76" s="677" t="str">
        <f t="shared" si="30"/>
        <v/>
      </c>
      <c r="JF76" s="195"/>
      <c r="JG76" s="367"/>
      <c r="JH76" s="144"/>
      <c r="JI76" s="144"/>
      <c r="JJ76" s="144"/>
      <c r="JK76" s="144"/>
      <c r="JL76" s="144"/>
      <c r="JM76" s="144"/>
      <c r="JN76" s="144"/>
      <c r="JO76" s="144"/>
      <c r="JP76" s="144"/>
      <c r="JQ76" s="144"/>
      <c r="JR76" s="144"/>
      <c r="JS76" s="144"/>
      <c r="JT76" s="144"/>
      <c r="JU76" s="144"/>
      <c r="JV76" s="144"/>
      <c r="JW76" s="144"/>
      <c r="JX76" s="144"/>
      <c r="JY76" s="144"/>
      <c r="JZ76" s="144"/>
      <c r="KA76" s="144"/>
      <c r="KB76" s="144"/>
      <c r="KC76" s="144"/>
      <c r="KD76" s="144"/>
      <c r="KE76" s="677" t="str">
        <f t="shared" si="31"/>
        <v/>
      </c>
    </row>
    <row r="77" spans="3:291" ht="15" customHeight="1">
      <c r="C77" s="310">
        <v>54</v>
      </c>
      <c r="D77" s="303"/>
      <c r="E77" s="675"/>
      <c r="F77" s="144"/>
      <c r="G77" s="144"/>
      <c r="H77" s="367"/>
      <c r="I77" s="144"/>
      <c r="J77" s="144"/>
      <c r="K77" s="144"/>
      <c r="L77" s="144"/>
      <c r="M77" s="144"/>
      <c r="N77" s="144"/>
      <c r="O77" s="144"/>
      <c r="P77" s="144"/>
      <c r="Q77" s="144"/>
      <c r="R77" s="144"/>
      <c r="S77" s="144"/>
      <c r="T77" s="144"/>
      <c r="U77" s="144"/>
      <c r="V77" s="144"/>
      <c r="W77" s="144"/>
      <c r="X77" s="144"/>
      <c r="Y77" s="144"/>
      <c r="Z77" s="144"/>
      <c r="AA77" s="144"/>
      <c r="AB77" s="144"/>
      <c r="AC77" s="144"/>
      <c r="AD77" s="144"/>
      <c r="AE77" s="677" t="str">
        <f t="shared" si="21"/>
        <v/>
      </c>
      <c r="AF77" s="195"/>
      <c r="AG77" s="367"/>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677" t="str">
        <f t="shared" si="22"/>
        <v/>
      </c>
      <c r="BF77" s="195"/>
      <c r="BG77" s="367"/>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677" t="str">
        <f t="shared" si="23"/>
        <v/>
      </c>
      <c r="CF77" s="195"/>
      <c r="CG77" s="367"/>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677" t="str">
        <f t="shared" si="24"/>
        <v/>
      </c>
      <c r="DF77" s="195"/>
      <c r="DG77" s="367"/>
      <c r="DH77" s="144"/>
      <c r="DI77" s="144"/>
      <c r="DJ77" s="144"/>
      <c r="DK77" s="144"/>
      <c r="DL77" s="144"/>
      <c r="DM77" s="144"/>
      <c r="DN77" s="144"/>
      <c r="DO77" s="144"/>
      <c r="DP77" s="144"/>
      <c r="DQ77" s="144"/>
      <c r="DR77" s="144"/>
      <c r="DS77" s="144"/>
      <c r="DT77" s="144"/>
      <c r="DU77" s="144"/>
      <c r="DV77" s="144"/>
      <c r="DW77" s="144"/>
      <c r="DX77" s="144"/>
      <c r="DY77" s="144"/>
      <c r="DZ77" s="144"/>
      <c r="EA77" s="144"/>
      <c r="EB77" s="144"/>
      <c r="EC77" s="144"/>
      <c r="ED77" s="144"/>
      <c r="EE77" s="677" t="str">
        <f t="shared" si="25"/>
        <v/>
      </c>
      <c r="EF77" s="195"/>
      <c r="EG77" s="367"/>
      <c r="EH77" s="144"/>
      <c r="EI77" s="144"/>
      <c r="EJ77" s="144"/>
      <c r="EK77" s="144"/>
      <c r="EL77" s="144"/>
      <c r="EM77" s="144"/>
      <c r="EN77" s="144"/>
      <c r="EO77" s="144"/>
      <c r="EP77" s="144"/>
      <c r="EQ77" s="144"/>
      <c r="ER77" s="144"/>
      <c r="ES77" s="144"/>
      <c r="ET77" s="144"/>
      <c r="EU77" s="144"/>
      <c r="EV77" s="144"/>
      <c r="EW77" s="144"/>
      <c r="EX77" s="144"/>
      <c r="EY77" s="144"/>
      <c r="EZ77" s="144"/>
      <c r="FA77" s="144"/>
      <c r="FB77" s="144"/>
      <c r="FC77" s="144"/>
      <c r="FD77" s="144"/>
      <c r="FE77" s="677" t="str">
        <f t="shared" si="26"/>
        <v/>
      </c>
      <c r="FF77" s="195"/>
      <c r="FG77" s="367"/>
      <c r="FH77" s="144"/>
      <c r="FI77" s="144"/>
      <c r="FJ77" s="144"/>
      <c r="FK77" s="144"/>
      <c r="FL77" s="144"/>
      <c r="FM77" s="144"/>
      <c r="FN77" s="144"/>
      <c r="FO77" s="144"/>
      <c r="FP77" s="144"/>
      <c r="FQ77" s="144"/>
      <c r="FR77" s="144"/>
      <c r="FS77" s="144"/>
      <c r="FT77" s="144"/>
      <c r="FU77" s="144"/>
      <c r="FV77" s="144"/>
      <c r="FW77" s="144"/>
      <c r="FX77" s="144"/>
      <c r="FY77" s="144"/>
      <c r="FZ77" s="144"/>
      <c r="GA77" s="144"/>
      <c r="GB77" s="144"/>
      <c r="GC77" s="144"/>
      <c r="GD77" s="144"/>
      <c r="GE77" s="677" t="str">
        <f t="shared" si="27"/>
        <v/>
      </c>
      <c r="GF77" s="195"/>
      <c r="GG77" s="367"/>
      <c r="GH77" s="144"/>
      <c r="GI77" s="144"/>
      <c r="GJ77" s="144"/>
      <c r="GK77" s="144"/>
      <c r="GL77" s="144"/>
      <c r="GM77" s="144"/>
      <c r="GN77" s="144"/>
      <c r="GO77" s="144"/>
      <c r="GP77" s="144"/>
      <c r="GQ77" s="144"/>
      <c r="GR77" s="144"/>
      <c r="GS77" s="144"/>
      <c r="GT77" s="144"/>
      <c r="GU77" s="144"/>
      <c r="GV77" s="144"/>
      <c r="GW77" s="144"/>
      <c r="GX77" s="144"/>
      <c r="GY77" s="144"/>
      <c r="GZ77" s="144"/>
      <c r="HA77" s="144"/>
      <c r="HB77" s="144"/>
      <c r="HC77" s="144"/>
      <c r="HD77" s="144"/>
      <c r="HE77" s="677" t="str">
        <f t="shared" si="28"/>
        <v/>
      </c>
      <c r="HF77" s="195"/>
      <c r="HG77" s="367"/>
      <c r="HH77" s="144"/>
      <c r="HI77" s="144"/>
      <c r="HJ77" s="144"/>
      <c r="HK77" s="144"/>
      <c r="HL77" s="144"/>
      <c r="HM77" s="144"/>
      <c r="HN77" s="144"/>
      <c r="HO77" s="144"/>
      <c r="HP77" s="144"/>
      <c r="HQ77" s="144"/>
      <c r="HR77" s="144"/>
      <c r="HS77" s="144"/>
      <c r="HT77" s="144"/>
      <c r="HU77" s="144"/>
      <c r="HV77" s="144"/>
      <c r="HW77" s="144"/>
      <c r="HX77" s="144"/>
      <c r="HY77" s="144"/>
      <c r="HZ77" s="144"/>
      <c r="IA77" s="144"/>
      <c r="IB77" s="144"/>
      <c r="IC77" s="144"/>
      <c r="ID77" s="144"/>
      <c r="IE77" s="677" t="str">
        <f t="shared" si="29"/>
        <v/>
      </c>
      <c r="IF77" s="195"/>
      <c r="IG77" s="367"/>
      <c r="IH77" s="144"/>
      <c r="II77" s="144"/>
      <c r="IJ77" s="144"/>
      <c r="IK77" s="144"/>
      <c r="IL77" s="144"/>
      <c r="IM77" s="144"/>
      <c r="IN77" s="144"/>
      <c r="IO77" s="144"/>
      <c r="IP77" s="144"/>
      <c r="IQ77" s="144"/>
      <c r="IR77" s="144"/>
      <c r="IS77" s="144"/>
      <c r="IT77" s="144"/>
      <c r="IU77" s="144"/>
      <c r="IV77" s="144"/>
      <c r="IW77" s="144"/>
      <c r="IX77" s="144"/>
      <c r="IY77" s="144"/>
      <c r="IZ77" s="144"/>
      <c r="JA77" s="144"/>
      <c r="JB77" s="144"/>
      <c r="JC77" s="144"/>
      <c r="JD77" s="144"/>
      <c r="JE77" s="677" t="str">
        <f t="shared" si="30"/>
        <v/>
      </c>
      <c r="JF77" s="195"/>
      <c r="JG77" s="367"/>
      <c r="JH77" s="144"/>
      <c r="JI77" s="144"/>
      <c r="JJ77" s="144"/>
      <c r="JK77" s="144"/>
      <c r="JL77" s="144"/>
      <c r="JM77" s="144"/>
      <c r="JN77" s="144"/>
      <c r="JO77" s="144"/>
      <c r="JP77" s="144"/>
      <c r="JQ77" s="144"/>
      <c r="JR77" s="144"/>
      <c r="JS77" s="144"/>
      <c r="JT77" s="144"/>
      <c r="JU77" s="144"/>
      <c r="JV77" s="144"/>
      <c r="JW77" s="144"/>
      <c r="JX77" s="144"/>
      <c r="JY77" s="144"/>
      <c r="JZ77" s="144"/>
      <c r="KA77" s="144"/>
      <c r="KB77" s="144"/>
      <c r="KC77" s="144"/>
      <c r="KD77" s="144"/>
      <c r="KE77" s="677" t="str">
        <f t="shared" si="31"/>
        <v/>
      </c>
    </row>
    <row r="78" spans="3:291" ht="15" customHeight="1">
      <c r="C78" s="310">
        <v>55</v>
      </c>
      <c r="D78" s="303"/>
      <c r="E78" s="675"/>
      <c r="F78" s="144"/>
      <c r="G78" s="144"/>
      <c r="H78" s="367"/>
      <c r="I78" s="144"/>
      <c r="J78" s="144"/>
      <c r="K78" s="144"/>
      <c r="L78" s="144"/>
      <c r="M78" s="144"/>
      <c r="N78" s="144"/>
      <c r="O78" s="144"/>
      <c r="P78" s="144"/>
      <c r="Q78" s="144"/>
      <c r="R78" s="144"/>
      <c r="S78" s="144"/>
      <c r="T78" s="144"/>
      <c r="U78" s="144"/>
      <c r="V78" s="144"/>
      <c r="W78" s="144"/>
      <c r="X78" s="144"/>
      <c r="Y78" s="144"/>
      <c r="Z78" s="144"/>
      <c r="AA78" s="144"/>
      <c r="AB78" s="144"/>
      <c r="AC78" s="144"/>
      <c r="AD78" s="144"/>
      <c r="AE78" s="677" t="str">
        <f t="shared" si="21"/>
        <v/>
      </c>
      <c r="AF78" s="195"/>
      <c r="AG78" s="367"/>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677" t="str">
        <f t="shared" si="22"/>
        <v/>
      </c>
      <c r="BF78" s="195"/>
      <c r="BG78" s="367"/>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677" t="str">
        <f t="shared" si="23"/>
        <v/>
      </c>
      <c r="CF78" s="195"/>
      <c r="CG78" s="367"/>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677" t="str">
        <f t="shared" si="24"/>
        <v/>
      </c>
      <c r="DF78" s="195"/>
      <c r="DG78" s="367"/>
      <c r="DH78" s="144"/>
      <c r="DI78" s="144"/>
      <c r="DJ78" s="144"/>
      <c r="DK78" s="144"/>
      <c r="DL78" s="144"/>
      <c r="DM78" s="144"/>
      <c r="DN78" s="144"/>
      <c r="DO78" s="144"/>
      <c r="DP78" s="144"/>
      <c r="DQ78" s="144"/>
      <c r="DR78" s="144"/>
      <c r="DS78" s="144"/>
      <c r="DT78" s="144"/>
      <c r="DU78" s="144"/>
      <c r="DV78" s="144"/>
      <c r="DW78" s="144"/>
      <c r="DX78" s="144"/>
      <c r="DY78" s="144"/>
      <c r="DZ78" s="144"/>
      <c r="EA78" s="144"/>
      <c r="EB78" s="144"/>
      <c r="EC78" s="144"/>
      <c r="ED78" s="144"/>
      <c r="EE78" s="677" t="str">
        <f t="shared" si="25"/>
        <v/>
      </c>
      <c r="EF78" s="195"/>
      <c r="EG78" s="367"/>
      <c r="EH78" s="144"/>
      <c r="EI78" s="144"/>
      <c r="EJ78" s="144"/>
      <c r="EK78" s="144"/>
      <c r="EL78" s="144"/>
      <c r="EM78" s="144"/>
      <c r="EN78" s="144"/>
      <c r="EO78" s="144"/>
      <c r="EP78" s="144"/>
      <c r="EQ78" s="144"/>
      <c r="ER78" s="144"/>
      <c r="ES78" s="144"/>
      <c r="ET78" s="144"/>
      <c r="EU78" s="144"/>
      <c r="EV78" s="144"/>
      <c r="EW78" s="144"/>
      <c r="EX78" s="144"/>
      <c r="EY78" s="144"/>
      <c r="EZ78" s="144"/>
      <c r="FA78" s="144"/>
      <c r="FB78" s="144"/>
      <c r="FC78" s="144"/>
      <c r="FD78" s="144"/>
      <c r="FE78" s="677" t="str">
        <f t="shared" si="26"/>
        <v/>
      </c>
      <c r="FF78" s="195"/>
      <c r="FG78" s="367"/>
      <c r="FH78" s="144"/>
      <c r="FI78" s="144"/>
      <c r="FJ78" s="144"/>
      <c r="FK78" s="144"/>
      <c r="FL78" s="144"/>
      <c r="FM78" s="144"/>
      <c r="FN78" s="144"/>
      <c r="FO78" s="144"/>
      <c r="FP78" s="144"/>
      <c r="FQ78" s="144"/>
      <c r="FR78" s="144"/>
      <c r="FS78" s="144"/>
      <c r="FT78" s="144"/>
      <c r="FU78" s="144"/>
      <c r="FV78" s="144"/>
      <c r="FW78" s="144"/>
      <c r="FX78" s="144"/>
      <c r="FY78" s="144"/>
      <c r="FZ78" s="144"/>
      <c r="GA78" s="144"/>
      <c r="GB78" s="144"/>
      <c r="GC78" s="144"/>
      <c r="GD78" s="144"/>
      <c r="GE78" s="677" t="str">
        <f t="shared" si="27"/>
        <v/>
      </c>
      <c r="GF78" s="195"/>
      <c r="GG78" s="367"/>
      <c r="GH78" s="144"/>
      <c r="GI78" s="144"/>
      <c r="GJ78" s="144"/>
      <c r="GK78" s="144"/>
      <c r="GL78" s="144"/>
      <c r="GM78" s="144"/>
      <c r="GN78" s="144"/>
      <c r="GO78" s="144"/>
      <c r="GP78" s="144"/>
      <c r="GQ78" s="144"/>
      <c r="GR78" s="144"/>
      <c r="GS78" s="144"/>
      <c r="GT78" s="144"/>
      <c r="GU78" s="144"/>
      <c r="GV78" s="144"/>
      <c r="GW78" s="144"/>
      <c r="GX78" s="144"/>
      <c r="GY78" s="144"/>
      <c r="GZ78" s="144"/>
      <c r="HA78" s="144"/>
      <c r="HB78" s="144"/>
      <c r="HC78" s="144"/>
      <c r="HD78" s="144"/>
      <c r="HE78" s="677" t="str">
        <f t="shared" si="28"/>
        <v/>
      </c>
      <c r="HF78" s="195"/>
      <c r="HG78" s="367"/>
      <c r="HH78" s="144"/>
      <c r="HI78" s="144"/>
      <c r="HJ78" s="144"/>
      <c r="HK78" s="144"/>
      <c r="HL78" s="144"/>
      <c r="HM78" s="144"/>
      <c r="HN78" s="144"/>
      <c r="HO78" s="144"/>
      <c r="HP78" s="144"/>
      <c r="HQ78" s="144"/>
      <c r="HR78" s="144"/>
      <c r="HS78" s="144"/>
      <c r="HT78" s="144"/>
      <c r="HU78" s="144"/>
      <c r="HV78" s="144"/>
      <c r="HW78" s="144"/>
      <c r="HX78" s="144"/>
      <c r="HY78" s="144"/>
      <c r="HZ78" s="144"/>
      <c r="IA78" s="144"/>
      <c r="IB78" s="144"/>
      <c r="IC78" s="144"/>
      <c r="ID78" s="144"/>
      <c r="IE78" s="677" t="str">
        <f t="shared" si="29"/>
        <v/>
      </c>
      <c r="IF78" s="195"/>
      <c r="IG78" s="367"/>
      <c r="IH78" s="144"/>
      <c r="II78" s="144"/>
      <c r="IJ78" s="144"/>
      <c r="IK78" s="144"/>
      <c r="IL78" s="144"/>
      <c r="IM78" s="144"/>
      <c r="IN78" s="144"/>
      <c r="IO78" s="144"/>
      <c r="IP78" s="144"/>
      <c r="IQ78" s="144"/>
      <c r="IR78" s="144"/>
      <c r="IS78" s="144"/>
      <c r="IT78" s="144"/>
      <c r="IU78" s="144"/>
      <c r="IV78" s="144"/>
      <c r="IW78" s="144"/>
      <c r="IX78" s="144"/>
      <c r="IY78" s="144"/>
      <c r="IZ78" s="144"/>
      <c r="JA78" s="144"/>
      <c r="JB78" s="144"/>
      <c r="JC78" s="144"/>
      <c r="JD78" s="144"/>
      <c r="JE78" s="677" t="str">
        <f t="shared" si="30"/>
        <v/>
      </c>
      <c r="JF78" s="195"/>
      <c r="JG78" s="367"/>
      <c r="JH78" s="144"/>
      <c r="JI78" s="144"/>
      <c r="JJ78" s="144"/>
      <c r="JK78" s="144"/>
      <c r="JL78" s="144"/>
      <c r="JM78" s="144"/>
      <c r="JN78" s="144"/>
      <c r="JO78" s="144"/>
      <c r="JP78" s="144"/>
      <c r="JQ78" s="144"/>
      <c r="JR78" s="144"/>
      <c r="JS78" s="144"/>
      <c r="JT78" s="144"/>
      <c r="JU78" s="144"/>
      <c r="JV78" s="144"/>
      <c r="JW78" s="144"/>
      <c r="JX78" s="144"/>
      <c r="JY78" s="144"/>
      <c r="JZ78" s="144"/>
      <c r="KA78" s="144"/>
      <c r="KB78" s="144"/>
      <c r="KC78" s="144"/>
      <c r="KD78" s="144"/>
      <c r="KE78" s="677" t="str">
        <f t="shared" si="31"/>
        <v/>
      </c>
    </row>
    <row r="79" spans="3:291" ht="15" customHeight="1">
      <c r="C79" s="310">
        <v>56</v>
      </c>
      <c r="D79" s="303"/>
      <c r="E79" s="675"/>
      <c r="F79" s="144"/>
      <c r="G79" s="144"/>
      <c r="H79" s="367"/>
      <c r="I79" s="144"/>
      <c r="J79" s="144"/>
      <c r="K79" s="144"/>
      <c r="L79" s="144"/>
      <c r="M79" s="144"/>
      <c r="N79" s="144"/>
      <c r="O79" s="144"/>
      <c r="P79" s="144"/>
      <c r="Q79" s="144"/>
      <c r="R79" s="144"/>
      <c r="S79" s="144"/>
      <c r="T79" s="144"/>
      <c r="U79" s="144"/>
      <c r="V79" s="144"/>
      <c r="W79" s="144"/>
      <c r="X79" s="144"/>
      <c r="Y79" s="144"/>
      <c r="Z79" s="144"/>
      <c r="AA79" s="144"/>
      <c r="AB79" s="144"/>
      <c r="AC79" s="144"/>
      <c r="AD79" s="144"/>
      <c r="AE79" s="677" t="str">
        <f t="shared" si="21"/>
        <v/>
      </c>
      <c r="AF79" s="195"/>
      <c r="AG79" s="367"/>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677" t="str">
        <f t="shared" si="22"/>
        <v/>
      </c>
      <c r="BF79" s="195"/>
      <c r="BG79" s="367"/>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677" t="str">
        <f t="shared" si="23"/>
        <v/>
      </c>
      <c r="CF79" s="195"/>
      <c r="CG79" s="367"/>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677" t="str">
        <f t="shared" si="24"/>
        <v/>
      </c>
      <c r="DF79" s="195"/>
      <c r="DG79" s="367"/>
      <c r="DH79" s="144"/>
      <c r="DI79" s="144"/>
      <c r="DJ79" s="144"/>
      <c r="DK79" s="144"/>
      <c r="DL79" s="144"/>
      <c r="DM79" s="144"/>
      <c r="DN79" s="144"/>
      <c r="DO79" s="144"/>
      <c r="DP79" s="144"/>
      <c r="DQ79" s="144"/>
      <c r="DR79" s="144"/>
      <c r="DS79" s="144"/>
      <c r="DT79" s="144"/>
      <c r="DU79" s="144"/>
      <c r="DV79" s="144"/>
      <c r="DW79" s="144"/>
      <c r="DX79" s="144"/>
      <c r="DY79" s="144"/>
      <c r="DZ79" s="144"/>
      <c r="EA79" s="144"/>
      <c r="EB79" s="144"/>
      <c r="EC79" s="144"/>
      <c r="ED79" s="144"/>
      <c r="EE79" s="677" t="str">
        <f t="shared" si="25"/>
        <v/>
      </c>
      <c r="EF79" s="195"/>
      <c r="EG79" s="367"/>
      <c r="EH79" s="144"/>
      <c r="EI79" s="144"/>
      <c r="EJ79" s="144"/>
      <c r="EK79" s="144"/>
      <c r="EL79" s="144"/>
      <c r="EM79" s="144"/>
      <c r="EN79" s="144"/>
      <c r="EO79" s="144"/>
      <c r="EP79" s="144"/>
      <c r="EQ79" s="144"/>
      <c r="ER79" s="144"/>
      <c r="ES79" s="144"/>
      <c r="ET79" s="144"/>
      <c r="EU79" s="144"/>
      <c r="EV79" s="144"/>
      <c r="EW79" s="144"/>
      <c r="EX79" s="144"/>
      <c r="EY79" s="144"/>
      <c r="EZ79" s="144"/>
      <c r="FA79" s="144"/>
      <c r="FB79" s="144"/>
      <c r="FC79" s="144"/>
      <c r="FD79" s="144"/>
      <c r="FE79" s="677" t="str">
        <f t="shared" si="26"/>
        <v/>
      </c>
      <c r="FF79" s="195"/>
      <c r="FG79" s="367"/>
      <c r="FH79" s="144"/>
      <c r="FI79" s="144"/>
      <c r="FJ79" s="144"/>
      <c r="FK79" s="144"/>
      <c r="FL79" s="144"/>
      <c r="FM79" s="144"/>
      <c r="FN79" s="144"/>
      <c r="FO79" s="144"/>
      <c r="FP79" s="144"/>
      <c r="FQ79" s="144"/>
      <c r="FR79" s="144"/>
      <c r="FS79" s="144"/>
      <c r="FT79" s="144"/>
      <c r="FU79" s="144"/>
      <c r="FV79" s="144"/>
      <c r="FW79" s="144"/>
      <c r="FX79" s="144"/>
      <c r="FY79" s="144"/>
      <c r="FZ79" s="144"/>
      <c r="GA79" s="144"/>
      <c r="GB79" s="144"/>
      <c r="GC79" s="144"/>
      <c r="GD79" s="144"/>
      <c r="GE79" s="677" t="str">
        <f t="shared" si="27"/>
        <v/>
      </c>
      <c r="GF79" s="195"/>
      <c r="GG79" s="367"/>
      <c r="GH79" s="144"/>
      <c r="GI79" s="144"/>
      <c r="GJ79" s="144"/>
      <c r="GK79" s="144"/>
      <c r="GL79" s="144"/>
      <c r="GM79" s="144"/>
      <c r="GN79" s="144"/>
      <c r="GO79" s="144"/>
      <c r="GP79" s="144"/>
      <c r="GQ79" s="144"/>
      <c r="GR79" s="144"/>
      <c r="GS79" s="144"/>
      <c r="GT79" s="144"/>
      <c r="GU79" s="144"/>
      <c r="GV79" s="144"/>
      <c r="GW79" s="144"/>
      <c r="GX79" s="144"/>
      <c r="GY79" s="144"/>
      <c r="GZ79" s="144"/>
      <c r="HA79" s="144"/>
      <c r="HB79" s="144"/>
      <c r="HC79" s="144"/>
      <c r="HD79" s="144"/>
      <c r="HE79" s="677" t="str">
        <f t="shared" si="28"/>
        <v/>
      </c>
      <c r="HF79" s="195"/>
      <c r="HG79" s="367"/>
      <c r="HH79" s="144"/>
      <c r="HI79" s="144"/>
      <c r="HJ79" s="144"/>
      <c r="HK79" s="144"/>
      <c r="HL79" s="144"/>
      <c r="HM79" s="144"/>
      <c r="HN79" s="144"/>
      <c r="HO79" s="144"/>
      <c r="HP79" s="144"/>
      <c r="HQ79" s="144"/>
      <c r="HR79" s="144"/>
      <c r="HS79" s="144"/>
      <c r="HT79" s="144"/>
      <c r="HU79" s="144"/>
      <c r="HV79" s="144"/>
      <c r="HW79" s="144"/>
      <c r="HX79" s="144"/>
      <c r="HY79" s="144"/>
      <c r="HZ79" s="144"/>
      <c r="IA79" s="144"/>
      <c r="IB79" s="144"/>
      <c r="IC79" s="144"/>
      <c r="ID79" s="144"/>
      <c r="IE79" s="677" t="str">
        <f t="shared" si="29"/>
        <v/>
      </c>
      <c r="IF79" s="195"/>
      <c r="IG79" s="367"/>
      <c r="IH79" s="144"/>
      <c r="II79" s="144"/>
      <c r="IJ79" s="144"/>
      <c r="IK79" s="144"/>
      <c r="IL79" s="144"/>
      <c r="IM79" s="144"/>
      <c r="IN79" s="144"/>
      <c r="IO79" s="144"/>
      <c r="IP79" s="144"/>
      <c r="IQ79" s="144"/>
      <c r="IR79" s="144"/>
      <c r="IS79" s="144"/>
      <c r="IT79" s="144"/>
      <c r="IU79" s="144"/>
      <c r="IV79" s="144"/>
      <c r="IW79" s="144"/>
      <c r="IX79" s="144"/>
      <c r="IY79" s="144"/>
      <c r="IZ79" s="144"/>
      <c r="JA79" s="144"/>
      <c r="JB79" s="144"/>
      <c r="JC79" s="144"/>
      <c r="JD79" s="144"/>
      <c r="JE79" s="677" t="str">
        <f t="shared" si="30"/>
        <v/>
      </c>
      <c r="JF79" s="195"/>
      <c r="JG79" s="367"/>
      <c r="JH79" s="144"/>
      <c r="JI79" s="144"/>
      <c r="JJ79" s="144"/>
      <c r="JK79" s="144"/>
      <c r="JL79" s="144"/>
      <c r="JM79" s="144"/>
      <c r="JN79" s="144"/>
      <c r="JO79" s="144"/>
      <c r="JP79" s="144"/>
      <c r="JQ79" s="144"/>
      <c r="JR79" s="144"/>
      <c r="JS79" s="144"/>
      <c r="JT79" s="144"/>
      <c r="JU79" s="144"/>
      <c r="JV79" s="144"/>
      <c r="JW79" s="144"/>
      <c r="JX79" s="144"/>
      <c r="JY79" s="144"/>
      <c r="JZ79" s="144"/>
      <c r="KA79" s="144"/>
      <c r="KB79" s="144"/>
      <c r="KC79" s="144"/>
      <c r="KD79" s="144"/>
      <c r="KE79" s="677" t="str">
        <f t="shared" si="31"/>
        <v/>
      </c>
    </row>
    <row r="80" spans="3:291" ht="15" customHeight="1">
      <c r="C80" s="310">
        <v>57</v>
      </c>
      <c r="D80" s="303"/>
      <c r="E80" s="675"/>
      <c r="F80" s="144"/>
      <c r="G80" s="144"/>
      <c r="H80" s="367"/>
      <c r="I80" s="144"/>
      <c r="J80" s="144"/>
      <c r="K80" s="144"/>
      <c r="L80" s="144"/>
      <c r="M80" s="144"/>
      <c r="N80" s="144"/>
      <c r="O80" s="144"/>
      <c r="P80" s="144"/>
      <c r="Q80" s="144"/>
      <c r="R80" s="144"/>
      <c r="S80" s="144"/>
      <c r="T80" s="144"/>
      <c r="U80" s="144"/>
      <c r="V80" s="144"/>
      <c r="W80" s="144"/>
      <c r="X80" s="144"/>
      <c r="Y80" s="144"/>
      <c r="Z80" s="144"/>
      <c r="AA80" s="144"/>
      <c r="AB80" s="144"/>
      <c r="AC80" s="144"/>
      <c r="AD80" s="144"/>
      <c r="AE80" s="677" t="str">
        <f t="shared" si="21"/>
        <v/>
      </c>
      <c r="AF80" s="195"/>
      <c r="AG80" s="367"/>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677" t="str">
        <f t="shared" si="22"/>
        <v/>
      </c>
      <c r="BF80" s="195"/>
      <c r="BG80" s="367"/>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677" t="str">
        <f t="shared" si="23"/>
        <v/>
      </c>
      <c r="CF80" s="195"/>
      <c r="CG80" s="367"/>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677" t="str">
        <f t="shared" si="24"/>
        <v/>
      </c>
      <c r="DF80" s="195"/>
      <c r="DG80" s="367"/>
      <c r="DH80" s="144"/>
      <c r="DI80" s="144"/>
      <c r="DJ80" s="144"/>
      <c r="DK80" s="144"/>
      <c r="DL80" s="144"/>
      <c r="DM80" s="144"/>
      <c r="DN80" s="144"/>
      <c r="DO80" s="144"/>
      <c r="DP80" s="144"/>
      <c r="DQ80" s="144"/>
      <c r="DR80" s="144"/>
      <c r="DS80" s="144"/>
      <c r="DT80" s="144"/>
      <c r="DU80" s="144"/>
      <c r="DV80" s="144"/>
      <c r="DW80" s="144"/>
      <c r="DX80" s="144"/>
      <c r="DY80" s="144"/>
      <c r="DZ80" s="144"/>
      <c r="EA80" s="144"/>
      <c r="EB80" s="144"/>
      <c r="EC80" s="144"/>
      <c r="ED80" s="144"/>
      <c r="EE80" s="677" t="str">
        <f t="shared" si="25"/>
        <v/>
      </c>
      <c r="EF80" s="195"/>
      <c r="EG80" s="367"/>
      <c r="EH80" s="144"/>
      <c r="EI80" s="144"/>
      <c r="EJ80" s="144"/>
      <c r="EK80" s="144"/>
      <c r="EL80" s="144"/>
      <c r="EM80" s="144"/>
      <c r="EN80" s="144"/>
      <c r="EO80" s="144"/>
      <c r="EP80" s="144"/>
      <c r="EQ80" s="144"/>
      <c r="ER80" s="144"/>
      <c r="ES80" s="144"/>
      <c r="ET80" s="144"/>
      <c r="EU80" s="144"/>
      <c r="EV80" s="144"/>
      <c r="EW80" s="144"/>
      <c r="EX80" s="144"/>
      <c r="EY80" s="144"/>
      <c r="EZ80" s="144"/>
      <c r="FA80" s="144"/>
      <c r="FB80" s="144"/>
      <c r="FC80" s="144"/>
      <c r="FD80" s="144"/>
      <c r="FE80" s="677" t="str">
        <f t="shared" si="26"/>
        <v/>
      </c>
      <c r="FF80" s="195"/>
      <c r="FG80" s="367"/>
      <c r="FH80" s="144"/>
      <c r="FI80" s="144"/>
      <c r="FJ80" s="144"/>
      <c r="FK80" s="144"/>
      <c r="FL80" s="144"/>
      <c r="FM80" s="144"/>
      <c r="FN80" s="144"/>
      <c r="FO80" s="144"/>
      <c r="FP80" s="144"/>
      <c r="FQ80" s="144"/>
      <c r="FR80" s="144"/>
      <c r="FS80" s="144"/>
      <c r="FT80" s="144"/>
      <c r="FU80" s="144"/>
      <c r="FV80" s="144"/>
      <c r="FW80" s="144"/>
      <c r="FX80" s="144"/>
      <c r="FY80" s="144"/>
      <c r="FZ80" s="144"/>
      <c r="GA80" s="144"/>
      <c r="GB80" s="144"/>
      <c r="GC80" s="144"/>
      <c r="GD80" s="144"/>
      <c r="GE80" s="677" t="str">
        <f t="shared" si="27"/>
        <v/>
      </c>
      <c r="GF80" s="195"/>
      <c r="GG80" s="367"/>
      <c r="GH80" s="144"/>
      <c r="GI80" s="144"/>
      <c r="GJ80" s="144"/>
      <c r="GK80" s="144"/>
      <c r="GL80" s="144"/>
      <c r="GM80" s="144"/>
      <c r="GN80" s="144"/>
      <c r="GO80" s="144"/>
      <c r="GP80" s="144"/>
      <c r="GQ80" s="144"/>
      <c r="GR80" s="144"/>
      <c r="GS80" s="144"/>
      <c r="GT80" s="144"/>
      <c r="GU80" s="144"/>
      <c r="GV80" s="144"/>
      <c r="GW80" s="144"/>
      <c r="GX80" s="144"/>
      <c r="GY80" s="144"/>
      <c r="GZ80" s="144"/>
      <c r="HA80" s="144"/>
      <c r="HB80" s="144"/>
      <c r="HC80" s="144"/>
      <c r="HD80" s="144"/>
      <c r="HE80" s="677" t="str">
        <f t="shared" si="28"/>
        <v/>
      </c>
      <c r="HF80" s="195"/>
      <c r="HG80" s="367"/>
      <c r="HH80" s="144"/>
      <c r="HI80" s="144"/>
      <c r="HJ80" s="144"/>
      <c r="HK80" s="144"/>
      <c r="HL80" s="144"/>
      <c r="HM80" s="144"/>
      <c r="HN80" s="144"/>
      <c r="HO80" s="144"/>
      <c r="HP80" s="144"/>
      <c r="HQ80" s="144"/>
      <c r="HR80" s="144"/>
      <c r="HS80" s="144"/>
      <c r="HT80" s="144"/>
      <c r="HU80" s="144"/>
      <c r="HV80" s="144"/>
      <c r="HW80" s="144"/>
      <c r="HX80" s="144"/>
      <c r="HY80" s="144"/>
      <c r="HZ80" s="144"/>
      <c r="IA80" s="144"/>
      <c r="IB80" s="144"/>
      <c r="IC80" s="144"/>
      <c r="ID80" s="144"/>
      <c r="IE80" s="677" t="str">
        <f t="shared" si="29"/>
        <v/>
      </c>
      <c r="IF80" s="195"/>
      <c r="IG80" s="367"/>
      <c r="IH80" s="144"/>
      <c r="II80" s="144"/>
      <c r="IJ80" s="144"/>
      <c r="IK80" s="144"/>
      <c r="IL80" s="144"/>
      <c r="IM80" s="144"/>
      <c r="IN80" s="144"/>
      <c r="IO80" s="144"/>
      <c r="IP80" s="144"/>
      <c r="IQ80" s="144"/>
      <c r="IR80" s="144"/>
      <c r="IS80" s="144"/>
      <c r="IT80" s="144"/>
      <c r="IU80" s="144"/>
      <c r="IV80" s="144"/>
      <c r="IW80" s="144"/>
      <c r="IX80" s="144"/>
      <c r="IY80" s="144"/>
      <c r="IZ80" s="144"/>
      <c r="JA80" s="144"/>
      <c r="JB80" s="144"/>
      <c r="JC80" s="144"/>
      <c r="JD80" s="144"/>
      <c r="JE80" s="677" t="str">
        <f t="shared" si="30"/>
        <v/>
      </c>
      <c r="JF80" s="195"/>
      <c r="JG80" s="367"/>
      <c r="JH80" s="144"/>
      <c r="JI80" s="144"/>
      <c r="JJ80" s="144"/>
      <c r="JK80" s="144"/>
      <c r="JL80" s="144"/>
      <c r="JM80" s="144"/>
      <c r="JN80" s="144"/>
      <c r="JO80" s="144"/>
      <c r="JP80" s="144"/>
      <c r="JQ80" s="144"/>
      <c r="JR80" s="144"/>
      <c r="JS80" s="144"/>
      <c r="JT80" s="144"/>
      <c r="JU80" s="144"/>
      <c r="JV80" s="144"/>
      <c r="JW80" s="144"/>
      <c r="JX80" s="144"/>
      <c r="JY80" s="144"/>
      <c r="JZ80" s="144"/>
      <c r="KA80" s="144"/>
      <c r="KB80" s="144"/>
      <c r="KC80" s="144"/>
      <c r="KD80" s="144"/>
      <c r="KE80" s="677" t="str">
        <f t="shared" si="31"/>
        <v/>
      </c>
    </row>
    <row r="81" spans="3:291" ht="15" customHeight="1">
      <c r="C81" s="310">
        <v>58</v>
      </c>
      <c r="D81" s="303"/>
      <c r="E81" s="675"/>
      <c r="F81" s="144"/>
      <c r="G81" s="144"/>
      <c r="H81" s="367"/>
      <c r="I81" s="144"/>
      <c r="J81" s="144"/>
      <c r="K81" s="144"/>
      <c r="L81" s="144"/>
      <c r="M81" s="144"/>
      <c r="N81" s="144"/>
      <c r="O81" s="144"/>
      <c r="P81" s="144"/>
      <c r="Q81" s="144"/>
      <c r="R81" s="144"/>
      <c r="S81" s="144"/>
      <c r="T81" s="144"/>
      <c r="U81" s="144"/>
      <c r="V81" s="144"/>
      <c r="W81" s="144"/>
      <c r="X81" s="144"/>
      <c r="Y81" s="144"/>
      <c r="Z81" s="144"/>
      <c r="AA81" s="144"/>
      <c r="AB81" s="144"/>
      <c r="AC81" s="144"/>
      <c r="AD81" s="144"/>
      <c r="AE81" s="677" t="str">
        <f t="shared" si="21"/>
        <v/>
      </c>
      <c r="AF81" s="195"/>
      <c r="AG81" s="367"/>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677" t="str">
        <f t="shared" si="22"/>
        <v/>
      </c>
      <c r="BF81" s="195"/>
      <c r="BG81" s="367"/>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677" t="str">
        <f t="shared" si="23"/>
        <v/>
      </c>
      <c r="CF81" s="195"/>
      <c r="CG81" s="367"/>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677" t="str">
        <f t="shared" si="24"/>
        <v/>
      </c>
      <c r="DF81" s="195"/>
      <c r="DG81" s="367"/>
      <c r="DH81" s="144"/>
      <c r="DI81" s="144"/>
      <c r="DJ81" s="144"/>
      <c r="DK81" s="144"/>
      <c r="DL81" s="144"/>
      <c r="DM81" s="144"/>
      <c r="DN81" s="144"/>
      <c r="DO81" s="144"/>
      <c r="DP81" s="144"/>
      <c r="DQ81" s="144"/>
      <c r="DR81" s="144"/>
      <c r="DS81" s="144"/>
      <c r="DT81" s="144"/>
      <c r="DU81" s="144"/>
      <c r="DV81" s="144"/>
      <c r="DW81" s="144"/>
      <c r="DX81" s="144"/>
      <c r="DY81" s="144"/>
      <c r="DZ81" s="144"/>
      <c r="EA81" s="144"/>
      <c r="EB81" s="144"/>
      <c r="EC81" s="144"/>
      <c r="ED81" s="144"/>
      <c r="EE81" s="677" t="str">
        <f t="shared" si="25"/>
        <v/>
      </c>
      <c r="EF81" s="195"/>
      <c r="EG81" s="367"/>
      <c r="EH81" s="144"/>
      <c r="EI81" s="144"/>
      <c r="EJ81" s="144"/>
      <c r="EK81" s="144"/>
      <c r="EL81" s="144"/>
      <c r="EM81" s="144"/>
      <c r="EN81" s="144"/>
      <c r="EO81" s="144"/>
      <c r="EP81" s="144"/>
      <c r="EQ81" s="144"/>
      <c r="ER81" s="144"/>
      <c r="ES81" s="144"/>
      <c r="ET81" s="144"/>
      <c r="EU81" s="144"/>
      <c r="EV81" s="144"/>
      <c r="EW81" s="144"/>
      <c r="EX81" s="144"/>
      <c r="EY81" s="144"/>
      <c r="EZ81" s="144"/>
      <c r="FA81" s="144"/>
      <c r="FB81" s="144"/>
      <c r="FC81" s="144"/>
      <c r="FD81" s="144"/>
      <c r="FE81" s="677" t="str">
        <f t="shared" si="26"/>
        <v/>
      </c>
      <c r="FF81" s="195"/>
      <c r="FG81" s="367"/>
      <c r="FH81" s="144"/>
      <c r="FI81" s="144"/>
      <c r="FJ81" s="144"/>
      <c r="FK81" s="144"/>
      <c r="FL81" s="144"/>
      <c r="FM81" s="144"/>
      <c r="FN81" s="144"/>
      <c r="FO81" s="144"/>
      <c r="FP81" s="144"/>
      <c r="FQ81" s="144"/>
      <c r="FR81" s="144"/>
      <c r="FS81" s="144"/>
      <c r="FT81" s="144"/>
      <c r="FU81" s="144"/>
      <c r="FV81" s="144"/>
      <c r="FW81" s="144"/>
      <c r="FX81" s="144"/>
      <c r="FY81" s="144"/>
      <c r="FZ81" s="144"/>
      <c r="GA81" s="144"/>
      <c r="GB81" s="144"/>
      <c r="GC81" s="144"/>
      <c r="GD81" s="144"/>
      <c r="GE81" s="677" t="str">
        <f t="shared" si="27"/>
        <v/>
      </c>
      <c r="GF81" s="195"/>
      <c r="GG81" s="367"/>
      <c r="GH81" s="144"/>
      <c r="GI81" s="144"/>
      <c r="GJ81" s="144"/>
      <c r="GK81" s="144"/>
      <c r="GL81" s="144"/>
      <c r="GM81" s="144"/>
      <c r="GN81" s="144"/>
      <c r="GO81" s="144"/>
      <c r="GP81" s="144"/>
      <c r="GQ81" s="144"/>
      <c r="GR81" s="144"/>
      <c r="GS81" s="144"/>
      <c r="GT81" s="144"/>
      <c r="GU81" s="144"/>
      <c r="GV81" s="144"/>
      <c r="GW81" s="144"/>
      <c r="GX81" s="144"/>
      <c r="GY81" s="144"/>
      <c r="GZ81" s="144"/>
      <c r="HA81" s="144"/>
      <c r="HB81" s="144"/>
      <c r="HC81" s="144"/>
      <c r="HD81" s="144"/>
      <c r="HE81" s="677" t="str">
        <f t="shared" si="28"/>
        <v/>
      </c>
      <c r="HF81" s="195"/>
      <c r="HG81" s="367"/>
      <c r="HH81" s="144"/>
      <c r="HI81" s="144"/>
      <c r="HJ81" s="144"/>
      <c r="HK81" s="144"/>
      <c r="HL81" s="144"/>
      <c r="HM81" s="144"/>
      <c r="HN81" s="144"/>
      <c r="HO81" s="144"/>
      <c r="HP81" s="144"/>
      <c r="HQ81" s="144"/>
      <c r="HR81" s="144"/>
      <c r="HS81" s="144"/>
      <c r="HT81" s="144"/>
      <c r="HU81" s="144"/>
      <c r="HV81" s="144"/>
      <c r="HW81" s="144"/>
      <c r="HX81" s="144"/>
      <c r="HY81" s="144"/>
      <c r="HZ81" s="144"/>
      <c r="IA81" s="144"/>
      <c r="IB81" s="144"/>
      <c r="IC81" s="144"/>
      <c r="ID81" s="144"/>
      <c r="IE81" s="677" t="str">
        <f t="shared" si="29"/>
        <v/>
      </c>
      <c r="IF81" s="195"/>
      <c r="IG81" s="367"/>
      <c r="IH81" s="144"/>
      <c r="II81" s="144"/>
      <c r="IJ81" s="144"/>
      <c r="IK81" s="144"/>
      <c r="IL81" s="144"/>
      <c r="IM81" s="144"/>
      <c r="IN81" s="144"/>
      <c r="IO81" s="144"/>
      <c r="IP81" s="144"/>
      <c r="IQ81" s="144"/>
      <c r="IR81" s="144"/>
      <c r="IS81" s="144"/>
      <c r="IT81" s="144"/>
      <c r="IU81" s="144"/>
      <c r="IV81" s="144"/>
      <c r="IW81" s="144"/>
      <c r="IX81" s="144"/>
      <c r="IY81" s="144"/>
      <c r="IZ81" s="144"/>
      <c r="JA81" s="144"/>
      <c r="JB81" s="144"/>
      <c r="JC81" s="144"/>
      <c r="JD81" s="144"/>
      <c r="JE81" s="677" t="str">
        <f t="shared" si="30"/>
        <v/>
      </c>
      <c r="JF81" s="195"/>
      <c r="JG81" s="367"/>
      <c r="JH81" s="144"/>
      <c r="JI81" s="144"/>
      <c r="JJ81" s="144"/>
      <c r="JK81" s="144"/>
      <c r="JL81" s="144"/>
      <c r="JM81" s="144"/>
      <c r="JN81" s="144"/>
      <c r="JO81" s="144"/>
      <c r="JP81" s="144"/>
      <c r="JQ81" s="144"/>
      <c r="JR81" s="144"/>
      <c r="JS81" s="144"/>
      <c r="JT81" s="144"/>
      <c r="JU81" s="144"/>
      <c r="JV81" s="144"/>
      <c r="JW81" s="144"/>
      <c r="JX81" s="144"/>
      <c r="JY81" s="144"/>
      <c r="JZ81" s="144"/>
      <c r="KA81" s="144"/>
      <c r="KB81" s="144"/>
      <c r="KC81" s="144"/>
      <c r="KD81" s="144"/>
      <c r="KE81" s="677" t="str">
        <f t="shared" si="31"/>
        <v/>
      </c>
    </row>
    <row r="82" spans="3:291" ht="15" customHeight="1">
      <c r="C82" s="310">
        <v>59</v>
      </c>
      <c r="D82" s="303"/>
      <c r="E82" s="675"/>
      <c r="F82" s="144"/>
      <c r="G82" s="144"/>
      <c r="H82" s="367"/>
      <c r="I82" s="144"/>
      <c r="J82" s="144"/>
      <c r="K82" s="144"/>
      <c r="L82" s="144"/>
      <c r="M82" s="144"/>
      <c r="N82" s="144"/>
      <c r="O82" s="144"/>
      <c r="P82" s="144"/>
      <c r="Q82" s="144"/>
      <c r="R82" s="144"/>
      <c r="S82" s="144"/>
      <c r="T82" s="144"/>
      <c r="U82" s="144"/>
      <c r="V82" s="144"/>
      <c r="W82" s="144"/>
      <c r="X82" s="144"/>
      <c r="Y82" s="144"/>
      <c r="Z82" s="144"/>
      <c r="AA82" s="144"/>
      <c r="AB82" s="144"/>
      <c r="AC82" s="144"/>
      <c r="AD82" s="144"/>
      <c r="AE82" s="677" t="str">
        <f t="shared" si="21"/>
        <v/>
      </c>
      <c r="AF82" s="195"/>
      <c r="AG82" s="367"/>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677" t="str">
        <f t="shared" si="22"/>
        <v/>
      </c>
      <c r="BF82" s="195"/>
      <c r="BG82" s="367"/>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677" t="str">
        <f t="shared" si="23"/>
        <v/>
      </c>
      <c r="CF82" s="195"/>
      <c r="CG82" s="367"/>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677" t="str">
        <f t="shared" si="24"/>
        <v/>
      </c>
      <c r="DF82" s="195"/>
      <c r="DG82" s="367"/>
      <c r="DH82" s="144"/>
      <c r="DI82" s="144"/>
      <c r="DJ82" s="144"/>
      <c r="DK82" s="144"/>
      <c r="DL82" s="144"/>
      <c r="DM82" s="144"/>
      <c r="DN82" s="144"/>
      <c r="DO82" s="144"/>
      <c r="DP82" s="144"/>
      <c r="DQ82" s="144"/>
      <c r="DR82" s="144"/>
      <c r="DS82" s="144"/>
      <c r="DT82" s="144"/>
      <c r="DU82" s="144"/>
      <c r="DV82" s="144"/>
      <c r="DW82" s="144"/>
      <c r="DX82" s="144"/>
      <c r="DY82" s="144"/>
      <c r="DZ82" s="144"/>
      <c r="EA82" s="144"/>
      <c r="EB82" s="144"/>
      <c r="EC82" s="144"/>
      <c r="ED82" s="144"/>
      <c r="EE82" s="677" t="str">
        <f t="shared" si="25"/>
        <v/>
      </c>
      <c r="EF82" s="195"/>
      <c r="EG82" s="367"/>
      <c r="EH82" s="144"/>
      <c r="EI82" s="144"/>
      <c r="EJ82" s="144"/>
      <c r="EK82" s="144"/>
      <c r="EL82" s="144"/>
      <c r="EM82" s="144"/>
      <c r="EN82" s="144"/>
      <c r="EO82" s="144"/>
      <c r="EP82" s="144"/>
      <c r="EQ82" s="144"/>
      <c r="ER82" s="144"/>
      <c r="ES82" s="144"/>
      <c r="ET82" s="144"/>
      <c r="EU82" s="144"/>
      <c r="EV82" s="144"/>
      <c r="EW82" s="144"/>
      <c r="EX82" s="144"/>
      <c r="EY82" s="144"/>
      <c r="EZ82" s="144"/>
      <c r="FA82" s="144"/>
      <c r="FB82" s="144"/>
      <c r="FC82" s="144"/>
      <c r="FD82" s="144"/>
      <c r="FE82" s="677" t="str">
        <f t="shared" si="26"/>
        <v/>
      </c>
      <c r="FF82" s="195"/>
      <c r="FG82" s="367"/>
      <c r="FH82" s="144"/>
      <c r="FI82" s="144"/>
      <c r="FJ82" s="144"/>
      <c r="FK82" s="144"/>
      <c r="FL82" s="144"/>
      <c r="FM82" s="144"/>
      <c r="FN82" s="144"/>
      <c r="FO82" s="144"/>
      <c r="FP82" s="144"/>
      <c r="FQ82" s="144"/>
      <c r="FR82" s="144"/>
      <c r="FS82" s="144"/>
      <c r="FT82" s="144"/>
      <c r="FU82" s="144"/>
      <c r="FV82" s="144"/>
      <c r="FW82" s="144"/>
      <c r="FX82" s="144"/>
      <c r="FY82" s="144"/>
      <c r="FZ82" s="144"/>
      <c r="GA82" s="144"/>
      <c r="GB82" s="144"/>
      <c r="GC82" s="144"/>
      <c r="GD82" s="144"/>
      <c r="GE82" s="677" t="str">
        <f t="shared" si="27"/>
        <v/>
      </c>
      <c r="GF82" s="195"/>
      <c r="GG82" s="367"/>
      <c r="GH82" s="144"/>
      <c r="GI82" s="144"/>
      <c r="GJ82" s="144"/>
      <c r="GK82" s="144"/>
      <c r="GL82" s="144"/>
      <c r="GM82" s="144"/>
      <c r="GN82" s="144"/>
      <c r="GO82" s="144"/>
      <c r="GP82" s="144"/>
      <c r="GQ82" s="144"/>
      <c r="GR82" s="144"/>
      <c r="GS82" s="144"/>
      <c r="GT82" s="144"/>
      <c r="GU82" s="144"/>
      <c r="GV82" s="144"/>
      <c r="GW82" s="144"/>
      <c r="GX82" s="144"/>
      <c r="GY82" s="144"/>
      <c r="GZ82" s="144"/>
      <c r="HA82" s="144"/>
      <c r="HB82" s="144"/>
      <c r="HC82" s="144"/>
      <c r="HD82" s="144"/>
      <c r="HE82" s="677" t="str">
        <f t="shared" si="28"/>
        <v/>
      </c>
      <c r="HF82" s="195"/>
      <c r="HG82" s="367"/>
      <c r="HH82" s="144"/>
      <c r="HI82" s="144"/>
      <c r="HJ82" s="144"/>
      <c r="HK82" s="144"/>
      <c r="HL82" s="144"/>
      <c r="HM82" s="144"/>
      <c r="HN82" s="144"/>
      <c r="HO82" s="144"/>
      <c r="HP82" s="144"/>
      <c r="HQ82" s="144"/>
      <c r="HR82" s="144"/>
      <c r="HS82" s="144"/>
      <c r="HT82" s="144"/>
      <c r="HU82" s="144"/>
      <c r="HV82" s="144"/>
      <c r="HW82" s="144"/>
      <c r="HX82" s="144"/>
      <c r="HY82" s="144"/>
      <c r="HZ82" s="144"/>
      <c r="IA82" s="144"/>
      <c r="IB82" s="144"/>
      <c r="IC82" s="144"/>
      <c r="ID82" s="144"/>
      <c r="IE82" s="677" t="str">
        <f t="shared" si="29"/>
        <v/>
      </c>
      <c r="IF82" s="195"/>
      <c r="IG82" s="367"/>
      <c r="IH82" s="144"/>
      <c r="II82" s="144"/>
      <c r="IJ82" s="144"/>
      <c r="IK82" s="144"/>
      <c r="IL82" s="144"/>
      <c r="IM82" s="144"/>
      <c r="IN82" s="144"/>
      <c r="IO82" s="144"/>
      <c r="IP82" s="144"/>
      <c r="IQ82" s="144"/>
      <c r="IR82" s="144"/>
      <c r="IS82" s="144"/>
      <c r="IT82" s="144"/>
      <c r="IU82" s="144"/>
      <c r="IV82" s="144"/>
      <c r="IW82" s="144"/>
      <c r="IX82" s="144"/>
      <c r="IY82" s="144"/>
      <c r="IZ82" s="144"/>
      <c r="JA82" s="144"/>
      <c r="JB82" s="144"/>
      <c r="JC82" s="144"/>
      <c r="JD82" s="144"/>
      <c r="JE82" s="677" t="str">
        <f t="shared" si="30"/>
        <v/>
      </c>
      <c r="JF82" s="195"/>
      <c r="JG82" s="367"/>
      <c r="JH82" s="144"/>
      <c r="JI82" s="144"/>
      <c r="JJ82" s="144"/>
      <c r="JK82" s="144"/>
      <c r="JL82" s="144"/>
      <c r="JM82" s="144"/>
      <c r="JN82" s="144"/>
      <c r="JO82" s="144"/>
      <c r="JP82" s="144"/>
      <c r="JQ82" s="144"/>
      <c r="JR82" s="144"/>
      <c r="JS82" s="144"/>
      <c r="JT82" s="144"/>
      <c r="JU82" s="144"/>
      <c r="JV82" s="144"/>
      <c r="JW82" s="144"/>
      <c r="JX82" s="144"/>
      <c r="JY82" s="144"/>
      <c r="JZ82" s="144"/>
      <c r="KA82" s="144"/>
      <c r="KB82" s="144"/>
      <c r="KC82" s="144"/>
      <c r="KD82" s="144"/>
      <c r="KE82" s="677" t="str">
        <f t="shared" si="31"/>
        <v/>
      </c>
    </row>
    <row r="83" spans="3:291" ht="15" customHeight="1">
      <c r="C83" s="310">
        <v>60</v>
      </c>
      <c r="D83" s="303"/>
      <c r="E83" s="675"/>
      <c r="F83" s="144"/>
      <c r="G83" s="144"/>
      <c r="H83" s="367"/>
      <c r="I83" s="144"/>
      <c r="J83" s="144"/>
      <c r="K83" s="144"/>
      <c r="L83" s="144"/>
      <c r="M83" s="144"/>
      <c r="N83" s="144"/>
      <c r="O83" s="144"/>
      <c r="P83" s="144"/>
      <c r="Q83" s="144"/>
      <c r="R83" s="144"/>
      <c r="S83" s="144"/>
      <c r="T83" s="144"/>
      <c r="U83" s="144"/>
      <c r="V83" s="144"/>
      <c r="W83" s="144"/>
      <c r="X83" s="144"/>
      <c r="Y83" s="144"/>
      <c r="Z83" s="144"/>
      <c r="AA83" s="144"/>
      <c r="AB83" s="144"/>
      <c r="AC83" s="144"/>
      <c r="AD83" s="144"/>
      <c r="AE83" s="677" t="str">
        <f t="shared" si="21"/>
        <v/>
      </c>
      <c r="AF83" s="195"/>
      <c r="AG83" s="367"/>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677" t="str">
        <f t="shared" si="22"/>
        <v/>
      </c>
      <c r="BF83" s="195"/>
      <c r="BG83" s="367"/>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677" t="str">
        <f t="shared" si="23"/>
        <v/>
      </c>
      <c r="CF83" s="195"/>
      <c r="CG83" s="367"/>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677" t="str">
        <f t="shared" si="24"/>
        <v/>
      </c>
      <c r="DF83" s="195"/>
      <c r="DG83" s="367"/>
      <c r="DH83" s="144"/>
      <c r="DI83" s="144"/>
      <c r="DJ83" s="144"/>
      <c r="DK83" s="144"/>
      <c r="DL83" s="144"/>
      <c r="DM83" s="144"/>
      <c r="DN83" s="144"/>
      <c r="DO83" s="144"/>
      <c r="DP83" s="144"/>
      <c r="DQ83" s="144"/>
      <c r="DR83" s="144"/>
      <c r="DS83" s="144"/>
      <c r="DT83" s="144"/>
      <c r="DU83" s="144"/>
      <c r="DV83" s="144"/>
      <c r="DW83" s="144"/>
      <c r="DX83" s="144"/>
      <c r="DY83" s="144"/>
      <c r="DZ83" s="144"/>
      <c r="EA83" s="144"/>
      <c r="EB83" s="144"/>
      <c r="EC83" s="144"/>
      <c r="ED83" s="144"/>
      <c r="EE83" s="677" t="str">
        <f t="shared" si="25"/>
        <v/>
      </c>
      <c r="EF83" s="195"/>
      <c r="EG83" s="367"/>
      <c r="EH83" s="144"/>
      <c r="EI83" s="144"/>
      <c r="EJ83" s="144"/>
      <c r="EK83" s="144"/>
      <c r="EL83" s="144"/>
      <c r="EM83" s="144"/>
      <c r="EN83" s="144"/>
      <c r="EO83" s="144"/>
      <c r="EP83" s="144"/>
      <c r="EQ83" s="144"/>
      <c r="ER83" s="144"/>
      <c r="ES83" s="144"/>
      <c r="ET83" s="144"/>
      <c r="EU83" s="144"/>
      <c r="EV83" s="144"/>
      <c r="EW83" s="144"/>
      <c r="EX83" s="144"/>
      <c r="EY83" s="144"/>
      <c r="EZ83" s="144"/>
      <c r="FA83" s="144"/>
      <c r="FB83" s="144"/>
      <c r="FC83" s="144"/>
      <c r="FD83" s="144"/>
      <c r="FE83" s="677" t="str">
        <f t="shared" si="26"/>
        <v/>
      </c>
      <c r="FF83" s="195"/>
      <c r="FG83" s="367"/>
      <c r="FH83" s="144"/>
      <c r="FI83" s="144"/>
      <c r="FJ83" s="144"/>
      <c r="FK83" s="144"/>
      <c r="FL83" s="144"/>
      <c r="FM83" s="144"/>
      <c r="FN83" s="144"/>
      <c r="FO83" s="144"/>
      <c r="FP83" s="144"/>
      <c r="FQ83" s="144"/>
      <c r="FR83" s="144"/>
      <c r="FS83" s="144"/>
      <c r="FT83" s="144"/>
      <c r="FU83" s="144"/>
      <c r="FV83" s="144"/>
      <c r="FW83" s="144"/>
      <c r="FX83" s="144"/>
      <c r="FY83" s="144"/>
      <c r="FZ83" s="144"/>
      <c r="GA83" s="144"/>
      <c r="GB83" s="144"/>
      <c r="GC83" s="144"/>
      <c r="GD83" s="144"/>
      <c r="GE83" s="677" t="str">
        <f t="shared" si="27"/>
        <v/>
      </c>
      <c r="GF83" s="195"/>
      <c r="GG83" s="367"/>
      <c r="GH83" s="144"/>
      <c r="GI83" s="144"/>
      <c r="GJ83" s="144"/>
      <c r="GK83" s="144"/>
      <c r="GL83" s="144"/>
      <c r="GM83" s="144"/>
      <c r="GN83" s="144"/>
      <c r="GO83" s="144"/>
      <c r="GP83" s="144"/>
      <c r="GQ83" s="144"/>
      <c r="GR83" s="144"/>
      <c r="GS83" s="144"/>
      <c r="GT83" s="144"/>
      <c r="GU83" s="144"/>
      <c r="GV83" s="144"/>
      <c r="GW83" s="144"/>
      <c r="GX83" s="144"/>
      <c r="GY83" s="144"/>
      <c r="GZ83" s="144"/>
      <c r="HA83" s="144"/>
      <c r="HB83" s="144"/>
      <c r="HC83" s="144"/>
      <c r="HD83" s="144"/>
      <c r="HE83" s="677" t="str">
        <f t="shared" si="28"/>
        <v/>
      </c>
      <c r="HF83" s="195"/>
      <c r="HG83" s="367"/>
      <c r="HH83" s="144"/>
      <c r="HI83" s="144"/>
      <c r="HJ83" s="144"/>
      <c r="HK83" s="144"/>
      <c r="HL83" s="144"/>
      <c r="HM83" s="144"/>
      <c r="HN83" s="144"/>
      <c r="HO83" s="144"/>
      <c r="HP83" s="144"/>
      <c r="HQ83" s="144"/>
      <c r="HR83" s="144"/>
      <c r="HS83" s="144"/>
      <c r="HT83" s="144"/>
      <c r="HU83" s="144"/>
      <c r="HV83" s="144"/>
      <c r="HW83" s="144"/>
      <c r="HX83" s="144"/>
      <c r="HY83" s="144"/>
      <c r="HZ83" s="144"/>
      <c r="IA83" s="144"/>
      <c r="IB83" s="144"/>
      <c r="IC83" s="144"/>
      <c r="ID83" s="144"/>
      <c r="IE83" s="677" t="str">
        <f t="shared" si="29"/>
        <v/>
      </c>
      <c r="IF83" s="195"/>
      <c r="IG83" s="367"/>
      <c r="IH83" s="144"/>
      <c r="II83" s="144"/>
      <c r="IJ83" s="144"/>
      <c r="IK83" s="144"/>
      <c r="IL83" s="144"/>
      <c r="IM83" s="144"/>
      <c r="IN83" s="144"/>
      <c r="IO83" s="144"/>
      <c r="IP83" s="144"/>
      <c r="IQ83" s="144"/>
      <c r="IR83" s="144"/>
      <c r="IS83" s="144"/>
      <c r="IT83" s="144"/>
      <c r="IU83" s="144"/>
      <c r="IV83" s="144"/>
      <c r="IW83" s="144"/>
      <c r="IX83" s="144"/>
      <c r="IY83" s="144"/>
      <c r="IZ83" s="144"/>
      <c r="JA83" s="144"/>
      <c r="JB83" s="144"/>
      <c r="JC83" s="144"/>
      <c r="JD83" s="144"/>
      <c r="JE83" s="677" t="str">
        <f t="shared" si="30"/>
        <v/>
      </c>
      <c r="JF83" s="195"/>
      <c r="JG83" s="367"/>
      <c r="JH83" s="144"/>
      <c r="JI83" s="144"/>
      <c r="JJ83" s="144"/>
      <c r="JK83" s="144"/>
      <c r="JL83" s="144"/>
      <c r="JM83" s="144"/>
      <c r="JN83" s="144"/>
      <c r="JO83" s="144"/>
      <c r="JP83" s="144"/>
      <c r="JQ83" s="144"/>
      <c r="JR83" s="144"/>
      <c r="JS83" s="144"/>
      <c r="JT83" s="144"/>
      <c r="JU83" s="144"/>
      <c r="JV83" s="144"/>
      <c r="JW83" s="144"/>
      <c r="JX83" s="144"/>
      <c r="JY83" s="144"/>
      <c r="JZ83" s="144"/>
      <c r="KA83" s="144"/>
      <c r="KB83" s="144"/>
      <c r="KC83" s="144"/>
      <c r="KD83" s="144"/>
      <c r="KE83" s="677" t="str">
        <f t="shared" si="31"/>
        <v/>
      </c>
    </row>
    <row r="84" spans="3:291" ht="15" customHeight="1">
      <c r="C84" s="310">
        <v>61</v>
      </c>
      <c r="D84" s="303"/>
      <c r="E84" s="675"/>
      <c r="F84" s="144"/>
      <c r="G84" s="144"/>
      <c r="H84" s="367"/>
      <c r="I84" s="144"/>
      <c r="J84" s="144"/>
      <c r="K84" s="144"/>
      <c r="L84" s="144"/>
      <c r="M84" s="144"/>
      <c r="N84" s="144"/>
      <c r="O84" s="144"/>
      <c r="P84" s="144"/>
      <c r="Q84" s="144"/>
      <c r="R84" s="144"/>
      <c r="S84" s="144"/>
      <c r="T84" s="144"/>
      <c r="U84" s="144"/>
      <c r="V84" s="144"/>
      <c r="W84" s="144"/>
      <c r="X84" s="144"/>
      <c r="Y84" s="144"/>
      <c r="Z84" s="144"/>
      <c r="AA84" s="144"/>
      <c r="AB84" s="144"/>
      <c r="AC84" s="144"/>
      <c r="AD84" s="144"/>
      <c r="AE84" s="677" t="str">
        <f t="shared" si="21"/>
        <v/>
      </c>
      <c r="AF84" s="195"/>
      <c r="AG84" s="367"/>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677" t="str">
        <f t="shared" si="22"/>
        <v/>
      </c>
      <c r="BF84" s="195"/>
      <c r="BG84" s="367"/>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677" t="str">
        <f t="shared" si="23"/>
        <v/>
      </c>
      <c r="CF84" s="195"/>
      <c r="CG84" s="367"/>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677" t="str">
        <f t="shared" si="24"/>
        <v/>
      </c>
      <c r="DF84" s="195"/>
      <c r="DG84" s="367"/>
      <c r="DH84" s="144"/>
      <c r="DI84" s="144"/>
      <c r="DJ84" s="144"/>
      <c r="DK84" s="144"/>
      <c r="DL84" s="144"/>
      <c r="DM84" s="144"/>
      <c r="DN84" s="144"/>
      <c r="DO84" s="144"/>
      <c r="DP84" s="144"/>
      <c r="DQ84" s="144"/>
      <c r="DR84" s="144"/>
      <c r="DS84" s="144"/>
      <c r="DT84" s="144"/>
      <c r="DU84" s="144"/>
      <c r="DV84" s="144"/>
      <c r="DW84" s="144"/>
      <c r="DX84" s="144"/>
      <c r="DY84" s="144"/>
      <c r="DZ84" s="144"/>
      <c r="EA84" s="144"/>
      <c r="EB84" s="144"/>
      <c r="EC84" s="144"/>
      <c r="ED84" s="144"/>
      <c r="EE84" s="677" t="str">
        <f t="shared" si="25"/>
        <v/>
      </c>
      <c r="EF84" s="195"/>
      <c r="EG84" s="367"/>
      <c r="EH84" s="144"/>
      <c r="EI84" s="144"/>
      <c r="EJ84" s="144"/>
      <c r="EK84" s="144"/>
      <c r="EL84" s="144"/>
      <c r="EM84" s="144"/>
      <c r="EN84" s="144"/>
      <c r="EO84" s="144"/>
      <c r="EP84" s="144"/>
      <c r="EQ84" s="144"/>
      <c r="ER84" s="144"/>
      <c r="ES84" s="144"/>
      <c r="ET84" s="144"/>
      <c r="EU84" s="144"/>
      <c r="EV84" s="144"/>
      <c r="EW84" s="144"/>
      <c r="EX84" s="144"/>
      <c r="EY84" s="144"/>
      <c r="EZ84" s="144"/>
      <c r="FA84" s="144"/>
      <c r="FB84" s="144"/>
      <c r="FC84" s="144"/>
      <c r="FD84" s="144"/>
      <c r="FE84" s="677" t="str">
        <f t="shared" si="26"/>
        <v/>
      </c>
      <c r="FF84" s="195"/>
      <c r="FG84" s="367"/>
      <c r="FH84" s="144"/>
      <c r="FI84" s="144"/>
      <c r="FJ84" s="144"/>
      <c r="FK84" s="144"/>
      <c r="FL84" s="144"/>
      <c r="FM84" s="144"/>
      <c r="FN84" s="144"/>
      <c r="FO84" s="144"/>
      <c r="FP84" s="144"/>
      <c r="FQ84" s="144"/>
      <c r="FR84" s="144"/>
      <c r="FS84" s="144"/>
      <c r="FT84" s="144"/>
      <c r="FU84" s="144"/>
      <c r="FV84" s="144"/>
      <c r="FW84" s="144"/>
      <c r="FX84" s="144"/>
      <c r="FY84" s="144"/>
      <c r="FZ84" s="144"/>
      <c r="GA84" s="144"/>
      <c r="GB84" s="144"/>
      <c r="GC84" s="144"/>
      <c r="GD84" s="144"/>
      <c r="GE84" s="677" t="str">
        <f t="shared" si="27"/>
        <v/>
      </c>
      <c r="GF84" s="195"/>
      <c r="GG84" s="367"/>
      <c r="GH84" s="144"/>
      <c r="GI84" s="144"/>
      <c r="GJ84" s="144"/>
      <c r="GK84" s="144"/>
      <c r="GL84" s="144"/>
      <c r="GM84" s="144"/>
      <c r="GN84" s="144"/>
      <c r="GO84" s="144"/>
      <c r="GP84" s="144"/>
      <c r="GQ84" s="144"/>
      <c r="GR84" s="144"/>
      <c r="GS84" s="144"/>
      <c r="GT84" s="144"/>
      <c r="GU84" s="144"/>
      <c r="GV84" s="144"/>
      <c r="GW84" s="144"/>
      <c r="GX84" s="144"/>
      <c r="GY84" s="144"/>
      <c r="GZ84" s="144"/>
      <c r="HA84" s="144"/>
      <c r="HB84" s="144"/>
      <c r="HC84" s="144"/>
      <c r="HD84" s="144"/>
      <c r="HE84" s="677" t="str">
        <f t="shared" si="28"/>
        <v/>
      </c>
      <c r="HF84" s="195"/>
      <c r="HG84" s="367"/>
      <c r="HH84" s="144"/>
      <c r="HI84" s="144"/>
      <c r="HJ84" s="144"/>
      <c r="HK84" s="144"/>
      <c r="HL84" s="144"/>
      <c r="HM84" s="144"/>
      <c r="HN84" s="144"/>
      <c r="HO84" s="144"/>
      <c r="HP84" s="144"/>
      <c r="HQ84" s="144"/>
      <c r="HR84" s="144"/>
      <c r="HS84" s="144"/>
      <c r="HT84" s="144"/>
      <c r="HU84" s="144"/>
      <c r="HV84" s="144"/>
      <c r="HW84" s="144"/>
      <c r="HX84" s="144"/>
      <c r="HY84" s="144"/>
      <c r="HZ84" s="144"/>
      <c r="IA84" s="144"/>
      <c r="IB84" s="144"/>
      <c r="IC84" s="144"/>
      <c r="ID84" s="144"/>
      <c r="IE84" s="677" t="str">
        <f t="shared" si="29"/>
        <v/>
      </c>
      <c r="IF84" s="195"/>
      <c r="IG84" s="367"/>
      <c r="IH84" s="144"/>
      <c r="II84" s="144"/>
      <c r="IJ84" s="144"/>
      <c r="IK84" s="144"/>
      <c r="IL84" s="144"/>
      <c r="IM84" s="144"/>
      <c r="IN84" s="144"/>
      <c r="IO84" s="144"/>
      <c r="IP84" s="144"/>
      <c r="IQ84" s="144"/>
      <c r="IR84" s="144"/>
      <c r="IS84" s="144"/>
      <c r="IT84" s="144"/>
      <c r="IU84" s="144"/>
      <c r="IV84" s="144"/>
      <c r="IW84" s="144"/>
      <c r="IX84" s="144"/>
      <c r="IY84" s="144"/>
      <c r="IZ84" s="144"/>
      <c r="JA84" s="144"/>
      <c r="JB84" s="144"/>
      <c r="JC84" s="144"/>
      <c r="JD84" s="144"/>
      <c r="JE84" s="677" t="str">
        <f t="shared" si="30"/>
        <v/>
      </c>
      <c r="JF84" s="195"/>
      <c r="JG84" s="367"/>
      <c r="JH84" s="144"/>
      <c r="JI84" s="144"/>
      <c r="JJ84" s="144"/>
      <c r="JK84" s="144"/>
      <c r="JL84" s="144"/>
      <c r="JM84" s="144"/>
      <c r="JN84" s="144"/>
      <c r="JO84" s="144"/>
      <c r="JP84" s="144"/>
      <c r="JQ84" s="144"/>
      <c r="JR84" s="144"/>
      <c r="JS84" s="144"/>
      <c r="JT84" s="144"/>
      <c r="JU84" s="144"/>
      <c r="JV84" s="144"/>
      <c r="JW84" s="144"/>
      <c r="JX84" s="144"/>
      <c r="JY84" s="144"/>
      <c r="JZ84" s="144"/>
      <c r="KA84" s="144"/>
      <c r="KB84" s="144"/>
      <c r="KC84" s="144"/>
      <c r="KD84" s="144"/>
      <c r="KE84" s="677" t="str">
        <f t="shared" si="31"/>
        <v/>
      </c>
    </row>
    <row r="85" spans="3:291" ht="15" customHeight="1">
      <c r="C85" s="310">
        <v>62</v>
      </c>
      <c r="D85" s="303"/>
      <c r="E85" s="675"/>
      <c r="F85" s="144"/>
      <c r="G85" s="144"/>
      <c r="H85" s="367"/>
      <c r="I85" s="144"/>
      <c r="J85" s="144"/>
      <c r="K85" s="144"/>
      <c r="L85" s="144"/>
      <c r="M85" s="144"/>
      <c r="N85" s="144"/>
      <c r="O85" s="144"/>
      <c r="P85" s="144"/>
      <c r="Q85" s="144"/>
      <c r="R85" s="144"/>
      <c r="S85" s="144"/>
      <c r="T85" s="144"/>
      <c r="U85" s="144"/>
      <c r="V85" s="144"/>
      <c r="W85" s="144"/>
      <c r="X85" s="144"/>
      <c r="Y85" s="144"/>
      <c r="Z85" s="144"/>
      <c r="AA85" s="144"/>
      <c r="AB85" s="144"/>
      <c r="AC85" s="144"/>
      <c r="AD85" s="144"/>
      <c r="AE85" s="677" t="str">
        <f t="shared" si="21"/>
        <v/>
      </c>
      <c r="AF85" s="195"/>
      <c r="AG85" s="367"/>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677" t="str">
        <f t="shared" si="22"/>
        <v/>
      </c>
      <c r="BF85" s="195"/>
      <c r="BG85" s="367"/>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677" t="str">
        <f t="shared" si="23"/>
        <v/>
      </c>
      <c r="CF85" s="195"/>
      <c r="CG85" s="367"/>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677" t="str">
        <f t="shared" si="24"/>
        <v/>
      </c>
      <c r="DF85" s="195"/>
      <c r="DG85" s="367"/>
      <c r="DH85" s="144"/>
      <c r="DI85" s="144"/>
      <c r="DJ85" s="144"/>
      <c r="DK85" s="144"/>
      <c r="DL85" s="144"/>
      <c r="DM85" s="144"/>
      <c r="DN85" s="144"/>
      <c r="DO85" s="144"/>
      <c r="DP85" s="144"/>
      <c r="DQ85" s="144"/>
      <c r="DR85" s="144"/>
      <c r="DS85" s="144"/>
      <c r="DT85" s="144"/>
      <c r="DU85" s="144"/>
      <c r="DV85" s="144"/>
      <c r="DW85" s="144"/>
      <c r="DX85" s="144"/>
      <c r="DY85" s="144"/>
      <c r="DZ85" s="144"/>
      <c r="EA85" s="144"/>
      <c r="EB85" s="144"/>
      <c r="EC85" s="144"/>
      <c r="ED85" s="144"/>
      <c r="EE85" s="677" t="str">
        <f t="shared" si="25"/>
        <v/>
      </c>
      <c r="EF85" s="195"/>
      <c r="EG85" s="367"/>
      <c r="EH85" s="144"/>
      <c r="EI85" s="144"/>
      <c r="EJ85" s="144"/>
      <c r="EK85" s="144"/>
      <c r="EL85" s="144"/>
      <c r="EM85" s="144"/>
      <c r="EN85" s="144"/>
      <c r="EO85" s="144"/>
      <c r="EP85" s="144"/>
      <c r="EQ85" s="144"/>
      <c r="ER85" s="144"/>
      <c r="ES85" s="144"/>
      <c r="ET85" s="144"/>
      <c r="EU85" s="144"/>
      <c r="EV85" s="144"/>
      <c r="EW85" s="144"/>
      <c r="EX85" s="144"/>
      <c r="EY85" s="144"/>
      <c r="EZ85" s="144"/>
      <c r="FA85" s="144"/>
      <c r="FB85" s="144"/>
      <c r="FC85" s="144"/>
      <c r="FD85" s="144"/>
      <c r="FE85" s="677" t="str">
        <f t="shared" si="26"/>
        <v/>
      </c>
      <c r="FF85" s="195"/>
      <c r="FG85" s="367"/>
      <c r="FH85" s="144"/>
      <c r="FI85" s="144"/>
      <c r="FJ85" s="144"/>
      <c r="FK85" s="144"/>
      <c r="FL85" s="144"/>
      <c r="FM85" s="144"/>
      <c r="FN85" s="144"/>
      <c r="FO85" s="144"/>
      <c r="FP85" s="144"/>
      <c r="FQ85" s="144"/>
      <c r="FR85" s="144"/>
      <c r="FS85" s="144"/>
      <c r="FT85" s="144"/>
      <c r="FU85" s="144"/>
      <c r="FV85" s="144"/>
      <c r="FW85" s="144"/>
      <c r="FX85" s="144"/>
      <c r="FY85" s="144"/>
      <c r="FZ85" s="144"/>
      <c r="GA85" s="144"/>
      <c r="GB85" s="144"/>
      <c r="GC85" s="144"/>
      <c r="GD85" s="144"/>
      <c r="GE85" s="677" t="str">
        <f t="shared" si="27"/>
        <v/>
      </c>
      <c r="GF85" s="195"/>
      <c r="GG85" s="367"/>
      <c r="GH85" s="144"/>
      <c r="GI85" s="144"/>
      <c r="GJ85" s="144"/>
      <c r="GK85" s="144"/>
      <c r="GL85" s="144"/>
      <c r="GM85" s="144"/>
      <c r="GN85" s="144"/>
      <c r="GO85" s="144"/>
      <c r="GP85" s="144"/>
      <c r="GQ85" s="144"/>
      <c r="GR85" s="144"/>
      <c r="GS85" s="144"/>
      <c r="GT85" s="144"/>
      <c r="GU85" s="144"/>
      <c r="GV85" s="144"/>
      <c r="GW85" s="144"/>
      <c r="GX85" s="144"/>
      <c r="GY85" s="144"/>
      <c r="GZ85" s="144"/>
      <c r="HA85" s="144"/>
      <c r="HB85" s="144"/>
      <c r="HC85" s="144"/>
      <c r="HD85" s="144"/>
      <c r="HE85" s="677" t="str">
        <f t="shared" si="28"/>
        <v/>
      </c>
      <c r="HF85" s="195"/>
      <c r="HG85" s="367"/>
      <c r="HH85" s="144"/>
      <c r="HI85" s="144"/>
      <c r="HJ85" s="144"/>
      <c r="HK85" s="144"/>
      <c r="HL85" s="144"/>
      <c r="HM85" s="144"/>
      <c r="HN85" s="144"/>
      <c r="HO85" s="144"/>
      <c r="HP85" s="144"/>
      <c r="HQ85" s="144"/>
      <c r="HR85" s="144"/>
      <c r="HS85" s="144"/>
      <c r="HT85" s="144"/>
      <c r="HU85" s="144"/>
      <c r="HV85" s="144"/>
      <c r="HW85" s="144"/>
      <c r="HX85" s="144"/>
      <c r="HY85" s="144"/>
      <c r="HZ85" s="144"/>
      <c r="IA85" s="144"/>
      <c r="IB85" s="144"/>
      <c r="IC85" s="144"/>
      <c r="ID85" s="144"/>
      <c r="IE85" s="677" t="str">
        <f t="shared" si="29"/>
        <v/>
      </c>
      <c r="IF85" s="195"/>
      <c r="IG85" s="367"/>
      <c r="IH85" s="144"/>
      <c r="II85" s="144"/>
      <c r="IJ85" s="144"/>
      <c r="IK85" s="144"/>
      <c r="IL85" s="144"/>
      <c r="IM85" s="144"/>
      <c r="IN85" s="144"/>
      <c r="IO85" s="144"/>
      <c r="IP85" s="144"/>
      <c r="IQ85" s="144"/>
      <c r="IR85" s="144"/>
      <c r="IS85" s="144"/>
      <c r="IT85" s="144"/>
      <c r="IU85" s="144"/>
      <c r="IV85" s="144"/>
      <c r="IW85" s="144"/>
      <c r="IX85" s="144"/>
      <c r="IY85" s="144"/>
      <c r="IZ85" s="144"/>
      <c r="JA85" s="144"/>
      <c r="JB85" s="144"/>
      <c r="JC85" s="144"/>
      <c r="JD85" s="144"/>
      <c r="JE85" s="677" t="str">
        <f t="shared" si="30"/>
        <v/>
      </c>
      <c r="JF85" s="195"/>
      <c r="JG85" s="367"/>
      <c r="JH85" s="144"/>
      <c r="JI85" s="144"/>
      <c r="JJ85" s="144"/>
      <c r="JK85" s="144"/>
      <c r="JL85" s="144"/>
      <c r="JM85" s="144"/>
      <c r="JN85" s="144"/>
      <c r="JO85" s="144"/>
      <c r="JP85" s="144"/>
      <c r="JQ85" s="144"/>
      <c r="JR85" s="144"/>
      <c r="JS85" s="144"/>
      <c r="JT85" s="144"/>
      <c r="JU85" s="144"/>
      <c r="JV85" s="144"/>
      <c r="JW85" s="144"/>
      <c r="JX85" s="144"/>
      <c r="JY85" s="144"/>
      <c r="JZ85" s="144"/>
      <c r="KA85" s="144"/>
      <c r="KB85" s="144"/>
      <c r="KC85" s="144"/>
      <c r="KD85" s="144"/>
      <c r="KE85" s="677" t="str">
        <f t="shared" si="31"/>
        <v/>
      </c>
    </row>
    <row r="86" spans="3:291" ht="15" customHeight="1">
      <c r="C86" s="310">
        <v>63</v>
      </c>
      <c r="D86" s="303"/>
      <c r="E86" s="675"/>
      <c r="F86" s="144"/>
      <c r="G86" s="144"/>
      <c r="H86" s="367"/>
      <c r="I86" s="144"/>
      <c r="J86" s="144"/>
      <c r="K86" s="144"/>
      <c r="L86" s="144"/>
      <c r="M86" s="144"/>
      <c r="N86" s="144"/>
      <c r="O86" s="144"/>
      <c r="P86" s="144"/>
      <c r="Q86" s="144"/>
      <c r="R86" s="144"/>
      <c r="S86" s="144"/>
      <c r="T86" s="144"/>
      <c r="U86" s="144"/>
      <c r="V86" s="144"/>
      <c r="W86" s="144"/>
      <c r="X86" s="144"/>
      <c r="Y86" s="144"/>
      <c r="Z86" s="144"/>
      <c r="AA86" s="144"/>
      <c r="AB86" s="144"/>
      <c r="AC86" s="144"/>
      <c r="AD86" s="144"/>
      <c r="AE86" s="677" t="str">
        <f t="shared" si="21"/>
        <v/>
      </c>
      <c r="AF86" s="195"/>
      <c r="AG86" s="367"/>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677" t="str">
        <f t="shared" si="22"/>
        <v/>
      </c>
      <c r="BF86" s="195"/>
      <c r="BG86" s="367"/>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677" t="str">
        <f t="shared" si="23"/>
        <v/>
      </c>
      <c r="CF86" s="195"/>
      <c r="CG86" s="367"/>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677" t="str">
        <f t="shared" si="24"/>
        <v/>
      </c>
      <c r="DF86" s="195"/>
      <c r="DG86" s="367"/>
      <c r="DH86" s="144"/>
      <c r="DI86" s="144"/>
      <c r="DJ86" s="144"/>
      <c r="DK86" s="144"/>
      <c r="DL86" s="144"/>
      <c r="DM86" s="144"/>
      <c r="DN86" s="144"/>
      <c r="DO86" s="144"/>
      <c r="DP86" s="144"/>
      <c r="DQ86" s="144"/>
      <c r="DR86" s="144"/>
      <c r="DS86" s="144"/>
      <c r="DT86" s="144"/>
      <c r="DU86" s="144"/>
      <c r="DV86" s="144"/>
      <c r="DW86" s="144"/>
      <c r="DX86" s="144"/>
      <c r="DY86" s="144"/>
      <c r="DZ86" s="144"/>
      <c r="EA86" s="144"/>
      <c r="EB86" s="144"/>
      <c r="EC86" s="144"/>
      <c r="ED86" s="144"/>
      <c r="EE86" s="677" t="str">
        <f t="shared" si="25"/>
        <v/>
      </c>
      <c r="EF86" s="195"/>
      <c r="EG86" s="367"/>
      <c r="EH86" s="144"/>
      <c r="EI86" s="144"/>
      <c r="EJ86" s="144"/>
      <c r="EK86" s="144"/>
      <c r="EL86" s="144"/>
      <c r="EM86" s="144"/>
      <c r="EN86" s="144"/>
      <c r="EO86" s="144"/>
      <c r="EP86" s="144"/>
      <c r="EQ86" s="144"/>
      <c r="ER86" s="144"/>
      <c r="ES86" s="144"/>
      <c r="ET86" s="144"/>
      <c r="EU86" s="144"/>
      <c r="EV86" s="144"/>
      <c r="EW86" s="144"/>
      <c r="EX86" s="144"/>
      <c r="EY86" s="144"/>
      <c r="EZ86" s="144"/>
      <c r="FA86" s="144"/>
      <c r="FB86" s="144"/>
      <c r="FC86" s="144"/>
      <c r="FD86" s="144"/>
      <c r="FE86" s="677" t="str">
        <f t="shared" si="26"/>
        <v/>
      </c>
      <c r="FF86" s="195"/>
      <c r="FG86" s="367"/>
      <c r="FH86" s="144"/>
      <c r="FI86" s="144"/>
      <c r="FJ86" s="144"/>
      <c r="FK86" s="144"/>
      <c r="FL86" s="144"/>
      <c r="FM86" s="144"/>
      <c r="FN86" s="144"/>
      <c r="FO86" s="144"/>
      <c r="FP86" s="144"/>
      <c r="FQ86" s="144"/>
      <c r="FR86" s="144"/>
      <c r="FS86" s="144"/>
      <c r="FT86" s="144"/>
      <c r="FU86" s="144"/>
      <c r="FV86" s="144"/>
      <c r="FW86" s="144"/>
      <c r="FX86" s="144"/>
      <c r="FY86" s="144"/>
      <c r="FZ86" s="144"/>
      <c r="GA86" s="144"/>
      <c r="GB86" s="144"/>
      <c r="GC86" s="144"/>
      <c r="GD86" s="144"/>
      <c r="GE86" s="677" t="str">
        <f t="shared" si="27"/>
        <v/>
      </c>
      <c r="GF86" s="195"/>
      <c r="GG86" s="367"/>
      <c r="GH86" s="144"/>
      <c r="GI86" s="144"/>
      <c r="GJ86" s="144"/>
      <c r="GK86" s="144"/>
      <c r="GL86" s="144"/>
      <c r="GM86" s="144"/>
      <c r="GN86" s="144"/>
      <c r="GO86" s="144"/>
      <c r="GP86" s="144"/>
      <c r="GQ86" s="144"/>
      <c r="GR86" s="144"/>
      <c r="GS86" s="144"/>
      <c r="GT86" s="144"/>
      <c r="GU86" s="144"/>
      <c r="GV86" s="144"/>
      <c r="GW86" s="144"/>
      <c r="GX86" s="144"/>
      <c r="GY86" s="144"/>
      <c r="GZ86" s="144"/>
      <c r="HA86" s="144"/>
      <c r="HB86" s="144"/>
      <c r="HC86" s="144"/>
      <c r="HD86" s="144"/>
      <c r="HE86" s="677" t="str">
        <f t="shared" si="28"/>
        <v/>
      </c>
      <c r="HF86" s="195"/>
      <c r="HG86" s="367"/>
      <c r="HH86" s="144"/>
      <c r="HI86" s="144"/>
      <c r="HJ86" s="144"/>
      <c r="HK86" s="144"/>
      <c r="HL86" s="144"/>
      <c r="HM86" s="144"/>
      <c r="HN86" s="144"/>
      <c r="HO86" s="144"/>
      <c r="HP86" s="144"/>
      <c r="HQ86" s="144"/>
      <c r="HR86" s="144"/>
      <c r="HS86" s="144"/>
      <c r="HT86" s="144"/>
      <c r="HU86" s="144"/>
      <c r="HV86" s="144"/>
      <c r="HW86" s="144"/>
      <c r="HX86" s="144"/>
      <c r="HY86" s="144"/>
      <c r="HZ86" s="144"/>
      <c r="IA86" s="144"/>
      <c r="IB86" s="144"/>
      <c r="IC86" s="144"/>
      <c r="ID86" s="144"/>
      <c r="IE86" s="677" t="str">
        <f t="shared" si="29"/>
        <v/>
      </c>
      <c r="IF86" s="195"/>
      <c r="IG86" s="367"/>
      <c r="IH86" s="144"/>
      <c r="II86" s="144"/>
      <c r="IJ86" s="144"/>
      <c r="IK86" s="144"/>
      <c r="IL86" s="144"/>
      <c r="IM86" s="144"/>
      <c r="IN86" s="144"/>
      <c r="IO86" s="144"/>
      <c r="IP86" s="144"/>
      <c r="IQ86" s="144"/>
      <c r="IR86" s="144"/>
      <c r="IS86" s="144"/>
      <c r="IT86" s="144"/>
      <c r="IU86" s="144"/>
      <c r="IV86" s="144"/>
      <c r="IW86" s="144"/>
      <c r="IX86" s="144"/>
      <c r="IY86" s="144"/>
      <c r="IZ86" s="144"/>
      <c r="JA86" s="144"/>
      <c r="JB86" s="144"/>
      <c r="JC86" s="144"/>
      <c r="JD86" s="144"/>
      <c r="JE86" s="677" t="str">
        <f t="shared" si="30"/>
        <v/>
      </c>
      <c r="JF86" s="195"/>
      <c r="JG86" s="367"/>
      <c r="JH86" s="144"/>
      <c r="JI86" s="144"/>
      <c r="JJ86" s="144"/>
      <c r="JK86" s="144"/>
      <c r="JL86" s="144"/>
      <c r="JM86" s="144"/>
      <c r="JN86" s="144"/>
      <c r="JO86" s="144"/>
      <c r="JP86" s="144"/>
      <c r="JQ86" s="144"/>
      <c r="JR86" s="144"/>
      <c r="JS86" s="144"/>
      <c r="JT86" s="144"/>
      <c r="JU86" s="144"/>
      <c r="JV86" s="144"/>
      <c r="JW86" s="144"/>
      <c r="JX86" s="144"/>
      <c r="JY86" s="144"/>
      <c r="JZ86" s="144"/>
      <c r="KA86" s="144"/>
      <c r="KB86" s="144"/>
      <c r="KC86" s="144"/>
      <c r="KD86" s="144"/>
      <c r="KE86" s="677" t="str">
        <f t="shared" si="31"/>
        <v/>
      </c>
    </row>
    <row r="87" spans="3:291" ht="15" customHeight="1">
      <c r="C87" s="310">
        <v>64</v>
      </c>
      <c r="D87" s="303"/>
      <c r="E87" s="675"/>
      <c r="F87" s="144"/>
      <c r="G87" s="144"/>
      <c r="H87" s="367"/>
      <c r="I87" s="144"/>
      <c r="J87" s="144"/>
      <c r="K87" s="144"/>
      <c r="L87" s="144"/>
      <c r="M87" s="144"/>
      <c r="N87" s="144"/>
      <c r="O87" s="144"/>
      <c r="P87" s="144"/>
      <c r="Q87" s="144"/>
      <c r="R87" s="144"/>
      <c r="S87" s="144"/>
      <c r="T87" s="144"/>
      <c r="U87" s="144"/>
      <c r="V87" s="144"/>
      <c r="W87" s="144"/>
      <c r="X87" s="144"/>
      <c r="Y87" s="144"/>
      <c r="Z87" s="144"/>
      <c r="AA87" s="144"/>
      <c r="AB87" s="144"/>
      <c r="AC87" s="144"/>
      <c r="AD87" s="144"/>
      <c r="AE87" s="677" t="str">
        <f t="shared" si="21"/>
        <v/>
      </c>
      <c r="AF87" s="195"/>
      <c r="AG87" s="367"/>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677" t="str">
        <f t="shared" si="22"/>
        <v/>
      </c>
      <c r="BF87" s="195"/>
      <c r="BG87" s="367"/>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677" t="str">
        <f t="shared" si="23"/>
        <v/>
      </c>
      <c r="CF87" s="195"/>
      <c r="CG87" s="367"/>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677" t="str">
        <f t="shared" si="24"/>
        <v/>
      </c>
      <c r="DF87" s="195"/>
      <c r="DG87" s="367"/>
      <c r="DH87" s="144"/>
      <c r="DI87" s="144"/>
      <c r="DJ87" s="144"/>
      <c r="DK87" s="144"/>
      <c r="DL87" s="144"/>
      <c r="DM87" s="144"/>
      <c r="DN87" s="144"/>
      <c r="DO87" s="144"/>
      <c r="DP87" s="144"/>
      <c r="DQ87" s="144"/>
      <c r="DR87" s="144"/>
      <c r="DS87" s="144"/>
      <c r="DT87" s="144"/>
      <c r="DU87" s="144"/>
      <c r="DV87" s="144"/>
      <c r="DW87" s="144"/>
      <c r="DX87" s="144"/>
      <c r="DY87" s="144"/>
      <c r="DZ87" s="144"/>
      <c r="EA87" s="144"/>
      <c r="EB87" s="144"/>
      <c r="EC87" s="144"/>
      <c r="ED87" s="144"/>
      <c r="EE87" s="677" t="str">
        <f t="shared" si="25"/>
        <v/>
      </c>
      <c r="EF87" s="195"/>
      <c r="EG87" s="367"/>
      <c r="EH87" s="144"/>
      <c r="EI87" s="144"/>
      <c r="EJ87" s="144"/>
      <c r="EK87" s="144"/>
      <c r="EL87" s="144"/>
      <c r="EM87" s="144"/>
      <c r="EN87" s="144"/>
      <c r="EO87" s="144"/>
      <c r="EP87" s="144"/>
      <c r="EQ87" s="144"/>
      <c r="ER87" s="144"/>
      <c r="ES87" s="144"/>
      <c r="ET87" s="144"/>
      <c r="EU87" s="144"/>
      <c r="EV87" s="144"/>
      <c r="EW87" s="144"/>
      <c r="EX87" s="144"/>
      <c r="EY87" s="144"/>
      <c r="EZ87" s="144"/>
      <c r="FA87" s="144"/>
      <c r="FB87" s="144"/>
      <c r="FC87" s="144"/>
      <c r="FD87" s="144"/>
      <c r="FE87" s="677" t="str">
        <f t="shared" si="26"/>
        <v/>
      </c>
      <c r="FF87" s="195"/>
      <c r="FG87" s="367"/>
      <c r="FH87" s="144"/>
      <c r="FI87" s="144"/>
      <c r="FJ87" s="144"/>
      <c r="FK87" s="144"/>
      <c r="FL87" s="144"/>
      <c r="FM87" s="144"/>
      <c r="FN87" s="144"/>
      <c r="FO87" s="144"/>
      <c r="FP87" s="144"/>
      <c r="FQ87" s="144"/>
      <c r="FR87" s="144"/>
      <c r="FS87" s="144"/>
      <c r="FT87" s="144"/>
      <c r="FU87" s="144"/>
      <c r="FV87" s="144"/>
      <c r="FW87" s="144"/>
      <c r="FX87" s="144"/>
      <c r="FY87" s="144"/>
      <c r="FZ87" s="144"/>
      <c r="GA87" s="144"/>
      <c r="GB87" s="144"/>
      <c r="GC87" s="144"/>
      <c r="GD87" s="144"/>
      <c r="GE87" s="677" t="str">
        <f t="shared" si="27"/>
        <v/>
      </c>
      <c r="GF87" s="195"/>
      <c r="GG87" s="367"/>
      <c r="GH87" s="144"/>
      <c r="GI87" s="144"/>
      <c r="GJ87" s="144"/>
      <c r="GK87" s="144"/>
      <c r="GL87" s="144"/>
      <c r="GM87" s="144"/>
      <c r="GN87" s="144"/>
      <c r="GO87" s="144"/>
      <c r="GP87" s="144"/>
      <c r="GQ87" s="144"/>
      <c r="GR87" s="144"/>
      <c r="GS87" s="144"/>
      <c r="GT87" s="144"/>
      <c r="GU87" s="144"/>
      <c r="GV87" s="144"/>
      <c r="GW87" s="144"/>
      <c r="GX87" s="144"/>
      <c r="GY87" s="144"/>
      <c r="GZ87" s="144"/>
      <c r="HA87" s="144"/>
      <c r="HB87" s="144"/>
      <c r="HC87" s="144"/>
      <c r="HD87" s="144"/>
      <c r="HE87" s="677" t="str">
        <f t="shared" si="28"/>
        <v/>
      </c>
      <c r="HF87" s="195"/>
      <c r="HG87" s="367"/>
      <c r="HH87" s="144"/>
      <c r="HI87" s="144"/>
      <c r="HJ87" s="144"/>
      <c r="HK87" s="144"/>
      <c r="HL87" s="144"/>
      <c r="HM87" s="144"/>
      <c r="HN87" s="144"/>
      <c r="HO87" s="144"/>
      <c r="HP87" s="144"/>
      <c r="HQ87" s="144"/>
      <c r="HR87" s="144"/>
      <c r="HS87" s="144"/>
      <c r="HT87" s="144"/>
      <c r="HU87" s="144"/>
      <c r="HV87" s="144"/>
      <c r="HW87" s="144"/>
      <c r="HX87" s="144"/>
      <c r="HY87" s="144"/>
      <c r="HZ87" s="144"/>
      <c r="IA87" s="144"/>
      <c r="IB87" s="144"/>
      <c r="IC87" s="144"/>
      <c r="ID87" s="144"/>
      <c r="IE87" s="677" t="str">
        <f t="shared" si="29"/>
        <v/>
      </c>
      <c r="IF87" s="195"/>
      <c r="IG87" s="367"/>
      <c r="IH87" s="144"/>
      <c r="II87" s="144"/>
      <c r="IJ87" s="144"/>
      <c r="IK87" s="144"/>
      <c r="IL87" s="144"/>
      <c r="IM87" s="144"/>
      <c r="IN87" s="144"/>
      <c r="IO87" s="144"/>
      <c r="IP87" s="144"/>
      <c r="IQ87" s="144"/>
      <c r="IR87" s="144"/>
      <c r="IS87" s="144"/>
      <c r="IT87" s="144"/>
      <c r="IU87" s="144"/>
      <c r="IV87" s="144"/>
      <c r="IW87" s="144"/>
      <c r="IX87" s="144"/>
      <c r="IY87" s="144"/>
      <c r="IZ87" s="144"/>
      <c r="JA87" s="144"/>
      <c r="JB87" s="144"/>
      <c r="JC87" s="144"/>
      <c r="JD87" s="144"/>
      <c r="JE87" s="677" t="str">
        <f t="shared" si="30"/>
        <v/>
      </c>
      <c r="JF87" s="195"/>
      <c r="JG87" s="367"/>
      <c r="JH87" s="144"/>
      <c r="JI87" s="144"/>
      <c r="JJ87" s="144"/>
      <c r="JK87" s="144"/>
      <c r="JL87" s="144"/>
      <c r="JM87" s="144"/>
      <c r="JN87" s="144"/>
      <c r="JO87" s="144"/>
      <c r="JP87" s="144"/>
      <c r="JQ87" s="144"/>
      <c r="JR87" s="144"/>
      <c r="JS87" s="144"/>
      <c r="JT87" s="144"/>
      <c r="JU87" s="144"/>
      <c r="JV87" s="144"/>
      <c r="JW87" s="144"/>
      <c r="JX87" s="144"/>
      <c r="JY87" s="144"/>
      <c r="JZ87" s="144"/>
      <c r="KA87" s="144"/>
      <c r="KB87" s="144"/>
      <c r="KC87" s="144"/>
      <c r="KD87" s="144"/>
      <c r="KE87" s="677" t="str">
        <f t="shared" si="31"/>
        <v/>
      </c>
    </row>
    <row r="88" spans="3:291" ht="15" customHeight="1">
      <c r="C88" s="310">
        <v>65</v>
      </c>
      <c r="D88" s="303"/>
      <c r="E88" s="675"/>
      <c r="F88" s="144"/>
      <c r="G88" s="144"/>
      <c r="H88" s="367"/>
      <c r="I88" s="144"/>
      <c r="J88" s="144"/>
      <c r="K88" s="144"/>
      <c r="L88" s="144"/>
      <c r="M88" s="144"/>
      <c r="N88" s="144"/>
      <c r="O88" s="144"/>
      <c r="P88" s="144"/>
      <c r="Q88" s="144"/>
      <c r="R88" s="144"/>
      <c r="S88" s="144"/>
      <c r="T88" s="144"/>
      <c r="U88" s="144"/>
      <c r="V88" s="144"/>
      <c r="W88" s="144"/>
      <c r="X88" s="144"/>
      <c r="Y88" s="144"/>
      <c r="Z88" s="144"/>
      <c r="AA88" s="144"/>
      <c r="AB88" s="144"/>
      <c r="AC88" s="144"/>
      <c r="AD88" s="144"/>
      <c r="AE88" s="677" t="str">
        <f t="shared" si="21"/>
        <v/>
      </c>
      <c r="AF88" s="195"/>
      <c r="AG88" s="367"/>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677" t="str">
        <f t="shared" si="22"/>
        <v/>
      </c>
      <c r="BF88" s="195"/>
      <c r="BG88" s="367"/>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677" t="str">
        <f t="shared" si="23"/>
        <v/>
      </c>
      <c r="CF88" s="195"/>
      <c r="CG88" s="367"/>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677" t="str">
        <f t="shared" si="24"/>
        <v/>
      </c>
      <c r="DF88" s="195"/>
      <c r="DG88" s="367"/>
      <c r="DH88" s="144"/>
      <c r="DI88" s="144"/>
      <c r="DJ88" s="144"/>
      <c r="DK88" s="144"/>
      <c r="DL88" s="144"/>
      <c r="DM88" s="144"/>
      <c r="DN88" s="144"/>
      <c r="DO88" s="144"/>
      <c r="DP88" s="144"/>
      <c r="DQ88" s="144"/>
      <c r="DR88" s="144"/>
      <c r="DS88" s="144"/>
      <c r="DT88" s="144"/>
      <c r="DU88" s="144"/>
      <c r="DV88" s="144"/>
      <c r="DW88" s="144"/>
      <c r="DX88" s="144"/>
      <c r="DY88" s="144"/>
      <c r="DZ88" s="144"/>
      <c r="EA88" s="144"/>
      <c r="EB88" s="144"/>
      <c r="EC88" s="144"/>
      <c r="ED88" s="144"/>
      <c r="EE88" s="677" t="str">
        <f t="shared" si="25"/>
        <v/>
      </c>
      <c r="EF88" s="195"/>
      <c r="EG88" s="367"/>
      <c r="EH88" s="144"/>
      <c r="EI88" s="144"/>
      <c r="EJ88" s="144"/>
      <c r="EK88" s="144"/>
      <c r="EL88" s="144"/>
      <c r="EM88" s="144"/>
      <c r="EN88" s="144"/>
      <c r="EO88" s="144"/>
      <c r="EP88" s="144"/>
      <c r="EQ88" s="144"/>
      <c r="ER88" s="144"/>
      <c r="ES88" s="144"/>
      <c r="ET88" s="144"/>
      <c r="EU88" s="144"/>
      <c r="EV88" s="144"/>
      <c r="EW88" s="144"/>
      <c r="EX88" s="144"/>
      <c r="EY88" s="144"/>
      <c r="EZ88" s="144"/>
      <c r="FA88" s="144"/>
      <c r="FB88" s="144"/>
      <c r="FC88" s="144"/>
      <c r="FD88" s="144"/>
      <c r="FE88" s="677" t="str">
        <f t="shared" si="26"/>
        <v/>
      </c>
      <c r="FF88" s="195"/>
      <c r="FG88" s="367"/>
      <c r="FH88" s="144"/>
      <c r="FI88" s="144"/>
      <c r="FJ88" s="144"/>
      <c r="FK88" s="144"/>
      <c r="FL88" s="144"/>
      <c r="FM88" s="144"/>
      <c r="FN88" s="144"/>
      <c r="FO88" s="144"/>
      <c r="FP88" s="144"/>
      <c r="FQ88" s="144"/>
      <c r="FR88" s="144"/>
      <c r="FS88" s="144"/>
      <c r="FT88" s="144"/>
      <c r="FU88" s="144"/>
      <c r="FV88" s="144"/>
      <c r="FW88" s="144"/>
      <c r="FX88" s="144"/>
      <c r="FY88" s="144"/>
      <c r="FZ88" s="144"/>
      <c r="GA88" s="144"/>
      <c r="GB88" s="144"/>
      <c r="GC88" s="144"/>
      <c r="GD88" s="144"/>
      <c r="GE88" s="677" t="str">
        <f t="shared" si="27"/>
        <v/>
      </c>
      <c r="GF88" s="195"/>
      <c r="GG88" s="367"/>
      <c r="GH88" s="144"/>
      <c r="GI88" s="144"/>
      <c r="GJ88" s="144"/>
      <c r="GK88" s="144"/>
      <c r="GL88" s="144"/>
      <c r="GM88" s="144"/>
      <c r="GN88" s="144"/>
      <c r="GO88" s="144"/>
      <c r="GP88" s="144"/>
      <c r="GQ88" s="144"/>
      <c r="GR88" s="144"/>
      <c r="GS88" s="144"/>
      <c r="GT88" s="144"/>
      <c r="GU88" s="144"/>
      <c r="GV88" s="144"/>
      <c r="GW88" s="144"/>
      <c r="GX88" s="144"/>
      <c r="GY88" s="144"/>
      <c r="GZ88" s="144"/>
      <c r="HA88" s="144"/>
      <c r="HB88" s="144"/>
      <c r="HC88" s="144"/>
      <c r="HD88" s="144"/>
      <c r="HE88" s="677" t="str">
        <f t="shared" si="28"/>
        <v/>
      </c>
      <c r="HF88" s="195"/>
      <c r="HG88" s="367"/>
      <c r="HH88" s="144"/>
      <c r="HI88" s="144"/>
      <c r="HJ88" s="144"/>
      <c r="HK88" s="144"/>
      <c r="HL88" s="144"/>
      <c r="HM88" s="144"/>
      <c r="HN88" s="144"/>
      <c r="HO88" s="144"/>
      <c r="HP88" s="144"/>
      <c r="HQ88" s="144"/>
      <c r="HR88" s="144"/>
      <c r="HS88" s="144"/>
      <c r="HT88" s="144"/>
      <c r="HU88" s="144"/>
      <c r="HV88" s="144"/>
      <c r="HW88" s="144"/>
      <c r="HX88" s="144"/>
      <c r="HY88" s="144"/>
      <c r="HZ88" s="144"/>
      <c r="IA88" s="144"/>
      <c r="IB88" s="144"/>
      <c r="IC88" s="144"/>
      <c r="ID88" s="144"/>
      <c r="IE88" s="677" t="str">
        <f t="shared" si="29"/>
        <v/>
      </c>
      <c r="IF88" s="195"/>
      <c r="IG88" s="367"/>
      <c r="IH88" s="144"/>
      <c r="II88" s="144"/>
      <c r="IJ88" s="144"/>
      <c r="IK88" s="144"/>
      <c r="IL88" s="144"/>
      <c r="IM88" s="144"/>
      <c r="IN88" s="144"/>
      <c r="IO88" s="144"/>
      <c r="IP88" s="144"/>
      <c r="IQ88" s="144"/>
      <c r="IR88" s="144"/>
      <c r="IS88" s="144"/>
      <c r="IT88" s="144"/>
      <c r="IU88" s="144"/>
      <c r="IV88" s="144"/>
      <c r="IW88" s="144"/>
      <c r="IX88" s="144"/>
      <c r="IY88" s="144"/>
      <c r="IZ88" s="144"/>
      <c r="JA88" s="144"/>
      <c r="JB88" s="144"/>
      <c r="JC88" s="144"/>
      <c r="JD88" s="144"/>
      <c r="JE88" s="677" t="str">
        <f t="shared" si="30"/>
        <v/>
      </c>
      <c r="JF88" s="195"/>
      <c r="JG88" s="367"/>
      <c r="JH88" s="144"/>
      <c r="JI88" s="144"/>
      <c r="JJ88" s="144"/>
      <c r="JK88" s="144"/>
      <c r="JL88" s="144"/>
      <c r="JM88" s="144"/>
      <c r="JN88" s="144"/>
      <c r="JO88" s="144"/>
      <c r="JP88" s="144"/>
      <c r="JQ88" s="144"/>
      <c r="JR88" s="144"/>
      <c r="JS88" s="144"/>
      <c r="JT88" s="144"/>
      <c r="JU88" s="144"/>
      <c r="JV88" s="144"/>
      <c r="JW88" s="144"/>
      <c r="JX88" s="144"/>
      <c r="JY88" s="144"/>
      <c r="JZ88" s="144"/>
      <c r="KA88" s="144"/>
      <c r="KB88" s="144"/>
      <c r="KC88" s="144"/>
      <c r="KD88" s="144"/>
      <c r="KE88" s="677" t="str">
        <f t="shared" si="31"/>
        <v/>
      </c>
    </row>
    <row r="89" spans="3:291" ht="15" customHeight="1">
      <c r="C89" s="310">
        <v>66</v>
      </c>
      <c r="D89" s="303"/>
      <c r="E89" s="675"/>
      <c r="F89" s="144"/>
      <c r="G89" s="144"/>
      <c r="H89" s="367"/>
      <c r="I89" s="144"/>
      <c r="J89" s="144"/>
      <c r="K89" s="144"/>
      <c r="L89" s="144"/>
      <c r="M89" s="144"/>
      <c r="N89" s="144"/>
      <c r="O89" s="144"/>
      <c r="P89" s="144"/>
      <c r="Q89" s="144"/>
      <c r="R89" s="144"/>
      <c r="S89" s="144"/>
      <c r="T89" s="144"/>
      <c r="U89" s="144"/>
      <c r="V89" s="144"/>
      <c r="W89" s="144"/>
      <c r="X89" s="144"/>
      <c r="Y89" s="144"/>
      <c r="Z89" s="144"/>
      <c r="AA89" s="144"/>
      <c r="AB89" s="144"/>
      <c r="AC89" s="144"/>
      <c r="AD89" s="144"/>
      <c r="AE89" s="677" t="str">
        <f t="shared" ref="AE89:AE152" si="32">IF($D89="","",SUM(I89:AD89))</f>
        <v/>
      </c>
      <c r="AF89" s="195"/>
      <c r="AG89" s="367"/>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677" t="str">
        <f t="shared" ref="BE89:BE152" si="33">IF($D89="","",SUM(AH89:BD89))</f>
        <v/>
      </c>
      <c r="BF89" s="195"/>
      <c r="BG89" s="367"/>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677" t="str">
        <f t="shared" ref="CE89:CE152" si="34">IF($D89="","",SUM(BH89:CD89))</f>
        <v/>
      </c>
      <c r="CF89" s="195"/>
      <c r="CG89" s="367"/>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677" t="str">
        <f t="shared" ref="DE89:DE152" si="35">IF($D89="","",SUM(CH89:DD89))</f>
        <v/>
      </c>
      <c r="DF89" s="195"/>
      <c r="DG89" s="367"/>
      <c r="DH89" s="144"/>
      <c r="DI89" s="144"/>
      <c r="DJ89" s="144"/>
      <c r="DK89" s="144"/>
      <c r="DL89" s="144"/>
      <c r="DM89" s="144"/>
      <c r="DN89" s="144"/>
      <c r="DO89" s="144"/>
      <c r="DP89" s="144"/>
      <c r="DQ89" s="144"/>
      <c r="DR89" s="144"/>
      <c r="DS89" s="144"/>
      <c r="DT89" s="144"/>
      <c r="DU89" s="144"/>
      <c r="DV89" s="144"/>
      <c r="DW89" s="144"/>
      <c r="DX89" s="144"/>
      <c r="DY89" s="144"/>
      <c r="DZ89" s="144"/>
      <c r="EA89" s="144"/>
      <c r="EB89" s="144"/>
      <c r="EC89" s="144"/>
      <c r="ED89" s="144"/>
      <c r="EE89" s="677" t="str">
        <f t="shared" ref="EE89:EE152" si="36">IF($D89="","",SUM(DH89:ED89))</f>
        <v/>
      </c>
      <c r="EF89" s="195"/>
      <c r="EG89" s="367"/>
      <c r="EH89" s="144"/>
      <c r="EI89" s="144"/>
      <c r="EJ89" s="144"/>
      <c r="EK89" s="144"/>
      <c r="EL89" s="144"/>
      <c r="EM89" s="144"/>
      <c r="EN89" s="144"/>
      <c r="EO89" s="144"/>
      <c r="EP89" s="144"/>
      <c r="EQ89" s="144"/>
      <c r="ER89" s="144"/>
      <c r="ES89" s="144"/>
      <c r="ET89" s="144"/>
      <c r="EU89" s="144"/>
      <c r="EV89" s="144"/>
      <c r="EW89" s="144"/>
      <c r="EX89" s="144"/>
      <c r="EY89" s="144"/>
      <c r="EZ89" s="144"/>
      <c r="FA89" s="144"/>
      <c r="FB89" s="144"/>
      <c r="FC89" s="144"/>
      <c r="FD89" s="144"/>
      <c r="FE89" s="677" t="str">
        <f t="shared" ref="FE89:FE152" si="37">IF($D89="","",SUM(EH89:FD89))</f>
        <v/>
      </c>
      <c r="FF89" s="195"/>
      <c r="FG89" s="367"/>
      <c r="FH89" s="144"/>
      <c r="FI89" s="144"/>
      <c r="FJ89" s="144"/>
      <c r="FK89" s="144"/>
      <c r="FL89" s="144"/>
      <c r="FM89" s="144"/>
      <c r="FN89" s="144"/>
      <c r="FO89" s="144"/>
      <c r="FP89" s="144"/>
      <c r="FQ89" s="144"/>
      <c r="FR89" s="144"/>
      <c r="FS89" s="144"/>
      <c r="FT89" s="144"/>
      <c r="FU89" s="144"/>
      <c r="FV89" s="144"/>
      <c r="FW89" s="144"/>
      <c r="FX89" s="144"/>
      <c r="FY89" s="144"/>
      <c r="FZ89" s="144"/>
      <c r="GA89" s="144"/>
      <c r="GB89" s="144"/>
      <c r="GC89" s="144"/>
      <c r="GD89" s="144"/>
      <c r="GE89" s="677" t="str">
        <f t="shared" ref="GE89:GE152" si="38">IF($D89="","",SUM(FH89:GD89))</f>
        <v/>
      </c>
      <c r="GF89" s="195"/>
      <c r="GG89" s="367"/>
      <c r="GH89" s="144"/>
      <c r="GI89" s="144"/>
      <c r="GJ89" s="144"/>
      <c r="GK89" s="144"/>
      <c r="GL89" s="144"/>
      <c r="GM89" s="144"/>
      <c r="GN89" s="144"/>
      <c r="GO89" s="144"/>
      <c r="GP89" s="144"/>
      <c r="GQ89" s="144"/>
      <c r="GR89" s="144"/>
      <c r="GS89" s="144"/>
      <c r="GT89" s="144"/>
      <c r="GU89" s="144"/>
      <c r="GV89" s="144"/>
      <c r="GW89" s="144"/>
      <c r="GX89" s="144"/>
      <c r="GY89" s="144"/>
      <c r="GZ89" s="144"/>
      <c r="HA89" s="144"/>
      <c r="HB89" s="144"/>
      <c r="HC89" s="144"/>
      <c r="HD89" s="144"/>
      <c r="HE89" s="677" t="str">
        <f t="shared" ref="HE89:HE152" si="39">IF($D89="","",SUM(GH89:HD89))</f>
        <v/>
      </c>
      <c r="HF89" s="195"/>
      <c r="HG89" s="367"/>
      <c r="HH89" s="144"/>
      <c r="HI89" s="144"/>
      <c r="HJ89" s="144"/>
      <c r="HK89" s="144"/>
      <c r="HL89" s="144"/>
      <c r="HM89" s="144"/>
      <c r="HN89" s="144"/>
      <c r="HO89" s="144"/>
      <c r="HP89" s="144"/>
      <c r="HQ89" s="144"/>
      <c r="HR89" s="144"/>
      <c r="HS89" s="144"/>
      <c r="HT89" s="144"/>
      <c r="HU89" s="144"/>
      <c r="HV89" s="144"/>
      <c r="HW89" s="144"/>
      <c r="HX89" s="144"/>
      <c r="HY89" s="144"/>
      <c r="HZ89" s="144"/>
      <c r="IA89" s="144"/>
      <c r="IB89" s="144"/>
      <c r="IC89" s="144"/>
      <c r="ID89" s="144"/>
      <c r="IE89" s="677" t="str">
        <f t="shared" ref="IE89:IE152" si="40">IF($D89="","",SUM(HH89:ID89))</f>
        <v/>
      </c>
      <c r="IF89" s="195"/>
      <c r="IG89" s="367"/>
      <c r="IH89" s="144"/>
      <c r="II89" s="144"/>
      <c r="IJ89" s="144"/>
      <c r="IK89" s="144"/>
      <c r="IL89" s="144"/>
      <c r="IM89" s="144"/>
      <c r="IN89" s="144"/>
      <c r="IO89" s="144"/>
      <c r="IP89" s="144"/>
      <c r="IQ89" s="144"/>
      <c r="IR89" s="144"/>
      <c r="IS89" s="144"/>
      <c r="IT89" s="144"/>
      <c r="IU89" s="144"/>
      <c r="IV89" s="144"/>
      <c r="IW89" s="144"/>
      <c r="IX89" s="144"/>
      <c r="IY89" s="144"/>
      <c r="IZ89" s="144"/>
      <c r="JA89" s="144"/>
      <c r="JB89" s="144"/>
      <c r="JC89" s="144"/>
      <c r="JD89" s="144"/>
      <c r="JE89" s="677" t="str">
        <f t="shared" ref="JE89:JE152" si="41">IF($D89="","",SUM(IH89:JD89))</f>
        <v/>
      </c>
      <c r="JF89" s="195"/>
      <c r="JG89" s="367"/>
      <c r="JH89" s="144"/>
      <c r="JI89" s="144"/>
      <c r="JJ89" s="144"/>
      <c r="JK89" s="144"/>
      <c r="JL89" s="144"/>
      <c r="JM89" s="144"/>
      <c r="JN89" s="144"/>
      <c r="JO89" s="144"/>
      <c r="JP89" s="144"/>
      <c r="JQ89" s="144"/>
      <c r="JR89" s="144"/>
      <c r="JS89" s="144"/>
      <c r="JT89" s="144"/>
      <c r="JU89" s="144"/>
      <c r="JV89" s="144"/>
      <c r="JW89" s="144"/>
      <c r="JX89" s="144"/>
      <c r="JY89" s="144"/>
      <c r="JZ89" s="144"/>
      <c r="KA89" s="144"/>
      <c r="KB89" s="144"/>
      <c r="KC89" s="144"/>
      <c r="KD89" s="144"/>
      <c r="KE89" s="677" t="str">
        <f t="shared" ref="KE89:KE152" si="42">IF($D89="","",SUM(JH89:KD89))</f>
        <v/>
      </c>
    </row>
    <row r="90" spans="3:291" ht="15" customHeight="1">
      <c r="C90" s="310">
        <v>67</v>
      </c>
      <c r="D90" s="303"/>
      <c r="E90" s="675"/>
      <c r="F90" s="144"/>
      <c r="G90" s="144"/>
      <c r="H90" s="367"/>
      <c r="I90" s="144"/>
      <c r="J90" s="144"/>
      <c r="K90" s="144"/>
      <c r="L90" s="144"/>
      <c r="M90" s="144"/>
      <c r="N90" s="144"/>
      <c r="O90" s="144"/>
      <c r="P90" s="144"/>
      <c r="Q90" s="144"/>
      <c r="R90" s="144"/>
      <c r="S90" s="144"/>
      <c r="T90" s="144"/>
      <c r="U90" s="144"/>
      <c r="V90" s="144"/>
      <c r="W90" s="144"/>
      <c r="X90" s="144"/>
      <c r="Y90" s="144"/>
      <c r="Z90" s="144"/>
      <c r="AA90" s="144"/>
      <c r="AB90" s="144"/>
      <c r="AC90" s="144"/>
      <c r="AD90" s="144"/>
      <c r="AE90" s="677" t="str">
        <f t="shared" si="32"/>
        <v/>
      </c>
      <c r="AF90" s="195"/>
      <c r="AG90" s="367"/>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677" t="str">
        <f t="shared" si="33"/>
        <v/>
      </c>
      <c r="BF90" s="195"/>
      <c r="BG90" s="367"/>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677" t="str">
        <f t="shared" si="34"/>
        <v/>
      </c>
      <c r="CF90" s="195"/>
      <c r="CG90" s="367"/>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677" t="str">
        <f t="shared" si="35"/>
        <v/>
      </c>
      <c r="DF90" s="195"/>
      <c r="DG90" s="367"/>
      <c r="DH90" s="144"/>
      <c r="DI90" s="144"/>
      <c r="DJ90" s="144"/>
      <c r="DK90" s="144"/>
      <c r="DL90" s="144"/>
      <c r="DM90" s="144"/>
      <c r="DN90" s="144"/>
      <c r="DO90" s="144"/>
      <c r="DP90" s="144"/>
      <c r="DQ90" s="144"/>
      <c r="DR90" s="144"/>
      <c r="DS90" s="144"/>
      <c r="DT90" s="144"/>
      <c r="DU90" s="144"/>
      <c r="DV90" s="144"/>
      <c r="DW90" s="144"/>
      <c r="DX90" s="144"/>
      <c r="DY90" s="144"/>
      <c r="DZ90" s="144"/>
      <c r="EA90" s="144"/>
      <c r="EB90" s="144"/>
      <c r="EC90" s="144"/>
      <c r="ED90" s="144"/>
      <c r="EE90" s="677" t="str">
        <f t="shared" si="36"/>
        <v/>
      </c>
      <c r="EF90" s="195"/>
      <c r="EG90" s="367"/>
      <c r="EH90" s="144"/>
      <c r="EI90" s="144"/>
      <c r="EJ90" s="144"/>
      <c r="EK90" s="144"/>
      <c r="EL90" s="144"/>
      <c r="EM90" s="144"/>
      <c r="EN90" s="144"/>
      <c r="EO90" s="144"/>
      <c r="EP90" s="144"/>
      <c r="EQ90" s="144"/>
      <c r="ER90" s="144"/>
      <c r="ES90" s="144"/>
      <c r="ET90" s="144"/>
      <c r="EU90" s="144"/>
      <c r="EV90" s="144"/>
      <c r="EW90" s="144"/>
      <c r="EX90" s="144"/>
      <c r="EY90" s="144"/>
      <c r="EZ90" s="144"/>
      <c r="FA90" s="144"/>
      <c r="FB90" s="144"/>
      <c r="FC90" s="144"/>
      <c r="FD90" s="144"/>
      <c r="FE90" s="677" t="str">
        <f t="shared" si="37"/>
        <v/>
      </c>
      <c r="FF90" s="195"/>
      <c r="FG90" s="367"/>
      <c r="FH90" s="144"/>
      <c r="FI90" s="144"/>
      <c r="FJ90" s="144"/>
      <c r="FK90" s="144"/>
      <c r="FL90" s="144"/>
      <c r="FM90" s="144"/>
      <c r="FN90" s="144"/>
      <c r="FO90" s="144"/>
      <c r="FP90" s="144"/>
      <c r="FQ90" s="144"/>
      <c r="FR90" s="144"/>
      <c r="FS90" s="144"/>
      <c r="FT90" s="144"/>
      <c r="FU90" s="144"/>
      <c r="FV90" s="144"/>
      <c r="FW90" s="144"/>
      <c r="FX90" s="144"/>
      <c r="FY90" s="144"/>
      <c r="FZ90" s="144"/>
      <c r="GA90" s="144"/>
      <c r="GB90" s="144"/>
      <c r="GC90" s="144"/>
      <c r="GD90" s="144"/>
      <c r="GE90" s="677" t="str">
        <f t="shared" si="38"/>
        <v/>
      </c>
      <c r="GF90" s="195"/>
      <c r="GG90" s="367"/>
      <c r="GH90" s="144"/>
      <c r="GI90" s="144"/>
      <c r="GJ90" s="144"/>
      <c r="GK90" s="144"/>
      <c r="GL90" s="144"/>
      <c r="GM90" s="144"/>
      <c r="GN90" s="144"/>
      <c r="GO90" s="144"/>
      <c r="GP90" s="144"/>
      <c r="GQ90" s="144"/>
      <c r="GR90" s="144"/>
      <c r="GS90" s="144"/>
      <c r="GT90" s="144"/>
      <c r="GU90" s="144"/>
      <c r="GV90" s="144"/>
      <c r="GW90" s="144"/>
      <c r="GX90" s="144"/>
      <c r="GY90" s="144"/>
      <c r="GZ90" s="144"/>
      <c r="HA90" s="144"/>
      <c r="HB90" s="144"/>
      <c r="HC90" s="144"/>
      <c r="HD90" s="144"/>
      <c r="HE90" s="677" t="str">
        <f t="shared" si="39"/>
        <v/>
      </c>
      <c r="HF90" s="195"/>
      <c r="HG90" s="367"/>
      <c r="HH90" s="144"/>
      <c r="HI90" s="144"/>
      <c r="HJ90" s="144"/>
      <c r="HK90" s="144"/>
      <c r="HL90" s="144"/>
      <c r="HM90" s="144"/>
      <c r="HN90" s="144"/>
      <c r="HO90" s="144"/>
      <c r="HP90" s="144"/>
      <c r="HQ90" s="144"/>
      <c r="HR90" s="144"/>
      <c r="HS90" s="144"/>
      <c r="HT90" s="144"/>
      <c r="HU90" s="144"/>
      <c r="HV90" s="144"/>
      <c r="HW90" s="144"/>
      <c r="HX90" s="144"/>
      <c r="HY90" s="144"/>
      <c r="HZ90" s="144"/>
      <c r="IA90" s="144"/>
      <c r="IB90" s="144"/>
      <c r="IC90" s="144"/>
      <c r="ID90" s="144"/>
      <c r="IE90" s="677" t="str">
        <f t="shared" si="40"/>
        <v/>
      </c>
      <c r="IF90" s="195"/>
      <c r="IG90" s="367"/>
      <c r="IH90" s="144"/>
      <c r="II90" s="144"/>
      <c r="IJ90" s="144"/>
      <c r="IK90" s="144"/>
      <c r="IL90" s="144"/>
      <c r="IM90" s="144"/>
      <c r="IN90" s="144"/>
      <c r="IO90" s="144"/>
      <c r="IP90" s="144"/>
      <c r="IQ90" s="144"/>
      <c r="IR90" s="144"/>
      <c r="IS90" s="144"/>
      <c r="IT90" s="144"/>
      <c r="IU90" s="144"/>
      <c r="IV90" s="144"/>
      <c r="IW90" s="144"/>
      <c r="IX90" s="144"/>
      <c r="IY90" s="144"/>
      <c r="IZ90" s="144"/>
      <c r="JA90" s="144"/>
      <c r="JB90" s="144"/>
      <c r="JC90" s="144"/>
      <c r="JD90" s="144"/>
      <c r="JE90" s="677" t="str">
        <f t="shared" si="41"/>
        <v/>
      </c>
      <c r="JF90" s="195"/>
      <c r="JG90" s="367"/>
      <c r="JH90" s="144"/>
      <c r="JI90" s="144"/>
      <c r="JJ90" s="144"/>
      <c r="JK90" s="144"/>
      <c r="JL90" s="144"/>
      <c r="JM90" s="144"/>
      <c r="JN90" s="144"/>
      <c r="JO90" s="144"/>
      <c r="JP90" s="144"/>
      <c r="JQ90" s="144"/>
      <c r="JR90" s="144"/>
      <c r="JS90" s="144"/>
      <c r="JT90" s="144"/>
      <c r="JU90" s="144"/>
      <c r="JV90" s="144"/>
      <c r="JW90" s="144"/>
      <c r="JX90" s="144"/>
      <c r="JY90" s="144"/>
      <c r="JZ90" s="144"/>
      <c r="KA90" s="144"/>
      <c r="KB90" s="144"/>
      <c r="KC90" s="144"/>
      <c r="KD90" s="144"/>
      <c r="KE90" s="677" t="str">
        <f t="shared" si="42"/>
        <v/>
      </c>
    </row>
    <row r="91" spans="3:291" ht="15" customHeight="1">
      <c r="C91" s="310">
        <v>68</v>
      </c>
      <c r="D91" s="303"/>
      <c r="E91" s="675"/>
      <c r="F91" s="144"/>
      <c r="G91" s="144"/>
      <c r="H91" s="367"/>
      <c r="I91" s="144"/>
      <c r="J91" s="144"/>
      <c r="K91" s="144"/>
      <c r="L91" s="144"/>
      <c r="M91" s="144"/>
      <c r="N91" s="144"/>
      <c r="O91" s="144"/>
      <c r="P91" s="144"/>
      <c r="Q91" s="144"/>
      <c r="R91" s="144"/>
      <c r="S91" s="144"/>
      <c r="T91" s="144"/>
      <c r="U91" s="144"/>
      <c r="V91" s="144"/>
      <c r="W91" s="144"/>
      <c r="X91" s="144"/>
      <c r="Y91" s="144"/>
      <c r="Z91" s="144"/>
      <c r="AA91" s="144"/>
      <c r="AB91" s="144"/>
      <c r="AC91" s="144"/>
      <c r="AD91" s="144"/>
      <c r="AE91" s="677" t="str">
        <f t="shared" si="32"/>
        <v/>
      </c>
      <c r="AF91" s="195"/>
      <c r="AG91" s="367"/>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677" t="str">
        <f t="shared" si="33"/>
        <v/>
      </c>
      <c r="BF91" s="195"/>
      <c r="BG91" s="367"/>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677" t="str">
        <f t="shared" si="34"/>
        <v/>
      </c>
      <c r="CF91" s="195"/>
      <c r="CG91" s="367"/>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677" t="str">
        <f t="shared" si="35"/>
        <v/>
      </c>
      <c r="DF91" s="195"/>
      <c r="DG91" s="367"/>
      <c r="DH91" s="144"/>
      <c r="DI91" s="144"/>
      <c r="DJ91" s="144"/>
      <c r="DK91" s="144"/>
      <c r="DL91" s="144"/>
      <c r="DM91" s="144"/>
      <c r="DN91" s="144"/>
      <c r="DO91" s="144"/>
      <c r="DP91" s="144"/>
      <c r="DQ91" s="144"/>
      <c r="DR91" s="144"/>
      <c r="DS91" s="144"/>
      <c r="DT91" s="144"/>
      <c r="DU91" s="144"/>
      <c r="DV91" s="144"/>
      <c r="DW91" s="144"/>
      <c r="DX91" s="144"/>
      <c r="DY91" s="144"/>
      <c r="DZ91" s="144"/>
      <c r="EA91" s="144"/>
      <c r="EB91" s="144"/>
      <c r="EC91" s="144"/>
      <c r="ED91" s="144"/>
      <c r="EE91" s="677" t="str">
        <f t="shared" si="36"/>
        <v/>
      </c>
      <c r="EF91" s="195"/>
      <c r="EG91" s="367"/>
      <c r="EH91" s="144"/>
      <c r="EI91" s="144"/>
      <c r="EJ91" s="144"/>
      <c r="EK91" s="144"/>
      <c r="EL91" s="144"/>
      <c r="EM91" s="144"/>
      <c r="EN91" s="144"/>
      <c r="EO91" s="144"/>
      <c r="EP91" s="144"/>
      <c r="EQ91" s="144"/>
      <c r="ER91" s="144"/>
      <c r="ES91" s="144"/>
      <c r="ET91" s="144"/>
      <c r="EU91" s="144"/>
      <c r="EV91" s="144"/>
      <c r="EW91" s="144"/>
      <c r="EX91" s="144"/>
      <c r="EY91" s="144"/>
      <c r="EZ91" s="144"/>
      <c r="FA91" s="144"/>
      <c r="FB91" s="144"/>
      <c r="FC91" s="144"/>
      <c r="FD91" s="144"/>
      <c r="FE91" s="677" t="str">
        <f t="shared" si="37"/>
        <v/>
      </c>
      <c r="FF91" s="195"/>
      <c r="FG91" s="367"/>
      <c r="FH91" s="144"/>
      <c r="FI91" s="144"/>
      <c r="FJ91" s="144"/>
      <c r="FK91" s="144"/>
      <c r="FL91" s="144"/>
      <c r="FM91" s="144"/>
      <c r="FN91" s="144"/>
      <c r="FO91" s="144"/>
      <c r="FP91" s="144"/>
      <c r="FQ91" s="144"/>
      <c r="FR91" s="144"/>
      <c r="FS91" s="144"/>
      <c r="FT91" s="144"/>
      <c r="FU91" s="144"/>
      <c r="FV91" s="144"/>
      <c r="FW91" s="144"/>
      <c r="FX91" s="144"/>
      <c r="FY91" s="144"/>
      <c r="FZ91" s="144"/>
      <c r="GA91" s="144"/>
      <c r="GB91" s="144"/>
      <c r="GC91" s="144"/>
      <c r="GD91" s="144"/>
      <c r="GE91" s="677" t="str">
        <f t="shared" si="38"/>
        <v/>
      </c>
      <c r="GF91" s="195"/>
      <c r="GG91" s="367"/>
      <c r="GH91" s="144"/>
      <c r="GI91" s="144"/>
      <c r="GJ91" s="144"/>
      <c r="GK91" s="144"/>
      <c r="GL91" s="144"/>
      <c r="GM91" s="144"/>
      <c r="GN91" s="144"/>
      <c r="GO91" s="144"/>
      <c r="GP91" s="144"/>
      <c r="GQ91" s="144"/>
      <c r="GR91" s="144"/>
      <c r="GS91" s="144"/>
      <c r="GT91" s="144"/>
      <c r="GU91" s="144"/>
      <c r="GV91" s="144"/>
      <c r="GW91" s="144"/>
      <c r="GX91" s="144"/>
      <c r="GY91" s="144"/>
      <c r="GZ91" s="144"/>
      <c r="HA91" s="144"/>
      <c r="HB91" s="144"/>
      <c r="HC91" s="144"/>
      <c r="HD91" s="144"/>
      <c r="HE91" s="677" t="str">
        <f t="shared" si="39"/>
        <v/>
      </c>
      <c r="HF91" s="195"/>
      <c r="HG91" s="367"/>
      <c r="HH91" s="144"/>
      <c r="HI91" s="144"/>
      <c r="HJ91" s="144"/>
      <c r="HK91" s="144"/>
      <c r="HL91" s="144"/>
      <c r="HM91" s="144"/>
      <c r="HN91" s="144"/>
      <c r="HO91" s="144"/>
      <c r="HP91" s="144"/>
      <c r="HQ91" s="144"/>
      <c r="HR91" s="144"/>
      <c r="HS91" s="144"/>
      <c r="HT91" s="144"/>
      <c r="HU91" s="144"/>
      <c r="HV91" s="144"/>
      <c r="HW91" s="144"/>
      <c r="HX91" s="144"/>
      <c r="HY91" s="144"/>
      <c r="HZ91" s="144"/>
      <c r="IA91" s="144"/>
      <c r="IB91" s="144"/>
      <c r="IC91" s="144"/>
      <c r="ID91" s="144"/>
      <c r="IE91" s="677" t="str">
        <f t="shared" si="40"/>
        <v/>
      </c>
      <c r="IF91" s="195"/>
      <c r="IG91" s="367"/>
      <c r="IH91" s="144"/>
      <c r="II91" s="144"/>
      <c r="IJ91" s="144"/>
      <c r="IK91" s="144"/>
      <c r="IL91" s="144"/>
      <c r="IM91" s="144"/>
      <c r="IN91" s="144"/>
      <c r="IO91" s="144"/>
      <c r="IP91" s="144"/>
      <c r="IQ91" s="144"/>
      <c r="IR91" s="144"/>
      <c r="IS91" s="144"/>
      <c r="IT91" s="144"/>
      <c r="IU91" s="144"/>
      <c r="IV91" s="144"/>
      <c r="IW91" s="144"/>
      <c r="IX91" s="144"/>
      <c r="IY91" s="144"/>
      <c r="IZ91" s="144"/>
      <c r="JA91" s="144"/>
      <c r="JB91" s="144"/>
      <c r="JC91" s="144"/>
      <c r="JD91" s="144"/>
      <c r="JE91" s="677" t="str">
        <f t="shared" si="41"/>
        <v/>
      </c>
      <c r="JF91" s="195"/>
      <c r="JG91" s="367"/>
      <c r="JH91" s="144"/>
      <c r="JI91" s="144"/>
      <c r="JJ91" s="144"/>
      <c r="JK91" s="144"/>
      <c r="JL91" s="144"/>
      <c r="JM91" s="144"/>
      <c r="JN91" s="144"/>
      <c r="JO91" s="144"/>
      <c r="JP91" s="144"/>
      <c r="JQ91" s="144"/>
      <c r="JR91" s="144"/>
      <c r="JS91" s="144"/>
      <c r="JT91" s="144"/>
      <c r="JU91" s="144"/>
      <c r="JV91" s="144"/>
      <c r="JW91" s="144"/>
      <c r="JX91" s="144"/>
      <c r="JY91" s="144"/>
      <c r="JZ91" s="144"/>
      <c r="KA91" s="144"/>
      <c r="KB91" s="144"/>
      <c r="KC91" s="144"/>
      <c r="KD91" s="144"/>
      <c r="KE91" s="677" t="str">
        <f t="shared" si="42"/>
        <v/>
      </c>
    </row>
    <row r="92" spans="3:291" ht="15" customHeight="1">
      <c r="C92" s="310">
        <v>69</v>
      </c>
      <c r="D92" s="303"/>
      <c r="E92" s="675"/>
      <c r="F92" s="144"/>
      <c r="G92" s="144"/>
      <c r="H92" s="367"/>
      <c r="I92" s="144"/>
      <c r="J92" s="144"/>
      <c r="K92" s="144"/>
      <c r="L92" s="144"/>
      <c r="M92" s="144"/>
      <c r="N92" s="144"/>
      <c r="O92" s="144"/>
      <c r="P92" s="144"/>
      <c r="Q92" s="144"/>
      <c r="R92" s="144"/>
      <c r="S92" s="144"/>
      <c r="T92" s="144"/>
      <c r="U92" s="144"/>
      <c r="V92" s="144"/>
      <c r="W92" s="144"/>
      <c r="X92" s="144"/>
      <c r="Y92" s="144"/>
      <c r="Z92" s="144"/>
      <c r="AA92" s="144"/>
      <c r="AB92" s="144"/>
      <c r="AC92" s="144"/>
      <c r="AD92" s="144"/>
      <c r="AE92" s="677" t="str">
        <f t="shared" si="32"/>
        <v/>
      </c>
      <c r="AF92" s="195"/>
      <c r="AG92" s="367"/>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677" t="str">
        <f t="shared" si="33"/>
        <v/>
      </c>
      <c r="BF92" s="195"/>
      <c r="BG92" s="367"/>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677" t="str">
        <f t="shared" si="34"/>
        <v/>
      </c>
      <c r="CF92" s="195"/>
      <c r="CG92" s="367"/>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677" t="str">
        <f t="shared" si="35"/>
        <v/>
      </c>
      <c r="DF92" s="195"/>
      <c r="DG92" s="367"/>
      <c r="DH92" s="144"/>
      <c r="DI92" s="144"/>
      <c r="DJ92" s="144"/>
      <c r="DK92" s="144"/>
      <c r="DL92" s="144"/>
      <c r="DM92" s="144"/>
      <c r="DN92" s="144"/>
      <c r="DO92" s="144"/>
      <c r="DP92" s="144"/>
      <c r="DQ92" s="144"/>
      <c r="DR92" s="144"/>
      <c r="DS92" s="144"/>
      <c r="DT92" s="144"/>
      <c r="DU92" s="144"/>
      <c r="DV92" s="144"/>
      <c r="DW92" s="144"/>
      <c r="DX92" s="144"/>
      <c r="DY92" s="144"/>
      <c r="DZ92" s="144"/>
      <c r="EA92" s="144"/>
      <c r="EB92" s="144"/>
      <c r="EC92" s="144"/>
      <c r="ED92" s="144"/>
      <c r="EE92" s="677" t="str">
        <f t="shared" si="36"/>
        <v/>
      </c>
      <c r="EF92" s="195"/>
      <c r="EG92" s="367"/>
      <c r="EH92" s="144"/>
      <c r="EI92" s="144"/>
      <c r="EJ92" s="144"/>
      <c r="EK92" s="144"/>
      <c r="EL92" s="144"/>
      <c r="EM92" s="144"/>
      <c r="EN92" s="144"/>
      <c r="EO92" s="144"/>
      <c r="EP92" s="144"/>
      <c r="EQ92" s="144"/>
      <c r="ER92" s="144"/>
      <c r="ES92" s="144"/>
      <c r="ET92" s="144"/>
      <c r="EU92" s="144"/>
      <c r="EV92" s="144"/>
      <c r="EW92" s="144"/>
      <c r="EX92" s="144"/>
      <c r="EY92" s="144"/>
      <c r="EZ92" s="144"/>
      <c r="FA92" s="144"/>
      <c r="FB92" s="144"/>
      <c r="FC92" s="144"/>
      <c r="FD92" s="144"/>
      <c r="FE92" s="677" t="str">
        <f t="shared" si="37"/>
        <v/>
      </c>
      <c r="FF92" s="195"/>
      <c r="FG92" s="367"/>
      <c r="FH92" s="144"/>
      <c r="FI92" s="144"/>
      <c r="FJ92" s="144"/>
      <c r="FK92" s="144"/>
      <c r="FL92" s="144"/>
      <c r="FM92" s="144"/>
      <c r="FN92" s="144"/>
      <c r="FO92" s="144"/>
      <c r="FP92" s="144"/>
      <c r="FQ92" s="144"/>
      <c r="FR92" s="144"/>
      <c r="FS92" s="144"/>
      <c r="FT92" s="144"/>
      <c r="FU92" s="144"/>
      <c r="FV92" s="144"/>
      <c r="FW92" s="144"/>
      <c r="FX92" s="144"/>
      <c r="FY92" s="144"/>
      <c r="FZ92" s="144"/>
      <c r="GA92" s="144"/>
      <c r="GB92" s="144"/>
      <c r="GC92" s="144"/>
      <c r="GD92" s="144"/>
      <c r="GE92" s="677" t="str">
        <f t="shared" si="38"/>
        <v/>
      </c>
      <c r="GF92" s="195"/>
      <c r="GG92" s="367"/>
      <c r="GH92" s="144"/>
      <c r="GI92" s="144"/>
      <c r="GJ92" s="144"/>
      <c r="GK92" s="144"/>
      <c r="GL92" s="144"/>
      <c r="GM92" s="144"/>
      <c r="GN92" s="144"/>
      <c r="GO92" s="144"/>
      <c r="GP92" s="144"/>
      <c r="GQ92" s="144"/>
      <c r="GR92" s="144"/>
      <c r="GS92" s="144"/>
      <c r="GT92" s="144"/>
      <c r="GU92" s="144"/>
      <c r="GV92" s="144"/>
      <c r="GW92" s="144"/>
      <c r="GX92" s="144"/>
      <c r="GY92" s="144"/>
      <c r="GZ92" s="144"/>
      <c r="HA92" s="144"/>
      <c r="HB92" s="144"/>
      <c r="HC92" s="144"/>
      <c r="HD92" s="144"/>
      <c r="HE92" s="677" t="str">
        <f t="shared" si="39"/>
        <v/>
      </c>
      <c r="HF92" s="195"/>
      <c r="HG92" s="367"/>
      <c r="HH92" s="144"/>
      <c r="HI92" s="144"/>
      <c r="HJ92" s="144"/>
      <c r="HK92" s="144"/>
      <c r="HL92" s="144"/>
      <c r="HM92" s="144"/>
      <c r="HN92" s="144"/>
      <c r="HO92" s="144"/>
      <c r="HP92" s="144"/>
      <c r="HQ92" s="144"/>
      <c r="HR92" s="144"/>
      <c r="HS92" s="144"/>
      <c r="HT92" s="144"/>
      <c r="HU92" s="144"/>
      <c r="HV92" s="144"/>
      <c r="HW92" s="144"/>
      <c r="HX92" s="144"/>
      <c r="HY92" s="144"/>
      <c r="HZ92" s="144"/>
      <c r="IA92" s="144"/>
      <c r="IB92" s="144"/>
      <c r="IC92" s="144"/>
      <c r="ID92" s="144"/>
      <c r="IE92" s="677" t="str">
        <f t="shared" si="40"/>
        <v/>
      </c>
      <c r="IF92" s="195"/>
      <c r="IG92" s="367"/>
      <c r="IH92" s="144"/>
      <c r="II92" s="144"/>
      <c r="IJ92" s="144"/>
      <c r="IK92" s="144"/>
      <c r="IL92" s="144"/>
      <c r="IM92" s="144"/>
      <c r="IN92" s="144"/>
      <c r="IO92" s="144"/>
      <c r="IP92" s="144"/>
      <c r="IQ92" s="144"/>
      <c r="IR92" s="144"/>
      <c r="IS92" s="144"/>
      <c r="IT92" s="144"/>
      <c r="IU92" s="144"/>
      <c r="IV92" s="144"/>
      <c r="IW92" s="144"/>
      <c r="IX92" s="144"/>
      <c r="IY92" s="144"/>
      <c r="IZ92" s="144"/>
      <c r="JA92" s="144"/>
      <c r="JB92" s="144"/>
      <c r="JC92" s="144"/>
      <c r="JD92" s="144"/>
      <c r="JE92" s="677" t="str">
        <f t="shared" si="41"/>
        <v/>
      </c>
      <c r="JF92" s="195"/>
      <c r="JG92" s="367"/>
      <c r="JH92" s="144"/>
      <c r="JI92" s="144"/>
      <c r="JJ92" s="144"/>
      <c r="JK92" s="144"/>
      <c r="JL92" s="144"/>
      <c r="JM92" s="144"/>
      <c r="JN92" s="144"/>
      <c r="JO92" s="144"/>
      <c r="JP92" s="144"/>
      <c r="JQ92" s="144"/>
      <c r="JR92" s="144"/>
      <c r="JS92" s="144"/>
      <c r="JT92" s="144"/>
      <c r="JU92" s="144"/>
      <c r="JV92" s="144"/>
      <c r="JW92" s="144"/>
      <c r="JX92" s="144"/>
      <c r="JY92" s="144"/>
      <c r="JZ92" s="144"/>
      <c r="KA92" s="144"/>
      <c r="KB92" s="144"/>
      <c r="KC92" s="144"/>
      <c r="KD92" s="144"/>
      <c r="KE92" s="677" t="str">
        <f t="shared" si="42"/>
        <v/>
      </c>
    </row>
    <row r="93" spans="3:291" ht="15" customHeight="1">
      <c r="C93" s="310">
        <v>70</v>
      </c>
      <c r="D93" s="303"/>
      <c r="E93" s="675"/>
      <c r="F93" s="144"/>
      <c r="G93" s="144"/>
      <c r="H93" s="367"/>
      <c r="I93" s="144"/>
      <c r="J93" s="144"/>
      <c r="K93" s="144"/>
      <c r="L93" s="144"/>
      <c r="M93" s="144"/>
      <c r="N93" s="144"/>
      <c r="O93" s="144"/>
      <c r="P93" s="144"/>
      <c r="Q93" s="144"/>
      <c r="R93" s="144"/>
      <c r="S93" s="144"/>
      <c r="T93" s="144"/>
      <c r="U93" s="144"/>
      <c r="V93" s="144"/>
      <c r="W93" s="144"/>
      <c r="X93" s="144"/>
      <c r="Y93" s="144"/>
      <c r="Z93" s="144"/>
      <c r="AA93" s="144"/>
      <c r="AB93" s="144"/>
      <c r="AC93" s="144"/>
      <c r="AD93" s="144"/>
      <c r="AE93" s="677" t="str">
        <f t="shared" si="32"/>
        <v/>
      </c>
      <c r="AF93" s="195"/>
      <c r="AG93" s="367"/>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677" t="str">
        <f t="shared" si="33"/>
        <v/>
      </c>
      <c r="BF93" s="195"/>
      <c r="BG93" s="367"/>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677" t="str">
        <f t="shared" si="34"/>
        <v/>
      </c>
      <c r="CF93" s="195"/>
      <c r="CG93" s="367"/>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677" t="str">
        <f t="shared" si="35"/>
        <v/>
      </c>
      <c r="DF93" s="195"/>
      <c r="DG93" s="367"/>
      <c r="DH93" s="144"/>
      <c r="DI93" s="144"/>
      <c r="DJ93" s="144"/>
      <c r="DK93" s="144"/>
      <c r="DL93" s="144"/>
      <c r="DM93" s="144"/>
      <c r="DN93" s="144"/>
      <c r="DO93" s="144"/>
      <c r="DP93" s="144"/>
      <c r="DQ93" s="144"/>
      <c r="DR93" s="144"/>
      <c r="DS93" s="144"/>
      <c r="DT93" s="144"/>
      <c r="DU93" s="144"/>
      <c r="DV93" s="144"/>
      <c r="DW93" s="144"/>
      <c r="DX93" s="144"/>
      <c r="DY93" s="144"/>
      <c r="DZ93" s="144"/>
      <c r="EA93" s="144"/>
      <c r="EB93" s="144"/>
      <c r="EC93" s="144"/>
      <c r="ED93" s="144"/>
      <c r="EE93" s="677" t="str">
        <f t="shared" si="36"/>
        <v/>
      </c>
      <c r="EF93" s="195"/>
      <c r="EG93" s="367"/>
      <c r="EH93" s="144"/>
      <c r="EI93" s="144"/>
      <c r="EJ93" s="144"/>
      <c r="EK93" s="144"/>
      <c r="EL93" s="144"/>
      <c r="EM93" s="144"/>
      <c r="EN93" s="144"/>
      <c r="EO93" s="144"/>
      <c r="EP93" s="144"/>
      <c r="EQ93" s="144"/>
      <c r="ER93" s="144"/>
      <c r="ES93" s="144"/>
      <c r="ET93" s="144"/>
      <c r="EU93" s="144"/>
      <c r="EV93" s="144"/>
      <c r="EW93" s="144"/>
      <c r="EX93" s="144"/>
      <c r="EY93" s="144"/>
      <c r="EZ93" s="144"/>
      <c r="FA93" s="144"/>
      <c r="FB93" s="144"/>
      <c r="FC93" s="144"/>
      <c r="FD93" s="144"/>
      <c r="FE93" s="677" t="str">
        <f t="shared" si="37"/>
        <v/>
      </c>
      <c r="FF93" s="195"/>
      <c r="FG93" s="367"/>
      <c r="FH93" s="144"/>
      <c r="FI93" s="144"/>
      <c r="FJ93" s="144"/>
      <c r="FK93" s="144"/>
      <c r="FL93" s="144"/>
      <c r="FM93" s="144"/>
      <c r="FN93" s="144"/>
      <c r="FO93" s="144"/>
      <c r="FP93" s="144"/>
      <c r="FQ93" s="144"/>
      <c r="FR93" s="144"/>
      <c r="FS93" s="144"/>
      <c r="FT93" s="144"/>
      <c r="FU93" s="144"/>
      <c r="FV93" s="144"/>
      <c r="FW93" s="144"/>
      <c r="FX93" s="144"/>
      <c r="FY93" s="144"/>
      <c r="FZ93" s="144"/>
      <c r="GA93" s="144"/>
      <c r="GB93" s="144"/>
      <c r="GC93" s="144"/>
      <c r="GD93" s="144"/>
      <c r="GE93" s="677" t="str">
        <f t="shared" si="38"/>
        <v/>
      </c>
      <c r="GF93" s="195"/>
      <c r="GG93" s="367"/>
      <c r="GH93" s="144"/>
      <c r="GI93" s="144"/>
      <c r="GJ93" s="144"/>
      <c r="GK93" s="144"/>
      <c r="GL93" s="144"/>
      <c r="GM93" s="144"/>
      <c r="GN93" s="144"/>
      <c r="GO93" s="144"/>
      <c r="GP93" s="144"/>
      <c r="GQ93" s="144"/>
      <c r="GR93" s="144"/>
      <c r="GS93" s="144"/>
      <c r="GT93" s="144"/>
      <c r="GU93" s="144"/>
      <c r="GV93" s="144"/>
      <c r="GW93" s="144"/>
      <c r="GX93" s="144"/>
      <c r="GY93" s="144"/>
      <c r="GZ93" s="144"/>
      <c r="HA93" s="144"/>
      <c r="HB93" s="144"/>
      <c r="HC93" s="144"/>
      <c r="HD93" s="144"/>
      <c r="HE93" s="677" t="str">
        <f t="shared" si="39"/>
        <v/>
      </c>
      <c r="HF93" s="195"/>
      <c r="HG93" s="367"/>
      <c r="HH93" s="144"/>
      <c r="HI93" s="144"/>
      <c r="HJ93" s="144"/>
      <c r="HK93" s="144"/>
      <c r="HL93" s="144"/>
      <c r="HM93" s="144"/>
      <c r="HN93" s="144"/>
      <c r="HO93" s="144"/>
      <c r="HP93" s="144"/>
      <c r="HQ93" s="144"/>
      <c r="HR93" s="144"/>
      <c r="HS93" s="144"/>
      <c r="HT93" s="144"/>
      <c r="HU93" s="144"/>
      <c r="HV93" s="144"/>
      <c r="HW93" s="144"/>
      <c r="HX93" s="144"/>
      <c r="HY93" s="144"/>
      <c r="HZ93" s="144"/>
      <c r="IA93" s="144"/>
      <c r="IB93" s="144"/>
      <c r="IC93" s="144"/>
      <c r="ID93" s="144"/>
      <c r="IE93" s="677" t="str">
        <f t="shared" si="40"/>
        <v/>
      </c>
      <c r="IF93" s="195"/>
      <c r="IG93" s="367"/>
      <c r="IH93" s="144"/>
      <c r="II93" s="144"/>
      <c r="IJ93" s="144"/>
      <c r="IK93" s="144"/>
      <c r="IL93" s="144"/>
      <c r="IM93" s="144"/>
      <c r="IN93" s="144"/>
      <c r="IO93" s="144"/>
      <c r="IP93" s="144"/>
      <c r="IQ93" s="144"/>
      <c r="IR93" s="144"/>
      <c r="IS93" s="144"/>
      <c r="IT93" s="144"/>
      <c r="IU93" s="144"/>
      <c r="IV93" s="144"/>
      <c r="IW93" s="144"/>
      <c r="IX93" s="144"/>
      <c r="IY93" s="144"/>
      <c r="IZ93" s="144"/>
      <c r="JA93" s="144"/>
      <c r="JB93" s="144"/>
      <c r="JC93" s="144"/>
      <c r="JD93" s="144"/>
      <c r="JE93" s="677" t="str">
        <f t="shared" si="41"/>
        <v/>
      </c>
      <c r="JF93" s="195"/>
      <c r="JG93" s="367"/>
      <c r="JH93" s="144"/>
      <c r="JI93" s="144"/>
      <c r="JJ93" s="144"/>
      <c r="JK93" s="144"/>
      <c r="JL93" s="144"/>
      <c r="JM93" s="144"/>
      <c r="JN93" s="144"/>
      <c r="JO93" s="144"/>
      <c r="JP93" s="144"/>
      <c r="JQ93" s="144"/>
      <c r="JR93" s="144"/>
      <c r="JS93" s="144"/>
      <c r="JT93" s="144"/>
      <c r="JU93" s="144"/>
      <c r="JV93" s="144"/>
      <c r="JW93" s="144"/>
      <c r="JX93" s="144"/>
      <c r="JY93" s="144"/>
      <c r="JZ93" s="144"/>
      <c r="KA93" s="144"/>
      <c r="KB93" s="144"/>
      <c r="KC93" s="144"/>
      <c r="KD93" s="144"/>
      <c r="KE93" s="677" t="str">
        <f t="shared" si="42"/>
        <v/>
      </c>
    </row>
    <row r="94" spans="3:291" ht="15" customHeight="1">
      <c r="C94" s="310">
        <v>71</v>
      </c>
      <c r="D94" s="303"/>
      <c r="E94" s="675"/>
      <c r="F94" s="144"/>
      <c r="G94" s="144"/>
      <c r="H94" s="367"/>
      <c r="I94" s="144"/>
      <c r="J94" s="144"/>
      <c r="K94" s="144"/>
      <c r="L94" s="144"/>
      <c r="M94" s="144"/>
      <c r="N94" s="144"/>
      <c r="O94" s="144"/>
      <c r="P94" s="144"/>
      <c r="Q94" s="144"/>
      <c r="R94" s="144"/>
      <c r="S94" s="144"/>
      <c r="T94" s="144"/>
      <c r="U94" s="144"/>
      <c r="V94" s="144"/>
      <c r="W94" s="144"/>
      <c r="X94" s="144"/>
      <c r="Y94" s="144"/>
      <c r="Z94" s="144"/>
      <c r="AA94" s="144"/>
      <c r="AB94" s="144"/>
      <c r="AC94" s="144"/>
      <c r="AD94" s="144"/>
      <c r="AE94" s="677" t="str">
        <f t="shared" si="32"/>
        <v/>
      </c>
      <c r="AF94" s="195"/>
      <c r="AG94" s="367"/>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677" t="str">
        <f t="shared" si="33"/>
        <v/>
      </c>
      <c r="BF94" s="195"/>
      <c r="BG94" s="367"/>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677" t="str">
        <f t="shared" si="34"/>
        <v/>
      </c>
      <c r="CF94" s="195"/>
      <c r="CG94" s="367"/>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677" t="str">
        <f t="shared" si="35"/>
        <v/>
      </c>
      <c r="DF94" s="195"/>
      <c r="DG94" s="367"/>
      <c r="DH94" s="144"/>
      <c r="DI94" s="144"/>
      <c r="DJ94" s="144"/>
      <c r="DK94" s="144"/>
      <c r="DL94" s="144"/>
      <c r="DM94" s="144"/>
      <c r="DN94" s="144"/>
      <c r="DO94" s="144"/>
      <c r="DP94" s="144"/>
      <c r="DQ94" s="144"/>
      <c r="DR94" s="144"/>
      <c r="DS94" s="144"/>
      <c r="DT94" s="144"/>
      <c r="DU94" s="144"/>
      <c r="DV94" s="144"/>
      <c r="DW94" s="144"/>
      <c r="DX94" s="144"/>
      <c r="DY94" s="144"/>
      <c r="DZ94" s="144"/>
      <c r="EA94" s="144"/>
      <c r="EB94" s="144"/>
      <c r="EC94" s="144"/>
      <c r="ED94" s="144"/>
      <c r="EE94" s="677" t="str">
        <f t="shared" si="36"/>
        <v/>
      </c>
      <c r="EF94" s="195"/>
      <c r="EG94" s="367"/>
      <c r="EH94" s="144"/>
      <c r="EI94" s="144"/>
      <c r="EJ94" s="144"/>
      <c r="EK94" s="144"/>
      <c r="EL94" s="144"/>
      <c r="EM94" s="144"/>
      <c r="EN94" s="144"/>
      <c r="EO94" s="144"/>
      <c r="EP94" s="144"/>
      <c r="EQ94" s="144"/>
      <c r="ER94" s="144"/>
      <c r="ES94" s="144"/>
      <c r="ET94" s="144"/>
      <c r="EU94" s="144"/>
      <c r="EV94" s="144"/>
      <c r="EW94" s="144"/>
      <c r="EX94" s="144"/>
      <c r="EY94" s="144"/>
      <c r="EZ94" s="144"/>
      <c r="FA94" s="144"/>
      <c r="FB94" s="144"/>
      <c r="FC94" s="144"/>
      <c r="FD94" s="144"/>
      <c r="FE94" s="677" t="str">
        <f t="shared" si="37"/>
        <v/>
      </c>
      <c r="FF94" s="195"/>
      <c r="FG94" s="367"/>
      <c r="FH94" s="144"/>
      <c r="FI94" s="144"/>
      <c r="FJ94" s="144"/>
      <c r="FK94" s="144"/>
      <c r="FL94" s="144"/>
      <c r="FM94" s="144"/>
      <c r="FN94" s="144"/>
      <c r="FO94" s="144"/>
      <c r="FP94" s="144"/>
      <c r="FQ94" s="144"/>
      <c r="FR94" s="144"/>
      <c r="FS94" s="144"/>
      <c r="FT94" s="144"/>
      <c r="FU94" s="144"/>
      <c r="FV94" s="144"/>
      <c r="FW94" s="144"/>
      <c r="FX94" s="144"/>
      <c r="FY94" s="144"/>
      <c r="FZ94" s="144"/>
      <c r="GA94" s="144"/>
      <c r="GB94" s="144"/>
      <c r="GC94" s="144"/>
      <c r="GD94" s="144"/>
      <c r="GE94" s="677" t="str">
        <f t="shared" si="38"/>
        <v/>
      </c>
      <c r="GF94" s="195"/>
      <c r="GG94" s="367"/>
      <c r="GH94" s="144"/>
      <c r="GI94" s="144"/>
      <c r="GJ94" s="144"/>
      <c r="GK94" s="144"/>
      <c r="GL94" s="144"/>
      <c r="GM94" s="144"/>
      <c r="GN94" s="144"/>
      <c r="GO94" s="144"/>
      <c r="GP94" s="144"/>
      <c r="GQ94" s="144"/>
      <c r="GR94" s="144"/>
      <c r="GS94" s="144"/>
      <c r="GT94" s="144"/>
      <c r="GU94" s="144"/>
      <c r="GV94" s="144"/>
      <c r="GW94" s="144"/>
      <c r="GX94" s="144"/>
      <c r="GY94" s="144"/>
      <c r="GZ94" s="144"/>
      <c r="HA94" s="144"/>
      <c r="HB94" s="144"/>
      <c r="HC94" s="144"/>
      <c r="HD94" s="144"/>
      <c r="HE94" s="677" t="str">
        <f t="shared" si="39"/>
        <v/>
      </c>
      <c r="HF94" s="195"/>
      <c r="HG94" s="367"/>
      <c r="HH94" s="144"/>
      <c r="HI94" s="144"/>
      <c r="HJ94" s="144"/>
      <c r="HK94" s="144"/>
      <c r="HL94" s="144"/>
      <c r="HM94" s="144"/>
      <c r="HN94" s="144"/>
      <c r="HO94" s="144"/>
      <c r="HP94" s="144"/>
      <c r="HQ94" s="144"/>
      <c r="HR94" s="144"/>
      <c r="HS94" s="144"/>
      <c r="HT94" s="144"/>
      <c r="HU94" s="144"/>
      <c r="HV94" s="144"/>
      <c r="HW94" s="144"/>
      <c r="HX94" s="144"/>
      <c r="HY94" s="144"/>
      <c r="HZ94" s="144"/>
      <c r="IA94" s="144"/>
      <c r="IB94" s="144"/>
      <c r="IC94" s="144"/>
      <c r="ID94" s="144"/>
      <c r="IE94" s="677" t="str">
        <f t="shared" si="40"/>
        <v/>
      </c>
      <c r="IF94" s="195"/>
      <c r="IG94" s="367"/>
      <c r="IH94" s="144"/>
      <c r="II94" s="144"/>
      <c r="IJ94" s="144"/>
      <c r="IK94" s="144"/>
      <c r="IL94" s="144"/>
      <c r="IM94" s="144"/>
      <c r="IN94" s="144"/>
      <c r="IO94" s="144"/>
      <c r="IP94" s="144"/>
      <c r="IQ94" s="144"/>
      <c r="IR94" s="144"/>
      <c r="IS94" s="144"/>
      <c r="IT94" s="144"/>
      <c r="IU94" s="144"/>
      <c r="IV94" s="144"/>
      <c r="IW94" s="144"/>
      <c r="IX94" s="144"/>
      <c r="IY94" s="144"/>
      <c r="IZ94" s="144"/>
      <c r="JA94" s="144"/>
      <c r="JB94" s="144"/>
      <c r="JC94" s="144"/>
      <c r="JD94" s="144"/>
      <c r="JE94" s="677" t="str">
        <f t="shared" si="41"/>
        <v/>
      </c>
      <c r="JF94" s="195"/>
      <c r="JG94" s="367"/>
      <c r="JH94" s="144"/>
      <c r="JI94" s="144"/>
      <c r="JJ94" s="144"/>
      <c r="JK94" s="144"/>
      <c r="JL94" s="144"/>
      <c r="JM94" s="144"/>
      <c r="JN94" s="144"/>
      <c r="JO94" s="144"/>
      <c r="JP94" s="144"/>
      <c r="JQ94" s="144"/>
      <c r="JR94" s="144"/>
      <c r="JS94" s="144"/>
      <c r="JT94" s="144"/>
      <c r="JU94" s="144"/>
      <c r="JV94" s="144"/>
      <c r="JW94" s="144"/>
      <c r="JX94" s="144"/>
      <c r="JY94" s="144"/>
      <c r="JZ94" s="144"/>
      <c r="KA94" s="144"/>
      <c r="KB94" s="144"/>
      <c r="KC94" s="144"/>
      <c r="KD94" s="144"/>
      <c r="KE94" s="677" t="str">
        <f t="shared" si="42"/>
        <v/>
      </c>
    </row>
    <row r="95" spans="3:291" ht="15" customHeight="1">
      <c r="C95" s="310">
        <v>72</v>
      </c>
      <c r="D95" s="303"/>
      <c r="E95" s="675"/>
      <c r="F95" s="144"/>
      <c r="G95" s="144"/>
      <c r="H95" s="367"/>
      <c r="I95" s="144"/>
      <c r="J95" s="144"/>
      <c r="K95" s="144"/>
      <c r="L95" s="144"/>
      <c r="M95" s="144"/>
      <c r="N95" s="144"/>
      <c r="O95" s="144"/>
      <c r="P95" s="144"/>
      <c r="Q95" s="144"/>
      <c r="R95" s="144"/>
      <c r="S95" s="144"/>
      <c r="T95" s="144"/>
      <c r="U95" s="144"/>
      <c r="V95" s="144"/>
      <c r="W95" s="144"/>
      <c r="X95" s="144"/>
      <c r="Y95" s="144"/>
      <c r="Z95" s="144"/>
      <c r="AA95" s="144"/>
      <c r="AB95" s="144"/>
      <c r="AC95" s="144"/>
      <c r="AD95" s="144"/>
      <c r="AE95" s="677" t="str">
        <f t="shared" si="32"/>
        <v/>
      </c>
      <c r="AF95" s="195"/>
      <c r="AG95" s="367"/>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677" t="str">
        <f t="shared" si="33"/>
        <v/>
      </c>
      <c r="BF95" s="195"/>
      <c r="BG95" s="367"/>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677" t="str">
        <f t="shared" si="34"/>
        <v/>
      </c>
      <c r="CF95" s="195"/>
      <c r="CG95" s="367"/>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677" t="str">
        <f t="shared" si="35"/>
        <v/>
      </c>
      <c r="DF95" s="195"/>
      <c r="DG95" s="367"/>
      <c r="DH95" s="144"/>
      <c r="DI95" s="144"/>
      <c r="DJ95" s="144"/>
      <c r="DK95" s="144"/>
      <c r="DL95" s="144"/>
      <c r="DM95" s="144"/>
      <c r="DN95" s="144"/>
      <c r="DO95" s="144"/>
      <c r="DP95" s="144"/>
      <c r="DQ95" s="144"/>
      <c r="DR95" s="144"/>
      <c r="DS95" s="144"/>
      <c r="DT95" s="144"/>
      <c r="DU95" s="144"/>
      <c r="DV95" s="144"/>
      <c r="DW95" s="144"/>
      <c r="DX95" s="144"/>
      <c r="DY95" s="144"/>
      <c r="DZ95" s="144"/>
      <c r="EA95" s="144"/>
      <c r="EB95" s="144"/>
      <c r="EC95" s="144"/>
      <c r="ED95" s="144"/>
      <c r="EE95" s="677" t="str">
        <f t="shared" si="36"/>
        <v/>
      </c>
      <c r="EF95" s="195"/>
      <c r="EG95" s="367"/>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677" t="str">
        <f t="shared" si="37"/>
        <v/>
      </c>
      <c r="FF95" s="195"/>
      <c r="FG95" s="367"/>
      <c r="FH95" s="144"/>
      <c r="FI95" s="144"/>
      <c r="FJ95" s="144"/>
      <c r="FK95" s="144"/>
      <c r="FL95" s="144"/>
      <c r="FM95" s="144"/>
      <c r="FN95" s="144"/>
      <c r="FO95" s="144"/>
      <c r="FP95" s="144"/>
      <c r="FQ95" s="144"/>
      <c r="FR95" s="144"/>
      <c r="FS95" s="144"/>
      <c r="FT95" s="144"/>
      <c r="FU95" s="144"/>
      <c r="FV95" s="144"/>
      <c r="FW95" s="144"/>
      <c r="FX95" s="144"/>
      <c r="FY95" s="144"/>
      <c r="FZ95" s="144"/>
      <c r="GA95" s="144"/>
      <c r="GB95" s="144"/>
      <c r="GC95" s="144"/>
      <c r="GD95" s="144"/>
      <c r="GE95" s="677" t="str">
        <f t="shared" si="38"/>
        <v/>
      </c>
      <c r="GF95" s="195"/>
      <c r="GG95" s="367"/>
      <c r="GH95" s="144"/>
      <c r="GI95" s="144"/>
      <c r="GJ95" s="144"/>
      <c r="GK95" s="144"/>
      <c r="GL95" s="144"/>
      <c r="GM95" s="144"/>
      <c r="GN95" s="144"/>
      <c r="GO95" s="144"/>
      <c r="GP95" s="144"/>
      <c r="GQ95" s="144"/>
      <c r="GR95" s="144"/>
      <c r="GS95" s="144"/>
      <c r="GT95" s="144"/>
      <c r="GU95" s="144"/>
      <c r="GV95" s="144"/>
      <c r="GW95" s="144"/>
      <c r="GX95" s="144"/>
      <c r="GY95" s="144"/>
      <c r="GZ95" s="144"/>
      <c r="HA95" s="144"/>
      <c r="HB95" s="144"/>
      <c r="HC95" s="144"/>
      <c r="HD95" s="144"/>
      <c r="HE95" s="677" t="str">
        <f t="shared" si="39"/>
        <v/>
      </c>
      <c r="HF95" s="195"/>
      <c r="HG95" s="367"/>
      <c r="HH95" s="144"/>
      <c r="HI95" s="144"/>
      <c r="HJ95" s="144"/>
      <c r="HK95" s="144"/>
      <c r="HL95" s="144"/>
      <c r="HM95" s="144"/>
      <c r="HN95" s="144"/>
      <c r="HO95" s="144"/>
      <c r="HP95" s="144"/>
      <c r="HQ95" s="144"/>
      <c r="HR95" s="144"/>
      <c r="HS95" s="144"/>
      <c r="HT95" s="144"/>
      <c r="HU95" s="144"/>
      <c r="HV95" s="144"/>
      <c r="HW95" s="144"/>
      <c r="HX95" s="144"/>
      <c r="HY95" s="144"/>
      <c r="HZ95" s="144"/>
      <c r="IA95" s="144"/>
      <c r="IB95" s="144"/>
      <c r="IC95" s="144"/>
      <c r="ID95" s="144"/>
      <c r="IE95" s="677" t="str">
        <f t="shared" si="40"/>
        <v/>
      </c>
      <c r="IF95" s="195"/>
      <c r="IG95" s="367"/>
      <c r="IH95" s="144"/>
      <c r="II95" s="144"/>
      <c r="IJ95" s="144"/>
      <c r="IK95" s="144"/>
      <c r="IL95" s="144"/>
      <c r="IM95" s="144"/>
      <c r="IN95" s="144"/>
      <c r="IO95" s="144"/>
      <c r="IP95" s="144"/>
      <c r="IQ95" s="144"/>
      <c r="IR95" s="144"/>
      <c r="IS95" s="144"/>
      <c r="IT95" s="144"/>
      <c r="IU95" s="144"/>
      <c r="IV95" s="144"/>
      <c r="IW95" s="144"/>
      <c r="IX95" s="144"/>
      <c r="IY95" s="144"/>
      <c r="IZ95" s="144"/>
      <c r="JA95" s="144"/>
      <c r="JB95" s="144"/>
      <c r="JC95" s="144"/>
      <c r="JD95" s="144"/>
      <c r="JE95" s="677" t="str">
        <f t="shared" si="41"/>
        <v/>
      </c>
      <c r="JF95" s="195"/>
      <c r="JG95" s="367"/>
      <c r="JH95" s="144"/>
      <c r="JI95" s="144"/>
      <c r="JJ95" s="144"/>
      <c r="JK95" s="144"/>
      <c r="JL95" s="144"/>
      <c r="JM95" s="144"/>
      <c r="JN95" s="144"/>
      <c r="JO95" s="144"/>
      <c r="JP95" s="144"/>
      <c r="JQ95" s="144"/>
      <c r="JR95" s="144"/>
      <c r="JS95" s="144"/>
      <c r="JT95" s="144"/>
      <c r="JU95" s="144"/>
      <c r="JV95" s="144"/>
      <c r="JW95" s="144"/>
      <c r="JX95" s="144"/>
      <c r="JY95" s="144"/>
      <c r="JZ95" s="144"/>
      <c r="KA95" s="144"/>
      <c r="KB95" s="144"/>
      <c r="KC95" s="144"/>
      <c r="KD95" s="144"/>
      <c r="KE95" s="677" t="str">
        <f t="shared" si="42"/>
        <v/>
      </c>
    </row>
    <row r="96" spans="3:291" ht="15" customHeight="1">
      <c r="C96" s="310">
        <v>73</v>
      </c>
      <c r="D96" s="303"/>
      <c r="E96" s="675"/>
      <c r="F96" s="144"/>
      <c r="G96" s="144"/>
      <c r="H96" s="367"/>
      <c r="I96" s="144"/>
      <c r="J96" s="144"/>
      <c r="K96" s="144"/>
      <c r="L96" s="144"/>
      <c r="M96" s="144"/>
      <c r="N96" s="144"/>
      <c r="O96" s="144"/>
      <c r="P96" s="144"/>
      <c r="Q96" s="144"/>
      <c r="R96" s="144"/>
      <c r="S96" s="144"/>
      <c r="T96" s="144"/>
      <c r="U96" s="144"/>
      <c r="V96" s="144"/>
      <c r="W96" s="144"/>
      <c r="X96" s="144"/>
      <c r="Y96" s="144"/>
      <c r="Z96" s="144"/>
      <c r="AA96" s="144"/>
      <c r="AB96" s="144"/>
      <c r="AC96" s="144"/>
      <c r="AD96" s="144"/>
      <c r="AE96" s="677" t="str">
        <f t="shared" si="32"/>
        <v/>
      </c>
      <c r="AF96" s="195"/>
      <c r="AG96" s="367"/>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677" t="str">
        <f t="shared" si="33"/>
        <v/>
      </c>
      <c r="BF96" s="195"/>
      <c r="BG96" s="367"/>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677" t="str">
        <f t="shared" si="34"/>
        <v/>
      </c>
      <c r="CF96" s="195"/>
      <c r="CG96" s="367"/>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677" t="str">
        <f t="shared" si="35"/>
        <v/>
      </c>
      <c r="DF96" s="195"/>
      <c r="DG96" s="367"/>
      <c r="DH96" s="144"/>
      <c r="DI96" s="144"/>
      <c r="DJ96" s="144"/>
      <c r="DK96" s="144"/>
      <c r="DL96" s="144"/>
      <c r="DM96" s="144"/>
      <c r="DN96" s="144"/>
      <c r="DO96" s="144"/>
      <c r="DP96" s="144"/>
      <c r="DQ96" s="144"/>
      <c r="DR96" s="144"/>
      <c r="DS96" s="144"/>
      <c r="DT96" s="144"/>
      <c r="DU96" s="144"/>
      <c r="DV96" s="144"/>
      <c r="DW96" s="144"/>
      <c r="DX96" s="144"/>
      <c r="DY96" s="144"/>
      <c r="DZ96" s="144"/>
      <c r="EA96" s="144"/>
      <c r="EB96" s="144"/>
      <c r="EC96" s="144"/>
      <c r="ED96" s="144"/>
      <c r="EE96" s="677" t="str">
        <f t="shared" si="36"/>
        <v/>
      </c>
      <c r="EF96" s="195"/>
      <c r="EG96" s="367"/>
      <c r="EH96" s="144"/>
      <c r="EI96" s="144"/>
      <c r="EJ96" s="144"/>
      <c r="EK96" s="144"/>
      <c r="EL96" s="144"/>
      <c r="EM96" s="144"/>
      <c r="EN96" s="144"/>
      <c r="EO96" s="144"/>
      <c r="EP96" s="144"/>
      <c r="EQ96" s="144"/>
      <c r="ER96" s="144"/>
      <c r="ES96" s="144"/>
      <c r="ET96" s="144"/>
      <c r="EU96" s="144"/>
      <c r="EV96" s="144"/>
      <c r="EW96" s="144"/>
      <c r="EX96" s="144"/>
      <c r="EY96" s="144"/>
      <c r="EZ96" s="144"/>
      <c r="FA96" s="144"/>
      <c r="FB96" s="144"/>
      <c r="FC96" s="144"/>
      <c r="FD96" s="144"/>
      <c r="FE96" s="677" t="str">
        <f t="shared" si="37"/>
        <v/>
      </c>
      <c r="FF96" s="195"/>
      <c r="FG96" s="367"/>
      <c r="FH96" s="144"/>
      <c r="FI96" s="144"/>
      <c r="FJ96" s="144"/>
      <c r="FK96" s="144"/>
      <c r="FL96" s="144"/>
      <c r="FM96" s="144"/>
      <c r="FN96" s="144"/>
      <c r="FO96" s="144"/>
      <c r="FP96" s="144"/>
      <c r="FQ96" s="144"/>
      <c r="FR96" s="144"/>
      <c r="FS96" s="144"/>
      <c r="FT96" s="144"/>
      <c r="FU96" s="144"/>
      <c r="FV96" s="144"/>
      <c r="FW96" s="144"/>
      <c r="FX96" s="144"/>
      <c r="FY96" s="144"/>
      <c r="FZ96" s="144"/>
      <c r="GA96" s="144"/>
      <c r="GB96" s="144"/>
      <c r="GC96" s="144"/>
      <c r="GD96" s="144"/>
      <c r="GE96" s="677" t="str">
        <f t="shared" si="38"/>
        <v/>
      </c>
      <c r="GF96" s="195"/>
      <c r="GG96" s="367"/>
      <c r="GH96" s="144"/>
      <c r="GI96" s="144"/>
      <c r="GJ96" s="144"/>
      <c r="GK96" s="144"/>
      <c r="GL96" s="144"/>
      <c r="GM96" s="144"/>
      <c r="GN96" s="144"/>
      <c r="GO96" s="144"/>
      <c r="GP96" s="144"/>
      <c r="GQ96" s="144"/>
      <c r="GR96" s="144"/>
      <c r="GS96" s="144"/>
      <c r="GT96" s="144"/>
      <c r="GU96" s="144"/>
      <c r="GV96" s="144"/>
      <c r="GW96" s="144"/>
      <c r="GX96" s="144"/>
      <c r="GY96" s="144"/>
      <c r="GZ96" s="144"/>
      <c r="HA96" s="144"/>
      <c r="HB96" s="144"/>
      <c r="HC96" s="144"/>
      <c r="HD96" s="144"/>
      <c r="HE96" s="677" t="str">
        <f t="shared" si="39"/>
        <v/>
      </c>
      <c r="HF96" s="195"/>
      <c r="HG96" s="367"/>
      <c r="HH96" s="144"/>
      <c r="HI96" s="144"/>
      <c r="HJ96" s="144"/>
      <c r="HK96" s="144"/>
      <c r="HL96" s="144"/>
      <c r="HM96" s="144"/>
      <c r="HN96" s="144"/>
      <c r="HO96" s="144"/>
      <c r="HP96" s="144"/>
      <c r="HQ96" s="144"/>
      <c r="HR96" s="144"/>
      <c r="HS96" s="144"/>
      <c r="HT96" s="144"/>
      <c r="HU96" s="144"/>
      <c r="HV96" s="144"/>
      <c r="HW96" s="144"/>
      <c r="HX96" s="144"/>
      <c r="HY96" s="144"/>
      <c r="HZ96" s="144"/>
      <c r="IA96" s="144"/>
      <c r="IB96" s="144"/>
      <c r="IC96" s="144"/>
      <c r="ID96" s="144"/>
      <c r="IE96" s="677" t="str">
        <f t="shared" si="40"/>
        <v/>
      </c>
      <c r="IF96" s="195"/>
      <c r="IG96" s="367"/>
      <c r="IH96" s="144"/>
      <c r="II96" s="144"/>
      <c r="IJ96" s="144"/>
      <c r="IK96" s="144"/>
      <c r="IL96" s="144"/>
      <c r="IM96" s="144"/>
      <c r="IN96" s="144"/>
      <c r="IO96" s="144"/>
      <c r="IP96" s="144"/>
      <c r="IQ96" s="144"/>
      <c r="IR96" s="144"/>
      <c r="IS96" s="144"/>
      <c r="IT96" s="144"/>
      <c r="IU96" s="144"/>
      <c r="IV96" s="144"/>
      <c r="IW96" s="144"/>
      <c r="IX96" s="144"/>
      <c r="IY96" s="144"/>
      <c r="IZ96" s="144"/>
      <c r="JA96" s="144"/>
      <c r="JB96" s="144"/>
      <c r="JC96" s="144"/>
      <c r="JD96" s="144"/>
      <c r="JE96" s="677" t="str">
        <f t="shared" si="41"/>
        <v/>
      </c>
      <c r="JF96" s="195"/>
      <c r="JG96" s="367"/>
      <c r="JH96" s="144"/>
      <c r="JI96" s="144"/>
      <c r="JJ96" s="144"/>
      <c r="JK96" s="144"/>
      <c r="JL96" s="144"/>
      <c r="JM96" s="144"/>
      <c r="JN96" s="144"/>
      <c r="JO96" s="144"/>
      <c r="JP96" s="144"/>
      <c r="JQ96" s="144"/>
      <c r="JR96" s="144"/>
      <c r="JS96" s="144"/>
      <c r="JT96" s="144"/>
      <c r="JU96" s="144"/>
      <c r="JV96" s="144"/>
      <c r="JW96" s="144"/>
      <c r="JX96" s="144"/>
      <c r="JY96" s="144"/>
      <c r="JZ96" s="144"/>
      <c r="KA96" s="144"/>
      <c r="KB96" s="144"/>
      <c r="KC96" s="144"/>
      <c r="KD96" s="144"/>
      <c r="KE96" s="677" t="str">
        <f t="shared" si="42"/>
        <v/>
      </c>
    </row>
    <row r="97" spans="3:291" ht="15" customHeight="1">
      <c r="C97" s="310">
        <v>74</v>
      </c>
      <c r="D97" s="303"/>
      <c r="E97" s="675"/>
      <c r="F97" s="144"/>
      <c r="G97" s="144"/>
      <c r="H97" s="367"/>
      <c r="I97" s="144"/>
      <c r="J97" s="144"/>
      <c r="K97" s="144"/>
      <c r="L97" s="144"/>
      <c r="M97" s="144"/>
      <c r="N97" s="144"/>
      <c r="O97" s="144"/>
      <c r="P97" s="144"/>
      <c r="Q97" s="144"/>
      <c r="R97" s="144"/>
      <c r="S97" s="144"/>
      <c r="T97" s="144"/>
      <c r="U97" s="144"/>
      <c r="V97" s="144"/>
      <c r="W97" s="144"/>
      <c r="X97" s="144"/>
      <c r="Y97" s="144"/>
      <c r="Z97" s="144"/>
      <c r="AA97" s="144"/>
      <c r="AB97" s="144"/>
      <c r="AC97" s="144"/>
      <c r="AD97" s="144"/>
      <c r="AE97" s="677" t="str">
        <f t="shared" si="32"/>
        <v/>
      </c>
      <c r="AF97" s="195"/>
      <c r="AG97" s="367"/>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677" t="str">
        <f t="shared" si="33"/>
        <v/>
      </c>
      <c r="BF97" s="195"/>
      <c r="BG97" s="367"/>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677" t="str">
        <f t="shared" si="34"/>
        <v/>
      </c>
      <c r="CF97" s="195"/>
      <c r="CG97" s="367"/>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677" t="str">
        <f t="shared" si="35"/>
        <v/>
      </c>
      <c r="DF97" s="195"/>
      <c r="DG97" s="367"/>
      <c r="DH97" s="144"/>
      <c r="DI97" s="144"/>
      <c r="DJ97" s="144"/>
      <c r="DK97" s="144"/>
      <c r="DL97" s="144"/>
      <c r="DM97" s="144"/>
      <c r="DN97" s="144"/>
      <c r="DO97" s="144"/>
      <c r="DP97" s="144"/>
      <c r="DQ97" s="144"/>
      <c r="DR97" s="144"/>
      <c r="DS97" s="144"/>
      <c r="DT97" s="144"/>
      <c r="DU97" s="144"/>
      <c r="DV97" s="144"/>
      <c r="DW97" s="144"/>
      <c r="DX97" s="144"/>
      <c r="DY97" s="144"/>
      <c r="DZ97" s="144"/>
      <c r="EA97" s="144"/>
      <c r="EB97" s="144"/>
      <c r="EC97" s="144"/>
      <c r="ED97" s="144"/>
      <c r="EE97" s="677" t="str">
        <f t="shared" si="36"/>
        <v/>
      </c>
      <c r="EF97" s="195"/>
      <c r="EG97" s="367"/>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677" t="str">
        <f t="shared" si="37"/>
        <v/>
      </c>
      <c r="FF97" s="195"/>
      <c r="FG97" s="367"/>
      <c r="FH97" s="144"/>
      <c r="FI97" s="144"/>
      <c r="FJ97" s="144"/>
      <c r="FK97" s="144"/>
      <c r="FL97" s="144"/>
      <c r="FM97" s="144"/>
      <c r="FN97" s="144"/>
      <c r="FO97" s="144"/>
      <c r="FP97" s="144"/>
      <c r="FQ97" s="144"/>
      <c r="FR97" s="144"/>
      <c r="FS97" s="144"/>
      <c r="FT97" s="144"/>
      <c r="FU97" s="144"/>
      <c r="FV97" s="144"/>
      <c r="FW97" s="144"/>
      <c r="FX97" s="144"/>
      <c r="FY97" s="144"/>
      <c r="FZ97" s="144"/>
      <c r="GA97" s="144"/>
      <c r="GB97" s="144"/>
      <c r="GC97" s="144"/>
      <c r="GD97" s="144"/>
      <c r="GE97" s="677" t="str">
        <f t="shared" si="38"/>
        <v/>
      </c>
      <c r="GF97" s="195"/>
      <c r="GG97" s="367"/>
      <c r="GH97" s="144"/>
      <c r="GI97" s="144"/>
      <c r="GJ97" s="144"/>
      <c r="GK97" s="144"/>
      <c r="GL97" s="144"/>
      <c r="GM97" s="144"/>
      <c r="GN97" s="144"/>
      <c r="GO97" s="144"/>
      <c r="GP97" s="144"/>
      <c r="GQ97" s="144"/>
      <c r="GR97" s="144"/>
      <c r="GS97" s="144"/>
      <c r="GT97" s="144"/>
      <c r="GU97" s="144"/>
      <c r="GV97" s="144"/>
      <c r="GW97" s="144"/>
      <c r="GX97" s="144"/>
      <c r="GY97" s="144"/>
      <c r="GZ97" s="144"/>
      <c r="HA97" s="144"/>
      <c r="HB97" s="144"/>
      <c r="HC97" s="144"/>
      <c r="HD97" s="144"/>
      <c r="HE97" s="677" t="str">
        <f t="shared" si="39"/>
        <v/>
      </c>
      <c r="HF97" s="195"/>
      <c r="HG97" s="367"/>
      <c r="HH97" s="144"/>
      <c r="HI97" s="144"/>
      <c r="HJ97" s="144"/>
      <c r="HK97" s="144"/>
      <c r="HL97" s="144"/>
      <c r="HM97" s="144"/>
      <c r="HN97" s="144"/>
      <c r="HO97" s="144"/>
      <c r="HP97" s="144"/>
      <c r="HQ97" s="144"/>
      <c r="HR97" s="144"/>
      <c r="HS97" s="144"/>
      <c r="HT97" s="144"/>
      <c r="HU97" s="144"/>
      <c r="HV97" s="144"/>
      <c r="HW97" s="144"/>
      <c r="HX97" s="144"/>
      <c r="HY97" s="144"/>
      <c r="HZ97" s="144"/>
      <c r="IA97" s="144"/>
      <c r="IB97" s="144"/>
      <c r="IC97" s="144"/>
      <c r="ID97" s="144"/>
      <c r="IE97" s="677" t="str">
        <f t="shared" si="40"/>
        <v/>
      </c>
      <c r="IF97" s="195"/>
      <c r="IG97" s="367"/>
      <c r="IH97" s="144"/>
      <c r="II97" s="144"/>
      <c r="IJ97" s="144"/>
      <c r="IK97" s="144"/>
      <c r="IL97" s="144"/>
      <c r="IM97" s="144"/>
      <c r="IN97" s="144"/>
      <c r="IO97" s="144"/>
      <c r="IP97" s="144"/>
      <c r="IQ97" s="144"/>
      <c r="IR97" s="144"/>
      <c r="IS97" s="144"/>
      <c r="IT97" s="144"/>
      <c r="IU97" s="144"/>
      <c r="IV97" s="144"/>
      <c r="IW97" s="144"/>
      <c r="IX97" s="144"/>
      <c r="IY97" s="144"/>
      <c r="IZ97" s="144"/>
      <c r="JA97" s="144"/>
      <c r="JB97" s="144"/>
      <c r="JC97" s="144"/>
      <c r="JD97" s="144"/>
      <c r="JE97" s="677" t="str">
        <f t="shared" si="41"/>
        <v/>
      </c>
      <c r="JF97" s="195"/>
      <c r="JG97" s="367"/>
      <c r="JH97" s="144"/>
      <c r="JI97" s="144"/>
      <c r="JJ97" s="144"/>
      <c r="JK97" s="144"/>
      <c r="JL97" s="144"/>
      <c r="JM97" s="144"/>
      <c r="JN97" s="144"/>
      <c r="JO97" s="144"/>
      <c r="JP97" s="144"/>
      <c r="JQ97" s="144"/>
      <c r="JR97" s="144"/>
      <c r="JS97" s="144"/>
      <c r="JT97" s="144"/>
      <c r="JU97" s="144"/>
      <c r="JV97" s="144"/>
      <c r="JW97" s="144"/>
      <c r="JX97" s="144"/>
      <c r="JY97" s="144"/>
      <c r="JZ97" s="144"/>
      <c r="KA97" s="144"/>
      <c r="KB97" s="144"/>
      <c r="KC97" s="144"/>
      <c r="KD97" s="144"/>
      <c r="KE97" s="677" t="str">
        <f t="shared" si="42"/>
        <v/>
      </c>
    </row>
    <row r="98" spans="3:291" ht="15" customHeight="1">
      <c r="C98" s="310">
        <v>75</v>
      </c>
      <c r="D98" s="303"/>
      <c r="E98" s="675"/>
      <c r="F98" s="144"/>
      <c r="G98" s="144"/>
      <c r="H98" s="367"/>
      <c r="I98" s="144"/>
      <c r="J98" s="144"/>
      <c r="K98" s="144"/>
      <c r="L98" s="144"/>
      <c r="M98" s="144"/>
      <c r="N98" s="144"/>
      <c r="O98" s="144"/>
      <c r="P98" s="144"/>
      <c r="Q98" s="144"/>
      <c r="R98" s="144"/>
      <c r="S98" s="144"/>
      <c r="T98" s="144"/>
      <c r="U98" s="144"/>
      <c r="V98" s="144"/>
      <c r="W98" s="144"/>
      <c r="X98" s="144"/>
      <c r="Y98" s="144"/>
      <c r="Z98" s="144"/>
      <c r="AA98" s="144"/>
      <c r="AB98" s="144"/>
      <c r="AC98" s="144"/>
      <c r="AD98" s="144"/>
      <c r="AE98" s="677" t="str">
        <f t="shared" si="32"/>
        <v/>
      </c>
      <c r="AF98" s="195"/>
      <c r="AG98" s="367"/>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677" t="str">
        <f t="shared" si="33"/>
        <v/>
      </c>
      <c r="BF98" s="195"/>
      <c r="BG98" s="367"/>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677" t="str">
        <f t="shared" si="34"/>
        <v/>
      </c>
      <c r="CF98" s="195"/>
      <c r="CG98" s="367"/>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677" t="str">
        <f t="shared" si="35"/>
        <v/>
      </c>
      <c r="DF98" s="195"/>
      <c r="DG98" s="367"/>
      <c r="DH98" s="144"/>
      <c r="DI98" s="144"/>
      <c r="DJ98" s="144"/>
      <c r="DK98" s="144"/>
      <c r="DL98" s="144"/>
      <c r="DM98" s="144"/>
      <c r="DN98" s="144"/>
      <c r="DO98" s="144"/>
      <c r="DP98" s="144"/>
      <c r="DQ98" s="144"/>
      <c r="DR98" s="144"/>
      <c r="DS98" s="144"/>
      <c r="DT98" s="144"/>
      <c r="DU98" s="144"/>
      <c r="DV98" s="144"/>
      <c r="DW98" s="144"/>
      <c r="DX98" s="144"/>
      <c r="DY98" s="144"/>
      <c r="DZ98" s="144"/>
      <c r="EA98" s="144"/>
      <c r="EB98" s="144"/>
      <c r="EC98" s="144"/>
      <c r="ED98" s="144"/>
      <c r="EE98" s="677" t="str">
        <f t="shared" si="36"/>
        <v/>
      </c>
      <c r="EF98" s="195"/>
      <c r="EG98" s="367"/>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677" t="str">
        <f t="shared" si="37"/>
        <v/>
      </c>
      <c r="FF98" s="195"/>
      <c r="FG98" s="367"/>
      <c r="FH98" s="144"/>
      <c r="FI98" s="144"/>
      <c r="FJ98" s="144"/>
      <c r="FK98" s="144"/>
      <c r="FL98" s="144"/>
      <c r="FM98" s="144"/>
      <c r="FN98" s="144"/>
      <c r="FO98" s="144"/>
      <c r="FP98" s="144"/>
      <c r="FQ98" s="144"/>
      <c r="FR98" s="144"/>
      <c r="FS98" s="144"/>
      <c r="FT98" s="144"/>
      <c r="FU98" s="144"/>
      <c r="FV98" s="144"/>
      <c r="FW98" s="144"/>
      <c r="FX98" s="144"/>
      <c r="FY98" s="144"/>
      <c r="FZ98" s="144"/>
      <c r="GA98" s="144"/>
      <c r="GB98" s="144"/>
      <c r="GC98" s="144"/>
      <c r="GD98" s="144"/>
      <c r="GE98" s="677" t="str">
        <f t="shared" si="38"/>
        <v/>
      </c>
      <c r="GF98" s="195"/>
      <c r="GG98" s="367"/>
      <c r="GH98" s="144"/>
      <c r="GI98" s="144"/>
      <c r="GJ98" s="144"/>
      <c r="GK98" s="144"/>
      <c r="GL98" s="144"/>
      <c r="GM98" s="144"/>
      <c r="GN98" s="144"/>
      <c r="GO98" s="144"/>
      <c r="GP98" s="144"/>
      <c r="GQ98" s="144"/>
      <c r="GR98" s="144"/>
      <c r="GS98" s="144"/>
      <c r="GT98" s="144"/>
      <c r="GU98" s="144"/>
      <c r="GV98" s="144"/>
      <c r="GW98" s="144"/>
      <c r="GX98" s="144"/>
      <c r="GY98" s="144"/>
      <c r="GZ98" s="144"/>
      <c r="HA98" s="144"/>
      <c r="HB98" s="144"/>
      <c r="HC98" s="144"/>
      <c r="HD98" s="144"/>
      <c r="HE98" s="677" t="str">
        <f t="shared" si="39"/>
        <v/>
      </c>
      <c r="HF98" s="195"/>
      <c r="HG98" s="367"/>
      <c r="HH98" s="144"/>
      <c r="HI98" s="144"/>
      <c r="HJ98" s="144"/>
      <c r="HK98" s="144"/>
      <c r="HL98" s="144"/>
      <c r="HM98" s="144"/>
      <c r="HN98" s="144"/>
      <c r="HO98" s="144"/>
      <c r="HP98" s="144"/>
      <c r="HQ98" s="144"/>
      <c r="HR98" s="144"/>
      <c r="HS98" s="144"/>
      <c r="HT98" s="144"/>
      <c r="HU98" s="144"/>
      <c r="HV98" s="144"/>
      <c r="HW98" s="144"/>
      <c r="HX98" s="144"/>
      <c r="HY98" s="144"/>
      <c r="HZ98" s="144"/>
      <c r="IA98" s="144"/>
      <c r="IB98" s="144"/>
      <c r="IC98" s="144"/>
      <c r="ID98" s="144"/>
      <c r="IE98" s="677" t="str">
        <f t="shared" si="40"/>
        <v/>
      </c>
      <c r="IF98" s="195"/>
      <c r="IG98" s="367"/>
      <c r="IH98" s="144"/>
      <c r="II98" s="144"/>
      <c r="IJ98" s="144"/>
      <c r="IK98" s="144"/>
      <c r="IL98" s="144"/>
      <c r="IM98" s="144"/>
      <c r="IN98" s="144"/>
      <c r="IO98" s="144"/>
      <c r="IP98" s="144"/>
      <c r="IQ98" s="144"/>
      <c r="IR98" s="144"/>
      <c r="IS98" s="144"/>
      <c r="IT98" s="144"/>
      <c r="IU98" s="144"/>
      <c r="IV98" s="144"/>
      <c r="IW98" s="144"/>
      <c r="IX98" s="144"/>
      <c r="IY98" s="144"/>
      <c r="IZ98" s="144"/>
      <c r="JA98" s="144"/>
      <c r="JB98" s="144"/>
      <c r="JC98" s="144"/>
      <c r="JD98" s="144"/>
      <c r="JE98" s="677" t="str">
        <f t="shared" si="41"/>
        <v/>
      </c>
      <c r="JF98" s="195"/>
      <c r="JG98" s="367"/>
      <c r="JH98" s="144"/>
      <c r="JI98" s="144"/>
      <c r="JJ98" s="144"/>
      <c r="JK98" s="144"/>
      <c r="JL98" s="144"/>
      <c r="JM98" s="144"/>
      <c r="JN98" s="144"/>
      <c r="JO98" s="144"/>
      <c r="JP98" s="144"/>
      <c r="JQ98" s="144"/>
      <c r="JR98" s="144"/>
      <c r="JS98" s="144"/>
      <c r="JT98" s="144"/>
      <c r="JU98" s="144"/>
      <c r="JV98" s="144"/>
      <c r="JW98" s="144"/>
      <c r="JX98" s="144"/>
      <c r="JY98" s="144"/>
      <c r="JZ98" s="144"/>
      <c r="KA98" s="144"/>
      <c r="KB98" s="144"/>
      <c r="KC98" s="144"/>
      <c r="KD98" s="144"/>
      <c r="KE98" s="677" t="str">
        <f t="shared" si="42"/>
        <v/>
      </c>
    </row>
    <row r="99" spans="3:291" ht="15" customHeight="1">
      <c r="C99" s="310">
        <v>76</v>
      </c>
      <c r="D99" s="303"/>
      <c r="E99" s="675"/>
      <c r="F99" s="144"/>
      <c r="G99" s="144"/>
      <c r="H99" s="367"/>
      <c r="I99" s="144"/>
      <c r="J99" s="144"/>
      <c r="K99" s="144"/>
      <c r="L99" s="144"/>
      <c r="M99" s="144"/>
      <c r="N99" s="144"/>
      <c r="O99" s="144"/>
      <c r="P99" s="144"/>
      <c r="Q99" s="144"/>
      <c r="R99" s="144"/>
      <c r="S99" s="144"/>
      <c r="T99" s="144"/>
      <c r="U99" s="144"/>
      <c r="V99" s="144"/>
      <c r="W99" s="144"/>
      <c r="X99" s="144"/>
      <c r="Y99" s="144"/>
      <c r="Z99" s="144"/>
      <c r="AA99" s="144"/>
      <c r="AB99" s="144"/>
      <c r="AC99" s="144"/>
      <c r="AD99" s="144"/>
      <c r="AE99" s="677" t="str">
        <f t="shared" si="32"/>
        <v/>
      </c>
      <c r="AF99" s="195"/>
      <c r="AG99" s="367"/>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677" t="str">
        <f t="shared" si="33"/>
        <v/>
      </c>
      <c r="BF99" s="195"/>
      <c r="BG99" s="367"/>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677" t="str">
        <f t="shared" si="34"/>
        <v/>
      </c>
      <c r="CF99" s="195"/>
      <c r="CG99" s="367"/>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677" t="str">
        <f t="shared" si="35"/>
        <v/>
      </c>
      <c r="DF99" s="195"/>
      <c r="DG99" s="367"/>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144"/>
      <c r="EE99" s="677" t="str">
        <f t="shared" si="36"/>
        <v/>
      </c>
      <c r="EF99" s="195"/>
      <c r="EG99" s="367"/>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677" t="str">
        <f t="shared" si="37"/>
        <v/>
      </c>
      <c r="FF99" s="195"/>
      <c r="FG99" s="367"/>
      <c r="FH99" s="144"/>
      <c r="FI99" s="144"/>
      <c r="FJ99" s="144"/>
      <c r="FK99" s="144"/>
      <c r="FL99" s="144"/>
      <c r="FM99" s="144"/>
      <c r="FN99" s="144"/>
      <c r="FO99" s="144"/>
      <c r="FP99" s="144"/>
      <c r="FQ99" s="144"/>
      <c r="FR99" s="144"/>
      <c r="FS99" s="144"/>
      <c r="FT99" s="144"/>
      <c r="FU99" s="144"/>
      <c r="FV99" s="144"/>
      <c r="FW99" s="144"/>
      <c r="FX99" s="144"/>
      <c r="FY99" s="144"/>
      <c r="FZ99" s="144"/>
      <c r="GA99" s="144"/>
      <c r="GB99" s="144"/>
      <c r="GC99" s="144"/>
      <c r="GD99" s="144"/>
      <c r="GE99" s="677" t="str">
        <f t="shared" si="38"/>
        <v/>
      </c>
      <c r="GF99" s="195"/>
      <c r="GG99" s="367"/>
      <c r="GH99" s="144"/>
      <c r="GI99" s="144"/>
      <c r="GJ99" s="144"/>
      <c r="GK99" s="144"/>
      <c r="GL99" s="144"/>
      <c r="GM99" s="144"/>
      <c r="GN99" s="144"/>
      <c r="GO99" s="144"/>
      <c r="GP99" s="144"/>
      <c r="GQ99" s="144"/>
      <c r="GR99" s="144"/>
      <c r="GS99" s="144"/>
      <c r="GT99" s="144"/>
      <c r="GU99" s="144"/>
      <c r="GV99" s="144"/>
      <c r="GW99" s="144"/>
      <c r="GX99" s="144"/>
      <c r="GY99" s="144"/>
      <c r="GZ99" s="144"/>
      <c r="HA99" s="144"/>
      <c r="HB99" s="144"/>
      <c r="HC99" s="144"/>
      <c r="HD99" s="144"/>
      <c r="HE99" s="677" t="str">
        <f t="shared" si="39"/>
        <v/>
      </c>
      <c r="HF99" s="195"/>
      <c r="HG99" s="367"/>
      <c r="HH99" s="144"/>
      <c r="HI99" s="144"/>
      <c r="HJ99" s="144"/>
      <c r="HK99" s="144"/>
      <c r="HL99" s="144"/>
      <c r="HM99" s="144"/>
      <c r="HN99" s="144"/>
      <c r="HO99" s="144"/>
      <c r="HP99" s="144"/>
      <c r="HQ99" s="144"/>
      <c r="HR99" s="144"/>
      <c r="HS99" s="144"/>
      <c r="HT99" s="144"/>
      <c r="HU99" s="144"/>
      <c r="HV99" s="144"/>
      <c r="HW99" s="144"/>
      <c r="HX99" s="144"/>
      <c r="HY99" s="144"/>
      <c r="HZ99" s="144"/>
      <c r="IA99" s="144"/>
      <c r="IB99" s="144"/>
      <c r="IC99" s="144"/>
      <c r="ID99" s="144"/>
      <c r="IE99" s="677" t="str">
        <f t="shared" si="40"/>
        <v/>
      </c>
      <c r="IF99" s="195"/>
      <c r="IG99" s="367"/>
      <c r="IH99" s="144"/>
      <c r="II99" s="144"/>
      <c r="IJ99" s="144"/>
      <c r="IK99" s="144"/>
      <c r="IL99" s="144"/>
      <c r="IM99" s="144"/>
      <c r="IN99" s="144"/>
      <c r="IO99" s="144"/>
      <c r="IP99" s="144"/>
      <c r="IQ99" s="144"/>
      <c r="IR99" s="144"/>
      <c r="IS99" s="144"/>
      <c r="IT99" s="144"/>
      <c r="IU99" s="144"/>
      <c r="IV99" s="144"/>
      <c r="IW99" s="144"/>
      <c r="IX99" s="144"/>
      <c r="IY99" s="144"/>
      <c r="IZ99" s="144"/>
      <c r="JA99" s="144"/>
      <c r="JB99" s="144"/>
      <c r="JC99" s="144"/>
      <c r="JD99" s="144"/>
      <c r="JE99" s="677" t="str">
        <f t="shared" si="41"/>
        <v/>
      </c>
      <c r="JF99" s="195"/>
      <c r="JG99" s="367"/>
      <c r="JH99" s="144"/>
      <c r="JI99" s="144"/>
      <c r="JJ99" s="144"/>
      <c r="JK99" s="144"/>
      <c r="JL99" s="144"/>
      <c r="JM99" s="144"/>
      <c r="JN99" s="144"/>
      <c r="JO99" s="144"/>
      <c r="JP99" s="144"/>
      <c r="JQ99" s="144"/>
      <c r="JR99" s="144"/>
      <c r="JS99" s="144"/>
      <c r="JT99" s="144"/>
      <c r="JU99" s="144"/>
      <c r="JV99" s="144"/>
      <c r="JW99" s="144"/>
      <c r="JX99" s="144"/>
      <c r="JY99" s="144"/>
      <c r="JZ99" s="144"/>
      <c r="KA99" s="144"/>
      <c r="KB99" s="144"/>
      <c r="KC99" s="144"/>
      <c r="KD99" s="144"/>
      <c r="KE99" s="677" t="str">
        <f t="shared" si="42"/>
        <v/>
      </c>
    </row>
    <row r="100" spans="3:291" ht="15" customHeight="1">
      <c r="C100" s="310">
        <v>77</v>
      </c>
      <c r="D100" s="303"/>
      <c r="E100" s="675"/>
      <c r="F100" s="144"/>
      <c r="G100" s="144"/>
      <c r="H100" s="367"/>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677" t="str">
        <f t="shared" si="32"/>
        <v/>
      </c>
      <c r="AF100" s="195"/>
      <c r="AG100" s="367"/>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677" t="str">
        <f t="shared" si="33"/>
        <v/>
      </c>
      <c r="BF100" s="195"/>
      <c r="BG100" s="367"/>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677" t="str">
        <f t="shared" si="34"/>
        <v/>
      </c>
      <c r="CF100" s="195"/>
      <c r="CG100" s="367"/>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677" t="str">
        <f t="shared" si="35"/>
        <v/>
      </c>
      <c r="DF100" s="195"/>
      <c r="DG100" s="367"/>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144"/>
      <c r="EE100" s="677" t="str">
        <f t="shared" si="36"/>
        <v/>
      </c>
      <c r="EF100" s="195"/>
      <c r="EG100" s="367"/>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677" t="str">
        <f t="shared" si="37"/>
        <v/>
      </c>
      <c r="FF100" s="195"/>
      <c r="FG100" s="367"/>
      <c r="FH100" s="144"/>
      <c r="FI100" s="144"/>
      <c r="FJ100" s="144"/>
      <c r="FK100" s="144"/>
      <c r="FL100" s="144"/>
      <c r="FM100" s="144"/>
      <c r="FN100" s="144"/>
      <c r="FO100" s="144"/>
      <c r="FP100" s="144"/>
      <c r="FQ100" s="144"/>
      <c r="FR100" s="144"/>
      <c r="FS100" s="144"/>
      <c r="FT100" s="144"/>
      <c r="FU100" s="144"/>
      <c r="FV100" s="144"/>
      <c r="FW100" s="144"/>
      <c r="FX100" s="144"/>
      <c r="FY100" s="144"/>
      <c r="FZ100" s="144"/>
      <c r="GA100" s="144"/>
      <c r="GB100" s="144"/>
      <c r="GC100" s="144"/>
      <c r="GD100" s="144"/>
      <c r="GE100" s="677" t="str">
        <f t="shared" si="38"/>
        <v/>
      </c>
      <c r="GF100" s="195"/>
      <c r="GG100" s="367"/>
      <c r="GH100" s="144"/>
      <c r="GI100" s="144"/>
      <c r="GJ100" s="144"/>
      <c r="GK100" s="144"/>
      <c r="GL100" s="144"/>
      <c r="GM100" s="144"/>
      <c r="GN100" s="144"/>
      <c r="GO100" s="144"/>
      <c r="GP100" s="144"/>
      <c r="GQ100" s="144"/>
      <c r="GR100" s="144"/>
      <c r="GS100" s="144"/>
      <c r="GT100" s="144"/>
      <c r="GU100" s="144"/>
      <c r="GV100" s="144"/>
      <c r="GW100" s="144"/>
      <c r="GX100" s="144"/>
      <c r="GY100" s="144"/>
      <c r="GZ100" s="144"/>
      <c r="HA100" s="144"/>
      <c r="HB100" s="144"/>
      <c r="HC100" s="144"/>
      <c r="HD100" s="144"/>
      <c r="HE100" s="677" t="str">
        <f t="shared" si="39"/>
        <v/>
      </c>
      <c r="HF100" s="195"/>
      <c r="HG100" s="367"/>
      <c r="HH100" s="144"/>
      <c r="HI100" s="144"/>
      <c r="HJ100" s="144"/>
      <c r="HK100" s="144"/>
      <c r="HL100" s="144"/>
      <c r="HM100" s="144"/>
      <c r="HN100" s="144"/>
      <c r="HO100" s="144"/>
      <c r="HP100" s="144"/>
      <c r="HQ100" s="144"/>
      <c r="HR100" s="144"/>
      <c r="HS100" s="144"/>
      <c r="HT100" s="144"/>
      <c r="HU100" s="144"/>
      <c r="HV100" s="144"/>
      <c r="HW100" s="144"/>
      <c r="HX100" s="144"/>
      <c r="HY100" s="144"/>
      <c r="HZ100" s="144"/>
      <c r="IA100" s="144"/>
      <c r="IB100" s="144"/>
      <c r="IC100" s="144"/>
      <c r="ID100" s="144"/>
      <c r="IE100" s="677" t="str">
        <f t="shared" si="40"/>
        <v/>
      </c>
      <c r="IF100" s="195"/>
      <c r="IG100" s="367"/>
      <c r="IH100" s="144"/>
      <c r="II100" s="144"/>
      <c r="IJ100" s="144"/>
      <c r="IK100" s="144"/>
      <c r="IL100" s="144"/>
      <c r="IM100" s="144"/>
      <c r="IN100" s="144"/>
      <c r="IO100" s="144"/>
      <c r="IP100" s="144"/>
      <c r="IQ100" s="144"/>
      <c r="IR100" s="144"/>
      <c r="IS100" s="144"/>
      <c r="IT100" s="144"/>
      <c r="IU100" s="144"/>
      <c r="IV100" s="144"/>
      <c r="IW100" s="144"/>
      <c r="IX100" s="144"/>
      <c r="IY100" s="144"/>
      <c r="IZ100" s="144"/>
      <c r="JA100" s="144"/>
      <c r="JB100" s="144"/>
      <c r="JC100" s="144"/>
      <c r="JD100" s="144"/>
      <c r="JE100" s="677" t="str">
        <f t="shared" si="41"/>
        <v/>
      </c>
      <c r="JF100" s="195"/>
      <c r="JG100" s="367"/>
      <c r="JH100" s="144"/>
      <c r="JI100" s="144"/>
      <c r="JJ100" s="144"/>
      <c r="JK100" s="144"/>
      <c r="JL100" s="144"/>
      <c r="JM100" s="144"/>
      <c r="JN100" s="144"/>
      <c r="JO100" s="144"/>
      <c r="JP100" s="144"/>
      <c r="JQ100" s="144"/>
      <c r="JR100" s="144"/>
      <c r="JS100" s="144"/>
      <c r="JT100" s="144"/>
      <c r="JU100" s="144"/>
      <c r="JV100" s="144"/>
      <c r="JW100" s="144"/>
      <c r="JX100" s="144"/>
      <c r="JY100" s="144"/>
      <c r="JZ100" s="144"/>
      <c r="KA100" s="144"/>
      <c r="KB100" s="144"/>
      <c r="KC100" s="144"/>
      <c r="KD100" s="144"/>
      <c r="KE100" s="677" t="str">
        <f t="shared" si="42"/>
        <v/>
      </c>
    </row>
    <row r="101" spans="3:291" ht="15" customHeight="1">
      <c r="C101" s="310">
        <v>78</v>
      </c>
      <c r="D101" s="303"/>
      <c r="E101" s="675"/>
      <c r="F101" s="144"/>
      <c r="G101" s="144"/>
      <c r="H101" s="367"/>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677" t="str">
        <f t="shared" si="32"/>
        <v/>
      </c>
      <c r="AF101" s="195"/>
      <c r="AG101" s="367"/>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677" t="str">
        <f t="shared" si="33"/>
        <v/>
      </c>
      <c r="BF101" s="195"/>
      <c r="BG101" s="367"/>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677" t="str">
        <f t="shared" si="34"/>
        <v/>
      </c>
      <c r="CF101" s="195"/>
      <c r="CG101" s="367"/>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677" t="str">
        <f t="shared" si="35"/>
        <v/>
      </c>
      <c r="DF101" s="195"/>
      <c r="DG101" s="367"/>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144"/>
      <c r="EE101" s="677" t="str">
        <f t="shared" si="36"/>
        <v/>
      </c>
      <c r="EF101" s="195"/>
      <c r="EG101" s="367"/>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677" t="str">
        <f t="shared" si="37"/>
        <v/>
      </c>
      <c r="FF101" s="195"/>
      <c r="FG101" s="367"/>
      <c r="FH101" s="144"/>
      <c r="FI101" s="144"/>
      <c r="FJ101" s="144"/>
      <c r="FK101" s="144"/>
      <c r="FL101" s="144"/>
      <c r="FM101" s="144"/>
      <c r="FN101" s="144"/>
      <c r="FO101" s="144"/>
      <c r="FP101" s="144"/>
      <c r="FQ101" s="144"/>
      <c r="FR101" s="144"/>
      <c r="FS101" s="144"/>
      <c r="FT101" s="144"/>
      <c r="FU101" s="144"/>
      <c r="FV101" s="144"/>
      <c r="FW101" s="144"/>
      <c r="FX101" s="144"/>
      <c r="FY101" s="144"/>
      <c r="FZ101" s="144"/>
      <c r="GA101" s="144"/>
      <c r="GB101" s="144"/>
      <c r="GC101" s="144"/>
      <c r="GD101" s="144"/>
      <c r="GE101" s="677" t="str">
        <f t="shared" si="38"/>
        <v/>
      </c>
      <c r="GF101" s="195"/>
      <c r="GG101" s="367"/>
      <c r="GH101" s="144"/>
      <c r="GI101" s="144"/>
      <c r="GJ101" s="144"/>
      <c r="GK101" s="144"/>
      <c r="GL101" s="144"/>
      <c r="GM101" s="144"/>
      <c r="GN101" s="144"/>
      <c r="GO101" s="144"/>
      <c r="GP101" s="144"/>
      <c r="GQ101" s="144"/>
      <c r="GR101" s="144"/>
      <c r="GS101" s="144"/>
      <c r="GT101" s="144"/>
      <c r="GU101" s="144"/>
      <c r="GV101" s="144"/>
      <c r="GW101" s="144"/>
      <c r="GX101" s="144"/>
      <c r="GY101" s="144"/>
      <c r="GZ101" s="144"/>
      <c r="HA101" s="144"/>
      <c r="HB101" s="144"/>
      <c r="HC101" s="144"/>
      <c r="HD101" s="144"/>
      <c r="HE101" s="677" t="str">
        <f t="shared" si="39"/>
        <v/>
      </c>
      <c r="HF101" s="195"/>
      <c r="HG101" s="367"/>
      <c r="HH101" s="144"/>
      <c r="HI101" s="144"/>
      <c r="HJ101" s="144"/>
      <c r="HK101" s="144"/>
      <c r="HL101" s="144"/>
      <c r="HM101" s="144"/>
      <c r="HN101" s="144"/>
      <c r="HO101" s="144"/>
      <c r="HP101" s="144"/>
      <c r="HQ101" s="144"/>
      <c r="HR101" s="144"/>
      <c r="HS101" s="144"/>
      <c r="HT101" s="144"/>
      <c r="HU101" s="144"/>
      <c r="HV101" s="144"/>
      <c r="HW101" s="144"/>
      <c r="HX101" s="144"/>
      <c r="HY101" s="144"/>
      <c r="HZ101" s="144"/>
      <c r="IA101" s="144"/>
      <c r="IB101" s="144"/>
      <c r="IC101" s="144"/>
      <c r="ID101" s="144"/>
      <c r="IE101" s="677" t="str">
        <f t="shared" si="40"/>
        <v/>
      </c>
      <c r="IF101" s="195"/>
      <c r="IG101" s="367"/>
      <c r="IH101" s="144"/>
      <c r="II101" s="144"/>
      <c r="IJ101" s="144"/>
      <c r="IK101" s="144"/>
      <c r="IL101" s="144"/>
      <c r="IM101" s="144"/>
      <c r="IN101" s="144"/>
      <c r="IO101" s="144"/>
      <c r="IP101" s="144"/>
      <c r="IQ101" s="144"/>
      <c r="IR101" s="144"/>
      <c r="IS101" s="144"/>
      <c r="IT101" s="144"/>
      <c r="IU101" s="144"/>
      <c r="IV101" s="144"/>
      <c r="IW101" s="144"/>
      <c r="IX101" s="144"/>
      <c r="IY101" s="144"/>
      <c r="IZ101" s="144"/>
      <c r="JA101" s="144"/>
      <c r="JB101" s="144"/>
      <c r="JC101" s="144"/>
      <c r="JD101" s="144"/>
      <c r="JE101" s="677" t="str">
        <f t="shared" si="41"/>
        <v/>
      </c>
      <c r="JF101" s="195"/>
      <c r="JG101" s="367"/>
      <c r="JH101" s="144"/>
      <c r="JI101" s="144"/>
      <c r="JJ101" s="144"/>
      <c r="JK101" s="144"/>
      <c r="JL101" s="144"/>
      <c r="JM101" s="144"/>
      <c r="JN101" s="144"/>
      <c r="JO101" s="144"/>
      <c r="JP101" s="144"/>
      <c r="JQ101" s="144"/>
      <c r="JR101" s="144"/>
      <c r="JS101" s="144"/>
      <c r="JT101" s="144"/>
      <c r="JU101" s="144"/>
      <c r="JV101" s="144"/>
      <c r="JW101" s="144"/>
      <c r="JX101" s="144"/>
      <c r="JY101" s="144"/>
      <c r="JZ101" s="144"/>
      <c r="KA101" s="144"/>
      <c r="KB101" s="144"/>
      <c r="KC101" s="144"/>
      <c r="KD101" s="144"/>
      <c r="KE101" s="677" t="str">
        <f t="shared" si="42"/>
        <v/>
      </c>
    </row>
    <row r="102" spans="3:291" ht="15" customHeight="1">
      <c r="C102" s="310">
        <v>79</v>
      </c>
      <c r="D102" s="303"/>
      <c r="E102" s="675"/>
      <c r="F102" s="144"/>
      <c r="G102" s="144"/>
      <c r="H102" s="367"/>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677" t="str">
        <f t="shared" si="32"/>
        <v/>
      </c>
      <c r="AF102" s="195"/>
      <c r="AG102" s="367"/>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677" t="str">
        <f t="shared" si="33"/>
        <v/>
      </c>
      <c r="BF102" s="195"/>
      <c r="BG102" s="367"/>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677" t="str">
        <f t="shared" si="34"/>
        <v/>
      </c>
      <c r="CF102" s="195"/>
      <c r="CG102" s="367"/>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677" t="str">
        <f t="shared" si="35"/>
        <v/>
      </c>
      <c r="DF102" s="195"/>
      <c r="DG102" s="367"/>
      <c r="DH102" s="144"/>
      <c r="DI102" s="144"/>
      <c r="DJ102" s="144"/>
      <c r="DK102" s="144"/>
      <c r="DL102" s="144"/>
      <c r="DM102" s="144"/>
      <c r="DN102" s="144"/>
      <c r="DO102" s="144"/>
      <c r="DP102" s="144"/>
      <c r="DQ102" s="144"/>
      <c r="DR102" s="144"/>
      <c r="DS102" s="144"/>
      <c r="DT102" s="144"/>
      <c r="DU102" s="144"/>
      <c r="DV102" s="144"/>
      <c r="DW102" s="144"/>
      <c r="DX102" s="144"/>
      <c r="DY102" s="144"/>
      <c r="DZ102" s="144"/>
      <c r="EA102" s="144"/>
      <c r="EB102" s="144"/>
      <c r="EC102" s="144"/>
      <c r="ED102" s="144"/>
      <c r="EE102" s="677" t="str">
        <f t="shared" si="36"/>
        <v/>
      </c>
      <c r="EF102" s="195"/>
      <c r="EG102" s="367"/>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677" t="str">
        <f t="shared" si="37"/>
        <v/>
      </c>
      <c r="FF102" s="195"/>
      <c r="FG102" s="367"/>
      <c r="FH102" s="144"/>
      <c r="FI102" s="144"/>
      <c r="FJ102" s="144"/>
      <c r="FK102" s="144"/>
      <c r="FL102" s="144"/>
      <c r="FM102" s="144"/>
      <c r="FN102" s="144"/>
      <c r="FO102" s="144"/>
      <c r="FP102" s="144"/>
      <c r="FQ102" s="144"/>
      <c r="FR102" s="144"/>
      <c r="FS102" s="144"/>
      <c r="FT102" s="144"/>
      <c r="FU102" s="144"/>
      <c r="FV102" s="144"/>
      <c r="FW102" s="144"/>
      <c r="FX102" s="144"/>
      <c r="FY102" s="144"/>
      <c r="FZ102" s="144"/>
      <c r="GA102" s="144"/>
      <c r="GB102" s="144"/>
      <c r="GC102" s="144"/>
      <c r="GD102" s="144"/>
      <c r="GE102" s="677" t="str">
        <f t="shared" si="38"/>
        <v/>
      </c>
      <c r="GF102" s="195"/>
      <c r="GG102" s="367"/>
      <c r="GH102" s="144"/>
      <c r="GI102" s="144"/>
      <c r="GJ102" s="144"/>
      <c r="GK102" s="144"/>
      <c r="GL102" s="144"/>
      <c r="GM102" s="144"/>
      <c r="GN102" s="144"/>
      <c r="GO102" s="144"/>
      <c r="GP102" s="144"/>
      <c r="GQ102" s="144"/>
      <c r="GR102" s="144"/>
      <c r="GS102" s="144"/>
      <c r="GT102" s="144"/>
      <c r="GU102" s="144"/>
      <c r="GV102" s="144"/>
      <c r="GW102" s="144"/>
      <c r="GX102" s="144"/>
      <c r="GY102" s="144"/>
      <c r="GZ102" s="144"/>
      <c r="HA102" s="144"/>
      <c r="HB102" s="144"/>
      <c r="HC102" s="144"/>
      <c r="HD102" s="144"/>
      <c r="HE102" s="677" t="str">
        <f t="shared" si="39"/>
        <v/>
      </c>
      <c r="HF102" s="195"/>
      <c r="HG102" s="367"/>
      <c r="HH102" s="144"/>
      <c r="HI102" s="144"/>
      <c r="HJ102" s="144"/>
      <c r="HK102" s="144"/>
      <c r="HL102" s="144"/>
      <c r="HM102" s="144"/>
      <c r="HN102" s="144"/>
      <c r="HO102" s="144"/>
      <c r="HP102" s="144"/>
      <c r="HQ102" s="144"/>
      <c r="HR102" s="144"/>
      <c r="HS102" s="144"/>
      <c r="HT102" s="144"/>
      <c r="HU102" s="144"/>
      <c r="HV102" s="144"/>
      <c r="HW102" s="144"/>
      <c r="HX102" s="144"/>
      <c r="HY102" s="144"/>
      <c r="HZ102" s="144"/>
      <c r="IA102" s="144"/>
      <c r="IB102" s="144"/>
      <c r="IC102" s="144"/>
      <c r="ID102" s="144"/>
      <c r="IE102" s="677" t="str">
        <f t="shared" si="40"/>
        <v/>
      </c>
      <c r="IF102" s="195"/>
      <c r="IG102" s="367"/>
      <c r="IH102" s="144"/>
      <c r="II102" s="144"/>
      <c r="IJ102" s="144"/>
      <c r="IK102" s="144"/>
      <c r="IL102" s="144"/>
      <c r="IM102" s="144"/>
      <c r="IN102" s="144"/>
      <c r="IO102" s="144"/>
      <c r="IP102" s="144"/>
      <c r="IQ102" s="144"/>
      <c r="IR102" s="144"/>
      <c r="IS102" s="144"/>
      <c r="IT102" s="144"/>
      <c r="IU102" s="144"/>
      <c r="IV102" s="144"/>
      <c r="IW102" s="144"/>
      <c r="IX102" s="144"/>
      <c r="IY102" s="144"/>
      <c r="IZ102" s="144"/>
      <c r="JA102" s="144"/>
      <c r="JB102" s="144"/>
      <c r="JC102" s="144"/>
      <c r="JD102" s="144"/>
      <c r="JE102" s="677" t="str">
        <f t="shared" si="41"/>
        <v/>
      </c>
      <c r="JF102" s="195"/>
      <c r="JG102" s="367"/>
      <c r="JH102" s="144"/>
      <c r="JI102" s="144"/>
      <c r="JJ102" s="144"/>
      <c r="JK102" s="144"/>
      <c r="JL102" s="144"/>
      <c r="JM102" s="144"/>
      <c r="JN102" s="144"/>
      <c r="JO102" s="144"/>
      <c r="JP102" s="144"/>
      <c r="JQ102" s="144"/>
      <c r="JR102" s="144"/>
      <c r="JS102" s="144"/>
      <c r="JT102" s="144"/>
      <c r="JU102" s="144"/>
      <c r="JV102" s="144"/>
      <c r="JW102" s="144"/>
      <c r="JX102" s="144"/>
      <c r="JY102" s="144"/>
      <c r="JZ102" s="144"/>
      <c r="KA102" s="144"/>
      <c r="KB102" s="144"/>
      <c r="KC102" s="144"/>
      <c r="KD102" s="144"/>
      <c r="KE102" s="677" t="str">
        <f t="shared" si="42"/>
        <v/>
      </c>
    </row>
    <row r="103" spans="3:291" ht="15" customHeight="1">
      <c r="C103" s="310">
        <v>80</v>
      </c>
      <c r="D103" s="303"/>
      <c r="E103" s="675"/>
      <c r="F103" s="144"/>
      <c r="G103" s="144"/>
      <c r="H103" s="367"/>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677" t="str">
        <f t="shared" si="32"/>
        <v/>
      </c>
      <c r="AF103" s="195"/>
      <c r="AG103" s="367"/>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677" t="str">
        <f t="shared" si="33"/>
        <v/>
      </c>
      <c r="BF103" s="195"/>
      <c r="BG103" s="367"/>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677" t="str">
        <f t="shared" si="34"/>
        <v/>
      </c>
      <c r="CF103" s="195"/>
      <c r="CG103" s="367"/>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677" t="str">
        <f t="shared" si="35"/>
        <v/>
      </c>
      <c r="DF103" s="195"/>
      <c r="DG103" s="367"/>
      <c r="DH103" s="144"/>
      <c r="DI103" s="144"/>
      <c r="DJ103" s="144"/>
      <c r="DK103" s="144"/>
      <c r="DL103" s="144"/>
      <c r="DM103" s="144"/>
      <c r="DN103" s="144"/>
      <c r="DO103" s="144"/>
      <c r="DP103" s="144"/>
      <c r="DQ103" s="144"/>
      <c r="DR103" s="144"/>
      <c r="DS103" s="144"/>
      <c r="DT103" s="144"/>
      <c r="DU103" s="144"/>
      <c r="DV103" s="144"/>
      <c r="DW103" s="144"/>
      <c r="DX103" s="144"/>
      <c r="DY103" s="144"/>
      <c r="DZ103" s="144"/>
      <c r="EA103" s="144"/>
      <c r="EB103" s="144"/>
      <c r="EC103" s="144"/>
      <c r="ED103" s="144"/>
      <c r="EE103" s="677" t="str">
        <f t="shared" si="36"/>
        <v/>
      </c>
      <c r="EF103" s="195"/>
      <c r="EG103" s="367"/>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677" t="str">
        <f t="shared" si="37"/>
        <v/>
      </c>
      <c r="FF103" s="195"/>
      <c r="FG103" s="367"/>
      <c r="FH103" s="144"/>
      <c r="FI103" s="144"/>
      <c r="FJ103" s="144"/>
      <c r="FK103" s="144"/>
      <c r="FL103" s="144"/>
      <c r="FM103" s="144"/>
      <c r="FN103" s="144"/>
      <c r="FO103" s="144"/>
      <c r="FP103" s="144"/>
      <c r="FQ103" s="144"/>
      <c r="FR103" s="144"/>
      <c r="FS103" s="144"/>
      <c r="FT103" s="144"/>
      <c r="FU103" s="144"/>
      <c r="FV103" s="144"/>
      <c r="FW103" s="144"/>
      <c r="FX103" s="144"/>
      <c r="FY103" s="144"/>
      <c r="FZ103" s="144"/>
      <c r="GA103" s="144"/>
      <c r="GB103" s="144"/>
      <c r="GC103" s="144"/>
      <c r="GD103" s="144"/>
      <c r="GE103" s="677" t="str">
        <f t="shared" si="38"/>
        <v/>
      </c>
      <c r="GF103" s="195"/>
      <c r="GG103" s="367"/>
      <c r="GH103" s="144"/>
      <c r="GI103" s="144"/>
      <c r="GJ103" s="144"/>
      <c r="GK103" s="144"/>
      <c r="GL103" s="144"/>
      <c r="GM103" s="144"/>
      <c r="GN103" s="144"/>
      <c r="GO103" s="144"/>
      <c r="GP103" s="144"/>
      <c r="GQ103" s="144"/>
      <c r="GR103" s="144"/>
      <c r="GS103" s="144"/>
      <c r="GT103" s="144"/>
      <c r="GU103" s="144"/>
      <c r="GV103" s="144"/>
      <c r="GW103" s="144"/>
      <c r="GX103" s="144"/>
      <c r="GY103" s="144"/>
      <c r="GZ103" s="144"/>
      <c r="HA103" s="144"/>
      <c r="HB103" s="144"/>
      <c r="HC103" s="144"/>
      <c r="HD103" s="144"/>
      <c r="HE103" s="677" t="str">
        <f t="shared" si="39"/>
        <v/>
      </c>
      <c r="HF103" s="195"/>
      <c r="HG103" s="367"/>
      <c r="HH103" s="144"/>
      <c r="HI103" s="144"/>
      <c r="HJ103" s="144"/>
      <c r="HK103" s="144"/>
      <c r="HL103" s="144"/>
      <c r="HM103" s="144"/>
      <c r="HN103" s="144"/>
      <c r="HO103" s="144"/>
      <c r="HP103" s="144"/>
      <c r="HQ103" s="144"/>
      <c r="HR103" s="144"/>
      <c r="HS103" s="144"/>
      <c r="HT103" s="144"/>
      <c r="HU103" s="144"/>
      <c r="HV103" s="144"/>
      <c r="HW103" s="144"/>
      <c r="HX103" s="144"/>
      <c r="HY103" s="144"/>
      <c r="HZ103" s="144"/>
      <c r="IA103" s="144"/>
      <c r="IB103" s="144"/>
      <c r="IC103" s="144"/>
      <c r="ID103" s="144"/>
      <c r="IE103" s="677" t="str">
        <f t="shared" si="40"/>
        <v/>
      </c>
      <c r="IF103" s="195"/>
      <c r="IG103" s="367"/>
      <c r="IH103" s="144"/>
      <c r="II103" s="144"/>
      <c r="IJ103" s="144"/>
      <c r="IK103" s="144"/>
      <c r="IL103" s="144"/>
      <c r="IM103" s="144"/>
      <c r="IN103" s="144"/>
      <c r="IO103" s="144"/>
      <c r="IP103" s="144"/>
      <c r="IQ103" s="144"/>
      <c r="IR103" s="144"/>
      <c r="IS103" s="144"/>
      <c r="IT103" s="144"/>
      <c r="IU103" s="144"/>
      <c r="IV103" s="144"/>
      <c r="IW103" s="144"/>
      <c r="IX103" s="144"/>
      <c r="IY103" s="144"/>
      <c r="IZ103" s="144"/>
      <c r="JA103" s="144"/>
      <c r="JB103" s="144"/>
      <c r="JC103" s="144"/>
      <c r="JD103" s="144"/>
      <c r="JE103" s="677" t="str">
        <f t="shared" si="41"/>
        <v/>
      </c>
      <c r="JF103" s="195"/>
      <c r="JG103" s="367"/>
      <c r="JH103" s="144"/>
      <c r="JI103" s="144"/>
      <c r="JJ103" s="144"/>
      <c r="JK103" s="144"/>
      <c r="JL103" s="144"/>
      <c r="JM103" s="144"/>
      <c r="JN103" s="144"/>
      <c r="JO103" s="144"/>
      <c r="JP103" s="144"/>
      <c r="JQ103" s="144"/>
      <c r="JR103" s="144"/>
      <c r="JS103" s="144"/>
      <c r="JT103" s="144"/>
      <c r="JU103" s="144"/>
      <c r="JV103" s="144"/>
      <c r="JW103" s="144"/>
      <c r="JX103" s="144"/>
      <c r="JY103" s="144"/>
      <c r="JZ103" s="144"/>
      <c r="KA103" s="144"/>
      <c r="KB103" s="144"/>
      <c r="KC103" s="144"/>
      <c r="KD103" s="144"/>
      <c r="KE103" s="677" t="str">
        <f t="shared" si="42"/>
        <v/>
      </c>
    </row>
    <row r="104" spans="3:291" ht="15" customHeight="1">
      <c r="C104" s="310">
        <v>81</v>
      </c>
      <c r="D104" s="303"/>
      <c r="E104" s="675"/>
      <c r="F104" s="144"/>
      <c r="G104" s="144"/>
      <c r="H104" s="367"/>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677" t="str">
        <f t="shared" si="32"/>
        <v/>
      </c>
      <c r="AF104" s="195"/>
      <c r="AG104" s="367"/>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677" t="str">
        <f t="shared" si="33"/>
        <v/>
      </c>
      <c r="BF104" s="195"/>
      <c r="BG104" s="367"/>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677" t="str">
        <f t="shared" si="34"/>
        <v/>
      </c>
      <c r="CF104" s="195"/>
      <c r="CG104" s="367"/>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677" t="str">
        <f t="shared" si="35"/>
        <v/>
      </c>
      <c r="DF104" s="195"/>
      <c r="DG104" s="367"/>
      <c r="DH104" s="144"/>
      <c r="DI104" s="144"/>
      <c r="DJ104" s="144"/>
      <c r="DK104" s="144"/>
      <c r="DL104" s="144"/>
      <c r="DM104" s="144"/>
      <c r="DN104" s="144"/>
      <c r="DO104" s="144"/>
      <c r="DP104" s="144"/>
      <c r="DQ104" s="144"/>
      <c r="DR104" s="144"/>
      <c r="DS104" s="144"/>
      <c r="DT104" s="144"/>
      <c r="DU104" s="144"/>
      <c r="DV104" s="144"/>
      <c r="DW104" s="144"/>
      <c r="DX104" s="144"/>
      <c r="DY104" s="144"/>
      <c r="DZ104" s="144"/>
      <c r="EA104" s="144"/>
      <c r="EB104" s="144"/>
      <c r="EC104" s="144"/>
      <c r="ED104" s="144"/>
      <c r="EE104" s="677" t="str">
        <f t="shared" si="36"/>
        <v/>
      </c>
      <c r="EF104" s="195"/>
      <c r="EG104" s="367"/>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677" t="str">
        <f t="shared" si="37"/>
        <v/>
      </c>
      <c r="FF104" s="195"/>
      <c r="FG104" s="367"/>
      <c r="FH104" s="144"/>
      <c r="FI104" s="144"/>
      <c r="FJ104" s="144"/>
      <c r="FK104" s="144"/>
      <c r="FL104" s="144"/>
      <c r="FM104" s="144"/>
      <c r="FN104" s="144"/>
      <c r="FO104" s="144"/>
      <c r="FP104" s="144"/>
      <c r="FQ104" s="144"/>
      <c r="FR104" s="144"/>
      <c r="FS104" s="144"/>
      <c r="FT104" s="144"/>
      <c r="FU104" s="144"/>
      <c r="FV104" s="144"/>
      <c r="FW104" s="144"/>
      <c r="FX104" s="144"/>
      <c r="FY104" s="144"/>
      <c r="FZ104" s="144"/>
      <c r="GA104" s="144"/>
      <c r="GB104" s="144"/>
      <c r="GC104" s="144"/>
      <c r="GD104" s="144"/>
      <c r="GE104" s="677" t="str">
        <f t="shared" si="38"/>
        <v/>
      </c>
      <c r="GF104" s="195"/>
      <c r="GG104" s="367"/>
      <c r="GH104" s="144"/>
      <c r="GI104" s="144"/>
      <c r="GJ104" s="144"/>
      <c r="GK104" s="144"/>
      <c r="GL104" s="144"/>
      <c r="GM104" s="144"/>
      <c r="GN104" s="144"/>
      <c r="GO104" s="144"/>
      <c r="GP104" s="144"/>
      <c r="GQ104" s="144"/>
      <c r="GR104" s="144"/>
      <c r="GS104" s="144"/>
      <c r="GT104" s="144"/>
      <c r="GU104" s="144"/>
      <c r="GV104" s="144"/>
      <c r="GW104" s="144"/>
      <c r="GX104" s="144"/>
      <c r="GY104" s="144"/>
      <c r="GZ104" s="144"/>
      <c r="HA104" s="144"/>
      <c r="HB104" s="144"/>
      <c r="HC104" s="144"/>
      <c r="HD104" s="144"/>
      <c r="HE104" s="677" t="str">
        <f t="shared" si="39"/>
        <v/>
      </c>
      <c r="HF104" s="195"/>
      <c r="HG104" s="367"/>
      <c r="HH104" s="144"/>
      <c r="HI104" s="144"/>
      <c r="HJ104" s="144"/>
      <c r="HK104" s="144"/>
      <c r="HL104" s="144"/>
      <c r="HM104" s="144"/>
      <c r="HN104" s="144"/>
      <c r="HO104" s="144"/>
      <c r="HP104" s="144"/>
      <c r="HQ104" s="144"/>
      <c r="HR104" s="144"/>
      <c r="HS104" s="144"/>
      <c r="HT104" s="144"/>
      <c r="HU104" s="144"/>
      <c r="HV104" s="144"/>
      <c r="HW104" s="144"/>
      <c r="HX104" s="144"/>
      <c r="HY104" s="144"/>
      <c r="HZ104" s="144"/>
      <c r="IA104" s="144"/>
      <c r="IB104" s="144"/>
      <c r="IC104" s="144"/>
      <c r="ID104" s="144"/>
      <c r="IE104" s="677" t="str">
        <f t="shared" si="40"/>
        <v/>
      </c>
      <c r="IF104" s="195"/>
      <c r="IG104" s="367"/>
      <c r="IH104" s="144"/>
      <c r="II104" s="144"/>
      <c r="IJ104" s="144"/>
      <c r="IK104" s="144"/>
      <c r="IL104" s="144"/>
      <c r="IM104" s="144"/>
      <c r="IN104" s="144"/>
      <c r="IO104" s="144"/>
      <c r="IP104" s="144"/>
      <c r="IQ104" s="144"/>
      <c r="IR104" s="144"/>
      <c r="IS104" s="144"/>
      <c r="IT104" s="144"/>
      <c r="IU104" s="144"/>
      <c r="IV104" s="144"/>
      <c r="IW104" s="144"/>
      <c r="IX104" s="144"/>
      <c r="IY104" s="144"/>
      <c r="IZ104" s="144"/>
      <c r="JA104" s="144"/>
      <c r="JB104" s="144"/>
      <c r="JC104" s="144"/>
      <c r="JD104" s="144"/>
      <c r="JE104" s="677" t="str">
        <f t="shared" si="41"/>
        <v/>
      </c>
      <c r="JF104" s="195"/>
      <c r="JG104" s="367"/>
      <c r="JH104" s="144"/>
      <c r="JI104" s="144"/>
      <c r="JJ104" s="144"/>
      <c r="JK104" s="144"/>
      <c r="JL104" s="144"/>
      <c r="JM104" s="144"/>
      <c r="JN104" s="144"/>
      <c r="JO104" s="144"/>
      <c r="JP104" s="144"/>
      <c r="JQ104" s="144"/>
      <c r="JR104" s="144"/>
      <c r="JS104" s="144"/>
      <c r="JT104" s="144"/>
      <c r="JU104" s="144"/>
      <c r="JV104" s="144"/>
      <c r="JW104" s="144"/>
      <c r="JX104" s="144"/>
      <c r="JY104" s="144"/>
      <c r="JZ104" s="144"/>
      <c r="KA104" s="144"/>
      <c r="KB104" s="144"/>
      <c r="KC104" s="144"/>
      <c r="KD104" s="144"/>
      <c r="KE104" s="677" t="str">
        <f t="shared" si="42"/>
        <v/>
      </c>
    </row>
    <row r="105" spans="3:291" ht="15" customHeight="1">
      <c r="C105" s="310">
        <v>82</v>
      </c>
      <c r="D105" s="303"/>
      <c r="E105" s="675"/>
      <c r="F105" s="144"/>
      <c r="G105" s="144"/>
      <c r="H105" s="367"/>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677" t="str">
        <f t="shared" si="32"/>
        <v/>
      </c>
      <c r="AF105" s="195"/>
      <c r="AG105" s="367"/>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677" t="str">
        <f t="shared" si="33"/>
        <v/>
      </c>
      <c r="BF105" s="195"/>
      <c r="BG105" s="367"/>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677" t="str">
        <f t="shared" si="34"/>
        <v/>
      </c>
      <c r="CF105" s="195"/>
      <c r="CG105" s="367"/>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677" t="str">
        <f t="shared" si="35"/>
        <v/>
      </c>
      <c r="DF105" s="195"/>
      <c r="DG105" s="367"/>
      <c r="DH105" s="144"/>
      <c r="DI105" s="144"/>
      <c r="DJ105" s="144"/>
      <c r="DK105" s="144"/>
      <c r="DL105" s="144"/>
      <c r="DM105" s="144"/>
      <c r="DN105" s="144"/>
      <c r="DO105" s="144"/>
      <c r="DP105" s="144"/>
      <c r="DQ105" s="144"/>
      <c r="DR105" s="144"/>
      <c r="DS105" s="144"/>
      <c r="DT105" s="144"/>
      <c r="DU105" s="144"/>
      <c r="DV105" s="144"/>
      <c r="DW105" s="144"/>
      <c r="DX105" s="144"/>
      <c r="DY105" s="144"/>
      <c r="DZ105" s="144"/>
      <c r="EA105" s="144"/>
      <c r="EB105" s="144"/>
      <c r="EC105" s="144"/>
      <c r="ED105" s="144"/>
      <c r="EE105" s="677" t="str">
        <f t="shared" si="36"/>
        <v/>
      </c>
      <c r="EF105" s="195"/>
      <c r="EG105" s="367"/>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677" t="str">
        <f t="shared" si="37"/>
        <v/>
      </c>
      <c r="FF105" s="195"/>
      <c r="FG105" s="367"/>
      <c r="FH105" s="144"/>
      <c r="FI105" s="144"/>
      <c r="FJ105" s="144"/>
      <c r="FK105" s="144"/>
      <c r="FL105" s="144"/>
      <c r="FM105" s="144"/>
      <c r="FN105" s="144"/>
      <c r="FO105" s="144"/>
      <c r="FP105" s="144"/>
      <c r="FQ105" s="144"/>
      <c r="FR105" s="144"/>
      <c r="FS105" s="144"/>
      <c r="FT105" s="144"/>
      <c r="FU105" s="144"/>
      <c r="FV105" s="144"/>
      <c r="FW105" s="144"/>
      <c r="FX105" s="144"/>
      <c r="FY105" s="144"/>
      <c r="FZ105" s="144"/>
      <c r="GA105" s="144"/>
      <c r="GB105" s="144"/>
      <c r="GC105" s="144"/>
      <c r="GD105" s="144"/>
      <c r="GE105" s="677" t="str">
        <f t="shared" si="38"/>
        <v/>
      </c>
      <c r="GF105" s="195"/>
      <c r="GG105" s="367"/>
      <c r="GH105" s="144"/>
      <c r="GI105" s="144"/>
      <c r="GJ105" s="144"/>
      <c r="GK105" s="144"/>
      <c r="GL105" s="144"/>
      <c r="GM105" s="144"/>
      <c r="GN105" s="144"/>
      <c r="GO105" s="144"/>
      <c r="GP105" s="144"/>
      <c r="GQ105" s="144"/>
      <c r="GR105" s="144"/>
      <c r="GS105" s="144"/>
      <c r="GT105" s="144"/>
      <c r="GU105" s="144"/>
      <c r="GV105" s="144"/>
      <c r="GW105" s="144"/>
      <c r="GX105" s="144"/>
      <c r="GY105" s="144"/>
      <c r="GZ105" s="144"/>
      <c r="HA105" s="144"/>
      <c r="HB105" s="144"/>
      <c r="HC105" s="144"/>
      <c r="HD105" s="144"/>
      <c r="HE105" s="677" t="str">
        <f t="shared" si="39"/>
        <v/>
      </c>
      <c r="HF105" s="195"/>
      <c r="HG105" s="367"/>
      <c r="HH105" s="144"/>
      <c r="HI105" s="144"/>
      <c r="HJ105" s="144"/>
      <c r="HK105" s="144"/>
      <c r="HL105" s="144"/>
      <c r="HM105" s="144"/>
      <c r="HN105" s="144"/>
      <c r="HO105" s="144"/>
      <c r="HP105" s="144"/>
      <c r="HQ105" s="144"/>
      <c r="HR105" s="144"/>
      <c r="HS105" s="144"/>
      <c r="HT105" s="144"/>
      <c r="HU105" s="144"/>
      <c r="HV105" s="144"/>
      <c r="HW105" s="144"/>
      <c r="HX105" s="144"/>
      <c r="HY105" s="144"/>
      <c r="HZ105" s="144"/>
      <c r="IA105" s="144"/>
      <c r="IB105" s="144"/>
      <c r="IC105" s="144"/>
      <c r="ID105" s="144"/>
      <c r="IE105" s="677" t="str">
        <f t="shared" si="40"/>
        <v/>
      </c>
      <c r="IF105" s="195"/>
      <c r="IG105" s="367"/>
      <c r="IH105" s="144"/>
      <c r="II105" s="144"/>
      <c r="IJ105" s="144"/>
      <c r="IK105" s="144"/>
      <c r="IL105" s="144"/>
      <c r="IM105" s="144"/>
      <c r="IN105" s="144"/>
      <c r="IO105" s="144"/>
      <c r="IP105" s="144"/>
      <c r="IQ105" s="144"/>
      <c r="IR105" s="144"/>
      <c r="IS105" s="144"/>
      <c r="IT105" s="144"/>
      <c r="IU105" s="144"/>
      <c r="IV105" s="144"/>
      <c r="IW105" s="144"/>
      <c r="IX105" s="144"/>
      <c r="IY105" s="144"/>
      <c r="IZ105" s="144"/>
      <c r="JA105" s="144"/>
      <c r="JB105" s="144"/>
      <c r="JC105" s="144"/>
      <c r="JD105" s="144"/>
      <c r="JE105" s="677" t="str">
        <f t="shared" si="41"/>
        <v/>
      </c>
      <c r="JF105" s="195"/>
      <c r="JG105" s="367"/>
      <c r="JH105" s="144"/>
      <c r="JI105" s="144"/>
      <c r="JJ105" s="144"/>
      <c r="JK105" s="144"/>
      <c r="JL105" s="144"/>
      <c r="JM105" s="144"/>
      <c r="JN105" s="144"/>
      <c r="JO105" s="144"/>
      <c r="JP105" s="144"/>
      <c r="JQ105" s="144"/>
      <c r="JR105" s="144"/>
      <c r="JS105" s="144"/>
      <c r="JT105" s="144"/>
      <c r="JU105" s="144"/>
      <c r="JV105" s="144"/>
      <c r="JW105" s="144"/>
      <c r="JX105" s="144"/>
      <c r="JY105" s="144"/>
      <c r="JZ105" s="144"/>
      <c r="KA105" s="144"/>
      <c r="KB105" s="144"/>
      <c r="KC105" s="144"/>
      <c r="KD105" s="144"/>
      <c r="KE105" s="677" t="str">
        <f t="shared" si="42"/>
        <v/>
      </c>
    </row>
    <row r="106" spans="3:291" ht="15" customHeight="1">
      <c r="C106" s="310">
        <v>83</v>
      </c>
      <c r="D106" s="303"/>
      <c r="E106" s="675"/>
      <c r="F106" s="144"/>
      <c r="G106" s="144"/>
      <c r="H106" s="367"/>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677" t="str">
        <f t="shared" si="32"/>
        <v/>
      </c>
      <c r="AF106" s="195"/>
      <c r="AG106" s="367"/>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677" t="str">
        <f t="shared" si="33"/>
        <v/>
      </c>
      <c r="BF106" s="195"/>
      <c r="BG106" s="367"/>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677" t="str">
        <f t="shared" si="34"/>
        <v/>
      </c>
      <c r="CF106" s="195"/>
      <c r="CG106" s="367"/>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677" t="str">
        <f t="shared" si="35"/>
        <v/>
      </c>
      <c r="DF106" s="195"/>
      <c r="DG106" s="367"/>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144"/>
      <c r="EE106" s="677" t="str">
        <f t="shared" si="36"/>
        <v/>
      </c>
      <c r="EF106" s="195"/>
      <c r="EG106" s="367"/>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677" t="str">
        <f t="shared" si="37"/>
        <v/>
      </c>
      <c r="FF106" s="195"/>
      <c r="FG106" s="367"/>
      <c r="FH106" s="144"/>
      <c r="FI106" s="144"/>
      <c r="FJ106" s="144"/>
      <c r="FK106" s="144"/>
      <c r="FL106" s="144"/>
      <c r="FM106" s="144"/>
      <c r="FN106" s="144"/>
      <c r="FO106" s="144"/>
      <c r="FP106" s="144"/>
      <c r="FQ106" s="144"/>
      <c r="FR106" s="144"/>
      <c r="FS106" s="144"/>
      <c r="FT106" s="144"/>
      <c r="FU106" s="144"/>
      <c r="FV106" s="144"/>
      <c r="FW106" s="144"/>
      <c r="FX106" s="144"/>
      <c r="FY106" s="144"/>
      <c r="FZ106" s="144"/>
      <c r="GA106" s="144"/>
      <c r="GB106" s="144"/>
      <c r="GC106" s="144"/>
      <c r="GD106" s="144"/>
      <c r="GE106" s="677" t="str">
        <f t="shared" si="38"/>
        <v/>
      </c>
      <c r="GF106" s="195"/>
      <c r="GG106" s="367"/>
      <c r="GH106" s="144"/>
      <c r="GI106" s="144"/>
      <c r="GJ106" s="144"/>
      <c r="GK106" s="144"/>
      <c r="GL106" s="144"/>
      <c r="GM106" s="144"/>
      <c r="GN106" s="144"/>
      <c r="GO106" s="144"/>
      <c r="GP106" s="144"/>
      <c r="GQ106" s="144"/>
      <c r="GR106" s="144"/>
      <c r="GS106" s="144"/>
      <c r="GT106" s="144"/>
      <c r="GU106" s="144"/>
      <c r="GV106" s="144"/>
      <c r="GW106" s="144"/>
      <c r="GX106" s="144"/>
      <c r="GY106" s="144"/>
      <c r="GZ106" s="144"/>
      <c r="HA106" s="144"/>
      <c r="HB106" s="144"/>
      <c r="HC106" s="144"/>
      <c r="HD106" s="144"/>
      <c r="HE106" s="677" t="str">
        <f t="shared" si="39"/>
        <v/>
      </c>
      <c r="HF106" s="195"/>
      <c r="HG106" s="367"/>
      <c r="HH106" s="144"/>
      <c r="HI106" s="144"/>
      <c r="HJ106" s="144"/>
      <c r="HK106" s="144"/>
      <c r="HL106" s="144"/>
      <c r="HM106" s="144"/>
      <c r="HN106" s="144"/>
      <c r="HO106" s="144"/>
      <c r="HP106" s="144"/>
      <c r="HQ106" s="144"/>
      <c r="HR106" s="144"/>
      <c r="HS106" s="144"/>
      <c r="HT106" s="144"/>
      <c r="HU106" s="144"/>
      <c r="HV106" s="144"/>
      <c r="HW106" s="144"/>
      <c r="HX106" s="144"/>
      <c r="HY106" s="144"/>
      <c r="HZ106" s="144"/>
      <c r="IA106" s="144"/>
      <c r="IB106" s="144"/>
      <c r="IC106" s="144"/>
      <c r="ID106" s="144"/>
      <c r="IE106" s="677" t="str">
        <f t="shared" si="40"/>
        <v/>
      </c>
      <c r="IF106" s="195"/>
      <c r="IG106" s="367"/>
      <c r="IH106" s="144"/>
      <c r="II106" s="144"/>
      <c r="IJ106" s="144"/>
      <c r="IK106" s="144"/>
      <c r="IL106" s="144"/>
      <c r="IM106" s="144"/>
      <c r="IN106" s="144"/>
      <c r="IO106" s="144"/>
      <c r="IP106" s="144"/>
      <c r="IQ106" s="144"/>
      <c r="IR106" s="144"/>
      <c r="IS106" s="144"/>
      <c r="IT106" s="144"/>
      <c r="IU106" s="144"/>
      <c r="IV106" s="144"/>
      <c r="IW106" s="144"/>
      <c r="IX106" s="144"/>
      <c r="IY106" s="144"/>
      <c r="IZ106" s="144"/>
      <c r="JA106" s="144"/>
      <c r="JB106" s="144"/>
      <c r="JC106" s="144"/>
      <c r="JD106" s="144"/>
      <c r="JE106" s="677" t="str">
        <f t="shared" si="41"/>
        <v/>
      </c>
      <c r="JF106" s="195"/>
      <c r="JG106" s="367"/>
      <c r="JH106" s="144"/>
      <c r="JI106" s="144"/>
      <c r="JJ106" s="144"/>
      <c r="JK106" s="144"/>
      <c r="JL106" s="144"/>
      <c r="JM106" s="144"/>
      <c r="JN106" s="144"/>
      <c r="JO106" s="144"/>
      <c r="JP106" s="144"/>
      <c r="JQ106" s="144"/>
      <c r="JR106" s="144"/>
      <c r="JS106" s="144"/>
      <c r="JT106" s="144"/>
      <c r="JU106" s="144"/>
      <c r="JV106" s="144"/>
      <c r="JW106" s="144"/>
      <c r="JX106" s="144"/>
      <c r="JY106" s="144"/>
      <c r="JZ106" s="144"/>
      <c r="KA106" s="144"/>
      <c r="KB106" s="144"/>
      <c r="KC106" s="144"/>
      <c r="KD106" s="144"/>
      <c r="KE106" s="677" t="str">
        <f t="shared" si="42"/>
        <v/>
      </c>
    </row>
    <row r="107" spans="3:291" ht="15" customHeight="1">
      <c r="C107" s="310">
        <v>84</v>
      </c>
      <c r="D107" s="303"/>
      <c r="E107" s="675"/>
      <c r="F107" s="144"/>
      <c r="G107" s="144"/>
      <c r="H107" s="367"/>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677" t="str">
        <f t="shared" si="32"/>
        <v/>
      </c>
      <c r="AF107" s="195"/>
      <c r="AG107" s="367"/>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677" t="str">
        <f t="shared" si="33"/>
        <v/>
      </c>
      <c r="BF107" s="195"/>
      <c r="BG107" s="367"/>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677" t="str">
        <f t="shared" si="34"/>
        <v/>
      </c>
      <c r="CF107" s="195"/>
      <c r="CG107" s="367"/>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677" t="str">
        <f t="shared" si="35"/>
        <v/>
      </c>
      <c r="DF107" s="195"/>
      <c r="DG107" s="367"/>
      <c r="DH107" s="144"/>
      <c r="DI107" s="144"/>
      <c r="DJ107" s="144"/>
      <c r="DK107" s="144"/>
      <c r="DL107" s="144"/>
      <c r="DM107" s="144"/>
      <c r="DN107" s="144"/>
      <c r="DO107" s="144"/>
      <c r="DP107" s="144"/>
      <c r="DQ107" s="144"/>
      <c r="DR107" s="144"/>
      <c r="DS107" s="144"/>
      <c r="DT107" s="144"/>
      <c r="DU107" s="144"/>
      <c r="DV107" s="144"/>
      <c r="DW107" s="144"/>
      <c r="DX107" s="144"/>
      <c r="DY107" s="144"/>
      <c r="DZ107" s="144"/>
      <c r="EA107" s="144"/>
      <c r="EB107" s="144"/>
      <c r="EC107" s="144"/>
      <c r="ED107" s="144"/>
      <c r="EE107" s="677" t="str">
        <f t="shared" si="36"/>
        <v/>
      </c>
      <c r="EF107" s="195"/>
      <c r="EG107" s="367"/>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677" t="str">
        <f t="shared" si="37"/>
        <v/>
      </c>
      <c r="FF107" s="195"/>
      <c r="FG107" s="367"/>
      <c r="FH107" s="144"/>
      <c r="FI107" s="144"/>
      <c r="FJ107" s="144"/>
      <c r="FK107" s="144"/>
      <c r="FL107" s="144"/>
      <c r="FM107" s="144"/>
      <c r="FN107" s="144"/>
      <c r="FO107" s="144"/>
      <c r="FP107" s="144"/>
      <c r="FQ107" s="144"/>
      <c r="FR107" s="144"/>
      <c r="FS107" s="144"/>
      <c r="FT107" s="144"/>
      <c r="FU107" s="144"/>
      <c r="FV107" s="144"/>
      <c r="FW107" s="144"/>
      <c r="FX107" s="144"/>
      <c r="FY107" s="144"/>
      <c r="FZ107" s="144"/>
      <c r="GA107" s="144"/>
      <c r="GB107" s="144"/>
      <c r="GC107" s="144"/>
      <c r="GD107" s="144"/>
      <c r="GE107" s="677" t="str">
        <f t="shared" si="38"/>
        <v/>
      </c>
      <c r="GF107" s="195"/>
      <c r="GG107" s="367"/>
      <c r="GH107" s="144"/>
      <c r="GI107" s="144"/>
      <c r="GJ107" s="144"/>
      <c r="GK107" s="144"/>
      <c r="GL107" s="144"/>
      <c r="GM107" s="144"/>
      <c r="GN107" s="144"/>
      <c r="GO107" s="144"/>
      <c r="GP107" s="144"/>
      <c r="GQ107" s="144"/>
      <c r="GR107" s="144"/>
      <c r="GS107" s="144"/>
      <c r="GT107" s="144"/>
      <c r="GU107" s="144"/>
      <c r="GV107" s="144"/>
      <c r="GW107" s="144"/>
      <c r="GX107" s="144"/>
      <c r="GY107" s="144"/>
      <c r="GZ107" s="144"/>
      <c r="HA107" s="144"/>
      <c r="HB107" s="144"/>
      <c r="HC107" s="144"/>
      <c r="HD107" s="144"/>
      <c r="HE107" s="677" t="str">
        <f t="shared" si="39"/>
        <v/>
      </c>
      <c r="HF107" s="195"/>
      <c r="HG107" s="367"/>
      <c r="HH107" s="144"/>
      <c r="HI107" s="144"/>
      <c r="HJ107" s="144"/>
      <c r="HK107" s="144"/>
      <c r="HL107" s="144"/>
      <c r="HM107" s="144"/>
      <c r="HN107" s="144"/>
      <c r="HO107" s="144"/>
      <c r="HP107" s="144"/>
      <c r="HQ107" s="144"/>
      <c r="HR107" s="144"/>
      <c r="HS107" s="144"/>
      <c r="HT107" s="144"/>
      <c r="HU107" s="144"/>
      <c r="HV107" s="144"/>
      <c r="HW107" s="144"/>
      <c r="HX107" s="144"/>
      <c r="HY107" s="144"/>
      <c r="HZ107" s="144"/>
      <c r="IA107" s="144"/>
      <c r="IB107" s="144"/>
      <c r="IC107" s="144"/>
      <c r="ID107" s="144"/>
      <c r="IE107" s="677" t="str">
        <f t="shared" si="40"/>
        <v/>
      </c>
      <c r="IF107" s="195"/>
      <c r="IG107" s="367"/>
      <c r="IH107" s="144"/>
      <c r="II107" s="144"/>
      <c r="IJ107" s="144"/>
      <c r="IK107" s="144"/>
      <c r="IL107" s="144"/>
      <c r="IM107" s="144"/>
      <c r="IN107" s="144"/>
      <c r="IO107" s="144"/>
      <c r="IP107" s="144"/>
      <c r="IQ107" s="144"/>
      <c r="IR107" s="144"/>
      <c r="IS107" s="144"/>
      <c r="IT107" s="144"/>
      <c r="IU107" s="144"/>
      <c r="IV107" s="144"/>
      <c r="IW107" s="144"/>
      <c r="IX107" s="144"/>
      <c r="IY107" s="144"/>
      <c r="IZ107" s="144"/>
      <c r="JA107" s="144"/>
      <c r="JB107" s="144"/>
      <c r="JC107" s="144"/>
      <c r="JD107" s="144"/>
      <c r="JE107" s="677" t="str">
        <f t="shared" si="41"/>
        <v/>
      </c>
      <c r="JF107" s="195"/>
      <c r="JG107" s="367"/>
      <c r="JH107" s="144"/>
      <c r="JI107" s="144"/>
      <c r="JJ107" s="144"/>
      <c r="JK107" s="144"/>
      <c r="JL107" s="144"/>
      <c r="JM107" s="144"/>
      <c r="JN107" s="144"/>
      <c r="JO107" s="144"/>
      <c r="JP107" s="144"/>
      <c r="JQ107" s="144"/>
      <c r="JR107" s="144"/>
      <c r="JS107" s="144"/>
      <c r="JT107" s="144"/>
      <c r="JU107" s="144"/>
      <c r="JV107" s="144"/>
      <c r="JW107" s="144"/>
      <c r="JX107" s="144"/>
      <c r="JY107" s="144"/>
      <c r="JZ107" s="144"/>
      <c r="KA107" s="144"/>
      <c r="KB107" s="144"/>
      <c r="KC107" s="144"/>
      <c r="KD107" s="144"/>
      <c r="KE107" s="677" t="str">
        <f t="shared" si="42"/>
        <v/>
      </c>
    </row>
    <row r="108" spans="3:291" ht="15" customHeight="1">
      <c r="C108" s="310">
        <v>85</v>
      </c>
      <c r="D108" s="303"/>
      <c r="E108" s="675"/>
      <c r="F108" s="144"/>
      <c r="G108" s="144"/>
      <c r="H108" s="367"/>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677" t="str">
        <f t="shared" si="32"/>
        <v/>
      </c>
      <c r="AF108" s="195"/>
      <c r="AG108" s="367"/>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677" t="str">
        <f t="shared" si="33"/>
        <v/>
      </c>
      <c r="BF108" s="195"/>
      <c r="BG108" s="367"/>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677" t="str">
        <f t="shared" si="34"/>
        <v/>
      </c>
      <c r="CF108" s="195"/>
      <c r="CG108" s="367"/>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677" t="str">
        <f t="shared" si="35"/>
        <v/>
      </c>
      <c r="DF108" s="195"/>
      <c r="DG108" s="367"/>
      <c r="DH108" s="144"/>
      <c r="DI108" s="144"/>
      <c r="DJ108" s="144"/>
      <c r="DK108" s="144"/>
      <c r="DL108" s="144"/>
      <c r="DM108" s="144"/>
      <c r="DN108" s="144"/>
      <c r="DO108" s="144"/>
      <c r="DP108" s="144"/>
      <c r="DQ108" s="144"/>
      <c r="DR108" s="144"/>
      <c r="DS108" s="144"/>
      <c r="DT108" s="144"/>
      <c r="DU108" s="144"/>
      <c r="DV108" s="144"/>
      <c r="DW108" s="144"/>
      <c r="DX108" s="144"/>
      <c r="DY108" s="144"/>
      <c r="DZ108" s="144"/>
      <c r="EA108" s="144"/>
      <c r="EB108" s="144"/>
      <c r="EC108" s="144"/>
      <c r="ED108" s="144"/>
      <c r="EE108" s="677" t="str">
        <f t="shared" si="36"/>
        <v/>
      </c>
      <c r="EF108" s="195"/>
      <c r="EG108" s="367"/>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677" t="str">
        <f t="shared" si="37"/>
        <v/>
      </c>
      <c r="FF108" s="195"/>
      <c r="FG108" s="367"/>
      <c r="FH108" s="144"/>
      <c r="FI108" s="144"/>
      <c r="FJ108" s="144"/>
      <c r="FK108" s="144"/>
      <c r="FL108" s="144"/>
      <c r="FM108" s="144"/>
      <c r="FN108" s="144"/>
      <c r="FO108" s="144"/>
      <c r="FP108" s="144"/>
      <c r="FQ108" s="144"/>
      <c r="FR108" s="144"/>
      <c r="FS108" s="144"/>
      <c r="FT108" s="144"/>
      <c r="FU108" s="144"/>
      <c r="FV108" s="144"/>
      <c r="FW108" s="144"/>
      <c r="FX108" s="144"/>
      <c r="FY108" s="144"/>
      <c r="FZ108" s="144"/>
      <c r="GA108" s="144"/>
      <c r="GB108" s="144"/>
      <c r="GC108" s="144"/>
      <c r="GD108" s="144"/>
      <c r="GE108" s="677" t="str">
        <f t="shared" si="38"/>
        <v/>
      </c>
      <c r="GF108" s="195"/>
      <c r="GG108" s="367"/>
      <c r="GH108" s="144"/>
      <c r="GI108" s="144"/>
      <c r="GJ108" s="144"/>
      <c r="GK108" s="144"/>
      <c r="GL108" s="144"/>
      <c r="GM108" s="144"/>
      <c r="GN108" s="144"/>
      <c r="GO108" s="144"/>
      <c r="GP108" s="144"/>
      <c r="GQ108" s="144"/>
      <c r="GR108" s="144"/>
      <c r="GS108" s="144"/>
      <c r="GT108" s="144"/>
      <c r="GU108" s="144"/>
      <c r="GV108" s="144"/>
      <c r="GW108" s="144"/>
      <c r="GX108" s="144"/>
      <c r="GY108" s="144"/>
      <c r="GZ108" s="144"/>
      <c r="HA108" s="144"/>
      <c r="HB108" s="144"/>
      <c r="HC108" s="144"/>
      <c r="HD108" s="144"/>
      <c r="HE108" s="677" t="str">
        <f t="shared" si="39"/>
        <v/>
      </c>
      <c r="HF108" s="195"/>
      <c r="HG108" s="367"/>
      <c r="HH108" s="144"/>
      <c r="HI108" s="144"/>
      <c r="HJ108" s="144"/>
      <c r="HK108" s="144"/>
      <c r="HL108" s="144"/>
      <c r="HM108" s="144"/>
      <c r="HN108" s="144"/>
      <c r="HO108" s="144"/>
      <c r="HP108" s="144"/>
      <c r="HQ108" s="144"/>
      <c r="HR108" s="144"/>
      <c r="HS108" s="144"/>
      <c r="HT108" s="144"/>
      <c r="HU108" s="144"/>
      <c r="HV108" s="144"/>
      <c r="HW108" s="144"/>
      <c r="HX108" s="144"/>
      <c r="HY108" s="144"/>
      <c r="HZ108" s="144"/>
      <c r="IA108" s="144"/>
      <c r="IB108" s="144"/>
      <c r="IC108" s="144"/>
      <c r="ID108" s="144"/>
      <c r="IE108" s="677" t="str">
        <f t="shared" si="40"/>
        <v/>
      </c>
      <c r="IF108" s="195"/>
      <c r="IG108" s="367"/>
      <c r="IH108" s="144"/>
      <c r="II108" s="144"/>
      <c r="IJ108" s="144"/>
      <c r="IK108" s="144"/>
      <c r="IL108" s="144"/>
      <c r="IM108" s="144"/>
      <c r="IN108" s="144"/>
      <c r="IO108" s="144"/>
      <c r="IP108" s="144"/>
      <c r="IQ108" s="144"/>
      <c r="IR108" s="144"/>
      <c r="IS108" s="144"/>
      <c r="IT108" s="144"/>
      <c r="IU108" s="144"/>
      <c r="IV108" s="144"/>
      <c r="IW108" s="144"/>
      <c r="IX108" s="144"/>
      <c r="IY108" s="144"/>
      <c r="IZ108" s="144"/>
      <c r="JA108" s="144"/>
      <c r="JB108" s="144"/>
      <c r="JC108" s="144"/>
      <c r="JD108" s="144"/>
      <c r="JE108" s="677" t="str">
        <f t="shared" si="41"/>
        <v/>
      </c>
      <c r="JF108" s="195"/>
      <c r="JG108" s="367"/>
      <c r="JH108" s="144"/>
      <c r="JI108" s="144"/>
      <c r="JJ108" s="144"/>
      <c r="JK108" s="144"/>
      <c r="JL108" s="144"/>
      <c r="JM108" s="144"/>
      <c r="JN108" s="144"/>
      <c r="JO108" s="144"/>
      <c r="JP108" s="144"/>
      <c r="JQ108" s="144"/>
      <c r="JR108" s="144"/>
      <c r="JS108" s="144"/>
      <c r="JT108" s="144"/>
      <c r="JU108" s="144"/>
      <c r="JV108" s="144"/>
      <c r="JW108" s="144"/>
      <c r="JX108" s="144"/>
      <c r="JY108" s="144"/>
      <c r="JZ108" s="144"/>
      <c r="KA108" s="144"/>
      <c r="KB108" s="144"/>
      <c r="KC108" s="144"/>
      <c r="KD108" s="144"/>
      <c r="KE108" s="677" t="str">
        <f t="shared" si="42"/>
        <v/>
      </c>
    </row>
    <row r="109" spans="3:291" ht="15" customHeight="1">
      <c r="C109" s="310">
        <v>86</v>
      </c>
      <c r="D109" s="303"/>
      <c r="E109" s="675"/>
      <c r="F109" s="144"/>
      <c r="G109" s="144"/>
      <c r="H109" s="367"/>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677" t="str">
        <f t="shared" si="32"/>
        <v/>
      </c>
      <c r="AF109" s="195"/>
      <c r="AG109" s="367"/>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677" t="str">
        <f t="shared" si="33"/>
        <v/>
      </c>
      <c r="BF109" s="195"/>
      <c r="BG109" s="367"/>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677" t="str">
        <f t="shared" si="34"/>
        <v/>
      </c>
      <c r="CF109" s="195"/>
      <c r="CG109" s="367"/>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677" t="str">
        <f t="shared" si="35"/>
        <v/>
      </c>
      <c r="DF109" s="195"/>
      <c r="DG109" s="367"/>
      <c r="DH109" s="144"/>
      <c r="DI109" s="144"/>
      <c r="DJ109" s="144"/>
      <c r="DK109" s="144"/>
      <c r="DL109" s="144"/>
      <c r="DM109" s="144"/>
      <c r="DN109" s="144"/>
      <c r="DO109" s="144"/>
      <c r="DP109" s="144"/>
      <c r="DQ109" s="144"/>
      <c r="DR109" s="144"/>
      <c r="DS109" s="144"/>
      <c r="DT109" s="144"/>
      <c r="DU109" s="144"/>
      <c r="DV109" s="144"/>
      <c r="DW109" s="144"/>
      <c r="DX109" s="144"/>
      <c r="DY109" s="144"/>
      <c r="DZ109" s="144"/>
      <c r="EA109" s="144"/>
      <c r="EB109" s="144"/>
      <c r="EC109" s="144"/>
      <c r="ED109" s="144"/>
      <c r="EE109" s="677" t="str">
        <f t="shared" si="36"/>
        <v/>
      </c>
      <c r="EF109" s="195"/>
      <c r="EG109" s="367"/>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677" t="str">
        <f t="shared" si="37"/>
        <v/>
      </c>
      <c r="FF109" s="195"/>
      <c r="FG109" s="367"/>
      <c r="FH109" s="144"/>
      <c r="FI109" s="144"/>
      <c r="FJ109" s="144"/>
      <c r="FK109" s="144"/>
      <c r="FL109" s="144"/>
      <c r="FM109" s="144"/>
      <c r="FN109" s="144"/>
      <c r="FO109" s="144"/>
      <c r="FP109" s="144"/>
      <c r="FQ109" s="144"/>
      <c r="FR109" s="144"/>
      <c r="FS109" s="144"/>
      <c r="FT109" s="144"/>
      <c r="FU109" s="144"/>
      <c r="FV109" s="144"/>
      <c r="FW109" s="144"/>
      <c r="FX109" s="144"/>
      <c r="FY109" s="144"/>
      <c r="FZ109" s="144"/>
      <c r="GA109" s="144"/>
      <c r="GB109" s="144"/>
      <c r="GC109" s="144"/>
      <c r="GD109" s="144"/>
      <c r="GE109" s="677" t="str">
        <f t="shared" si="38"/>
        <v/>
      </c>
      <c r="GF109" s="195"/>
      <c r="GG109" s="367"/>
      <c r="GH109" s="144"/>
      <c r="GI109" s="144"/>
      <c r="GJ109" s="144"/>
      <c r="GK109" s="144"/>
      <c r="GL109" s="144"/>
      <c r="GM109" s="144"/>
      <c r="GN109" s="144"/>
      <c r="GO109" s="144"/>
      <c r="GP109" s="144"/>
      <c r="GQ109" s="144"/>
      <c r="GR109" s="144"/>
      <c r="GS109" s="144"/>
      <c r="GT109" s="144"/>
      <c r="GU109" s="144"/>
      <c r="GV109" s="144"/>
      <c r="GW109" s="144"/>
      <c r="GX109" s="144"/>
      <c r="GY109" s="144"/>
      <c r="GZ109" s="144"/>
      <c r="HA109" s="144"/>
      <c r="HB109" s="144"/>
      <c r="HC109" s="144"/>
      <c r="HD109" s="144"/>
      <c r="HE109" s="677" t="str">
        <f t="shared" si="39"/>
        <v/>
      </c>
      <c r="HF109" s="195"/>
      <c r="HG109" s="367"/>
      <c r="HH109" s="144"/>
      <c r="HI109" s="144"/>
      <c r="HJ109" s="144"/>
      <c r="HK109" s="144"/>
      <c r="HL109" s="144"/>
      <c r="HM109" s="144"/>
      <c r="HN109" s="144"/>
      <c r="HO109" s="144"/>
      <c r="HP109" s="144"/>
      <c r="HQ109" s="144"/>
      <c r="HR109" s="144"/>
      <c r="HS109" s="144"/>
      <c r="HT109" s="144"/>
      <c r="HU109" s="144"/>
      <c r="HV109" s="144"/>
      <c r="HW109" s="144"/>
      <c r="HX109" s="144"/>
      <c r="HY109" s="144"/>
      <c r="HZ109" s="144"/>
      <c r="IA109" s="144"/>
      <c r="IB109" s="144"/>
      <c r="IC109" s="144"/>
      <c r="ID109" s="144"/>
      <c r="IE109" s="677" t="str">
        <f t="shared" si="40"/>
        <v/>
      </c>
      <c r="IF109" s="195"/>
      <c r="IG109" s="367"/>
      <c r="IH109" s="144"/>
      <c r="II109" s="144"/>
      <c r="IJ109" s="144"/>
      <c r="IK109" s="144"/>
      <c r="IL109" s="144"/>
      <c r="IM109" s="144"/>
      <c r="IN109" s="144"/>
      <c r="IO109" s="144"/>
      <c r="IP109" s="144"/>
      <c r="IQ109" s="144"/>
      <c r="IR109" s="144"/>
      <c r="IS109" s="144"/>
      <c r="IT109" s="144"/>
      <c r="IU109" s="144"/>
      <c r="IV109" s="144"/>
      <c r="IW109" s="144"/>
      <c r="IX109" s="144"/>
      <c r="IY109" s="144"/>
      <c r="IZ109" s="144"/>
      <c r="JA109" s="144"/>
      <c r="JB109" s="144"/>
      <c r="JC109" s="144"/>
      <c r="JD109" s="144"/>
      <c r="JE109" s="677" t="str">
        <f t="shared" si="41"/>
        <v/>
      </c>
      <c r="JF109" s="195"/>
      <c r="JG109" s="367"/>
      <c r="JH109" s="144"/>
      <c r="JI109" s="144"/>
      <c r="JJ109" s="144"/>
      <c r="JK109" s="144"/>
      <c r="JL109" s="144"/>
      <c r="JM109" s="144"/>
      <c r="JN109" s="144"/>
      <c r="JO109" s="144"/>
      <c r="JP109" s="144"/>
      <c r="JQ109" s="144"/>
      <c r="JR109" s="144"/>
      <c r="JS109" s="144"/>
      <c r="JT109" s="144"/>
      <c r="JU109" s="144"/>
      <c r="JV109" s="144"/>
      <c r="JW109" s="144"/>
      <c r="JX109" s="144"/>
      <c r="JY109" s="144"/>
      <c r="JZ109" s="144"/>
      <c r="KA109" s="144"/>
      <c r="KB109" s="144"/>
      <c r="KC109" s="144"/>
      <c r="KD109" s="144"/>
      <c r="KE109" s="677" t="str">
        <f t="shared" si="42"/>
        <v/>
      </c>
    </row>
    <row r="110" spans="3:291" ht="15" customHeight="1">
      <c r="C110" s="310">
        <v>87</v>
      </c>
      <c r="D110" s="303"/>
      <c r="E110" s="675"/>
      <c r="F110" s="144"/>
      <c r="G110" s="144"/>
      <c r="H110" s="367"/>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677" t="str">
        <f t="shared" si="32"/>
        <v/>
      </c>
      <c r="AF110" s="195"/>
      <c r="AG110" s="367"/>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677" t="str">
        <f t="shared" si="33"/>
        <v/>
      </c>
      <c r="BF110" s="195"/>
      <c r="BG110" s="367"/>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677" t="str">
        <f t="shared" si="34"/>
        <v/>
      </c>
      <c r="CF110" s="195"/>
      <c r="CG110" s="367"/>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677" t="str">
        <f t="shared" si="35"/>
        <v/>
      </c>
      <c r="DF110" s="195"/>
      <c r="DG110" s="367"/>
      <c r="DH110" s="144"/>
      <c r="DI110" s="144"/>
      <c r="DJ110" s="144"/>
      <c r="DK110" s="144"/>
      <c r="DL110" s="144"/>
      <c r="DM110" s="144"/>
      <c r="DN110" s="144"/>
      <c r="DO110" s="144"/>
      <c r="DP110" s="144"/>
      <c r="DQ110" s="144"/>
      <c r="DR110" s="144"/>
      <c r="DS110" s="144"/>
      <c r="DT110" s="144"/>
      <c r="DU110" s="144"/>
      <c r="DV110" s="144"/>
      <c r="DW110" s="144"/>
      <c r="DX110" s="144"/>
      <c r="DY110" s="144"/>
      <c r="DZ110" s="144"/>
      <c r="EA110" s="144"/>
      <c r="EB110" s="144"/>
      <c r="EC110" s="144"/>
      <c r="ED110" s="144"/>
      <c r="EE110" s="677" t="str">
        <f t="shared" si="36"/>
        <v/>
      </c>
      <c r="EF110" s="195"/>
      <c r="EG110" s="367"/>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677" t="str">
        <f t="shared" si="37"/>
        <v/>
      </c>
      <c r="FF110" s="195"/>
      <c r="FG110" s="367"/>
      <c r="FH110" s="144"/>
      <c r="FI110" s="144"/>
      <c r="FJ110" s="144"/>
      <c r="FK110" s="144"/>
      <c r="FL110" s="144"/>
      <c r="FM110" s="144"/>
      <c r="FN110" s="144"/>
      <c r="FO110" s="144"/>
      <c r="FP110" s="144"/>
      <c r="FQ110" s="144"/>
      <c r="FR110" s="144"/>
      <c r="FS110" s="144"/>
      <c r="FT110" s="144"/>
      <c r="FU110" s="144"/>
      <c r="FV110" s="144"/>
      <c r="FW110" s="144"/>
      <c r="FX110" s="144"/>
      <c r="FY110" s="144"/>
      <c r="FZ110" s="144"/>
      <c r="GA110" s="144"/>
      <c r="GB110" s="144"/>
      <c r="GC110" s="144"/>
      <c r="GD110" s="144"/>
      <c r="GE110" s="677" t="str">
        <f t="shared" si="38"/>
        <v/>
      </c>
      <c r="GF110" s="195"/>
      <c r="GG110" s="367"/>
      <c r="GH110" s="144"/>
      <c r="GI110" s="144"/>
      <c r="GJ110" s="144"/>
      <c r="GK110" s="144"/>
      <c r="GL110" s="144"/>
      <c r="GM110" s="144"/>
      <c r="GN110" s="144"/>
      <c r="GO110" s="144"/>
      <c r="GP110" s="144"/>
      <c r="GQ110" s="144"/>
      <c r="GR110" s="144"/>
      <c r="GS110" s="144"/>
      <c r="GT110" s="144"/>
      <c r="GU110" s="144"/>
      <c r="GV110" s="144"/>
      <c r="GW110" s="144"/>
      <c r="GX110" s="144"/>
      <c r="GY110" s="144"/>
      <c r="GZ110" s="144"/>
      <c r="HA110" s="144"/>
      <c r="HB110" s="144"/>
      <c r="HC110" s="144"/>
      <c r="HD110" s="144"/>
      <c r="HE110" s="677" t="str">
        <f t="shared" si="39"/>
        <v/>
      </c>
      <c r="HF110" s="195"/>
      <c r="HG110" s="367"/>
      <c r="HH110" s="144"/>
      <c r="HI110" s="144"/>
      <c r="HJ110" s="144"/>
      <c r="HK110" s="144"/>
      <c r="HL110" s="144"/>
      <c r="HM110" s="144"/>
      <c r="HN110" s="144"/>
      <c r="HO110" s="144"/>
      <c r="HP110" s="144"/>
      <c r="HQ110" s="144"/>
      <c r="HR110" s="144"/>
      <c r="HS110" s="144"/>
      <c r="HT110" s="144"/>
      <c r="HU110" s="144"/>
      <c r="HV110" s="144"/>
      <c r="HW110" s="144"/>
      <c r="HX110" s="144"/>
      <c r="HY110" s="144"/>
      <c r="HZ110" s="144"/>
      <c r="IA110" s="144"/>
      <c r="IB110" s="144"/>
      <c r="IC110" s="144"/>
      <c r="ID110" s="144"/>
      <c r="IE110" s="677" t="str">
        <f t="shared" si="40"/>
        <v/>
      </c>
      <c r="IF110" s="195"/>
      <c r="IG110" s="367"/>
      <c r="IH110" s="144"/>
      <c r="II110" s="144"/>
      <c r="IJ110" s="144"/>
      <c r="IK110" s="144"/>
      <c r="IL110" s="144"/>
      <c r="IM110" s="144"/>
      <c r="IN110" s="144"/>
      <c r="IO110" s="144"/>
      <c r="IP110" s="144"/>
      <c r="IQ110" s="144"/>
      <c r="IR110" s="144"/>
      <c r="IS110" s="144"/>
      <c r="IT110" s="144"/>
      <c r="IU110" s="144"/>
      <c r="IV110" s="144"/>
      <c r="IW110" s="144"/>
      <c r="IX110" s="144"/>
      <c r="IY110" s="144"/>
      <c r="IZ110" s="144"/>
      <c r="JA110" s="144"/>
      <c r="JB110" s="144"/>
      <c r="JC110" s="144"/>
      <c r="JD110" s="144"/>
      <c r="JE110" s="677" t="str">
        <f t="shared" si="41"/>
        <v/>
      </c>
      <c r="JF110" s="195"/>
      <c r="JG110" s="367"/>
      <c r="JH110" s="144"/>
      <c r="JI110" s="144"/>
      <c r="JJ110" s="144"/>
      <c r="JK110" s="144"/>
      <c r="JL110" s="144"/>
      <c r="JM110" s="144"/>
      <c r="JN110" s="144"/>
      <c r="JO110" s="144"/>
      <c r="JP110" s="144"/>
      <c r="JQ110" s="144"/>
      <c r="JR110" s="144"/>
      <c r="JS110" s="144"/>
      <c r="JT110" s="144"/>
      <c r="JU110" s="144"/>
      <c r="JV110" s="144"/>
      <c r="JW110" s="144"/>
      <c r="JX110" s="144"/>
      <c r="JY110" s="144"/>
      <c r="JZ110" s="144"/>
      <c r="KA110" s="144"/>
      <c r="KB110" s="144"/>
      <c r="KC110" s="144"/>
      <c r="KD110" s="144"/>
      <c r="KE110" s="677" t="str">
        <f t="shared" si="42"/>
        <v/>
      </c>
    </row>
    <row r="111" spans="3:291" ht="15" customHeight="1">
      <c r="C111" s="310">
        <v>88</v>
      </c>
      <c r="D111" s="303"/>
      <c r="E111" s="675"/>
      <c r="F111" s="144"/>
      <c r="G111" s="144"/>
      <c r="H111" s="367"/>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677" t="str">
        <f t="shared" si="32"/>
        <v/>
      </c>
      <c r="AF111" s="195"/>
      <c r="AG111" s="367"/>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677" t="str">
        <f t="shared" si="33"/>
        <v/>
      </c>
      <c r="BF111" s="195"/>
      <c r="BG111" s="367"/>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677" t="str">
        <f t="shared" si="34"/>
        <v/>
      </c>
      <c r="CF111" s="195"/>
      <c r="CG111" s="367"/>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677" t="str">
        <f t="shared" si="35"/>
        <v/>
      </c>
      <c r="DF111" s="195"/>
      <c r="DG111" s="367"/>
      <c r="DH111" s="144"/>
      <c r="DI111" s="144"/>
      <c r="DJ111" s="144"/>
      <c r="DK111" s="144"/>
      <c r="DL111" s="144"/>
      <c r="DM111" s="144"/>
      <c r="DN111" s="144"/>
      <c r="DO111" s="144"/>
      <c r="DP111" s="144"/>
      <c r="DQ111" s="144"/>
      <c r="DR111" s="144"/>
      <c r="DS111" s="144"/>
      <c r="DT111" s="144"/>
      <c r="DU111" s="144"/>
      <c r="DV111" s="144"/>
      <c r="DW111" s="144"/>
      <c r="DX111" s="144"/>
      <c r="DY111" s="144"/>
      <c r="DZ111" s="144"/>
      <c r="EA111" s="144"/>
      <c r="EB111" s="144"/>
      <c r="EC111" s="144"/>
      <c r="ED111" s="144"/>
      <c r="EE111" s="677" t="str">
        <f t="shared" si="36"/>
        <v/>
      </c>
      <c r="EF111" s="195"/>
      <c r="EG111" s="367"/>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677" t="str">
        <f t="shared" si="37"/>
        <v/>
      </c>
      <c r="FF111" s="195"/>
      <c r="FG111" s="367"/>
      <c r="FH111" s="144"/>
      <c r="FI111" s="144"/>
      <c r="FJ111" s="144"/>
      <c r="FK111" s="144"/>
      <c r="FL111" s="144"/>
      <c r="FM111" s="144"/>
      <c r="FN111" s="144"/>
      <c r="FO111" s="144"/>
      <c r="FP111" s="144"/>
      <c r="FQ111" s="144"/>
      <c r="FR111" s="144"/>
      <c r="FS111" s="144"/>
      <c r="FT111" s="144"/>
      <c r="FU111" s="144"/>
      <c r="FV111" s="144"/>
      <c r="FW111" s="144"/>
      <c r="FX111" s="144"/>
      <c r="FY111" s="144"/>
      <c r="FZ111" s="144"/>
      <c r="GA111" s="144"/>
      <c r="GB111" s="144"/>
      <c r="GC111" s="144"/>
      <c r="GD111" s="144"/>
      <c r="GE111" s="677" t="str">
        <f t="shared" si="38"/>
        <v/>
      </c>
      <c r="GF111" s="195"/>
      <c r="GG111" s="367"/>
      <c r="GH111" s="144"/>
      <c r="GI111" s="144"/>
      <c r="GJ111" s="144"/>
      <c r="GK111" s="144"/>
      <c r="GL111" s="144"/>
      <c r="GM111" s="144"/>
      <c r="GN111" s="144"/>
      <c r="GO111" s="144"/>
      <c r="GP111" s="144"/>
      <c r="GQ111" s="144"/>
      <c r="GR111" s="144"/>
      <c r="GS111" s="144"/>
      <c r="GT111" s="144"/>
      <c r="GU111" s="144"/>
      <c r="GV111" s="144"/>
      <c r="GW111" s="144"/>
      <c r="GX111" s="144"/>
      <c r="GY111" s="144"/>
      <c r="GZ111" s="144"/>
      <c r="HA111" s="144"/>
      <c r="HB111" s="144"/>
      <c r="HC111" s="144"/>
      <c r="HD111" s="144"/>
      <c r="HE111" s="677" t="str">
        <f t="shared" si="39"/>
        <v/>
      </c>
      <c r="HF111" s="195"/>
      <c r="HG111" s="367"/>
      <c r="HH111" s="144"/>
      <c r="HI111" s="144"/>
      <c r="HJ111" s="144"/>
      <c r="HK111" s="144"/>
      <c r="HL111" s="144"/>
      <c r="HM111" s="144"/>
      <c r="HN111" s="144"/>
      <c r="HO111" s="144"/>
      <c r="HP111" s="144"/>
      <c r="HQ111" s="144"/>
      <c r="HR111" s="144"/>
      <c r="HS111" s="144"/>
      <c r="HT111" s="144"/>
      <c r="HU111" s="144"/>
      <c r="HV111" s="144"/>
      <c r="HW111" s="144"/>
      <c r="HX111" s="144"/>
      <c r="HY111" s="144"/>
      <c r="HZ111" s="144"/>
      <c r="IA111" s="144"/>
      <c r="IB111" s="144"/>
      <c r="IC111" s="144"/>
      <c r="ID111" s="144"/>
      <c r="IE111" s="677" t="str">
        <f t="shared" si="40"/>
        <v/>
      </c>
      <c r="IF111" s="195"/>
      <c r="IG111" s="367"/>
      <c r="IH111" s="144"/>
      <c r="II111" s="144"/>
      <c r="IJ111" s="144"/>
      <c r="IK111" s="144"/>
      <c r="IL111" s="144"/>
      <c r="IM111" s="144"/>
      <c r="IN111" s="144"/>
      <c r="IO111" s="144"/>
      <c r="IP111" s="144"/>
      <c r="IQ111" s="144"/>
      <c r="IR111" s="144"/>
      <c r="IS111" s="144"/>
      <c r="IT111" s="144"/>
      <c r="IU111" s="144"/>
      <c r="IV111" s="144"/>
      <c r="IW111" s="144"/>
      <c r="IX111" s="144"/>
      <c r="IY111" s="144"/>
      <c r="IZ111" s="144"/>
      <c r="JA111" s="144"/>
      <c r="JB111" s="144"/>
      <c r="JC111" s="144"/>
      <c r="JD111" s="144"/>
      <c r="JE111" s="677" t="str">
        <f t="shared" si="41"/>
        <v/>
      </c>
      <c r="JF111" s="195"/>
      <c r="JG111" s="367"/>
      <c r="JH111" s="144"/>
      <c r="JI111" s="144"/>
      <c r="JJ111" s="144"/>
      <c r="JK111" s="144"/>
      <c r="JL111" s="144"/>
      <c r="JM111" s="144"/>
      <c r="JN111" s="144"/>
      <c r="JO111" s="144"/>
      <c r="JP111" s="144"/>
      <c r="JQ111" s="144"/>
      <c r="JR111" s="144"/>
      <c r="JS111" s="144"/>
      <c r="JT111" s="144"/>
      <c r="JU111" s="144"/>
      <c r="JV111" s="144"/>
      <c r="JW111" s="144"/>
      <c r="JX111" s="144"/>
      <c r="JY111" s="144"/>
      <c r="JZ111" s="144"/>
      <c r="KA111" s="144"/>
      <c r="KB111" s="144"/>
      <c r="KC111" s="144"/>
      <c r="KD111" s="144"/>
      <c r="KE111" s="677" t="str">
        <f t="shared" si="42"/>
        <v/>
      </c>
    </row>
    <row r="112" spans="3:291" ht="15" customHeight="1">
      <c r="C112" s="310">
        <v>89</v>
      </c>
      <c r="D112" s="303"/>
      <c r="E112" s="675"/>
      <c r="F112" s="144"/>
      <c r="G112" s="144"/>
      <c r="H112" s="367"/>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677" t="str">
        <f t="shared" si="32"/>
        <v/>
      </c>
      <c r="AF112" s="195"/>
      <c r="AG112" s="367"/>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677" t="str">
        <f t="shared" si="33"/>
        <v/>
      </c>
      <c r="BF112" s="195"/>
      <c r="BG112" s="367"/>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677" t="str">
        <f t="shared" si="34"/>
        <v/>
      </c>
      <c r="CF112" s="195"/>
      <c r="CG112" s="367"/>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677" t="str">
        <f t="shared" si="35"/>
        <v/>
      </c>
      <c r="DF112" s="195"/>
      <c r="DG112" s="367"/>
      <c r="DH112" s="144"/>
      <c r="DI112" s="144"/>
      <c r="DJ112" s="144"/>
      <c r="DK112" s="144"/>
      <c r="DL112" s="144"/>
      <c r="DM112" s="144"/>
      <c r="DN112" s="144"/>
      <c r="DO112" s="144"/>
      <c r="DP112" s="144"/>
      <c r="DQ112" s="144"/>
      <c r="DR112" s="144"/>
      <c r="DS112" s="144"/>
      <c r="DT112" s="144"/>
      <c r="DU112" s="144"/>
      <c r="DV112" s="144"/>
      <c r="DW112" s="144"/>
      <c r="DX112" s="144"/>
      <c r="DY112" s="144"/>
      <c r="DZ112" s="144"/>
      <c r="EA112" s="144"/>
      <c r="EB112" s="144"/>
      <c r="EC112" s="144"/>
      <c r="ED112" s="144"/>
      <c r="EE112" s="677" t="str">
        <f t="shared" si="36"/>
        <v/>
      </c>
      <c r="EF112" s="195"/>
      <c r="EG112" s="367"/>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677" t="str">
        <f t="shared" si="37"/>
        <v/>
      </c>
      <c r="FF112" s="195"/>
      <c r="FG112" s="367"/>
      <c r="FH112" s="144"/>
      <c r="FI112" s="144"/>
      <c r="FJ112" s="144"/>
      <c r="FK112" s="144"/>
      <c r="FL112" s="144"/>
      <c r="FM112" s="144"/>
      <c r="FN112" s="144"/>
      <c r="FO112" s="144"/>
      <c r="FP112" s="144"/>
      <c r="FQ112" s="144"/>
      <c r="FR112" s="144"/>
      <c r="FS112" s="144"/>
      <c r="FT112" s="144"/>
      <c r="FU112" s="144"/>
      <c r="FV112" s="144"/>
      <c r="FW112" s="144"/>
      <c r="FX112" s="144"/>
      <c r="FY112" s="144"/>
      <c r="FZ112" s="144"/>
      <c r="GA112" s="144"/>
      <c r="GB112" s="144"/>
      <c r="GC112" s="144"/>
      <c r="GD112" s="144"/>
      <c r="GE112" s="677" t="str">
        <f t="shared" si="38"/>
        <v/>
      </c>
      <c r="GF112" s="195"/>
      <c r="GG112" s="367"/>
      <c r="GH112" s="144"/>
      <c r="GI112" s="144"/>
      <c r="GJ112" s="144"/>
      <c r="GK112" s="144"/>
      <c r="GL112" s="144"/>
      <c r="GM112" s="144"/>
      <c r="GN112" s="144"/>
      <c r="GO112" s="144"/>
      <c r="GP112" s="144"/>
      <c r="GQ112" s="144"/>
      <c r="GR112" s="144"/>
      <c r="GS112" s="144"/>
      <c r="GT112" s="144"/>
      <c r="GU112" s="144"/>
      <c r="GV112" s="144"/>
      <c r="GW112" s="144"/>
      <c r="GX112" s="144"/>
      <c r="GY112" s="144"/>
      <c r="GZ112" s="144"/>
      <c r="HA112" s="144"/>
      <c r="HB112" s="144"/>
      <c r="HC112" s="144"/>
      <c r="HD112" s="144"/>
      <c r="HE112" s="677" t="str">
        <f t="shared" si="39"/>
        <v/>
      </c>
      <c r="HF112" s="195"/>
      <c r="HG112" s="367"/>
      <c r="HH112" s="144"/>
      <c r="HI112" s="144"/>
      <c r="HJ112" s="144"/>
      <c r="HK112" s="144"/>
      <c r="HL112" s="144"/>
      <c r="HM112" s="144"/>
      <c r="HN112" s="144"/>
      <c r="HO112" s="144"/>
      <c r="HP112" s="144"/>
      <c r="HQ112" s="144"/>
      <c r="HR112" s="144"/>
      <c r="HS112" s="144"/>
      <c r="HT112" s="144"/>
      <c r="HU112" s="144"/>
      <c r="HV112" s="144"/>
      <c r="HW112" s="144"/>
      <c r="HX112" s="144"/>
      <c r="HY112" s="144"/>
      <c r="HZ112" s="144"/>
      <c r="IA112" s="144"/>
      <c r="IB112" s="144"/>
      <c r="IC112" s="144"/>
      <c r="ID112" s="144"/>
      <c r="IE112" s="677" t="str">
        <f t="shared" si="40"/>
        <v/>
      </c>
      <c r="IF112" s="195"/>
      <c r="IG112" s="367"/>
      <c r="IH112" s="144"/>
      <c r="II112" s="144"/>
      <c r="IJ112" s="144"/>
      <c r="IK112" s="144"/>
      <c r="IL112" s="144"/>
      <c r="IM112" s="144"/>
      <c r="IN112" s="144"/>
      <c r="IO112" s="144"/>
      <c r="IP112" s="144"/>
      <c r="IQ112" s="144"/>
      <c r="IR112" s="144"/>
      <c r="IS112" s="144"/>
      <c r="IT112" s="144"/>
      <c r="IU112" s="144"/>
      <c r="IV112" s="144"/>
      <c r="IW112" s="144"/>
      <c r="IX112" s="144"/>
      <c r="IY112" s="144"/>
      <c r="IZ112" s="144"/>
      <c r="JA112" s="144"/>
      <c r="JB112" s="144"/>
      <c r="JC112" s="144"/>
      <c r="JD112" s="144"/>
      <c r="JE112" s="677" t="str">
        <f t="shared" si="41"/>
        <v/>
      </c>
      <c r="JF112" s="195"/>
      <c r="JG112" s="367"/>
      <c r="JH112" s="144"/>
      <c r="JI112" s="144"/>
      <c r="JJ112" s="144"/>
      <c r="JK112" s="144"/>
      <c r="JL112" s="144"/>
      <c r="JM112" s="144"/>
      <c r="JN112" s="144"/>
      <c r="JO112" s="144"/>
      <c r="JP112" s="144"/>
      <c r="JQ112" s="144"/>
      <c r="JR112" s="144"/>
      <c r="JS112" s="144"/>
      <c r="JT112" s="144"/>
      <c r="JU112" s="144"/>
      <c r="JV112" s="144"/>
      <c r="JW112" s="144"/>
      <c r="JX112" s="144"/>
      <c r="JY112" s="144"/>
      <c r="JZ112" s="144"/>
      <c r="KA112" s="144"/>
      <c r="KB112" s="144"/>
      <c r="KC112" s="144"/>
      <c r="KD112" s="144"/>
      <c r="KE112" s="677" t="str">
        <f t="shared" si="42"/>
        <v/>
      </c>
    </row>
    <row r="113" spans="3:291" ht="15" customHeight="1">
      <c r="C113" s="310">
        <v>90</v>
      </c>
      <c r="D113" s="303"/>
      <c r="E113" s="675"/>
      <c r="F113" s="144"/>
      <c r="G113" s="144"/>
      <c r="H113" s="367"/>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677" t="str">
        <f t="shared" si="32"/>
        <v/>
      </c>
      <c r="AF113" s="195"/>
      <c r="AG113" s="367"/>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677" t="str">
        <f t="shared" si="33"/>
        <v/>
      </c>
      <c r="BF113" s="195"/>
      <c r="BG113" s="367"/>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677" t="str">
        <f t="shared" si="34"/>
        <v/>
      </c>
      <c r="CF113" s="195"/>
      <c r="CG113" s="367"/>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677" t="str">
        <f t="shared" si="35"/>
        <v/>
      </c>
      <c r="DF113" s="195"/>
      <c r="DG113" s="367"/>
      <c r="DH113" s="144"/>
      <c r="DI113" s="144"/>
      <c r="DJ113" s="144"/>
      <c r="DK113" s="144"/>
      <c r="DL113" s="144"/>
      <c r="DM113" s="144"/>
      <c r="DN113" s="144"/>
      <c r="DO113" s="144"/>
      <c r="DP113" s="144"/>
      <c r="DQ113" s="144"/>
      <c r="DR113" s="144"/>
      <c r="DS113" s="144"/>
      <c r="DT113" s="144"/>
      <c r="DU113" s="144"/>
      <c r="DV113" s="144"/>
      <c r="DW113" s="144"/>
      <c r="DX113" s="144"/>
      <c r="DY113" s="144"/>
      <c r="DZ113" s="144"/>
      <c r="EA113" s="144"/>
      <c r="EB113" s="144"/>
      <c r="EC113" s="144"/>
      <c r="ED113" s="144"/>
      <c r="EE113" s="677" t="str">
        <f t="shared" si="36"/>
        <v/>
      </c>
      <c r="EF113" s="195"/>
      <c r="EG113" s="367"/>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677" t="str">
        <f t="shared" si="37"/>
        <v/>
      </c>
      <c r="FF113" s="195"/>
      <c r="FG113" s="367"/>
      <c r="FH113" s="144"/>
      <c r="FI113" s="144"/>
      <c r="FJ113" s="144"/>
      <c r="FK113" s="144"/>
      <c r="FL113" s="144"/>
      <c r="FM113" s="144"/>
      <c r="FN113" s="144"/>
      <c r="FO113" s="144"/>
      <c r="FP113" s="144"/>
      <c r="FQ113" s="144"/>
      <c r="FR113" s="144"/>
      <c r="FS113" s="144"/>
      <c r="FT113" s="144"/>
      <c r="FU113" s="144"/>
      <c r="FV113" s="144"/>
      <c r="FW113" s="144"/>
      <c r="FX113" s="144"/>
      <c r="FY113" s="144"/>
      <c r="FZ113" s="144"/>
      <c r="GA113" s="144"/>
      <c r="GB113" s="144"/>
      <c r="GC113" s="144"/>
      <c r="GD113" s="144"/>
      <c r="GE113" s="677" t="str">
        <f t="shared" si="38"/>
        <v/>
      </c>
      <c r="GF113" s="195"/>
      <c r="GG113" s="367"/>
      <c r="GH113" s="144"/>
      <c r="GI113" s="144"/>
      <c r="GJ113" s="144"/>
      <c r="GK113" s="144"/>
      <c r="GL113" s="144"/>
      <c r="GM113" s="144"/>
      <c r="GN113" s="144"/>
      <c r="GO113" s="144"/>
      <c r="GP113" s="144"/>
      <c r="GQ113" s="144"/>
      <c r="GR113" s="144"/>
      <c r="GS113" s="144"/>
      <c r="GT113" s="144"/>
      <c r="GU113" s="144"/>
      <c r="GV113" s="144"/>
      <c r="GW113" s="144"/>
      <c r="GX113" s="144"/>
      <c r="GY113" s="144"/>
      <c r="GZ113" s="144"/>
      <c r="HA113" s="144"/>
      <c r="HB113" s="144"/>
      <c r="HC113" s="144"/>
      <c r="HD113" s="144"/>
      <c r="HE113" s="677" t="str">
        <f t="shared" si="39"/>
        <v/>
      </c>
      <c r="HF113" s="195"/>
      <c r="HG113" s="367"/>
      <c r="HH113" s="144"/>
      <c r="HI113" s="144"/>
      <c r="HJ113" s="144"/>
      <c r="HK113" s="144"/>
      <c r="HL113" s="144"/>
      <c r="HM113" s="144"/>
      <c r="HN113" s="144"/>
      <c r="HO113" s="144"/>
      <c r="HP113" s="144"/>
      <c r="HQ113" s="144"/>
      <c r="HR113" s="144"/>
      <c r="HS113" s="144"/>
      <c r="HT113" s="144"/>
      <c r="HU113" s="144"/>
      <c r="HV113" s="144"/>
      <c r="HW113" s="144"/>
      <c r="HX113" s="144"/>
      <c r="HY113" s="144"/>
      <c r="HZ113" s="144"/>
      <c r="IA113" s="144"/>
      <c r="IB113" s="144"/>
      <c r="IC113" s="144"/>
      <c r="ID113" s="144"/>
      <c r="IE113" s="677" t="str">
        <f t="shared" si="40"/>
        <v/>
      </c>
      <c r="IF113" s="195"/>
      <c r="IG113" s="367"/>
      <c r="IH113" s="144"/>
      <c r="II113" s="144"/>
      <c r="IJ113" s="144"/>
      <c r="IK113" s="144"/>
      <c r="IL113" s="144"/>
      <c r="IM113" s="144"/>
      <c r="IN113" s="144"/>
      <c r="IO113" s="144"/>
      <c r="IP113" s="144"/>
      <c r="IQ113" s="144"/>
      <c r="IR113" s="144"/>
      <c r="IS113" s="144"/>
      <c r="IT113" s="144"/>
      <c r="IU113" s="144"/>
      <c r="IV113" s="144"/>
      <c r="IW113" s="144"/>
      <c r="IX113" s="144"/>
      <c r="IY113" s="144"/>
      <c r="IZ113" s="144"/>
      <c r="JA113" s="144"/>
      <c r="JB113" s="144"/>
      <c r="JC113" s="144"/>
      <c r="JD113" s="144"/>
      <c r="JE113" s="677" t="str">
        <f t="shared" si="41"/>
        <v/>
      </c>
      <c r="JF113" s="195"/>
      <c r="JG113" s="367"/>
      <c r="JH113" s="144"/>
      <c r="JI113" s="144"/>
      <c r="JJ113" s="144"/>
      <c r="JK113" s="144"/>
      <c r="JL113" s="144"/>
      <c r="JM113" s="144"/>
      <c r="JN113" s="144"/>
      <c r="JO113" s="144"/>
      <c r="JP113" s="144"/>
      <c r="JQ113" s="144"/>
      <c r="JR113" s="144"/>
      <c r="JS113" s="144"/>
      <c r="JT113" s="144"/>
      <c r="JU113" s="144"/>
      <c r="JV113" s="144"/>
      <c r="JW113" s="144"/>
      <c r="JX113" s="144"/>
      <c r="JY113" s="144"/>
      <c r="JZ113" s="144"/>
      <c r="KA113" s="144"/>
      <c r="KB113" s="144"/>
      <c r="KC113" s="144"/>
      <c r="KD113" s="144"/>
      <c r="KE113" s="677" t="str">
        <f t="shared" si="42"/>
        <v/>
      </c>
    </row>
    <row r="114" spans="3:291" ht="15" customHeight="1">
      <c r="C114" s="310">
        <v>91</v>
      </c>
      <c r="D114" s="303"/>
      <c r="E114" s="675"/>
      <c r="F114" s="144"/>
      <c r="G114" s="144"/>
      <c r="H114" s="367"/>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677" t="str">
        <f t="shared" si="32"/>
        <v/>
      </c>
      <c r="AF114" s="195"/>
      <c r="AG114" s="367"/>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677" t="str">
        <f t="shared" si="33"/>
        <v/>
      </c>
      <c r="BF114" s="195"/>
      <c r="BG114" s="367"/>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677" t="str">
        <f t="shared" si="34"/>
        <v/>
      </c>
      <c r="CF114" s="195"/>
      <c r="CG114" s="367"/>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677" t="str">
        <f t="shared" si="35"/>
        <v/>
      </c>
      <c r="DF114" s="195"/>
      <c r="DG114" s="367"/>
      <c r="DH114" s="144"/>
      <c r="DI114" s="144"/>
      <c r="DJ114" s="144"/>
      <c r="DK114" s="144"/>
      <c r="DL114" s="144"/>
      <c r="DM114" s="144"/>
      <c r="DN114" s="144"/>
      <c r="DO114" s="144"/>
      <c r="DP114" s="144"/>
      <c r="DQ114" s="144"/>
      <c r="DR114" s="144"/>
      <c r="DS114" s="144"/>
      <c r="DT114" s="144"/>
      <c r="DU114" s="144"/>
      <c r="DV114" s="144"/>
      <c r="DW114" s="144"/>
      <c r="DX114" s="144"/>
      <c r="DY114" s="144"/>
      <c r="DZ114" s="144"/>
      <c r="EA114" s="144"/>
      <c r="EB114" s="144"/>
      <c r="EC114" s="144"/>
      <c r="ED114" s="144"/>
      <c r="EE114" s="677" t="str">
        <f t="shared" si="36"/>
        <v/>
      </c>
      <c r="EF114" s="195"/>
      <c r="EG114" s="367"/>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677" t="str">
        <f t="shared" si="37"/>
        <v/>
      </c>
      <c r="FF114" s="195"/>
      <c r="FG114" s="367"/>
      <c r="FH114" s="144"/>
      <c r="FI114" s="144"/>
      <c r="FJ114" s="144"/>
      <c r="FK114" s="144"/>
      <c r="FL114" s="144"/>
      <c r="FM114" s="144"/>
      <c r="FN114" s="144"/>
      <c r="FO114" s="144"/>
      <c r="FP114" s="144"/>
      <c r="FQ114" s="144"/>
      <c r="FR114" s="144"/>
      <c r="FS114" s="144"/>
      <c r="FT114" s="144"/>
      <c r="FU114" s="144"/>
      <c r="FV114" s="144"/>
      <c r="FW114" s="144"/>
      <c r="FX114" s="144"/>
      <c r="FY114" s="144"/>
      <c r="FZ114" s="144"/>
      <c r="GA114" s="144"/>
      <c r="GB114" s="144"/>
      <c r="GC114" s="144"/>
      <c r="GD114" s="144"/>
      <c r="GE114" s="677" t="str">
        <f t="shared" si="38"/>
        <v/>
      </c>
      <c r="GF114" s="195"/>
      <c r="GG114" s="367"/>
      <c r="GH114" s="144"/>
      <c r="GI114" s="144"/>
      <c r="GJ114" s="144"/>
      <c r="GK114" s="144"/>
      <c r="GL114" s="144"/>
      <c r="GM114" s="144"/>
      <c r="GN114" s="144"/>
      <c r="GO114" s="144"/>
      <c r="GP114" s="144"/>
      <c r="GQ114" s="144"/>
      <c r="GR114" s="144"/>
      <c r="GS114" s="144"/>
      <c r="GT114" s="144"/>
      <c r="GU114" s="144"/>
      <c r="GV114" s="144"/>
      <c r="GW114" s="144"/>
      <c r="GX114" s="144"/>
      <c r="GY114" s="144"/>
      <c r="GZ114" s="144"/>
      <c r="HA114" s="144"/>
      <c r="HB114" s="144"/>
      <c r="HC114" s="144"/>
      <c r="HD114" s="144"/>
      <c r="HE114" s="677" t="str">
        <f t="shared" si="39"/>
        <v/>
      </c>
      <c r="HF114" s="195"/>
      <c r="HG114" s="367"/>
      <c r="HH114" s="144"/>
      <c r="HI114" s="144"/>
      <c r="HJ114" s="144"/>
      <c r="HK114" s="144"/>
      <c r="HL114" s="144"/>
      <c r="HM114" s="144"/>
      <c r="HN114" s="144"/>
      <c r="HO114" s="144"/>
      <c r="HP114" s="144"/>
      <c r="HQ114" s="144"/>
      <c r="HR114" s="144"/>
      <c r="HS114" s="144"/>
      <c r="HT114" s="144"/>
      <c r="HU114" s="144"/>
      <c r="HV114" s="144"/>
      <c r="HW114" s="144"/>
      <c r="HX114" s="144"/>
      <c r="HY114" s="144"/>
      <c r="HZ114" s="144"/>
      <c r="IA114" s="144"/>
      <c r="IB114" s="144"/>
      <c r="IC114" s="144"/>
      <c r="ID114" s="144"/>
      <c r="IE114" s="677" t="str">
        <f t="shared" si="40"/>
        <v/>
      </c>
      <c r="IF114" s="195"/>
      <c r="IG114" s="367"/>
      <c r="IH114" s="144"/>
      <c r="II114" s="144"/>
      <c r="IJ114" s="144"/>
      <c r="IK114" s="144"/>
      <c r="IL114" s="144"/>
      <c r="IM114" s="144"/>
      <c r="IN114" s="144"/>
      <c r="IO114" s="144"/>
      <c r="IP114" s="144"/>
      <c r="IQ114" s="144"/>
      <c r="IR114" s="144"/>
      <c r="IS114" s="144"/>
      <c r="IT114" s="144"/>
      <c r="IU114" s="144"/>
      <c r="IV114" s="144"/>
      <c r="IW114" s="144"/>
      <c r="IX114" s="144"/>
      <c r="IY114" s="144"/>
      <c r="IZ114" s="144"/>
      <c r="JA114" s="144"/>
      <c r="JB114" s="144"/>
      <c r="JC114" s="144"/>
      <c r="JD114" s="144"/>
      <c r="JE114" s="677" t="str">
        <f t="shared" si="41"/>
        <v/>
      </c>
      <c r="JF114" s="195"/>
      <c r="JG114" s="367"/>
      <c r="JH114" s="144"/>
      <c r="JI114" s="144"/>
      <c r="JJ114" s="144"/>
      <c r="JK114" s="144"/>
      <c r="JL114" s="144"/>
      <c r="JM114" s="144"/>
      <c r="JN114" s="144"/>
      <c r="JO114" s="144"/>
      <c r="JP114" s="144"/>
      <c r="JQ114" s="144"/>
      <c r="JR114" s="144"/>
      <c r="JS114" s="144"/>
      <c r="JT114" s="144"/>
      <c r="JU114" s="144"/>
      <c r="JV114" s="144"/>
      <c r="JW114" s="144"/>
      <c r="JX114" s="144"/>
      <c r="JY114" s="144"/>
      <c r="JZ114" s="144"/>
      <c r="KA114" s="144"/>
      <c r="KB114" s="144"/>
      <c r="KC114" s="144"/>
      <c r="KD114" s="144"/>
      <c r="KE114" s="677" t="str">
        <f t="shared" si="42"/>
        <v/>
      </c>
    </row>
    <row r="115" spans="3:291" ht="15" customHeight="1">
      <c r="C115" s="310">
        <v>92</v>
      </c>
      <c r="D115" s="303"/>
      <c r="E115" s="675"/>
      <c r="F115" s="144"/>
      <c r="G115" s="144"/>
      <c r="H115" s="367"/>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677" t="str">
        <f t="shared" si="32"/>
        <v/>
      </c>
      <c r="AF115" s="195"/>
      <c r="AG115" s="367"/>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677" t="str">
        <f t="shared" si="33"/>
        <v/>
      </c>
      <c r="BF115" s="195"/>
      <c r="BG115" s="367"/>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677" t="str">
        <f t="shared" si="34"/>
        <v/>
      </c>
      <c r="CF115" s="195"/>
      <c r="CG115" s="367"/>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677" t="str">
        <f t="shared" si="35"/>
        <v/>
      </c>
      <c r="DF115" s="195"/>
      <c r="DG115" s="367"/>
      <c r="DH115" s="144"/>
      <c r="DI115" s="144"/>
      <c r="DJ115" s="144"/>
      <c r="DK115" s="144"/>
      <c r="DL115" s="144"/>
      <c r="DM115" s="144"/>
      <c r="DN115" s="144"/>
      <c r="DO115" s="144"/>
      <c r="DP115" s="144"/>
      <c r="DQ115" s="144"/>
      <c r="DR115" s="144"/>
      <c r="DS115" s="144"/>
      <c r="DT115" s="144"/>
      <c r="DU115" s="144"/>
      <c r="DV115" s="144"/>
      <c r="DW115" s="144"/>
      <c r="DX115" s="144"/>
      <c r="DY115" s="144"/>
      <c r="DZ115" s="144"/>
      <c r="EA115" s="144"/>
      <c r="EB115" s="144"/>
      <c r="EC115" s="144"/>
      <c r="ED115" s="144"/>
      <c r="EE115" s="677" t="str">
        <f t="shared" si="36"/>
        <v/>
      </c>
      <c r="EF115" s="195"/>
      <c r="EG115" s="367"/>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677" t="str">
        <f t="shared" si="37"/>
        <v/>
      </c>
      <c r="FF115" s="195"/>
      <c r="FG115" s="367"/>
      <c r="FH115" s="144"/>
      <c r="FI115" s="144"/>
      <c r="FJ115" s="144"/>
      <c r="FK115" s="144"/>
      <c r="FL115" s="144"/>
      <c r="FM115" s="144"/>
      <c r="FN115" s="144"/>
      <c r="FO115" s="144"/>
      <c r="FP115" s="144"/>
      <c r="FQ115" s="144"/>
      <c r="FR115" s="144"/>
      <c r="FS115" s="144"/>
      <c r="FT115" s="144"/>
      <c r="FU115" s="144"/>
      <c r="FV115" s="144"/>
      <c r="FW115" s="144"/>
      <c r="FX115" s="144"/>
      <c r="FY115" s="144"/>
      <c r="FZ115" s="144"/>
      <c r="GA115" s="144"/>
      <c r="GB115" s="144"/>
      <c r="GC115" s="144"/>
      <c r="GD115" s="144"/>
      <c r="GE115" s="677" t="str">
        <f t="shared" si="38"/>
        <v/>
      </c>
      <c r="GF115" s="195"/>
      <c r="GG115" s="367"/>
      <c r="GH115" s="144"/>
      <c r="GI115" s="144"/>
      <c r="GJ115" s="144"/>
      <c r="GK115" s="144"/>
      <c r="GL115" s="144"/>
      <c r="GM115" s="144"/>
      <c r="GN115" s="144"/>
      <c r="GO115" s="144"/>
      <c r="GP115" s="144"/>
      <c r="GQ115" s="144"/>
      <c r="GR115" s="144"/>
      <c r="GS115" s="144"/>
      <c r="GT115" s="144"/>
      <c r="GU115" s="144"/>
      <c r="GV115" s="144"/>
      <c r="GW115" s="144"/>
      <c r="GX115" s="144"/>
      <c r="GY115" s="144"/>
      <c r="GZ115" s="144"/>
      <c r="HA115" s="144"/>
      <c r="HB115" s="144"/>
      <c r="HC115" s="144"/>
      <c r="HD115" s="144"/>
      <c r="HE115" s="677" t="str">
        <f t="shared" si="39"/>
        <v/>
      </c>
      <c r="HF115" s="195"/>
      <c r="HG115" s="367"/>
      <c r="HH115" s="144"/>
      <c r="HI115" s="144"/>
      <c r="HJ115" s="144"/>
      <c r="HK115" s="144"/>
      <c r="HL115" s="144"/>
      <c r="HM115" s="144"/>
      <c r="HN115" s="144"/>
      <c r="HO115" s="144"/>
      <c r="HP115" s="144"/>
      <c r="HQ115" s="144"/>
      <c r="HR115" s="144"/>
      <c r="HS115" s="144"/>
      <c r="HT115" s="144"/>
      <c r="HU115" s="144"/>
      <c r="HV115" s="144"/>
      <c r="HW115" s="144"/>
      <c r="HX115" s="144"/>
      <c r="HY115" s="144"/>
      <c r="HZ115" s="144"/>
      <c r="IA115" s="144"/>
      <c r="IB115" s="144"/>
      <c r="IC115" s="144"/>
      <c r="ID115" s="144"/>
      <c r="IE115" s="677" t="str">
        <f t="shared" si="40"/>
        <v/>
      </c>
      <c r="IF115" s="195"/>
      <c r="IG115" s="367"/>
      <c r="IH115" s="144"/>
      <c r="II115" s="144"/>
      <c r="IJ115" s="144"/>
      <c r="IK115" s="144"/>
      <c r="IL115" s="144"/>
      <c r="IM115" s="144"/>
      <c r="IN115" s="144"/>
      <c r="IO115" s="144"/>
      <c r="IP115" s="144"/>
      <c r="IQ115" s="144"/>
      <c r="IR115" s="144"/>
      <c r="IS115" s="144"/>
      <c r="IT115" s="144"/>
      <c r="IU115" s="144"/>
      <c r="IV115" s="144"/>
      <c r="IW115" s="144"/>
      <c r="IX115" s="144"/>
      <c r="IY115" s="144"/>
      <c r="IZ115" s="144"/>
      <c r="JA115" s="144"/>
      <c r="JB115" s="144"/>
      <c r="JC115" s="144"/>
      <c r="JD115" s="144"/>
      <c r="JE115" s="677" t="str">
        <f t="shared" si="41"/>
        <v/>
      </c>
      <c r="JF115" s="195"/>
      <c r="JG115" s="367"/>
      <c r="JH115" s="144"/>
      <c r="JI115" s="144"/>
      <c r="JJ115" s="144"/>
      <c r="JK115" s="144"/>
      <c r="JL115" s="144"/>
      <c r="JM115" s="144"/>
      <c r="JN115" s="144"/>
      <c r="JO115" s="144"/>
      <c r="JP115" s="144"/>
      <c r="JQ115" s="144"/>
      <c r="JR115" s="144"/>
      <c r="JS115" s="144"/>
      <c r="JT115" s="144"/>
      <c r="JU115" s="144"/>
      <c r="JV115" s="144"/>
      <c r="JW115" s="144"/>
      <c r="JX115" s="144"/>
      <c r="JY115" s="144"/>
      <c r="JZ115" s="144"/>
      <c r="KA115" s="144"/>
      <c r="KB115" s="144"/>
      <c r="KC115" s="144"/>
      <c r="KD115" s="144"/>
      <c r="KE115" s="677" t="str">
        <f t="shared" si="42"/>
        <v/>
      </c>
    </row>
    <row r="116" spans="3:291" ht="15" customHeight="1">
      <c r="C116" s="310">
        <v>93</v>
      </c>
      <c r="D116" s="303"/>
      <c r="E116" s="675"/>
      <c r="F116" s="144"/>
      <c r="G116" s="144"/>
      <c r="H116" s="367"/>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677" t="str">
        <f t="shared" si="32"/>
        <v/>
      </c>
      <c r="AF116" s="195"/>
      <c r="AG116" s="367"/>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677" t="str">
        <f t="shared" si="33"/>
        <v/>
      </c>
      <c r="BF116" s="195"/>
      <c r="BG116" s="367"/>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677" t="str">
        <f t="shared" si="34"/>
        <v/>
      </c>
      <c r="CF116" s="195"/>
      <c r="CG116" s="367"/>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677" t="str">
        <f t="shared" si="35"/>
        <v/>
      </c>
      <c r="DF116" s="195"/>
      <c r="DG116" s="367"/>
      <c r="DH116" s="144"/>
      <c r="DI116" s="144"/>
      <c r="DJ116" s="144"/>
      <c r="DK116" s="144"/>
      <c r="DL116" s="144"/>
      <c r="DM116" s="144"/>
      <c r="DN116" s="144"/>
      <c r="DO116" s="144"/>
      <c r="DP116" s="144"/>
      <c r="DQ116" s="144"/>
      <c r="DR116" s="144"/>
      <c r="DS116" s="144"/>
      <c r="DT116" s="144"/>
      <c r="DU116" s="144"/>
      <c r="DV116" s="144"/>
      <c r="DW116" s="144"/>
      <c r="DX116" s="144"/>
      <c r="DY116" s="144"/>
      <c r="DZ116" s="144"/>
      <c r="EA116" s="144"/>
      <c r="EB116" s="144"/>
      <c r="EC116" s="144"/>
      <c r="ED116" s="144"/>
      <c r="EE116" s="677" t="str">
        <f t="shared" si="36"/>
        <v/>
      </c>
      <c r="EF116" s="195"/>
      <c r="EG116" s="367"/>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677" t="str">
        <f t="shared" si="37"/>
        <v/>
      </c>
      <c r="FF116" s="195"/>
      <c r="FG116" s="367"/>
      <c r="FH116" s="144"/>
      <c r="FI116" s="144"/>
      <c r="FJ116" s="144"/>
      <c r="FK116" s="144"/>
      <c r="FL116" s="144"/>
      <c r="FM116" s="144"/>
      <c r="FN116" s="144"/>
      <c r="FO116" s="144"/>
      <c r="FP116" s="144"/>
      <c r="FQ116" s="144"/>
      <c r="FR116" s="144"/>
      <c r="FS116" s="144"/>
      <c r="FT116" s="144"/>
      <c r="FU116" s="144"/>
      <c r="FV116" s="144"/>
      <c r="FW116" s="144"/>
      <c r="FX116" s="144"/>
      <c r="FY116" s="144"/>
      <c r="FZ116" s="144"/>
      <c r="GA116" s="144"/>
      <c r="GB116" s="144"/>
      <c r="GC116" s="144"/>
      <c r="GD116" s="144"/>
      <c r="GE116" s="677" t="str">
        <f t="shared" si="38"/>
        <v/>
      </c>
      <c r="GF116" s="195"/>
      <c r="GG116" s="367"/>
      <c r="GH116" s="144"/>
      <c r="GI116" s="144"/>
      <c r="GJ116" s="144"/>
      <c r="GK116" s="144"/>
      <c r="GL116" s="144"/>
      <c r="GM116" s="144"/>
      <c r="GN116" s="144"/>
      <c r="GO116" s="144"/>
      <c r="GP116" s="144"/>
      <c r="GQ116" s="144"/>
      <c r="GR116" s="144"/>
      <c r="GS116" s="144"/>
      <c r="GT116" s="144"/>
      <c r="GU116" s="144"/>
      <c r="GV116" s="144"/>
      <c r="GW116" s="144"/>
      <c r="GX116" s="144"/>
      <c r="GY116" s="144"/>
      <c r="GZ116" s="144"/>
      <c r="HA116" s="144"/>
      <c r="HB116" s="144"/>
      <c r="HC116" s="144"/>
      <c r="HD116" s="144"/>
      <c r="HE116" s="677" t="str">
        <f t="shared" si="39"/>
        <v/>
      </c>
      <c r="HF116" s="195"/>
      <c r="HG116" s="367"/>
      <c r="HH116" s="144"/>
      <c r="HI116" s="144"/>
      <c r="HJ116" s="144"/>
      <c r="HK116" s="144"/>
      <c r="HL116" s="144"/>
      <c r="HM116" s="144"/>
      <c r="HN116" s="144"/>
      <c r="HO116" s="144"/>
      <c r="HP116" s="144"/>
      <c r="HQ116" s="144"/>
      <c r="HR116" s="144"/>
      <c r="HS116" s="144"/>
      <c r="HT116" s="144"/>
      <c r="HU116" s="144"/>
      <c r="HV116" s="144"/>
      <c r="HW116" s="144"/>
      <c r="HX116" s="144"/>
      <c r="HY116" s="144"/>
      <c r="HZ116" s="144"/>
      <c r="IA116" s="144"/>
      <c r="IB116" s="144"/>
      <c r="IC116" s="144"/>
      <c r="ID116" s="144"/>
      <c r="IE116" s="677" t="str">
        <f t="shared" si="40"/>
        <v/>
      </c>
      <c r="IF116" s="195"/>
      <c r="IG116" s="367"/>
      <c r="IH116" s="144"/>
      <c r="II116" s="144"/>
      <c r="IJ116" s="144"/>
      <c r="IK116" s="144"/>
      <c r="IL116" s="144"/>
      <c r="IM116" s="144"/>
      <c r="IN116" s="144"/>
      <c r="IO116" s="144"/>
      <c r="IP116" s="144"/>
      <c r="IQ116" s="144"/>
      <c r="IR116" s="144"/>
      <c r="IS116" s="144"/>
      <c r="IT116" s="144"/>
      <c r="IU116" s="144"/>
      <c r="IV116" s="144"/>
      <c r="IW116" s="144"/>
      <c r="IX116" s="144"/>
      <c r="IY116" s="144"/>
      <c r="IZ116" s="144"/>
      <c r="JA116" s="144"/>
      <c r="JB116" s="144"/>
      <c r="JC116" s="144"/>
      <c r="JD116" s="144"/>
      <c r="JE116" s="677" t="str">
        <f t="shared" si="41"/>
        <v/>
      </c>
      <c r="JF116" s="195"/>
      <c r="JG116" s="367"/>
      <c r="JH116" s="144"/>
      <c r="JI116" s="144"/>
      <c r="JJ116" s="144"/>
      <c r="JK116" s="144"/>
      <c r="JL116" s="144"/>
      <c r="JM116" s="144"/>
      <c r="JN116" s="144"/>
      <c r="JO116" s="144"/>
      <c r="JP116" s="144"/>
      <c r="JQ116" s="144"/>
      <c r="JR116" s="144"/>
      <c r="JS116" s="144"/>
      <c r="JT116" s="144"/>
      <c r="JU116" s="144"/>
      <c r="JV116" s="144"/>
      <c r="JW116" s="144"/>
      <c r="JX116" s="144"/>
      <c r="JY116" s="144"/>
      <c r="JZ116" s="144"/>
      <c r="KA116" s="144"/>
      <c r="KB116" s="144"/>
      <c r="KC116" s="144"/>
      <c r="KD116" s="144"/>
      <c r="KE116" s="677" t="str">
        <f t="shared" si="42"/>
        <v/>
      </c>
    </row>
    <row r="117" spans="3:291" ht="15" customHeight="1">
      <c r="C117" s="310">
        <v>94</v>
      </c>
      <c r="D117" s="303"/>
      <c r="E117" s="675"/>
      <c r="F117" s="144"/>
      <c r="G117" s="144"/>
      <c r="H117" s="367"/>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677" t="str">
        <f t="shared" si="32"/>
        <v/>
      </c>
      <c r="AF117" s="195"/>
      <c r="AG117" s="367"/>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677" t="str">
        <f t="shared" si="33"/>
        <v/>
      </c>
      <c r="BF117" s="195"/>
      <c r="BG117" s="367"/>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677" t="str">
        <f t="shared" si="34"/>
        <v/>
      </c>
      <c r="CF117" s="195"/>
      <c r="CG117" s="367"/>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677" t="str">
        <f t="shared" si="35"/>
        <v/>
      </c>
      <c r="DF117" s="195"/>
      <c r="DG117" s="367"/>
      <c r="DH117" s="144"/>
      <c r="DI117" s="144"/>
      <c r="DJ117" s="144"/>
      <c r="DK117" s="144"/>
      <c r="DL117" s="144"/>
      <c r="DM117" s="144"/>
      <c r="DN117" s="144"/>
      <c r="DO117" s="144"/>
      <c r="DP117" s="144"/>
      <c r="DQ117" s="144"/>
      <c r="DR117" s="144"/>
      <c r="DS117" s="144"/>
      <c r="DT117" s="144"/>
      <c r="DU117" s="144"/>
      <c r="DV117" s="144"/>
      <c r="DW117" s="144"/>
      <c r="DX117" s="144"/>
      <c r="DY117" s="144"/>
      <c r="DZ117" s="144"/>
      <c r="EA117" s="144"/>
      <c r="EB117" s="144"/>
      <c r="EC117" s="144"/>
      <c r="ED117" s="144"/>
      <c r="EE117" s="677" t="str">
        <f t="shared" si="36"/>
        <v/>
      </c>
      <c r="EF117" s="195"/>
      <c r="EG117" s="367"/>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677" t="str">
        <f t="shared" si="37"/>
        <v/>
      </c>
      <c r="FF117" s="195"/>
      <c r="FG117" s="367"/>
      <c r="FH117" s="144"/>
      <c r="FI117" s="144"/>
      <c r="FJ117" s="144"/>
      <c r="FK117" s="144"/>
      <c r="FL117" s="144"/>
      <c r="FM117" s="144"/>
      <c r="FN117" s="144"/>
      <c r="FO117" s="144"/>
      <c r="FP117" s="144"/>
      <c r="FQ117" s="144"/>
      <c r="FR117" s="144"/>
      <c r="FS117" s="144"/>
      <c r="FT117" s="144"/>
      <c r="FU117" s="144"/>
      <c r="FV117" s="144"/>
      <c r="FW117" s="144"/>
      <c r="FX117" s="144"/>
      <c r="FY117" s="144"/>
      <c r="FZ117" s="144"/>
      <c r="GA117" s="144"/>
      <c r="GB117" s="144"/>
      <c r="GC117" s="144"/>
      <c r="GD117" s="144"/>
      <c r="GE117" s="677" t="str">
        <f t="shared" si="38"/>
        <v/>
      </c>
      <c r="GF117" s="195"/>
      <c r="GG117" s="367"/>
      <c r="GH117" s="144"/>
      <c r="GI117" s="144"/>
      <c r="GJ117" s="144"/>
      <c r="GK117" s="144"/>
      <c r="GL117" s="144"/>
      <c r="GM117" s="144"/>
      <c r="GN117" s="144"/>
      <c r="GO117" s="144"/>
      <c r="GP117" s="144"/>
      <c r="GQ117" s="144"/>
      <c r="GR117" s="144"/>
      <c r="GS117" s="144"/>
      <c r="GT117" s="144"/>
      <c r="GU117" s="144"/>
      <c r="GV117" s="144"/>
      <c r="GW117" s="144"/>
      <c r="GX117" s="144"/>
      <c r="GY117" s="144"/>
      <c r="GZ117" s="144"/>
      <c r="HA117" s="144"/>
      <c r="HB117" s="144"/>
      <c r="HC117" s="144"/>
      <c r="HD117" s="144"/>
      <c r="HE117" s="677" t="str">
        <f t="shared" si="39"/>
        <v/>
      </c>
      <c r="HF117" s="195"/>
      <c r="HG117" s="367"/>
      <c r="HH117" s="144"/>
      <c r="HI117" s="144"/>
      <c r="HJ117" s="144"/>
      <c r="HK117" s="144"/>
      <c r="HL117" s="144"/>
      <c r="HM117" s="144"/>
      <c r="HN117" s="144"/>
      <c r="HO117" s="144"/>
      <c r="HP117" s="144"/>
      <c r="HQ117" s="144"/>
      <c r="HR117" s="144"/>
      <c r="HS117" s="144"/>
      <c r="HT117" s="144"/>
      <c r="HU117" s="144"/>
      <c r="HV117" s="144"/>
      <c r="HW117" s="144"/>
      <c r="HX117" s="144"/>
      <c r="HY117" s="144"/>
      <c r="HZ117" s="144"/>
      <c r="IA117" s="144"/>
      <c r="IB117" s="144"/>
      <c r="IC117" s="144"/>
      <c r="ID117" s="144"/>
      <c r="IE117" s="677" t="str">
        <f t="shared" si="40"/>
        <v/>
      </c>
      <c r="IF117" s="195"/>
      <c r="IG117" s="367"/>
      <c r="IH117" s="144"/>
      <c r="II117" s="144"/>
      <c r="IJ117" s="144"/>
      <c r="IK117" s="144"/>
      <c r="IL117" s="144"/>
      <c r="IM117" s="144"/>
      <c r="IN117" s="144"/>
      <c r="IO117" s="144"/>
      <c r="IP117" s="144"/>
      <c r="IQ117" s="144"/>
      <c r="IR117" s="144"/>
      <c r="IS117" s="144"/>
      <c r="IT117" s="144"/>
      <c r="IU117" s="144"/>
      <c r="IV117" s="144"/>
      <c r="IW117" s="144"/>
      <c r="IX117" s="144"/>
      <c r="IY117" s="144"/>
      <c r="IZ117" s="144"/>
      <c r="JA117" s="144"/>
      <c r="JB117" s="144"/>
      <c r="JC117" s="144"/>
      <c r="JD117" s="144"/>
      <c r="JE117" s="677" t="str">
        <f t="shared" si="41"/>
        <v/>
      </c>
      <c r="JF117" s="195"/>
      <c r="JG117" s="367"/>
      <c r="JH117" s="144"/>
      <c r="JI117" s="144"/>
      <c r="JJ117" s="144"/>
      <c r="JK117" s="144"/>
      <c r="JL117" s="144"/>
      <c r="JM117" s="144"/>
      <c r="JN117" s="144"/>
      <c r="JO117" s="144"/>
      <c r="JP117" s="144"/>
      <c r="JQ117" s="144"/>
      <c r="JR117" s="144"/>
      <c r="JS117" s="144"/>
      <c r="JT117" s="144"/>
      <c r="JU117" s="144"/>
      <c r="JV117" s="144"/>
      <c r="JW117" s="144"/>
      <c r="JX117" s="144"/>
      <c r="JY117" s="144"/>
      <c r="JZ117" s="144"/>
      <c r="KA117" s="144"/>
      <c r="KB117" s="144"/>
      <c r="KC117" s="144"/>
      <c r="KD117" s="144"/>
      <c r="KE117" s="677" t="str">
        <f t="shared" si="42"/>
        <v/>
      </c>
    </row>
    <row r="118" spans="3:291" ht="15" customHeight="1">
      <c r="C118" s="310">
        <v>95</v>
      </c>
      <c r="D118" s="303"/>
      <c r="E118" s="675"/>
      <c r="F118" s="144"/>
      <c r="G118" s="144"/>
      <c r="H118" s="367"/>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677" t="str">
        <f t="shared" si="32"/>
        <v/>
      </c>
      <c r="AF118" s="195"/>
      <c r="AG118" s="367"/>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677" t="str">
        <f t="shared" si="33"/>
        <v/>
      </c>
      <c r="BF118" s="195"/>
      <c r="BG118" s="367"/>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677" t="str">
        <f t="shared" si="34"/>
        <v/>
      </c>
      <c r="CF118" s="195"/>
      <c r="CG118" s="367"/>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677" t="str">
        <f t="shared" si="35"/>
        <v/>
      </c>
      <c r="DF118" s="195"/>
      <c r="DG118" s="367"/>
      <c r="DH118" s="144"/>
      <c r="DI118" s="144"/>
      <c r="DJ118" s="144"/>
      <c r="DK118" s="144"/>
      <c r="DL118" s="144"/>
      <c r="DM118" s="144"/>
      <c r="DN118" s="144"/>
      <c r="DO118" s="144"/>
      <c r="DP118" s="144"/>
      <c r="DQ118" s="144"/>
      <c r="DR118" s="144"/>
      <c r="DS118" s="144"/>
      <c r="DT118" s="144"/>
      <c r="DU118" s="144"/>
      <c r="DV118" s="144"/>
      <c r="DW118" s="144"/>
      <c r="DX118" s="144"/>
      <c r="DY118" s="144"/>
      <c r="DZ118" s="144"/>
      <c r="EA118" s="144"/>
      <c r="EB118" s="144"/>
      <c r="EC118" s="144"/>
      <c r="ED118" s="144"/>
      <c r="EE118" s="677" t="str">
        <f t="shared" si="36"/>
        <v/>
      </c>
      <c r="EF118" s="195"/>
      <c r="EG118" s="367"/>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677" t="str">
        <f t="shared" si="37"/>
        <v/>
      </c>
      <c r="FF118" s="195"/>
      <c r="FG118" s="367"/>
      <c r="FH118" s="144"/>
      <c r="FI118" s="144"/>
      <c r="FJ118" s="144"/>
      <c r="FK118" s="144"/>
      <c r="FL118" s="144"/>
      <c r="FM118" s="144"/>
      <c r="FN118" s="144"/>
      <c r="FO118" s="144"/>
      <c r="FP118" s="144"/>
      <c r="FQ118" s="144"/>
      <c r="FR118" s="144"/>
      <c r="FS118" s="144"/>
      <c r="FT118" s="144"/>
      <c r="FU118" s="144"/>
      <c r="FV118" s="144"/>
      <c r="FW118" s="144"/>
      <c r="FX118" s="144"/>
      <c r="FY118" s="144"/>
      <c r="FZ118" s="144"/>
      <c r="GA118" s="144"/>
      <c r="GB118" s="144"/>
      <c r="GC118" s="144"/>
      <c r="GD118" s="144"/>
      <c r="GE118" s="677" t="str">
        <f t="shared" si="38"/>
        <v/>
      </c>
      <c r="GF118" s="195"/>
      <c r="GG118" s="367"/>
      <c r="GH118" s="144"/>
      <c r="GI118" s="144"/>
      <c r="GJ118" s="144"/>
      <c r="GK118" s="144"/>
      <c r="GL118" s="144"/>
      <c r="GM118" s="144"/>
      <c r="GN118" s="144"/>
      <c r="GO118" s="144"/>
      <c r="GP118" s="144"/>
      <c r="GQ118" s="144"/>
      <c r="GR118" s="144"/>
      <c r="GS118" s="144"/>
      <c r="GT118" s="144"/>
      <c r="GU118" s="144"/>
      <c r="GV118" s="144"/>
      <c r="GW118" s="144"/>
      <c r="GX118" s="144"/>
      <c r="GY118" s="144"/>
      <c r="GZ118" s="144"/>
      <c r="HA118" s="144"/>
      <c r="HB118" s="144"/>
      <c r="HC118" s="144"/>
      <c r="HD118" s="144"/>
      <c r="HE118" s="677" t="str">
        <f t="shared" si="39"/>
        <v/>
      </c>
      <c r="HF118" s="195"/>
      <c r="HG118" s="367"/>
      <c r="HH118" s="144"/>
      <c r="HI118" s="144"/>
      <c r="HJ118" s="144"/>
      <c r="HK118" s="144"/>
      <c r="HL118" s="144"/>
      <c r="HM118" s="144"/>
      <c r="HN118" s="144"/>
      <c r="HO118" s="144"/>
      <c r="HP118" s="144"/>
      <c r="HQ118" s="144"/>
      <c r="HR118" s="144"/>
      <c r="HS118" s="144"/>
      <c r="HT118" s="144"/>
      <c r="HU118" s="144"/>
      <c r="HV118" s="144"/>
      <c r="HW118" s="144"/>
      <c r="HX118" s="144"/>
      <c r="HY118" s="144"/>
      <c r="HZ118" s="144"/>
      <c r="IA118" s="144"/>
      <c r="IB118" s="144"/>
      <c r="IC118" s="144"/>
      <c r="ID118" s="144"/>
      <c r="IE118" s="677" t="str">
        <f t="shared" si="40"/>
        <v/>
      </c>
      <c r="IF118" s="195"/>
      <c r="IG118" s="367"/>
      <c r="IH118" s="144"/>
      <c r="II118" s="144"/>
      <c r="IJ118" s="144"/>
      <c r="IK118" s="144"/>
      <c r="IL118" s="144"/>
      <c r="IM118" s="144"/>
      <c r="IN118" s="144"/>
      <c r="IO118" s="144"/>
      <c r="IP118" s="144"/>
      <c r="IQ118" s="144"/>
      <c r="IR118" s="144"/>
      <c r="IS118" s="144"/>
      <c r="IT118" s="144"/>
      <c r="IU118" s="144"/>
      <c r="IV118" s="144"/>
      <c r="IW118" s="144"/>
      <c r="IX118" s="144"/>
      <c r="IY118" s="144"/>
      <c r="IZ118" s="144"/>
      <c r="JA118" s="144"/>
      <c r="JB118" s="144"/>
      <c r="JC118" s="144"/>
      <c r="JD118" s="144"/>
      <c r="JE118" s="677" t="str">
        <f t="shared" si="41"/>
        <v/>
      </c>
      <c r="JF118" s="195"/>
      <c r="JG118" s="367"/>
      <c r="JH118" s="144"/>
      <c r="JI118" s="144"/>
      <c r="JJ118" s="144"/>
      <c r="JK118" s="144"/>
      <c r="JL118" s="144"/>
      <c r="JM118" s="144"/>
      <c r="JN118" s="144"/>
      <c r="JO118" s="144"/>
      <c r="JP118" s="144"/>
      <c r="JQ118" s="144"/>
      <c r="JR118" s="144"/>
      <c r="JS118" s="144"/>
      <c r="JT118" s="144"/>
      <c r="JU118" s="144"/>
      <c r="JV118" s="144"/>
      <c r="JW118" s="144"/>
      <c r="JX118" s="144"/>
      <c r="JY118" s="144"/>
      <c r="JZ118" s="144"/>
      <c r="KA118" s="144"/>
      <c r="KB118" s="144"/>
      <c r="KC118" s="144"/>
      <c r="KD118" s="144"/>
      <c r="KE118" s="677" t="str">
        <f t="shared" si="42"/>
        <v/>
      </c>
    </row>
    <row r="119" spans="3:291" ht="15" customHeight="1">
      <c r="C119" s="310">
        <v>96</v>
      </c>
      <c r="D119" s="303"/>
      <c r="E119" s="675"/>
      <c r="F119" s="144"/>
      <c r="G119" s="144"/>
      <c r="H119" s="367"/>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677" t="str">
        <f t="shared" si="32"/>
        <v/>
      </c>
      <c r="AF119" s="195"/>
      <c r="AG119" s="367"/>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677" t="str">
        <f t="shared" si="33"/>
        <v/>
      </c>
      <c r="BF119" s="195"/>
      <c r="BG119" s="367"/>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677" t="str">
        <f t="shared" si="34"/>
        <v/>
      </c>
      <c r="CF119" s="195"/>
      <c r="CG119" s="367"/>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677" t="str">
        <f t="shared" si="35"/>
        <v/>
      </c>
      <c r="DF119" s="195"/>
      <c r="DG119" s="367"/>
      <c r="DH119" s="144"/>
      <c r="DI119" s="144"/>
      <c r="DJ119" s="144"/>
      <c r="DK119" s="144"/>
      <c r="DL119" s="144"/>
      <c r="DM119" s="144"/>
      <c r="DN119" s="144"/>
      <c r="DO119" s="144"/>
      <c r="DP119" s="144"/>
      <c r="DQ119" s="144"/>
      <c r="DR119" s="144"/>
      <c r="DS119" s="144"/>
      <c r="DT119" s="144"/>
      <c r="DU119" s="144"/>
      <c r="DV119" s="144"/>
      <c r="DW119" s="144"/>
      <c r="DX119" s="144"/>
      <c r="DY119" s="144"/>
      <c r="DZ119" s="144"/>
      <c r="EA119" s="144"/>
      <c r="EB119" s="144"/>
      <c r="EC119" s="144"/>
      <c r="ED119" s="144"/>
      <c r="EE119" s="677" t="str">
        <f t="shared" si="36"/>
        <v/>
      </c>
      <c r="EF119" s="195"/>
      <c r="EG119" s="367"/>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677" t="str">
        <f t="shared" si="37"/>
        <v/>
      </c>
      <c r="FF119" s="195"/>
      <c r="FG119" s="367"/>
      <c r="FH119" s="144"/>
      <c r="FI119" s="144"/>
      <c r="FJ119" s="144"/>
      <c r="FK119" s="144"/>
      <c r="FL119" s="144"/>
      <c r="FM119" s="144"/>
      <c r="FN119" s="144"/>
      <c r="FO119" s="144"/>
      <c r="FP119" s="144"/>
      <c r="FQ119" s="144"/>
      <c r="FR119" s="144"/>
      <c r="FS119" s="144"/>
      <c r="FT119" s="144"/>
      <c r="FU119" s="144"/>
      <c r="FV119" s="144"/>
      <c r="FW119" s="144"/>
      <c r="FX119" s="144"/>
      <c r="FY119" s="144"/>
      <c r="FZ119" s="144"/>
      <c r="GA119" s="144"/>
      <c r="GB119" s="144"/>
      <c r="GC119" s="144"/>
      <c r="GD119" s="144"/>
      <c r="GE119" s="677" t="str">
        <f t="shared" si="38"/>
        <v/>
      </c>
      <c r="GF119" s="195"/>
      <c r="GG119" s="367"/>
      <c r="GH119" s="144"/>
      <c r="GI119" s="144"/>
      <c r="GJ119" s="144"/>
      <c r="GK119" s="144"/>
      <c r="GL119" s="144"/>
      <c r="GM119" s="144"/>
      <c r="GN119" s="144"/>
      <c r="GO119" s="144"/>
      <c r="GP119" s="144"/>
      <c r="GQ119" s="144"/>
      <c r="GR119" s="144"/>
      <c r="GS119" s="144"/>
      <c r="GT119" s="144"/>
      <c r="GU119" s="144"/>
      <c r="GV119" s="144"/>
      <c r="GW119" s="144"/>
      <c r="GX119" s="144"/>
      <c r="GY119" s="144"/>
      <c r="GZ119" s="144"/>
      <c r="HA119" s="144"/>
      <c r="HB119" s="144"/>
      <c r="HC119" s="144"/>
      <c r="HD119" s="144"/>
      <c r="HE119" s="677" t="str">
        <f t="shared" si="39"/>
        <v/>
      </c>
      <c r="HF119" s="195"/>
      <c r="HG119" s="367"/>
      <c r="HH119" s="144"/>
      <c r="HI119" s="144"/>
      <c r="HJ119" s="144"/>
      <c r="HK119" s="144"/>
      <c r="HL119" s="144"/>
      <c r="HM119" s="144"/>
      <c r="HN119" s="144"/>
      <c r="HO119" s="144"/>
      <c r="HP119" s="144"/>
      <c r="HQ119" s="144"/>
      <c r="HR119" s="144"/>
      <c r="HS119" s="144"/>
      <c r="HT119" s="144"/>
      <c r="HU119" s="144"/>
      <c r="HV119" s="144"/>
      <c r="HW119" s="144"/>
      <c r="HX119" s="144"/>
      <c r="HY119" s="144"/>
      <c r="HZ119" s="144"/>
      <c r="IA119" s="144"/>
      <c r="IB119" s="144"/>
      <c r="IC119" s="144"/>
      <c r="ID119" s="144"/>
      <c r="IE119" s="677" t="str">
        <f t="shared" si="40"/>
        <v/>
      </c>
      <c r="IF119" s="195"/>
      <c r="IG119" s="367"/>
      <c r="IH119" s="144"/>
      <c r="II119" s="144"/>
      <c r="IJ119" s="144"/>
      <c r="IK119" s="144"/>
      <c r="IL119" s="144"/>
      <c r="IM119" s="144"/>
      <c r="IN119" s="144"/>
      <c r="IO119" s="144"/>
      <c r="IP119" s="144"/>
      <c r="IQ119" s="144"/>
      <c r="IR119" s="144"/>
      <c r="IS119" s="144"/>
      <c r="IT119" s="144"/>
      <c r="IU119" s="144"/>
      <c r="IV119" s="144"/>
      <c r="IW119" s="144"/>
      <c r="IX119" s="144"/>
      <c r="IY119" s="144"/>
      <c r="IZ119" s="144"/>
      <c r="JA119" s="144"/>
      <c r="JB119" s="144"/>
      <c r="JC119" s="144"/>
      <c r="JD119" s="144"/>
      <c r="JE119" s="677" t="str">
        <f t="shared" si="41"/>
        <v/>
      </c>
      <c r="JF119" s="195"/>
      <c r="JG119" s="367"/>
      <c r="JH119" s="144"/>
      <c r="JI119" s="144"/>
      <c r="JJ119" s="144"/>
      <c r="JK119" s="144"/>
      <c r="JL119" s="144"/>
      <c r="JM119" s="144"/>
      <c r="JN119" s="144"/>
      <c r="JO119" s="144"/>
      <c r="JP119" s="144"/>
      <c r="JQ119" s="144"/>
      <c r="JR119" s="144"/>
      <c r="JS119" s="144"/>
      <c r="JT119" s="144"/>
      <c r="JU119" s="144"/>
      <c r="JV119" s="144"/>
      <c r="JW119" s="144"/>
      <c r="JX119" s="144"/>
      <c r="JY119" s="144"/>
      <c r="JZ119" s="144"/>
      <c r="KA119" s="144"/>
      <c r="KB119" s="144"/>
      <c r="KC119" s="144"/>
      <c r="KD119" s="144"/>
      <c r="KE119" s="677" t="str">
        <f t="shared" si="42"/>
        <v/>
      </c>
    </row>
    <row r="120" spans="3:291" ht="15" customHeight="1">
      <c r="C120" s="310">
        <v>97</v>
      </c>
      <c r="D120" s="303"/>
      <c r="E120" s="675"/>
      <c r="F120" s="144"/>
      <c r="G120" s="144"/>
      <c r="H120" s="367"/>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677" t="str">
        <f t="shared" si="32"/>
        <v/>
      </c>
      <c r="AF120" s="195"/>
      <c r="AG120" s="367"/>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677" t="str">
        <f t="shared" si="33"/>
        <v/>
      </c>
      <c r="BF120" s="195"/>
      <c r="BG120" s="367"/>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677" t="str">
        <f t="shared" si="34"/>
        <v/>
      </c>
      <c r="CF120" s="195"/>
      <c r="CG120" s="367"/>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677" t="str">
        <f t="shared" si="35"/>
        <v/>
      </c>
      <c r="DF120" s="195"/>
      <c r="DG120" s="367"/>
      <c r="DH120" s="144"/>
      <c r="DI120" s="144"/>
      <c r="DJ120" s="144"/>
      <c r="DK120" s="144"/>
      <c r="DL120" s="144"/>
      <c r="DM120" s="144"/>
      <c r="DN120" s="144"/>
      <c r="DO120" s="144"/>
      <c r="DP120" s="144"/>
      <c r="DQ120" s="144"/>
      <c r="DR120" s="144"/>
      <c r="DS120" s="144"/>
      <c r="DT120" s="144"/>
      <c r="DU120" s="144"/>
      <c r="DV120" s="144"/>
      <c r="DW120" s="144"/>
      <c r="DX120" s="144"/>
      <c r="DY120" s="144"/>
      <c r="DZ120" s="144"/>
      <c r="EA120" s="144"/>
      <c r="EB120" s="144"/>
      <c r="EC120" s="144"/>
      <c r="ED120" s="144"/>
      <c r="EE120" s="677" t="str">
        <f t="shared" si="36"/>
        <v/>
      </c>
      <c r="EF120" s="195"/>
      <c r="EG120" s="367"/>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677" t="str">
        <f t="shared" si="37"/>
        <v/>
      </c>
      <c r="FF120" s="195"/>
      <c r="FG120" s="367"/>
      <c r="FH120" s="144"/>
      <c r="FI120" s="144"/>
      <c r="FJ120" s="144"/>
      <c r="FK120" s="144"/>
      <c r="FL120" s="144"/>
      <c r="FM120" s="144"/>
      <c r="FN120" s="144"/>
      <c r="FO120" s="144"/>
      <c r="FP120" s="144"/>
      <c r="FQ120" s="144"/>
      <c r="FR120" s="144"/>
      <c r="FS120" s="144"/>
      <c r="FT120" s="144"/>
      <c r="FU120" s="144"/>
      <c r="FV120" s="144"/>
      <c r="FW120" s="144"/>
      <c r="FX120" s="144"/>
      <c r="FY120" s="144"/>
      <c r="FZ120" s="144"/>
      <c r="GA120" s="144"/>
      <c r="GB120" s="144"/>
      <c r="GC120" s="144"/>
      <c r="GD120" s="144"/>
      <c r="GE120" s="677" t="str">
        <f t="shared" si="38"/>
        <v/>
      </c>
      <c r="GF120" s="195"/>
      <c r="GG120" s="367"/>
      <c r="GH120" s="144"/>
      <c r="GI120" s="144"/>
      <c r="GJ120" s="144"/>
      <c r="GK120" s="144"/>
      <c r="GL120" s="144"/>
      <c r="GM120" s="144"/>
      <c r="GN120" s="144"/>
      <c r="GO120" s="144"/>
      <c r="GP120" s="144"/>
      <c r="GQ120" s="144"/>
      <c r="GR120" s="144"/>
      <c r="GS120" s="144"/>
      <c r="GT120" s="144"/>
      <c r="GU120" s="144"/>
      <c r="GV120" s="144"/>
      <c r="GW120" s="144"/>
      <c r="GX120" s="144"/>
      <c r="GY120" s="144"/>
      <c r="GZ120" s="144"/>
      <c r="HA120" s="144"/>
      <c r="HB120" s="144"/>
      <c r="HC120" s="144"/>
      <c r="HD120" s="144"/>
      <c r="HE120" s="677" t="str">
        <f t="shared" si="39"/>
        <v/>
      </c>
      <c r="HF120" s="195"/>
      <c r="HG120" s="367"/>
      <c r="HH120" s="144"/>
      <c r="HI120" s="144"/>
      <c r="HJ120" s="144"/>
      <c r="HK120" s="144"/>
      <c r="HL120" s="144"/>
      <c r="HM120" s="144"/>
      <c r="HN120" s="144"/>
      <c r="HO120" s="144"/>
      <c r="HP120" s="144"/>
      <c r="HQ120" s="144"/>
      <c r="HR120" s="144"/>
      <c r="HS120" s="144"/>
      <c r="HT120" s="144"/>
      <c r="HU120" s="144"/>
      <c r="HV120" s="144"/>
      <c r="HW120" s="144"/>
      <c r="HX120" s="144"/>
      <c r="HY120" s="144"/>
      <c r="HZ120" s="144"/>
      <c r="IA120" s="144"/>
      <c r="IB120" s="144"/>
      <c r="IC120" s="144"/>
      <c r="ID120" s="144"/>
      <c r="IE120" s="677" t="str">
        <f t="shared" si="40"/>
        <v/>
      </c>
      <c r="IF120" s="195"/>
      <c r="IG120" s="367"/>
      <c r="IH120" s="144"/>
      <c r="II120" s="144"/>
      <c r="IJ120" s="144"/>
      <c r="IK120" s="144"/>
      <c r="IL120" s="144"/>
      <c r="IM120" s="144"/>
      <c r="IN120" s="144"/>
      <c r="IO120" s="144"/>
      <c r="IP120" s="144"/>
      <c r="IQ120" s="144"/>
      <c r="IR120" s="144"/>
      <c r="IS120" s="144"/>
      <c r="IT120" s="144"/>
      <c r="IU120" s="144"/>
      <c r="IV120" s="144"/>
      <c r="IW120" s="144"/>
      <c r="IX120" s="144"/>
      <c r="IY120" s="144"/>
      <c r="IZ120" s="144"/>
      <c r="JA120" s="144"/>
      <c r="JB120" s="144"/>
      <c r="JC120" s="144"/>
      <c r="JD120" s="144"/>
      <c r="JE120" s="677" t="str">
        <f t="shared" si="41"/>
        <v/>
      </c>
      <c r="JF120" s="195"/>
      <c r="JG120" s="367"/>
      <c r="JH120" s="144"/>
      <c r="JI120" s="144"/>
      <c r="JJ120" s="144"/>
      <c r="JK120" s="144"/>
      <c r="JL120" s="144"/>
      <c r="JM120" s="144"/>
      <c r="JN120" s="144"/>
      <c r="JO120" s="144"/>
      <c r="JP120" s="144"/>
      <c r="JQ120" s="144"/>
      <c r="JR120" s="144"/>
      <c r="JS120" s="144"/>
      <c r="JT120" s="144"/>
      <c r="JU120" s="144"/>
      <c r="JV120" s="144"/>
      <c r="JW120" s="144"/>
      <c r="JX120" s="144"/>
      <c r="JY120" s="144"/>
      <c r="JZ120" s="144"/>
      <c r="KA120" s="144"/>
      <c r="KB120" s="144"/>
      <c r="KC120" s="144"/>
      <c r="KD120" s="144"/>
      <c r="KE120" s="677" t="str">
        <f t="shared" si="42"/>
        <v/>
      </c>
    </row>
    <row r="121" spans="3:291" ht="15" customHeight="1">
      <c r="C121" s="310">
        <v>98</v>
      </c>
      <c r="D121" s="303"/>
      <c r="E121" s="675"/>
      <c r="F121" s="144"/>
      <c r="G121" s="144"/>
      <c r="H121" s="367"/>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677" t="str">
        <f t="shared" si="32"/>
        <v/>
      </c>
      <c r="AF121" s="195"/>
      <c r="AG121" s="367"/>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677" t="str">
        <f t="shared" si="33"/>
        <v/>
      </c>
      <c r="BF121" s="195"/>
      <c r="BG121" s="367"/>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677" t="str">
        <f t="shared" si="34"/>
        <v/>
      </c>
      <c r="CF121" s="195"/>
      <c r="CG121" s="367"/>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677" t="str">
        <f t="shared" si="35"/>
        <v/>
      </c>
      <c r="DF121" s="195"/>
      <c r="DG121" s="367"/>
      <c r="DH121" s="144"/>
      <c r="DI121" s="144"/>
      <c r="DJ121" s="144"/>
      <c r="DK121" s="144"/>
      <c r="DL121" s="144"/>
      <c r="DM121" s="144"/>
      <c r="DN121" s="144"/>
      <c r="DO121" s="144"/>
      <c r="DP121" s="144"/>
      <c r="DQ121" s="144"/>
      <c r="DR121" s="144"/>
      <c r="DS121" s="144"/>
      <c r="DT121" s="144"/>
      <c r="DU121" s="144"/>
      <c r="DV121" s="144"/>
      <c r="DW121" s="144"/>
      <c r="DX121" s="144"/>
      <c r="DY121" s="144"/>
      <c r="DZ121" s="144"/>
      <c r="EA121" s="144"/>
      <c r="EB121" s="144"/>
      <c r="EC121" s="144"/>
      <c r="ED121" s="144"/>
      <c r="EE121" s="677" t="str">
        <f t="shared" si="36"/>
        <v/>
      </c>
      <c r="EF121" s="195"/>
      <c r="EG121" s="367"/>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677" t="str">
        <f t="shared" si="37"/>
        <v/>
      </c>
      <c r="FF121" s="195"/>
      <c r="FG121" s="367"/>
      <c r="FH121" s="144"/>
      <c r="FI121" s="144"/>
      <c r="FJ121" s="144"/>
      <c r="FK121" s="144"/>
      <c r="FL121" s="144"/>
      <c r="FM121" s="144"/>
      <c r="FN121" s="144"/>
      <c r="FO121" s="144"/>
      <c r="FP121" s="144"/>
      <c r="FQ121" s="144"/>
      <c r="FR121" s="144"/>
      <c r="FS121" s="144"/>
      <c r="FT121" s="144"/>
      <c r="FU121" s="144"/>
      <c r="FV121" s="144"/>
      <c r="FW121" s="144"/>
      <c r="FX121" s="144"/>
      <c r="FY121" s="144"/>
      <c r="FZ121" s="144"/>
      <c r="GA121" s="144"/>
      <c r="GB121" s="144"/>
      <c r="GC121" s="144"/>
      <c r="GD121" s="144"/>
      <c r="GE121" s="677" t="str">
        <f t="shared" si="38"/>
        <v/>
      </c>
      <c r="GF121" s="195"/>
      <c r="GG121" s="367"/>
      <c r="GH121" s="144"/>
      <c r="GI121" s="144"/>
      <c r="GJ121" s="144"/>
      <c r="GK121" s="144"/>
      <c r="GL121" s="144"/>
      <c r="GM121" s="144"/>
      <c r="GN121" s="144"/>
      <c r="GO121" s="144"/>
      <c r="GP121" s="144"/>
      <c r="GQ121" s="144"/>
      <c r="GR121" s="144"/>
      <c r="GS121" s="144"/>
      <c r="GT121" s="144"/>
      <c r="GU121" s="144"/>
      <c r="GV121" s="144"/>
      <c r="GW121" s="144"/>
      <c r="GX121" s="144"/>
      <c r="GY121" s="144"/>
      <c r="GZ121" s="144"/>
      <c r="HA121" s="144"/>
      <c r="HB121" s="144"/>
      <c r="HC121" s="144"/>
      <c r="HD121" s="144"/>
      <c r="HE121" s="677" t="str">
        <f t="shared" si="39"/>
        <v/>
      </c>
      <c r="HF121" s="195"/>
      <c r="HG121" s="367"/>
      <c r="HH121" s="144"/>
      <c r="HI121" s="144"/>
      <c r="HJ121" s="144"/>
      <c r="HK121" s="144"/>
      <c r="HL121" s="144"/>
      <c r="HM121" s="144"/>
      <c r="HN121" s="144"/>
      <c r="HO121" s="144"/>
      <c r="HP121" s="144"/>
      <c r="HQ121" s="144"/>
      <c r="HR121" s="144"/>
      <c r="HS121" s="144"/>
      <c r="HT121" s="144"/>
      <c r="HU121" s="144"/>
      <c r="HV121" s="144"/>
      <c r="HW121" s="144"/>
      <c r="HX121" s="144"/>
      <c r="HY121" s="144"/>
      <c r="HZ121" s="144"/>
      <c r="IA121" s="144"/>
      <c r="IB121" s="144"/>
      <c r="IC121" s="144"/>
      <c r="ID121" s="144"/>
      <c r="IE121" s="677" t="str">
        <f t="shared" si="40"/>
        <v/>
      </c>
      <c r="IF121" s="195"/>
      <c r="IG121" s="367"/>
      <c r="IH121" s="144"/>
      <c r="II121" s="144"/>
      <c r="IJ121" s="144"/>
      <c r="IK121" s="144"/>
      <c r="IL121" s="144"/>
      <c r="IM121" s="144"/>
      <c r="IN121" s="144"/>
      <c r="IO121" s="144"/>
      <c r="IP121" s="144"/>
      <c r="IQ121" s="144"/>
      <c r="IR121" s="144"/>
      <c r="IS121" s="144"/>
      <c r="IT121" s="144"/>
      <c r="IU121" s="144"/>
      <c r="IV121" s="144"/>
      <c r="IW121" s="144"/>
      <c r="IX121" s="144"/>
      <c r="IY121" s="144"/>
      <c r="IZ121" s="144"/>
      <c r="JA121" s="144"/>
      <c r="JB121" s="144"/>
      <c r="JC121" s="144"/>
      <c r="JD121" s="144"/>
      <c r="JE121" s="677" t="str">
        <f t="shared" si="41"/>
        <v/>
      </c>
      <c r="JF121" s="195"/>
      <c r="JG121" s="367"/>
      <c r="JH121" s="144"/>
      <c r="JI121" s="144"/>
      <c r="JJ121" s="144"/>
      <c r="JK121" s="144"/>
      <c r="JL121" s="144"/>
      <c r="JM121" s="144"/>
      <c r="JN121" s="144"/>
      <c r="JO121" s="144"/>
      <c r="JP121" s="144"/>
      <c r="JQ121" s="144"/>
      <c r="JR121" s="144"/>
      <c r="JS121" s="144"/>
      <c r="JT121" s="144"/>
      <c r="JU121" s="144"/>
      <c r="JV121" s="144"/>
      <c r="JW121" s="144"/>
      <c r="JX121" s="144"/>
      <c r="JY121" s="144"/>
      <c r="JZ121" s="144"/>
      <c r="KA121" s="144"/>
      <c r="KB121" s="144"/>
      <c r="KC121" s="144"/>
      <c r="KD121" s="144"/>
      <c r="KE121" s="677" t="str">
        <f t="shared" si="42"/>
        <v/>
      </c>
    </row>
    <row r="122" spans="3:291" ht="15" customHeight="1">
      <c r="C122" s="310">
        <v>99</v>
      </c>
      <c r="D122" s="303"/>
      <c r="E122" s="675"/>
      <c r="F122" s="144"/>
      <c r="G122" s="144"/>
      <c r="H122" s="367"/>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677" t="str">
        <f t="shared" si="32"/>
        <v/>
      </c>
      <c r="AF122" s="195"/>
      <c r="AG122" s="367"/>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677" t="str">
        <f t="shared" si="33"/>
        <v/>
      </c>
      <c r="BF122" s="195"/>
      <c r="BG122" s="367"/>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677" t="str">
        <f t="shared" si="34"/>
        <v/>
      </c>
      <c r="CF122" s="195"/>
      <c r="CG122" s="367"/>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677" t="str">
        <f t="shared" si="35"/>
        <v/>
      </c>
      <c r="DF122" s="195"/>
      <c r="DG122" s="367"/>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677" t="str">
        <f t="shared" si="36"/>
        <v/>
      </c>
      <c r="EF122" s="195"/>
      <c r="EG122" s="367"/>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677" t="str">
        <f t="shared" si="37"/>
        <v/>
      </c>
      <c r="FF122" s="195"/>
      <c r="FG122" s="367"/>
      <c r="FH122" s="144"/>
      <c r="FI122" s="144"/>
      <c r="FJ122" s="144"/>
      <c r="FK122" s="144"/>
      <c r="FL122" s="144"/>
      <c r="FM122" s="144"/>
      <c r="FN122" s="144"/>
      <c r="FO122" s="144"/>
      <c r="FP122" s="144"/>
      <c r="FQ122" s="144"/>
      <c r="FR122" s="144"/>
      <c r="FS122" s="144"/>
      <c r="FT122" s="144"/>
      <c r="FU122" s="144"/>
      <c r="FV122" s="144"/>
      <c r="FW122" s="144"/>
      <c r="FX122" s="144"/>
      <c r="FY122" s="144"/>
      <c r="FZ122" s="144"/>
      <c r="GA122" s="144"/>
      <c r="GB122" s="144"/>
      <c r="GC122" s="144"/>
      <c r="GD122" s="144"/>
      <c r="GE122" s="677" t="str">
        <f t="shared" si="38"/>
        <v/>
      </c>
      <c r="GF122" s="195"/>
      <c r="GG122" s="367"/>
      <c r="GH122" s="144"/>
      <c r="GI122" s="144"/>
      <c r="GJ122" s="144"/>
      <c r="GK122" s="144"/>
      <c r="GL122" s="144"/>
      <c r="GM122" s="144"/>
      <c r="GN122" s="144"/>
      <c r="GO122" s="144"/>
      <c r="GP122" s="144"/>
      <c r="GQ122" s="144"/>
      <c r="GR122" s="144"/>
      <c r="GS122" s="144"/>
      <c r="GT122" s="144"/>
      <c r="GU122" s="144"/>
      <c r="GV122" s="144"/>
      <c r="GW122" s="144"/>
      <c r="GX122" s="144"/>
      <c r="GY122" s="144"/>
      <c r="GZ122" s="144"/>
      <c r="HA122" s="144"/>
      <c r="HB122" s="144"/>
      <c r="HC122" s="144"/>
      <c r="HD122" s="144"/>
      <c r="HE122" s="677" t="str">
        <f t="shared" si="39"/>
        <v/>
      </c>
      <c r="HF122" s="195"/>
      <c r="HG122" s="367"/>
      <c r="HH122" s="144"/>
      <c r="HI122" s="144"/>
      <c r="HJ122" s="144"/>
      <c r="HK122" s="144"/>
      <c r="HL122" s="144"/>
      <c r="HM122" s="144"/>
      <c r="HN122" s="144"/>
      <c r="HO122" s="144"/>
      <c r="HP122" s="144"/>
      <c r="HQ122" s="144"/>
      <c r="HR122" s="144"/>
      <c r="HS122" s="144"/>
      <c r="HT122" s="144"/>
      <c r="HU122" s="144"/>
      <c r="HV122" s="144"/>
      <c r="HW122" s="144"/>
      <c r="HX122" s="144"/>
      <c r="HY122" s="144"/>
      <c r="HZ122" s="144"/>
      <c r="IA122" s="144"/>
      <c r="IB122" s="144"/>
      <c r="IC122" s="144"/>
      <c r="ID122" s="144"/>
      <c r="IE122" s="677" t="str">
        <f t="shared" si="40"/>
        <v/>
      </c>
      <c r="IF122" s="195"/>
      <c r="IG122" s="367"/>
      <c r="IH122" s="144"/>
      <c r="II122" s="144"/>
      <c r="IJ122" s="144"/>
      <c r="IK122" s="144"/>
      <c r="IL122" s="144"/>
      <c r="IM122" s="144"/>
      <c r="IN122" s="144"/>
      <c r="IO122" s="144"/>
      <c r="IP122" s="144"/>
      <c r="IQ122" s="144"/>
      <c r="IR122" s="144"/>
      <c r="IS122" s="144"/>
      <c r="IT122" s="144"/>
      <c r="IU122" s="144"/>
      <c r="IV122" s="144"/>
      <c r="IW122" s="144"/>
      <c r="IX122" s="144"/>
      <c r="IY122" s="144"/>
      <c r="IZ122" s="144"/>
      <c r="JA122" s="144"/>
      <c r="JB122" s="144"/>
      <c r="JC122" s="144"/>
      <c r="JD122" s="144"/>
      <c r="JE122" s="677" t="str">
        <f t="shared" si="41"/>
        <v/>
      </c>
      <c r="JF122" s="195"/>
      <c r="JG122" s="367"/>
      <c r="JH122" s="144"/>
      <c r="JI122" s="144"/>
      <c r="JJ122" s="144"/>
      <c r="JK122" s="144"/>
      <c r="JL122" s="144"/>
      <c r="JM122" s="144"/>
      <c r="JN122" s="144"/>
      <c r="JO122" s="144"/>
      <c r="JP122" s="144"/>
      <c r="JQ122" s="144"/>
      <c r="JR122" s="144"/>
      <c r="JS122" s="144"/>
      <c r="JT122" s="144"/>
      <c r="JU122" s="144"/>
      <c r="JV122" s="144"/>
      <c r="JW122" s="144"/>
      <c r="JX122" s="144"/>
      <c r="JY122" s="144"/>
      <c r="JZ122" s="144"/>
      <c r="KA122" s="144"/>
      <c r="KB122" s="144"/>
      <c r="KC122" s="144"/>
      <c r="KD122" s="144"/>
      <c r="KE122" s="677" t="str">
        <f t="shared" si="42"/>
        <v/>
      </c>
    </row>
    <row r="123" spans="3:291" ht="15" customHeight="1">
      <c r="C123" s="310">
        <v>100</v>
      </c>
      <c r="D123" s="303"/>
      <c r="E123" s="675"/>
      <c r="F123" s="144"/>
      <c r="G123" s="144"/>
      <c r="H123" s="367"/>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677" t="str">
        <f t="shared" si="32"/>
        <v/>
      </c>
      <c r="AF123" s="195"/>
      <c r="AG123" s="367"/>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677" t="str">
        <f t="shared" si="33"/>
        <v/>
      </c>
      <c r="BF123" s="195"/>
      <c r="BG123" s="367"/>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677" t="str">
        <f t="shared" si="34"/>
        <v/>
      </c>
      <c r="CF123" s="195"/>
      <c r="CG123" s="367"/>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677" t="str">
        <f t="shared" si="35"/>
        <v/>
      </c>
      <c r="DF123" s="195"/>
      <c r="DG123" s="367"/>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144"/>
      <c r="EE123" s="677" t="str">
        <f t="shared" si="36"/>
        <v/>
      </c>
      <c r="EF123" s="195"/>
      <c r="EG123" s="367"/>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677" t="str">
        <f t="shared" si="37"/>
        <v/>
      </c>
      <c r="FF123" s="195"/>
      <c r="FG123" s="367"/>
      <c r="FH123" s="144"/>
      <c r="FI123" s="144"/>
      <c r="FJ123" s="144"/>
      <c r="FK123" s="144"/>
      <c r="FL123" s="144"/>
      <c r="FM123" s="144"/>
      <c r="FN123" s="144"/>
      <c r="FO123" s="144"/>
      <c r="FP123" s="144"/>
      <c r="FQ123" s="144"/>
      <c r="FR123" s="144"/>
      <c r="FS123" s="144"/>
      <c r="FT123" s="144"/>
      <c r="FU123" s="144"/>
      <c r="FV123" s="144"/>
      <c r="FW123" s="144"/>
      <c r="FX123" s="144"/>
      <c r="FY123" s="144"/>
      <c r="FZ123" s="144"/>
      <c r="GA123" s="144"/>
      <c r="GB123" s="144"/>
      <c r="GC123" s="144"/>
      <c r="GD123" s="144"/>
      <c r="GE123" s="677" t="str">
        <f t="shared" si="38"/>
        <v/>
      </c>
      <c r="GF123" s="195"/>
      <c r="GG123" s="367"/>
      <c r="GH123" s="144"/>
      <c r="GI123" s="144"/>
      <c r="GJ123" s="144"/>
      <c r="GK123" s="144"/>
      <c r="GL123" s="144"/>
      <c r="GM123" s="144"/>
      <c r="GN123" s="144"/>
      <c r="GO123" s="144"/>
      <c r="GP123" s="144"/>
      <c r="GQ123" s="144"/>
      <c r="GR123" s="144"/>
      <c r="GS123" s="144"/>
      <c r="GT123" s="144"/>
      <c r="GU123" s="144"/>
      <c r="GV123" s="144"/>
      <c r="GW123" s="144"/>
      <c r="GX123" s="144"/>
      <c r="GY123" s="144"/>
      <c r="GZ123" s="144"/>
      <c r="HA123" s="144"/>
      <c r="HB123" s="144"/>
      <c r="HC123" s="144"/>
      <c r="HD123" s="144"/>
      <c r="HE123" s="677" t="str">
        <f t="shared" si="39"/>
        <v/>
      </c>
      <c r="HF123" s="195"/>
      <c r="HG123" s="367"/>
      <c r="HH123" s="144"/>
      <c r="HI123" s="144"/>
      <c r="HJ123" s="144"/>
      <c r="HK123" s="144"/>
      <c r="HL123" s="144"/>
      <c r="HM123" s="144"/>
      <c r="HN123" s="144"/>
      <c r="HO123" s="144"/>
      <c r="HP123" s="144"/>
      <c r="HQ123" s="144"/>
      <c r="HR123" s="144"/>
      <c r="HS123" s="144"/>
      <c r="HT123" s="144"/>
      <c r="HU123" s="144"/>
      <c r="HV123" s="144"/>
      <c r="HW123" s="144"/>
      <c r="HX123" s="144"/>
      <c r="HY123" s="144"/>
      <c r="HZ123" s="144"/>
      <c r="IA123" s="144"/>
      <c r="IB123" s="144"/>
      <c r="IC123" s="144"/>
      <c r="ID123" s="144"/>
      <c r="IE123" s="677" t="str">
        <f t="shared" si="40"/>
        <v/>
      </c>
      <c r="IF123" s="195"/>
      <c r="IG123" s="367"/>
      <c r="IH123" s="144"/>
      <c r="II123" s="144"/>
      <c r="IJ123" s="144"/>
      <c r="IK123" s="144"/>
      <c r="IL123" s="144"/>
      <c r="IM123" s="144"/>
      <c r="IN123" s="144"/>
      <c r="IO123" s="144"/>
      <c r="IP123" s="144"/>
      <c r="IQ123" s="144"/>
      <c r="IR123" s="144"/>
      <c r="IS123" s="144"/>
      <c r="IT123" s="144"/>
      <c r="IU123" s="144"/>
      <c r="IV123" s="144"/>
      <c r="IW123" s="144"/>
      <c r="IX123" s="144"/>
      <c r="IY123" s="144"/>
      <c r="IZ123" s="144"/>
      <c r="JA123" s="144"/>
      <c r="JB123" s="144"/>
      <c r="JC123" s="144"/>
      <c r="JD123" s="144"/>
      <c r="JE123" s="677" t="str">
        <f t="shared" si="41"/>
        <v/>
      </c>
      <c r="JF123" s="195"/>
      <c r="JG123" s="367"/>
      <c r="JH123" s="144"/>
      <c r="JI123" s="144"/>
      <c r="JJ123" s="144"/>
      <c r="JK123" s="144"/>
      <c r="JL123" s="144"/>
      <c r="JM123" s="144"/>
      <c r="JN123" s="144"/>
      <c r="JO123" s="144"/>
      <c r="JP123" s="144"/>
      <c r="JQ123" s="144"/>
      <c r="JR123" s="144"/>
      <c r="JS123" s="144"/>
      <c r="JT123" s="144"/>
      <c r="JU123" s="144"/>
      <c r="JV123" s="144"/>
      <c r="JW123" s="144"/>
      <c r="JX123" s="144"/>
      <c r="JY123" s="144"/>
      <c r="JZ123" s="144"/>
      <c r="KA123" s="144"/>
      <c r="KB123" s="144"/>
      <c r="KC123" s="144"/>
      <c r="KD123" s="144"/>
      <c r="KE123" s="677" t="str">
        <f t="shared" si="42"/>
        <v/>
      </c>
    </row>
    <row r="124" spans="3:291" ht="15" customHeight="1">
      <c r="C124" s="310">
        <v>101</v>
      </c>
      <c r="D124" s="303"/>
      <c r="E124" s="675"/>
      <c r="F124" s="144"/>
      <c r="G124" s="144"/>
      <c r="H124" s="367"/>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677" t="str">
        <f t="shared" si="32"/>
        <v/>
      </c>
      <c r="AF124" s="195"/>
      <c r="AG124" s="367"/>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677" t="str">
        <f t="shared" si="33"/>
        <v/>
      </c>
      <c r="BF124" s="195"/>
      <c r="BG124" s="367"/>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677" t="str">
        <f t="shared" si="34"/>
        <v/>
      </c>
      <c r="CF124" s="195"/>
      <c r="CG124" s="367"/>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677" t="str">
        <f t="shared" si="35"/>
        <v/>
      </c>
      <c r="DF124" s="195"/>
      <c r="DG124" s="367"/>
      <c r="DH124" s="144"/>
      <c r="DI124" s="144"/>
      <c r="DJ124" s="144"/>
      <c r="DK124" s="144"/>
      <c r="DL124" s="144"/>
      <c r="DM124" s="144"/>
      <c r="DN124" s="144"/>
      <c r="DO124" s="144"/>
      <c r="DP124" s="144"/>
      <c r="DQ124" s="144"/>
      <c r="DR124" s="144"/>
      <c r="DS124" s="144"/>
      <c r="DT124" s="144"/>
      <c r="DU124" s="144"/>
      <c r="DV124" s="144"/>
      <c r="DW124" s="144"/>
      <c r="DX124" s="144"/>
      <c r="DY124" s="144"/>
      <c r="DZ124" s="144"/>
      <c r="EA124" s="144"/>
      <c r="EB124" s="144"/>
      <c r="EC124" s="144"/>
      <c r="ED124" s="144"/>
      <c r="EE124" s="677" t="str">
        <f t="shared" si="36"/>
        <v/>
      </c>
      <c r="EF124" s="195"/>
      <c r="EG124" s="367"/>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677" t="str">
        <f t="shared" si="37"/>
        <v/>
      </c>
      <c r="FF124" s="195"/>
      <c r="FG124" s="367"/>
      <c r="FH124" s="144"/>
      <c r="FI124" s="144"/>
      <c r="FJ124" s="144"/>
      <c r="FK124" s="144"/>
      <c r="FL124" s="144"/>
      <c r="FM124" s="144"/>
      <c r="FN124" s="144"/>
      <c r="FO124" s="144"/>
      <c r="FP124" s="144"/>
      <c r="FQ124" s="144"/>
      <c r="FR124" s="144"/>
      <c r="FS124" s="144"/>
      <c r="FT124" s="144"/>
      <c r="FU124" s="144"/>
      <c r="FV124" s="144"/>
      <c r="FW124" s="144"/>
      <c r="FX124" s="144"/>
      <c r="FY124" s="144"/>
      <c r="FZ124" s="144"/>
      <c r="GA124" s="144"/>
      <c r="GB124" s="144"/>
      <c r="GC124" s="144"/>
      <c r="GD124" s="144"/>
      <c r="GE124" s="677" t="str">
        <f t="shared" si="38"/>
        <v/>
      </c>
      <c r="GF124" s="195"/>
      <c r="GG124" s="367"/>
      <c r="GH124" s="144"/>
      <c r="GI124" s="144"/>
      <c r="GJ124" s="144"/>
      <c r="GK124" s="144"/>
      <c r="GL124" s="144"/>
      <c r="GM124" s="144"/>
      <c r="GN124" s="144"/>
      <c r="GO124" s="144"/>
      <c r="GP124" s="144"/>
      <c r="GQ124" s="144"/>
      <c r="GR124" s="144"/>
      <c r="GS124" s="144"/>
      <c r="GT124" s="144"/>
      <c r="GU124" s="144"/>
      <c r="GV124" s="144"/>
      <c r="GW124" s="144"/>
      <c r="GX124" s="144"/>
      <c r="GY124" s="144"/>
      <c r="GZ124" s="144"/>
      <c r="HA124" s="144"/>
      <c r="HB124" s="144"/>
      <c r="HC124" s="144"/>
      <c r="HD124" s="144"/>
      <c r="HE124" s="677" t="str">
        <f t="shared" si="39"/>
        <v/>
      </c>
      <c r="HF124" s="195"/>
      <c r="HG124" s="367"/>
      <c r="HH124" s="144"/>
      <c r="HI124" s="144"/>
      <c r="HJ124" s="144"/>
      <c r="HK124" s="144"/>
      <c r="HL124" s="144"/>
      <c r="HM124" s="144"/>
      <c r="HN124" s="144"/>
      <c r="HO124" s="144"/>
      <c r="HP124" s="144"/>
      <c r="HQ124" s="144"/>
      <c r="HR124" s="144"/>
      <c r="HS124" s="144"/>
      <c r="HT124" s="144"/>
      <c r="HU124" s="144"/>
      <c r="HV124" s="144"/>
      <c r="HW124" s="144"/>
      <c r="HX124" s="144"/>
      <c r="HY124" s="144"/>
      <c r="HZ124" s="144"/>
      <c r="IA124" s="144"/>
      <c r="IB124" s="144"/>
      <c r="IC124" s="144"/>
      <c r="ID124" s="144"/>
      <c r="IE124" s="677" t="str">
        <f t="shared" si="40"/>
        <v/>
      </c>
      <c r="IF124" s="195"/>
      <c r="IG124" s="367"/>
      <c r="IH124" s="144"/>
      <c r="II124" s="144"/>
      <c r="IJ124" s="144"/>
      <c r="IK124" s="144"/>
      <c r="IL124" s="144"/>
      <c r="IM124" s="144"/>
      <c r="IN124" s="144"/>
      <c r="IO124" s="144"/>
      <c r="IP124" s="144"/>
      <c r="IQ124" s="144"/>
      <c r="IR124" s="144"/>
      <c r="IS124" s="144"/>
      <c r="IT124" s="144"/>
      <c r="IU124" s="144"/>
      <c r="IV124" s="144"/>
      <c r="IW124" s="144"/>
      <c r="IX124" s="144"/>
      <c r="IY124" s="144"/>
      <c r="IZ124" s="144"/>
      <c r="JA124" s="144"/>
      <c r="JB124" s="144"/>
      <c r="JC124" s="144"/>
      <c r="JD124" s="144"/>
      <c r="JE124" s="677" t="str">
        <f t="shared" si="41"/>
        <v/>
      </c>
      <c r="JF124" s="195"/>
      <c r="JG124" s="367"/>
      <c r="JH124" s="144"/>
      <c r="JI124" s="144"/>
      <c r="JJ124" s="144"/>
      <c r="JK124" s="144"/>
      <c r="JL124" s="144"/>
      <c r="JM124" s="144"/>
      <c r="JN124" s="144"/>
      <c r="JO124" s="144"/>
      <c r="JP124" s="144"/>
      <c r="JQ124" s="144"/>
      <c r="JR124" s="144"/>
      <c r="JS124" s="144"/>
      <c r="JT124" s="144"/>
      <c r="JU124" s="144"/>
      <c r="JV124" s="144"/>
      <c r="JW124" s="144"/>
      <c r="JX124" s="144"/>
      <c r="JY124" s="144"/>
      <c r="JZ124" s="144"/>
      <c r="KA124" s="144"/>
      <c r="KB124" s="144"/>
      <c r="KC124" s="144"/>
      <c r="KD124" s="144"/>
      <c r="KE124" s="677" t="str">
        <f t="shared" si="42"/>
        <v/>
      </c>
    </row>
    <row r="125" spans="3:291" ht="15" customHeight="1">
      <c r="C125" s="310">
        <v>102</v>
      </c>
      <c r="D125" s="303"/>
      <c r="E125" s="675"/>
      <c r="F125" s="144"/>
      <c r="G125" s="144"/>
      <c r="H125" s="367"/>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677" t="str">
        <f t="shared" si="32"/>
        <v/>
      </c>
      <c r="AF125" s="195"/>
      <c r="AG125" s="367"/>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677" t="str">
        <f t="shared" si="33"/>
        <v/>
      </c>
      <c r="BF125" s="195"/>
      <c r="BG125" s="367"/>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677" t="str">
        <f t="shared" si="34"/>
        <v/>
      </c>
      <c r="CF125" s="195"/>
      <c r="CG125" s="367"/>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677" t="str">
        <f t="shared" si="35"/>
        <v/>
      </c>
      <c r="DF125" s="195"/>
      <c r="DG125" s="367"/>
      <c r="DH125" s="144"/>
      <c r="DI125" s="144"/>
      <c r="DJ125" s="144"/>
      <c r="DK125" s="144"/>
      <c r="DL125" s="144"/>
      <c r="DM125" s="144"/>
      <c r="DN125" s="144"/>
      <c r="DO125" s="144"/>
      <c r="DP125" s="144"/>
      <c r="DQ125" s="144"/>
      <c r="DR125" s="144"/>
      <c r="DS125" s="144"/>
      <c r="DT125" s="144"/>
      <c r="DU125" s="144"/>
      <c r="DV125" s="144"/>
      <c r="DW125" s="144"/>
      <c r="DX125" s="144"/>
      <c r="DY125" s="144"/>
      <c r="DZ125" s="144"/>
      <c r="EA125" s="144"/>
      <c r="EB125" s="144"/>
      <c r="EC125" s="144"/>
      <c r="ED125" s="144"/>
      <c r="EE125" s="677" t="str">
        <f t="shared" si="36"/>
        <v/>
      </c>
      <c r="EF125" s="195"/>
      <c r="EG125" s="367"/>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677" t="str">
        <f t="shared" si="37"/>
        <v/>
      </c>
      <c r="FF125" s="195"/>
      <c r="FG125" s="367"/>
      <c r="FH125" s="144"/>
      <c r="FI125" s="144"/>
      <c r="FJ125" s="144"/>
      <c r="FK125" s="144"/>
      <c r="FL125" s="144"/>
      <c r="FM125" s="144"/>
      <c r="FN125" s="144"/>
      <c r="FO125" s="144"/>
      <c r="FP125" s="144"/>
      <c r="FQ125" s="144"/>
      <c r="FR125" s="144"/>
      <c r="FS125" s="144"/>
      <c r="FT125" s="144"/>
      <c r="FU125" s="144"/>
      <c r="FV125" s="144"/>
      <c r="FW125" s="144"/>
      <c r="FX125" s="144"/>
      <c r="FY125" s="144"/>
      <c r="FZ125" s="144"/>
      <c r="GA125" s="144"/>
      <c r="GB125" s="144"/>
      <c r="GC125" s="144"/>
      <c r="GD125" s="144"/>
      <c r="GE125" s="677" t="str">
        <f t="shared" si="38"/>
        <v/>
      </c>
      <c r="GF125" s="195"/>
      <c r="GG125" s="367"/>
      <c r="GH125" s="144"/>
      <c r="GI125" s="144"/>
      <c r="GJ125" s="144"/>
      <c r="GK125" s="144"/>
      <c r="GL125" s="144"/>
      <c r="GM125" s="144"/>
      <c r="GN125" s="144"/>
      <c r="GO125" s="144"/>
      <c r="GP125" s="144"/>
      <c r="GQ125" s="144"/>
      <c r="GR125" s="144"/>
      <c r="GS125" s="144"/>
      <c r="GT125" s="144"/>
      <c r="GU125" s="144"/>
      <c r="GV125" s="144"/>
      <c r="GW125" s="144"/>
      <c r="GX125" s="144"/>
      <c r="GY125" s="144"/>
      <c r="GZ125" s="144"/>
      <c r="HA125" s="144"/>
      <c r="HB125" s="144"/>
      <c r="HC125" s="144"/>
      <c r="HD125" s="144"/>
      <c r="HE125" s="677" t="str">
        <f t="shared" si="39"/>
        <v/>
      </c>
      <c r="HF125" s="195"/>
      <c r="HG125" s="367"/>
      <c r="HH125" s="144"/>
      <c r="HI125" s="144"/>
      <c r="HJ125" s="144"/>
      <c r="HK125" s="144"/>
      <c r="HL125" s="144"/>
      <c r="HM125" s="144"/>
      <c r="HN125" s="144"/>
      <c r="HO125" s="144"/>
      <c r="HP125" s="144"/>
      <c r="HQ125" s="144"/>
      <c r="HR125" s="144"/>
      <c r="HS125" s="144"/>
      <c r="HT125" s="144"/>
      <c r="HU125" s="144"/>
      <c r="HV125" s="144"/>
      <c r="HW125" s="144"/>
      <c r="HX125" s="144"/>
      <c r="HY125" s="144"/>
      <c r="HZ125" s="144"/>
      <c r="IA125" s="144"/>
      <c r="IB125" s="144"/>
      <c r="IC125" s="144"/>
      <c r="ID125" s="144"/>
      <c r="IE125" s="677" t="str">
        <f t="shared" si="40"/>
        <v/>
      </c>
      <c r="IF125" s="195"/>
      <c r="IG125" s="367"/>
      <c r="IH125" s="144"/>
      <c r="II125" s="144"/>
      <c r="IJ125" s="144"/>
      <c r="IK125" s="144"/>
      <c r="IL125" s="144"/>
      <c r="IM125" s="144"/>
      <c r="IN125" s="144"/>
      <c r="IO125" s="144"/>
      <c r="IP125" s="144"/>
      <c r="IQ125" s="144"/>
      <c r="IR125" s="144"/>
      <c r="IS125" s="144"/>
      <c r="IT125" s="144"/>
      <c r="IU125" s="144"/>
      <c r="IV125" s="144"/>
      <c r="IW125" s="144"/>
      <c r="IX125" s="144"/>
      <c r="IY125" s="144"/>
      <c r="IZ125" s="144"/>
      <c r="JA125" s="144"/>
      <c r="JB125" s="144"/>
      <c r="JC125" s="144"/>
      <c r="JD125" s="144"/>
      <c r="JE125" s="677" t="str">
        <f t="shared" si="41"/>
        <v/>
      </c>
      <c r="JF125" s="195"/>
      <c r="JG125" s="367"/>
      <c r="JH125" s="144"/>
      <c r="JI125" s="144"/>
      <c r="JJ125" s="144"/>
      <c r="JK125" s="144"/>
      <c r="JL125" s="144"/>
      <c r="JM125" s="144"/>
      <c r="JN125" s="144"/>
      <c r="JO125" s="144"/>
      <c r="JP125" s="144"/>
      <c r="JQ125" s="144"/>
      <c r="JR125" s="144"/>
      <c r="JS125" s="144"/>
      <c r="JT125" s="144"/>
      <c r="JU125" s="144"/>
      <c r="JV125" s="144"/>
      <c r="JW125" s="144"/>
      <c r="JX125" s="144"/>
      <c r="JY125" s="144"/>
      <c r="JZ125" s="144"/>
      <c r="KA125" s="144"/>
      <c r="KB125" s="144"/>
      <c r="KC125" s="144"/>
      <c r="KD125" s="144"/>
      <c r="KE125" s="677" t="str">
        <f t="shared" si="42"/>
        <v/>
      </c>
    </row>
    <row r="126" spans="3:291" ht="15" customHeight="1">
      <c r="C126" s="310">
        <v>103</v>
      </c>
      <c r="D126" s="303"/>
      <c r="E126" s="675"/>
      <c r="F126" s="144"/>
      <c r="G126" s="144"/>
      <c r="H126" s="367"/>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677" t="str">
        <f t="shared" si="32"/>
        <v/>
      </c>
      <c r="AF126" s="195"/>
      <c r="AG126" s="367"/>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677" t="str">
        <f t="shared" si="33"/>
        <v/>
      </c>
      <c r="BF126" s="195"/>
      <c r="BG126" s="367"/>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677" t="str">
        <f t="shared" si="34"/>
        <v/>
      </c>
      <c r="CF126" s="195"/>
      <c r="CG126" s="367"/>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677" t="str">
        <f t="shared" si="35"/>
        <v/>
      </c>
      <c r="DF126" s="195"/>
      <c r="DG126" s="367"/>
      <c r="DH126" s="144"/>
      <c r="DI126" s="144"/>
      <c r="DJ126" s="144"/>
      <c r="DK126" s="144"/>
      <c r="DL126" s="144"/>
      <c r="DM126" s="144"/>
      <c r="DN126" s="144"/>
      <c r="DO126" s="144"/>
      <c r="DP126" s="144"/>
      <c r="DQ126" s="144"/>
      <c r="DR126" s="144"/>
      <c r="DS126" s="144"/>
      <c r="DT126" s="144"/>
      <c r="DU126" s="144"/>
      <c r="DV126" s="144"/>
      <c r="DW126" s="144"/>
      <c r="DX126" s="144"/>
      <c r="DY126" s="144"/>
      <c r="DZ126" s="144"/>
      <c r="EA126" s="144"/>
      <c r="EB126" s="144"/>
      <c r="EC126" s="144"/>
      <c r="ED126" s="144"/>
      <c r="EE126" s="677" t="str">
        <f t="shared" si="36"/>
        <v/>
      </c>
      <c r="EF126" s="195"/>
      <c r="EG126" s="367"/>
      <c r="EH126" s="144"/>
      <c r="EI126" s="144"/>
      <c r="EJ126" s="144"/>
      <c r="EK126" s="144"/>
      <c r="EL126" s="144"/>
      <c r="EM126" s="144"/>
      <c r="EN126" s="144"/>
      <c r="EO126" s="144"/>
      <c r="EP126" s="144"/>
      <c r="EQ126" s="144"/>
      <c r="ER126" s="144"/>
      <c r="ES126" s="144"/>
      <c r="ET126" s="144"/>
      <c r="EU126" s="144"/>
      <c r="EV126" s="144"/>
      <c r="EW126" s="144"/>
      <c r="EX126" s="144"/>
      <c r="EY126" s="144"/>
      <c r="EZ126" s="144"/>
      <c r="FA126" s="144"/>
      <c r="FB126" s="144"/>
      <c r="FC126" s="144"/>
      <c r="FD126" s="144"/>
      <c r="FE126" s="677" t="str">
        <f t="shared" si="37"/>
        <v/>
      </c>
      <c r="FF126" s="195"/>
      <c r="FG126" s="367"/>
      <c r="FH126" s="144"/>
      <c r="FI126" s="144"/>
      <c r="FJ126" s="144"/>
      <c r="FK126" s="144"/>
      <c r="FL126" s="144"/>
      <c r="FM126" s="144"/>
      <c r="FN126" s="144"/>
      <c r="FO126" s="144"/>
      <c r="FP126" s="144"/>
      <c r="FQ126" s="144"/>
      <c r="FR126" s="144"/>
      <c r="FS126" s="144"/>
      <c r="FT126" s="144"/>
      <c r="FU126" s="144"/>
      <c r="FV126" s="144"/>
      <c r="FW126" s="144"/>
      <c r="FX126" s="144"/>
      <c r="FY126" s="144"/>
      <c r="FZ126" s="144"/>
      <c r="GA126" s="144"/>
      <c r="GB126" s="144"/>
      <c r="GC126" s="144"/>
      <c r="GD126" s="144"/>
      <c r="GE126" s="677" t="str">
        <f t="shared" si="38"/>
        <v/>
      </c>
      <c r="GF126" s="195"/>
      <c r="GG126" s="367"/>
      <c r="GH126" s="144"/>
      <c r="GI126" s="144"/>
      <c r="GJ126" s="144"/>
      <c r="GK126" s="144"/>
      <c r="GL126" s="144"/>
      <c r="GM126" s="144"/>
      <c r="GN126" s="144"/>
      <c r="GO126" s="144"/>
      <c r="GP126" s="144"/>
      <c r="GQ126" s="144"/>
      <c r="GR126" s="144"/>
      <c r="GS126" s="144"/>
      <c r="GT126" s="144"/>
      <c r="GU126" s="144"/>
      <c r="GV126" s="144"/>
      <c r="GW126" s="144"/>
      <c r="GX126" s="144"/>
      <c r="GY126" s="144"/>
      <c r="GZ126" s="144"/>
      <c r="HA126" s="144"/>
      <c r="HB126" s="144"/>
      <c r="HC126" s="144"/>
      <c r="HD126" s="144"/>
      <c r="HE126" s="677" t="str">
        <f t="shared" si="39"/>
        <v/>
      </c>
      <c r="HF126" s="195"/>
      <c r="HG126" s="367"/>
      <c r="HH126" s="144"/>
      <c r="HI126" s="144"/>
      <c r="HJ126" s="144"/>
      <c r="HK126" s="144"/>
      <c r="HL126" s="144"/>
      <c r="HM126" s="144"/>
      <c r="HN126" s="144"/>
      <c r="HO126" s="144"/>
      <c r="HP126" s="144"/>
      <c r="HQ126" s="144"/>
      <c r="HR126" s="144"/>
      <c r="HS126" s="144"/>
      <c r="HT126" s="144"/>
      <c r="HU126" s="144"/>
      <c r="HV126" s="144"/>
      <c r="HW126" s="144"/>
      <c r="HX126" s="144"/>
      <c r="HY126" s="144"/>
      <c r="HZ126" s="144"/>
      <c r="IA126" s="144"/>
      <c r="IB126" s="144"/>
      <c r="IC126" s="144"/>
      <c r="ID126" s="144"/>
      <c r="IE126" s="677" t="str">
        <f t="shared" si="40"/>
        <v/>
      </c>
      <c r="IF126" s="195"/>
      <c r="IG126" s="367"/>
      <c r="IH126" s="144"/>
      <c r="II126" s="144"/>
      <c r="IJ126" s="144"/>
      <c r="IK126" s="144"/>
      <c r="IL126" s="144"/>
      <c r="IM126" s="144"/>
      <c r="IN126" s="144"/>
      <c r="IO126" s="144"/>
      <c r="IP126" s="144"/>
      <c r="IQ126" s="144"/>
      <c r="IR126" s="144"/>
      <c r="IS126" s="144"/>
      <c r="IT126" s="144"/>
      <c r="IU126" s="144"/>
      <c r="IV126" s="144"/>
      <c r="IW126" s="144"/>
      <c r="IX126" s="144"/>
      <c r="IY126" s="144"/>
      <c r="IZ126" s="144"/>
      <c r="JA126" s="144"/>
      <c r="JB126" s="144"/>
      <c r="JC126" s="144"/>
      <c r="JD126" s="144"/>
      <c r="JE126" s="677" t="str">
        <f t="shared" si="41"/>
        <v/>
      </c>
      <c r="JF126" s="195"/>
      <c r="JG126" s="367"/>
      <c r="JH126" s="144"/>
      <c r="JI126" s="144"/>
      <c r="JJ126" s="144"/>
      <c r="JK126" s="144"/>
      <c r="JL126" s="144"/>
      <c r="JM126" s="144"/>
      <c r="JN126" s="144"/>
      <c r="JO126" s="144"/>
      <c r="JP126" s="144"/>
      <c r="JQ126" s="144"/>
      <c r="JR126" s="144"/>
      <c r="JS126" s="144"/>
      <c r="JT126" s="144"/>
      <c r="JU126" s="144"/>
      <c r="JV126" s="144"/>
      <c r="JW126" s="144"/>
      <c r="JX126" s="144"/>
      <c r="JY126" s="144"/>
      <c r="JZ126" s="144"/>
      <c r="KA126" s="144"/>
      <c r="KB126" s="144"/>
      <c r="KC126" s="144"/>
      <c r="KD126" s="144"/>
      <c r="KE126" s="677" t="str">
        <f t="shared" si="42"/>
        <v/>
      </c>
    </row>
    <row r="127" spans="3:291" ht="15" customHeight="1">
      <c r="C127" s="310">
        <v>104</v>
      </c>
      <c r="D127" s="303"/>
      <c r="E127" s="675"/>
      <c r="F127" s="144"/>
      <c r="G127" s="144"/>
      <c r="H127" s="367"/>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677" t="str">
        <f t="shared" si="32"/>
        <v/>
      </c>
      <c r="AF127" s="195"/>
      <c r="AG127" s="367"/>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677" t="str">
        <f t="shared" si="33"/>
        <v/>
      </c>
      <c r="BF127" s="195"/>
      <c r="BG127" s="367"/>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677" t="str">
        <f t="shared" si="34"/>
        <v/>
      </c>
      <c r="CF127" s="195"/>
      <c r="CG127" s="367"/>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677" t="str">
        <f t="shared" si="35"/>
        <v/>
      </c>
      <c r="DF127" s="195"/>
      <c r="DG127" s="367"/>
      <c r="DH127" s="144"/>
      <c r="DI127" s="144"/>
      <c r="DJ127" s="144"/>
      <c r="DK127" s="144"/>
      <c r="DL127" s="144"/>
      <c r="DM127" s="144"/>
      <c r="DN127" s="144"/>
      <c r="DO127" s="144"/>
      <c r="DP127" s="144"/>
      <c r="DQ127" s="144"/>
      <c r="DR127" s="144"/>
      <c r="DS127" s="144"/>
      <c r="DT127" s="144"/>
      <c r="DU127" s="144"/>
      <c r="DV127" s="144"/>
      <c r="DW127" s="144"/>
      <c r="DX127" s="144"/>
      <c r="DY127" s="144"/>
      <c r="DZ127" s="144"/>
      <c r="EA127" s="144"/>
      <c r="EB127" s="144"/>
      <c r="EC127" s="144"/>
      <c r="ED127" s="144"/>
      <c r="EE127" s="677" t="str">
        <f t="shared" si="36"/>
        <v/>
      </c>
      <c r="EF127" s="195"/>
      <c r="EG127" s="367"/>
      <c r="EH127" s="144"/>
      <c r="EI127" s="144"/>
      <c r="EJ127" s="144"/>
      <c r="EK127" s="144"/>
      <c r="EL127" s="144"/>
      <c r="EM127" s="144"/>
      <c r="EN127" s="144"/>
      <c r="EO127" s="144"/>
      <c r="EP127" s="144"/>
      <c r="EQ127" s="144"/>
      <c r="ER127" s="144"/>
      <c r="ES127" s="144"/>
      <c r="ET127" s="144"/>
      <c r="EU127" s="144"/>
      <c r="EV127" s="144"/>
      <c r="EW127" s="144"/>
      <c r="EX127" s="144"/>
      <c r="EY127" s="144"/>
      <c r="EZ127" s="144"/>
      <c r="FA127" s="144"/>
      <c r="FB127" s="144"/>
      <c r="FC127" s="144"/>
      <c r="FD127" s="144"/>
      <c r="FE127" s="677" t="str">
        <f t="shared" si="37"/>
        <v/>
      </c>
      <c r="FF127" s="195"/>
      <c r="FG127" s="367"/>
      <c r="FH127" s="144"/>
      <c r="FI127" s="144"/>
      <c r="FJ127" s="144"/>
      <c r="FK127" s="144"/>
      <c r="FL127" s="144"/>
      <c r="FM127" s="144"/>
      <c r="FN127" s="144"/>
      <c r="FO127" s="144"/>
      <c r="FP127" s="144"/>
      <c r="FQ127" s="144"/>
      <c r="FR127" s="144"/>
      <c r="FS127" s="144"/>
      <c r="FT127" s="144"/>
      <c r="FU127" s="144"/>
      <c r="FV127" s="144"/>
      <c r="FW127" s="144"/>
      <c r="FX127" s="144"/>
      <c r="FY127" s="144"/>
      <c r="FZ127" s="144"/>
      <c r="GA127" s="144"/>
      <c r="GB127" s="144"/>
      <c r="GC127" s="144"/>
      <c r="GD127" s="144"/>
      <c r="GE127" s="677" t="str">
        <f t="shared" si="38"/>
        <v/>
      </c>
      <c r="GF127" s="195"/>
      <c r="GG127" s="367"/>
      <c r="GH127" s="144"/>
      <c r="GI127" s="144"/>
      <c r="GJ127" s="144"/>
      <c r="GK127" s="144"/>
      <c r="GL127" s="144"/>
      <c r="GM127" s="144"/>
      <c r="GN127" s="144"/>
      <c r="GO127" s="144"/>
      <c r="GP127" s="144"/>
      <c r="GQ127" s="144"/>
      <c r="GR127" s="144"/>
      <c r="GS127" s="144"/>
      <c r="GT127" s="144"/>
      <c r="GU127" s="144"/>
      <c r="GV127" s="144"/>
      <c r="GW127" s="144"/>
      <c r="GX127" s="144"/>
      <c r="GY127" s="144"/>
      <c r="GZ127" s="144"/>
      <c r="HA127" s="144"/>
      <c r="HB127" s="144"/>
      <c r="HC127" s="144"/>
      <c r="HD127" s="144"/>
      <c r="HE127" s="677" t="str">
        <f t="shared" si="39"/>
        <v/>
      </c>
      <c r="HF127" s="195"/>
      <c r="HG127" s="367"/>
      <c r="HH127" s="144"/>
      <c r="HI127" s="144"/>
      <c r="HJ127" s="144"/>
      <c r="HK127" s="144"/>
      <c r="HL127" s="144"/>
      <c r="HM127" s="144"/>
      <c r="HN127" s="144"/>
      <c r="HO127" s="144"/>
      <c r="HP127" s="144"/>
      <c r="HQ127" s="144"/>
      <c r="HR127" s="144"/>
      <c r="HS127" s="144"/>
      <c r="HT127" s="144"/>
      <c r="HU127" s="144"/>
      <c r="HV127" s="144"/>
      <c r="HW127" s="144"/>
      <c r="HX127" s="144"/>
      <c r="HY127" s="144"/>
      <c r="HZ127" s="144"/>
      <c r="IA127" s="144"/>
      <c r="IB127" s="144"/>
      <c r="IC127" s="144"/>
      <c r="ID127" s="144"/>
      <c r="IE127" s="677" t="str">
        <f t="shared" si="40"/>
        <v/>
      </c>
      <c r="IF127" s="195"/>
      <c r="IG127" s="367"/>
      <c r="IH127" s="144"/>
      <c r="II127" s="144"/>
      <c r="IJ127" s="144"/>
      <c r="IK127" s="144"/>
      <c r="IL127" s="144"/>
      <c r="IM127" s="144"/>
      <c r="IN127" s="144"/>
      <c r="IO127" s="144"/>
      <c r="IP127" s="144"/>
      <c r="IQ127" s="144"/>
      <c r="IR127" s="144"/>
      <c r="IS127" s="144"/>
      <c r="IT127" s="144"/>
      <c r="IU127" s="144"/>
      <c r="IV127" s="144"/>
      <c r="IW127" s="144"/>
      <c r="IX127" s="144"/>
      <c r="IY127" s="144"/>
      <c r="IZ127" s="144"/>
      <c r="JA127" s="144"/>
      <c r="JB127" s="144"/>
      <c r="JC127" s="144"/>
      <c r="JD127" s="144"/>
      <c r="JE127" s="677" t="str">
        <f t="shared" si="41"/>
        <v/>
      </c>
      <c r="JF127" s="195"/>
      <c r="JG127" s="367"/>
      <c r="JH127" s="144"/>
      <c r="JI127" s="144"/>
      <c r="JJ127" s="144"/>
      <c r="JK127" s="144"/>
      <c r="JL127" s="144"/>
      <c r="JM127" s="144"/>
      <c r="JN127" s="144"/>
      <c r="JO127" s="144"/>
      <c r="JP127" s="144"/>
      <c r="JQ127" s="144"/>
      <c r="JR127" s="144"/>
      <c r="JS127" s="144"/>
      <c r="JT127" s="144"/>
      <c r="JU127" s="144"/>
      <c r="JV127" s="144"/>
      <c r="JW127" s="144"/>
      <c r="JX127" s="144"/>
      <c r="JY127" s="144"/>
      <c r="JZ127" s="144"/>
      <c r="KA127" s="144"/>
      <c r="KB127" s="144"/>
      <c r="KC127" s="144"/>
      <c r="KD127" s="144"/>
      <c r="KE127" s="677" t="str">
        <f t="shared" si="42"/>
        <v/>
      </c>
    </row>
    <row r="128" spans="3:291" ht="15" customHeight="1">
      <c r="C128" s="310">
        <v>105</v>
      </c>
      <c r="D128" s="303"/>
      <c r="E128" s="675"/>
      <c r="F128" s="144"/>
      <c r="G128" s="144"/>
      <c r="H128" s="367"/>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677" t="str">
        <f t="shared" si="32"/>
        <v/>
      </c>
      <c r="AF128" s="195"/>
      <c r="AG128" s="367"/>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677" t="str">
        <f t="shared" si="33"/>
        <v/>
      </c>
      <c r="BF128" s="195"/>
      <c r="BG128" s="367"/>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677" t="str">
        <f t="shared" si="34"/>
        <v/>
      </c>
      <c r="CF128" s="195"/>
      <c r="CG128" s="367"/>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677" t="str">
        <f t="shared" si="35"/>
        <v/>
      </c>
      <c r="DF128" s="195"/>
      <c r="DG128" s="367"/>
      <c r="DH128" s="144"/>
      <c r="DI128" s="144"/>
      <c r="DJ128" s="144"/>
      <c r="DK128" s="144"/>
      <c r="DL128" s="144"/>
      <c r="DM128" s="144"/>
      <c r="DN128" s="144"/>
      <c r="DO128" s="144"/>
      <c r="DP128" s="144"/>
      <c r="DQ128" s="144"/>
      <c r="DR128" s="144"/>
      <c r="DS128" s="144"/>
      <c r="DT128" s="144"/>
      <c r="DU128" s="144"/>
      <c r="DV128" s="144"/>
      <c r="DW128" s="144"/>
      <c r="DX128" s="144"/>
      <c r="DY128" s="144"/>
      <c r="DZ128" s="144"/>
      <c r="EA128" s="144"/>
      <c r="EB128" s="144"/>
      <c r="EC128" s="144"/>
      <c r="ED128" s="144"/>
      <c r="EE128" s="677" t="str">
        <f t="shared" si="36"/>
        <v/>
      </c>
      <c r="EF128" s="195"/>
      <c r="EG128" s="367"/>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677" t="str">
        <f t="shared" si="37"/>
        <v/>
      </c>
      <c r="FF128" s="195"/>
      <c r="FG128" s="367"/>
      <c r="FH128" s="144"/>
      <c r="FI128" s="144"/>
      <c r="FJ128" s="144"/>
      <c r="FK128" s="144"/>
      <c r="FL128" s="144"/>
      <c r="FM128" s="144"/>
      <c r="FN128" s="144"/>
      <c r="FO128" s="144"/>
      <c r="FP128" s="144"/>
      <c r="FQ128" s="144"/>
      <c r="FR128" s="144"/>
      <c r="FS128" s="144"/>
      <c r="FT128" s="144"/>
      <c r="FU128" s="144"/>
      <c r="FV128" s="144"/>
      <c r="FW128" s="144"/>
      <c r="FX128" s="144"/>
      <c r="FY128" s="144"/>
      <c r="FZ128" s="144"/>
      <c r="GA128" s="144"/>
      <c r="GB128" s="144"/>
      <c r="GC128" s="144"/>
      <c r="GD128" s="144"/>
      <c r="GE128" s="677" t="str">
        <f t="shared" si="38"/>
        <v/>
      </c>
      <c r="GF128" s="195"/>
      <c r="GG128" s="367"/>
      <c r="GH128" s="144"/>
      <c r="GI128" s="144"/>
      <c r="GJ128" s="144"/>
      <c r="GK128" s="144"/>
      <c r="GL128" s="144"/>
      <c r="GM128" s="144"/>
      <c r="GN128" s="144"/>
      <c r="GO128" s="144"/>
      <c r="GP128" s="144"/>
      <c r="GQ128" s="144"/>
      <c r="GR128" s="144"/>
      <c r="GS128" s="144"/>
      <c r="GT128" s="144"/>
      <c r="GU128" s="144"/>
      <c r="GV128" s="144"/>
      <c r="GW128" s="144"/>
      <c r="GX128" s="144"/>
      <c r="GY128" s="144"/>
      <c r="GZ128" s="144"/>
      <c r="HA128" s="144"/>
      <c r="HB128" s="144"/>
      <c r="HC128" s="144"/>
      <c r="HD128" s="144"/>
      <c r="HE128" s="677" t="str">
        <f t="shared" si="39"/>
        <v/>
      </c>
      <c r="HF128" s="195"/>
      <c r="HG128" s="367"/>
      <c r="HH128" s="144"/>
      <c r="HI128" s="144"/>
      <c r="HJ128" s="144"/>
      <c r="HK128" s="144"/>
      <c r="HL128" s="144"/>
      <c r="HM128" s="144"/>
      <c r="HN128" s="144"/>
      <c r="HO128" s="144"/>
      <c r="HP128" s="144"/>
      <c r="HQ128" s="144"/>
      <c r="HR128" s="144"/>
      <c r="HS128" s="144"/>
      <c r="HT128" s="144"/>
      <c r="HU128" s="144"/>
      <c r="HV128" s="144"/>
      <c r="HW128" s="144"/>
      <c r="HX128" s="144"/>
      <c r="HY128" s="144"/>
      <c r="HZ128" s="144"/>
      <c r="IA128" s="144"/>
      <c r="IB128" s="144"/>
      <c r="IC128" s="144"/>
      <c r="ID128" s="144"/>
      <c r="IE128" s="677" t="str">
        <f t="shared" si="40"/>
        <v/>
      </c>
      <c r="IF128" s="195"/>
      <c r="IG128" s="367"/>
      <c r="IH128" s="144"/>
      <c r="II128" s="144"/>
      <c r="IJ128" s="144"/>
      <c r="IK128" s="144"/>
      <c r="IL128" s="144"/>
      <c r="IM128" s="144"/>
      <c r="IN128" s="144"/>
      <c r="IO128" s="144"/>
      <c r="IP128" s="144"/>
      <c r="IQ128" s="144"/>
      <c r="IR128" s="144"/>
      <c r="IS128" s="144"/>
      <c r="IT128" s="144"/>
      <c r="IU128" s="144"/>
      <c r="IV128" s="144"/>
      <c r="IW128" s="144"/>
      <c r="IX128" s="144"/>
      <c r="IY128" s="144"/>
      <c r="IZ128" s="144"/>
      <c r="JA128" s="144"/>
      <c r="JB128" s="144"/>
      <c r="JC128" s="144"/>
      <c r="JD128" s="144"/>
      <c r="JE128" s="677" t="str">
        <f t="shared" si="41"/>
        <v/>
      </c>
      <c r="JF128" s="195"/>
      <c r="JG128" s="367"/>
      <c r="JH128" s="144"/>
      <c r="JI128" s="144"/>
      <c r="JJ128" s="144"/>
      <c r="JK128" s="144"/>
      <c r="JL128" s="144"/>
      <c r="JM128" s="144"/>
      <c r="JN128" s="144"/>
      <c r="JO128" s="144"/>
      <c r="JP128" s="144"/>
      <c r="JQ128" s="144"/>
      <c r="JR128" s="144"/>
      <c r="JS128" s="144"/>
      <c r="JT128" s="144"/>
      <c r="JU128" s="144"/>
      <c r="JV128" s="144"/>
      <c r="JW128" s="144"/>
      <c r="JX128" s="144"/>
      <c r="JY128" s="144"/>
      <c r="JZ128" s="144"/>
      <c r="KA128" s="144"/>
      <c r="KB128" s="144"/>
      <c r="KC128" s="144"/>
      <c r="KD128" s="144"/>
      <c r="KE128" s="677" t="str">
        <f t="shared" si="42"/>
        <v/>
      </c>
    </row>
    <row r="129" spans="3:291" ht="15" customHeight="1">
      <c r="C129" s="310">
        <v>106</v>
      </c>
      <c r="D129" s="303"/>
      <c r="E129" s="675"/>
      <c r="F129" s="144"/>
      <c r="G129" s="144"/>
      <c r="H129" s="367"/>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677" t="str">
        <f t="shared" si="32"/>
        <v/>
      </c>
      <c r="AF129" s="195"/>
      <c r="AG129" s="367"/>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677" t="str">
        <f t="shared" si="33"/>
        <v/>
      </c>
      <c r="BF129" s="195"/>
      <c r="BG129" s="367"/>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677" t="str">
        <f t="shared" si="34"/>
        <v/>
      </c>
      <c r="CF129" s="195"/>
      <c r="CG129" s="367"/>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677" t="str">
        <f t="shared" si="35"/>
        <v/>
      </c>
      <c r="DF129" s="195"/>
      <c r="DG129" s="367"/>
      <c r="DH129" s="144"/>
      <c r="DI129" s="144"/>
      <c r="DJ129" s="144"/>
      <c r="DK129" s="144"/>
      <c r="DL129" s="144"/>
      <c r="DM129" s="144"/>
      <c r="DN129" s="144"/>
      <c r="DO129" s="144"/>
      <c r="DP129" s="144"/>
      <c r="DQ129" s="144"/>
      <c r="DR129" s="144"/>
      <c r="DS129" s="144"/>
      <c r="DT129" s="144"/>
      <c r="DU129" s="144"/>
      <c r="DV129" s="144"/>
      <c r="DW129" s="144"/>
      <c r="DX129" s="144"/>
      <c r="DY129" s="144"/>
      <c r="DZ129" s="144"/>
      <c r="EA129" s="144"/>
      <c r="EB129" s="144"/>
      <c r="EC129" s="144"/>
      <c r="ED129" s="144"/>
      <c r="EE129" s="677" t="str">
        <f t="shared" si="36"/>
        <v/>
      </c>
      <c r="EF129" s="195"/>
      <c r="EG129" s="367"/>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677" t="str">
        <f t="shared" si="37"/>
        <v/>
      </c>
      <c r="FF129" s="195"/>
      <c r="FG129" s="367"/>
      <c r="FH129" s="144"/>
      <c r="FI129" s="144"/>
      <c r="FJ129" s="144"/>
      <c r="FK129" s="144"/>
      <c r="FL129" s="144"/>
      <c r="FM129" s="144"/>
      <c r="FN129" s="144"/>
      <c r="FO129" s="144"/>
      <c r="FP129" s="144"/>
      <c r="FQ129" s="144"/>
      <c r="FR129" s="144"/>
      <c r="FS129" s="144"/>
      <c r="FT129" s="144"/>
      <c r="FU129" s="144"/>
      <c r="FV129" s="144"/>
      <c r="FW129" s="144"/>
      <c r="FX129" s="144"/>
      <c r="FY129" s="144"/>
      <c r="FZ129" s="144"/>
      <c r="GA129" s="144"/>
      <c r="GB129" s="144"/>
      <c r="GC129" s="144"/>
      <c r="GD129" s="144"/>
      <c r="GE129" s="677" t="str">
        <f t="shared" si="38"/>
        <v/>
      </c>
      <c r="GF129" s="195"/>
      <c r="GG129" s="367"/>
      <c r="GH129" s="144"/>
      <c r="GI129" s="144"/>
      <c r="GJ129" s="144"/>
      <c r="GK129" s="144"/>
      <c r="GL129" s="144"/>
      <c r="GM129" s="144"/>
      <c r="GN129" s="144"/>
      <c r="GO129" s="144"/>
      <c r="GP129" s="144"/>
      <c r="GQ129" s="144"/>
      <c r="GR129" s="144"/>
      <c r="GS129" s="144"/>
      <c r="GT129" s="144"/>
      <c r="GU129" s="144"/>
      <c r="GV129" s="144"/>
      <c r="GW129" s="144"/>
      <c r="GX129" s="144"/>
      <c r="GY129" s="144"/>
      <c r="GZ129" s="144"/>
      <c r="HA129" s="144"/>
      <c r="HB129" s="144"/>
      <c r="HC129" s="144"/>
      <c r="HD129" s="144"/>
      <c r="HE129" s="677" t="str">
        <f t="shared" si="39"/>
        <v/>
      </c>
      <c r="HF129" s="195"/>
      <c r="HG129" s="367"/>
      <c r="HH129" s="144"/>
      <c r="HI129" s="144"/>
      <c r="HJ129" s="144"/>
      <c r="HK129" s="144"/>
      <c r="HL129" s="144"/>
      <c r="HM129" s="144"/>
      <c r="HN129" s="144"/>
      <c r="HO129" s="144"/>
      <c r="HP129" s="144"/>
      <c r="HQ129" s="144"/>
      <c r="HR129" s="144"/>
      <c r="HS129" s="144"/>
      <c r="HT129" s="144"/>
      <c r="HU129" s="144"/>
      <c r="HV129" s="144"/>
      <c r="HW129" s="144"/>
      <c r="HX129" s="144"/>
      <c r="HY129" s="144"/>
      <c r="HZ129" s="144"/>
      <c r="IA129" s="144"/>
      <c r="IB129" s="144"/>
      <c r="IC129" s="144"/>
      <c r="ID129" s="144"/>
      <c r="IE129" s="677" t="str">
        <f t="shared" si="40"/>
        <v/>
      </c>
      <c r="IF129" s="195"/>
      <c r="IG129" s="367"/>
      <c r="IH129" s="144"/>
      <c r="II129" s="144"/>
      <c r="IJ129" s="144"/>
      <c r="IK129" s="144"/>
      <c r="IL129" s="144"/>
      <c r="IM129" s="144"/>
      <c r="IN129" s="144"/>
      <c r="IO129" s="144"/>
      <c r="IP129" s="144"/>
      <c r="IQ129" s="144"/>
      <c r="IR129" s="144"/>
      <c r="IS129" s="144"/>
      <c r="IT129" s="144"/>
      <c r="IU129" s="144"/>
      <c r="IV129" s="144"/>
      <c r="IW129" s="144"/>
      <c r="IX129" s="144"/>
      <c r="IY129" s="144"/>
      <c r="IZ129" s="144"/>
      <c r="JA129" s="144"/>
      <c r="JB129" s="144"/>
      <c r="JC129" s="144"/>
      <c r="JD129" s="144"/>
      <c r="JE129" s="677" t="str">
        <f t="shared" si="41"/>
        <v/>
      </c>
      <c r="JF129" s="195"/>
      <c r="JG129" s="367"/>
      <c r="JH129" s="144"/>
      <c r="JI129" s="144"/>
      <c r="JJ129" s="144"/>
      <c r="JK129" s="144"/>
      <c r="JL129" s="144"/>
      <c r="JM129" s="144"/>
      <c r="JN129" s="144"/>
      <c r="JO129" s="144"/>
      <c r="JP129" s="144"/>
      <c r="JQ129" s="144"/>
      <c r="JR129" s="144"/>
      <c r="JS129" s="144"/>
      <c r="JT129" s="144"/>
      <c r="JU129" s="144"/>
      <c r="JV129" s="144"/>
      <c r="JW129" s="144"/>
      <c r="JX129" s="144"/>
      <c r="JY129" s="144"/>
      <c r="JZ129" s="144"/>
      <c r="KA129" s="144"/>
      <c r="KB129" s="144"/>
      <c r="KC129" s="144"/>
      <c r="KD129" s="144"/>
      <c r="KE129" s="677" t="str">
        <f t="shared" si="42"/>
        <v/>
      </c>
    </row>
    <row r="130" spans="3:291" ht="15" customHeight="1">
      <c r="C130" s="310">
        <v>107</v>
      </c>
      <c r="D130" s="303"/>
      <c r="E130" s="675"/>
      <c r="F130" s="144"/>
      <c r="G130" s="144"/>
      <c r="H130" s="367"/>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677" t="str">
        <f t="shared" si="32"/>
        <v/>
      </c>
      <c r="AF130" s="195"/>
      <c r="AG130" s="367"/>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677" t="str">
        <f t="shared" si="33"/>
        <v/>
      </c>
      <c r="BF130" s="195"/>
      <c r="BG130" s="367"/>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677" t="str">
        <f t="shared" si="34"/>
        <v/>
      </c>
      <c r="CF130" s="195"/>
      <c r="CG130" s="367"/>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677" t="str">
        <f t="shared" si="35"/>
        <v/>
      </c>
      <c r="DF130" s="195"/>
      <c r="DG130" s="367"/>
      <c r="DH130" s="144"/>
      <c r="DI130" s="144"/>
      <c r="DJ130" s="144"/>
      <c r="DK130" s="144"/>
      <c r="DL130" s="144"/>
      <c r="DM130" s="144"/>
      <c r="DN130" s="144"/>
      <c r="DO130" s="144"/>
      <c r="DP130" s="144"/>
      <c r="DQ130" s="144"/>
      <c r="DR130" s="144"/>
      <c r="DS130" s="144"/>
      <c r="DT130" s="144"/>
      <c r="DU130" s="144"/>
      <c r="DV130" s="144"/>
      <c r="DW130" s="144"/>
      <c r="DX130" s="144"/>
      <c r="DY130" s="144"/>
      <c r="DZ130" s="144"/>
      <c r="EA130" s="144"/>
      <c r="EB130" s="144"/>
      <c r="EC130" s="144"/>
      <c r="ED130" s="144"/>
      <c r="EE130" s="677" t="str">
        <f t="shared" si="36"/>
        <v/>
      </c>
      <c r="EF130" s="195"/>
      <c r="EG130" s="367"/>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677" t="str">
        <f t="shared" si="37"/>
        <v/>
      </c>
      <c r="FF130" s="195"/>
      <c r="FG130" s="367"/>
      <c r="FH130" s="144"/>
      <c r="FI130" s="144"/>
      <c r="FJ130" s="144"/>
      <c r="FK130" s="144"/>
      <c r="FL130" s="144"/>
      <c r="FM130" s="144"/>
      <c r="FN130" s="144"/>
      <c r="FO130" s="144"/>
      <c r="FP130" s="144"/>
      <c r="FQ130" s="144"/>
      <c r="FR130" s="144"/>
      <c r="FS130" s="144"/>
      <c r="FT130" s="144"/>
      <c r="FU130" s="144"/>
      <c r="FV130" s="144"/>
      <c r="FW130" s="144"/>
      <c r="FX130" s="144"/>
      <c r="FY130" s="144"/>
      <c r="FZ130" s="144"/>
      <c r="GA130" s="144"/>
      <c r="GB130" s="144"/>
      <c r="GC130" s="144"/>
      <c r="GD130" s="144"/>
      <c r="GE130" s="677" t="str">
        <f t="shared" si="38"/>
        <v/>
      </c>
      <c r="GF130" s="195"/>
      <c r="GG130" s="367"/>
      <c r="GH130" s="144"/>
      <c r="GI130" s="144"/>
      <c r="GJ130" s="144"/>
      <c r="GK130" s="144"/>
      <c r="GL130" s="144"/>
      <c r="GM130" s="144"/>
      <c r="GN130" s="144"/>
      <c r="GO130" s="144"/>
      <c r="GP130" s="144"/>
      <c r="GQ130" s="144"/>
      <c r="GR130" s="144"/>
      <c r="GS130" s="144"/>
      <c r="GT130" s="144"/>
      <c r="GU130" s="144"/>
      <c r="GV130" s="144"/>
      <c r="GW130" s="144"/>
      <c r="GX130" s="144"/>
      <c r="GY130" s="144"/>
      <c r="GZ130" s="144"/>
      <c r="HA130" s="144"/>
      <c r="HB130" s="144"/>
      <c r="HC130" s="144"/>
      <c r="HD130" s="144"/>
      <c r="HE130" s="677" t="str">
        <f t="shared" si="39"/>
        <v/>
      </c>
      <c r="HF130" s="195"/>
      <c r="HG130" s="367"/>
      <c r="HH130" s="144"/>
      <c r="HI130" s="144"/>
      <c r="HJ130" s="144"/>
      <c r="HK130" s="144"/>
      <c r="HL130" s="144"/>
      <c r="HM130" s="144"/>
      <c r="HN130" s="144"/>
      <c r="HO130" s="144"/>
      <c r="HP130" s="144"/>
      <c r="HQ130" s="144"/>
      <c r="HR130" s="144"/>
      <c r="HS130" s="144"/>
      <c r="HT130" s="144"/>
      <c r="HU130" s="144"/>
      <c r="HV130" s="144"/>
      <c r="HW130" s="144"/>
      <c r="HX130" s="144"/>
      <c r="HY130" s="144"/>
      <c r="HZ130" s="144"/>
      <c r="IA130" s="144"/>
      <c r="IB130" s="144"/>
      <c r="IC130" s="144"/>
      <c r="ID130" s="144"/>
      <c r="IE130" s="677" t="str">
        <f t="shared" si="40"/>
        <v/>
      </c>
      <c r="IF130" s="195"/>
      <c r="IG130" s="367"/>
      <c r="IH130" s="144"/>
      <c r="II130" s="144"/>
      <c r="IJ130" s="144"/>
      <c r="IK130" s="144"/>
      <c r="IL130" s="144"/>
      <c r="IM130" s="144"/>
      <c r="IN130" s="144"/>
      <c r="IO130" s="144"/>
      <c r="IP130" s="144"/>
      <c r="IQ130" s="144"/>
      <c r="IR130" s="144"/>
      <c r="IS130" s="144"/>
      <c r="IT130" s="144"/>
      <c r="IU130" s="144"/>
      <c r="IV130" s="144"/>
      <c r="IW130" s="144"/>
      <c r="IX130" s="144"/>
      <c r="IY130" s="144"/>
      <c r="IZ130" s="144"/>
      <c r="JA130" s="144"/>
      <c r="JB130" s="144"/>
      <c r="JC130" s="144"/>
      <c r="JD130" s="144"/>
      <c r="JE130" s="677" t="str">
        <f t="shared" si="41"/>
        <v/>
      </c>
      <c r="JF130" s="195"/>
      <c r="JG130" s="367"/>
      <c r="JH130" s="144"/>
      <c r="JI130" s="144"/>
      <c r="JJ130" s="144"/>
      <c r="JK130" s="144"/>
      <c r="JL130" s="144"/>
      <c r="JM130" s="144"/>
      <c r="JN130" s="144"/>
      <c r="JO130" s="144"/>
      <c r="JP130" s="144"/>
      <c r="JQ130" s="144"/>
      <c r="JR130" s="144"/>
      <c r="JS130" s="144"/>
      <c r="JT130" s="144"/>
      <c r="JU130" s="144"/>
      <c r="JV130" s="144"/>
      <c r="JW130" s="144"/>
      <c r="JX130" s="144"/>
      <c r="JY130" s="144"/>
      <c r="JZ130" s="144"/>
      <c r="KA130" s="144"/>
      <c r="KB130" s="144"/>
      <c r="KC130" s="144"/>
      <c r="KD130" s="144"/>
      <c r="KE130" s="677" t="str">
        <f t="shared" si="42"/>
        <v/>
      </c>
    </row>
    <row r="131" spans="3:291" ht="15" customHeight="1">
      <c r="C131" s="310">
        <v>108</v>
      </c>
      <c r="D131" s="303"/>
      <c r="E131" s="675"/>
      <c r="F131" s="144"/>
      <c r="G131" s="144"/>
      <c r="H131" s="367"/>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677" t="str">
        <f t="shared" si="32"/>
        <v/>
      </c>
      <c r="AF131" s="195"/>
      <c r="AG131" s="367"/>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677" t="str">
        <f t="shared" si="33"/>
        <v/>
      </c>
      <c r="BF131" s="195"/>
      <c r="BG131" s="367"/>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677" t="str">
        <f t="shared" si="34"/>
        <v/>
      </c>
      <c r="CF131" s="195"/>
      <c r="CG131" s="367"/>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677" t="str">
        <f t="shared" si="35"/>
        <v/>
      </c>
      <c r="DF131" s="195"/>
      <c r="DG131" s="367"/>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677" t="str">
        <f t="shared" si="36"/>
        <v/>
      </c>
      <c r="EF131" s="195"/>
      <c r="EG131" s="367"/>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677" t="str">
        <f t="shared" si="37"/>
        <v/>
      </c>
      <c r="FF131" s="195"/>
      <c r="FG131" s="367"/>
      <c r="FH131" s="144"/>
      <c r="FI131" s="144"/>
      <c r="FJ131" s="144"/>
      <c r="FK131" s="144"/>
      <c r="FL131" s="144"/>
      <c r="FM131" s="144"/>
      <c r="FN131" s="144"/>
      <c r="FO131" s="144"/>
      <c r="FP131" s="144"/>
      <c r="FQ131" s="144"/>
      <c r="FR131" s="144"/>
      <c r="FS131" s="144"/>
      <c r="FT131" s="144"/>
      <c r="FU131" s="144"/>
      <c r="FV131" s="144"/>
      <c r="FW131" s="144"/>
      <c r="FX131" s="144"/>
      <c r="FY131" s="144"/>
      <c r="FZ131" s="144"/>
      <c r="GA131" s="144"/>
      <c r="GB131" s="144"/>
      <c r="GC131" s="144"/>
      <c r="GD131" s="144"/>
      <c r="GE131" s="677" t="str">
        <f t="shared" si="38"/>
        <v/>
      </c>
      <c r="GF131" s="195"/>
      <c r="GG131" s="367"/>
      <c r="GH131" s="144"/>
      <c r="GI131" s="144"/>
      <c r="GJ131" s="144"/>
      <c r="GK131" s="144"/>
      <c r="GL131" s="144"/>
      <c r="GM131" s="144"/>
      <c r="GN131" s="144"/>
      <c r="GO131" s="144"/>
      <c r="GP131" s="144"/>
      <c r="GQ131" s="144"/>
      <c r="GR131" s="144"/>
      <c r="GS131" s="144"/>
      <c r="GT131" s="144"/>
      <c r="GU131" s="144"/>
      <c r="GV131" s="144"/>
      <c r="GW131" s="144"/>
      <c r="GX131" s="144"/>
      <c r="GY131" s="144"/>
      <c r="GZ131" s="144"/>
      <c r="HA131" s="144"/>
      <c r="HB131" s="144"/>
      <c r="HC131" s="144"/>
      <c r="HD131" s="144"/>
      <c r="HE131" s="677" t="str">
        <f t="shared" si="39"/>
        <v/>
      </c>
      <c r="HF131" s="195"/>
      <c r="HG131" s="367"/>
      <c r="HH131" s="144"/>
      <c r="HI131" s="144"/>
      <c r="HJ131" s="144"/>
      <c r="HK131" s="144"/>
      <c r="HL131" s="144"/>
      <c r="HM131" s="144"/>
      <c r="HN131" s="144"/>
      <c r="HO131" s="144"/>
      <c r="HP131" s="144"/>
      <c r="HQ131" s="144"/>
      <c r="HR131" s="144"/>
      <c r="HS131" s="144"/>
      <c r="HT131" s="144"/>
      <c r="HU131" s="144"/>
      <c r="HV131" s="144"/>
      <c r="HW131" s="144"/>
      <c r="HX131" s="144"/>
      <c r="HY131" s="144"/>
      <c r="HZ131" s="144"/>
      <c r="IA131" s="144"/>
      <c r="IB131" s="144"/>
      <c r="IC131" s="144"/>
      <c r="ID131" s="144"/>
      <c r="IE131" s="677" t="str">
        <f t="shared" si="40"/>
        <v/>
      </c>
      <c r="IF131" s="195"/>
      <c r="IG131" s="367"/>
      <c r="IH131" s="144"/>
      <c r="II131" s="144"/>
      <c r="IJ131" s="144"/>
      <c r="IK131" s="144"/>
      <c r="IL131" s="144"/>
      <c r="IM131" s="144"/>
      <c r="IN131" s="144"/>
      <c r="IO131" s="144"/>
      <c r="IP131" s="144"/>
      <c r="IQ131" s="144"/>
      <c r="IR131" s="144"/>
      <c r="IS131" s="144"/>
      <c r="IT131" s="144"/>
      <c r="IU131" s="144"/>
      <c r="IV131" s="144"/>
      <c r="IW131" s="144"/>
      <c r="IX131" s="144"/>
      <c r="IY131" s="144"/>
      <c r="IZ131" s="144"/>
      <c r="JA131" s="144"/>
      <c r="JB131" s="144"/>
      <c r="JC131" s="144"/>
      <c r="JD131" s="144"/>
      <c r="JE131" s="677" t="str">
        <f t="shared" si="41"/>
        <v/>
      </c>
      <c r="JF131" s="195"/>
      <c r="JG131" s="367"/>
      <c r="JH131" s="144"/>
      <c r="JI131" s="144"/>
      <c r="JJ131" s="144"/>
      <c r="JK131" s="144"/>
      <c r="JL131" s="144"/>
      <c r="JM131" s="144"/>
      <c r="JN131" s="144"/>
      <c r="JO131" s="144"/>
      <c r="JP131" s="144"/>
      <c r="JQ131" s="144"/>
      <c r="JR131" s="144"/>
      <c r="JS131" s="144"/>
      <c r="JT131" s="144"/>
      <c r="JU131" s="144"/>
      <c r="JV131" s="144"/>
      <c r="JW131" s="144"/>
      <c r="JX131" s="144"/>
      <c r="JY131" s="144"/>
      <c r="JZ131" s="144"/>
      <c r="KA131" s="144"/>
      <c r="KB131" s="144"/>
      <c r="KC131" s="144"/>
      <c r="KD131" s="144"/>
      <c r="KE131" s="677" t="str">
        <f t="shared" si="42"/>
        <v/>
      </c>
    </row>
    <row r="132" spans="3:291" ht="15" customHeight="1">
      <c r="C132" s="310">
        <v>109</v>
      </c>
      <c r="D132" s="303"/>
      <c r="E132" s="675"/>
      <c r="F132" s="144"/>
      <c r="G132" s="144"/>
      <c r="H132" s="367"/>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677" t="str">
        <f t="shared" si="32"/>
        <v/>
      </c>
      <c r="AF132" s="195"/>
      <c r="AG132" s="367"/>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677" t="str">
        <f t="shared" si="33"/>
        <v/>
      </c>
      <c r="BF132" s="195"/>
      <c r="BG132" s="367"/>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677" t="str">
        <f t="shared" si="34"/>
        <v/>
      </c>
      <c r="CF132" s="195"/>
      <c r="CG132" s="367"/>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677" t="str">
        <f t="shared" si="35"/>
        <v/>
      </c>
      <c r="DF132" s="195"/>
      <c r="DG132" s="367"/>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677" t="str">
        <f t="shared" si="36"/>
        <v/>
      </c>
      <c r="EF132" s="195"/>
      <c r="EG132" s="367"/>
      <c r="EH132" s="144"/>
      <c r="EI132" s="144"/>
      <c r="EJ132" s="144"/>
      <c r="EK132" s="144"/>
      <c r="EL132" s="144"/>
      <c r="EM132" s="144"/>
      <c r="EN132" s="144"/>
      <c r="EO132" s="144"/>
      <c r="EP132" s="144"/>
      <c r="EQ132" s="144"/>
      <c r="ER132" s="144"/>
      <c r="ES132" s="144"/>
      <c r="ET132" s="144"/>
      <c r="EU132" s="144"/>
      <c r="EV132" s="144"/>
      <c r="EW132" s="144"/>
      <c r="EX132" s="144"/>
      <c r="EY132" s="144"/>
      <c r="EZ132" s="144"/>
      <c r="FA132" s="144"/>
      <c r="FB132" s="144"/>
      <c r="FC132" s="144"/>
      <c r="FD132" s="144"/>
      <c r="FE132" s="677" t="str">
        <f t="shared" si="37"/>
        <v/>
      </c>
      <c r="FF132" s="195"/>
      <c r="FG132" s="367"/>
      <c r="FH132" s="144"/>
      <c r="FI132" s="144"/>
      <c r="FJ132" s="144"/>
      <c r="FK132" s="144"/>
      <c r="FL132" s="144"/>
      <c r="FM132" s="144"/>
      <c r="FN132" s="144"/>
      <c r="FO132" s="144"/>
      <c r="FP132" s="144"/>
      <c r="FQ132" s="144"/>
      <c r="FR132" s="144"/>
      <c r="FS132" s="144"/>
      <c r="FT132" s="144"/>
      <c r="FU132" s="144"/>
      <c r="FV132" s="144"/>
      <c r="FW132" s="144"/>
      <c r="FX132" s="144"/>
      <c r="FY132" s="144"/>
      <c r="FZ132" s="144"/>
      <c r="GA132" s="144"/>
      <c r="GB132" s="144"/>
      <c r="GC132" s="144"/>
      <c r="GD132" s="144"/>
      <c r="GE132" s="677" t="str">
        <f t="shared" si="38"/>
        <v/>
      </c>
      <c r="GF132" s="195"/>
      <c r="GG132" s="367"/>
      <c r="GH132" s="144"/>
      <c r="GI132" s="144"/>
      <c r="GJ132" s="144"/>
      <c r="GK132" s="144"/>
      <c r="GL132" s="144"/>
      <c r="GM132" s="144"/>
      <c r="GN132" s="144"/>
      <c r="GO132" s="144"/>
      <c r="GP132" s="144"/>
      <c r="GQ132" s="144"/>
      <c r="GR132" s="144"/>
      <c r="GS132" s="144"/>
      <c r="GT132" s="144"/>
      <c r="GU132" s="144"/>
      <c r="GV132" s="144"/>
      <c r="GW132" s="144"/>
      <c r="GX132" s="144"/>
      <c r="GY132" s="144"/>
      <c r="GZ132" s="144"/>
      <c r="HA132" s="144"/>
      <c r="HB132" s="144"/>
      <c r="HC132" s="144"/>
      <c r="HD132" s="144"/>
      <c r="HE132" s="677" t="str">
        <f t="shared" si="39"/>
        <v/>
      </c>
      <c r="HF132" s="195"/>
      <c r="HG132" s="367"/>
      <c r="HH132" s="144"/>
      <c r="HI132" s="144"/>
      <c r="HJ132" s="144"/>
      <c r="HK132" s="144"/>
      <c r="HL132" s="144"/>
      <c r="HM132" s="144"/>
      <c r="HN132" s="144"/>
      <c r="HO132" s="144"/>
      <c r="HP132" s="144"/>
      <c r="HQ132" s="144"/>
      <c r="HR132" s="144"/>
      <c r="HS132" s="144"/>
      <c r="HT132" s="144"/>
      <c r="HU132" s="144"/>
      <c r="HV132" s="144"/>
      <c r="HW132" s="144"/>
      <c r="HX132" s="144"/>
      <c r="HY132" s="144"/>
      <c r="HZ132" s="144"/>
      <c r="IA132" s="144"/>
      <c r="IB132" s="144"/>
      <c r="IC132" s="144"/>
      <c r="ID132" s="144"/>
      <c r="IE132" s="677" t="str">
        <f t="shared" si="40"/>
        <v/>
      </c>
      <c r="IF132" s="195"/>
      <c r="IG132" s="367"/>
      <c r="IH132" s="144"/>
      <c r="II132" s="144"/>
      <c r="IJ132" s="144"/>
      <c r="IK132" s="144"/>
      <c r="IL132" s="144"/>
      <c r="IM132" s="144"/>
      <c r="IN132" s="144"/>
      <c r="IO132" s="144"/>
      <c r="IP132" s="144"/>
      <c r="IQ132" s="144"/>
      <c r="IR132" s="144"/>
      <c r="IS132" s="144"/>
      <c r="IT132" s="144"/>
      <c r="IU132" s="144"/>
      <c r="IV132" s="144"/>
      <c r="IW132" s="144"/>
      <c r="IX132" s="144"/>
      <c r="IY132" s="144"/>
      <c r="IZ132" s="144"/>
      <c r="JA132" s="144"/>
      <c r="JB132" s="144"/>
      <c r="JC132" s="144"/>
      <c r="JD132" s="144"/>
      <c r="JE132" s="677" t="str">
        <f t="shared" si="41"/>
        <v/>
      </c>
      <c r="JF132" s="195"/>
      <c r="JG132" s="367"/>
      <c r="JH132" s="144"/>
      <c r="JI132" s="144"/>
      <c r="JJ132" s="144"/>
      <c r="JK132" s="144"/>
      <c r="JL132" s="144"/>
      <c r="JM132" s="144"/>
      <c r="JN132" s="144"/>
      <c r="JO132" s="144"/>
      <c r="JP132" s="144"/>
      <c r="JQ132" s="144"/>
      <c r="JR132" s="144"/>
      <c r="JS132" s="144"/>
      <c r="JT132" s="144"/>
      <c r="JU132" s="144"/>
      <c r="JV132" s="144"/>
      <c r="JW132" s="144"/>
      <c r="JX132" s="144"/>
      <c r="JY132" s="144"/>
      <c r="JZ132" s="144"/>
      <c r="KA132" s="144"/>
      <c r="KB132" s="144"/>
      <c r="KC132" s="144"/>
      <c r="KD132" s="144"/>
      <c r="KE132" s="677" t="str">
        <f t="shared" si="42"/>
        <v/>
      </c>
    </row>
    <row r="133" spans="3:291" ht="15" customHeight="1">
      <c r="C133" s="310">
        <v>110</v>
      </c>
      <c r="D133" s="303"/>
      <c r="E133" s="675"/>
      <c r="F133" s="144"/>
      <c r="G133" s="144"/>
      <c r="H133" s="367"/>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677" t="str">
        <f t="shared" si="32"/>
        <v/>
      </c>
      <c r="AF133" s="195"/>
      <c r="AG133" s="367"/>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677" t="str">
        <f t="shared" si="33"/>
        <v/>
      </c>
      <c r="BF133" s="195"/>
      <c r="BG133" s="367"/>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677" t="str">
        <f t="shared" si="34"/>
        <v/>
      </c>
      <c r="CF133" s="195"/>
      <c r="CG133" s="367"/>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677" t="str">
        <f t="shared" si="35"/>
        <v/>
      </c>
      <c r="DF133" s="195"/>
      <c r="DG133" s="367"/>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677" t="str">
        <f t="shared" si="36"/>
        <v/>
      </c>
      <c r="EF133" s="195"/>
      <c r="EG133" s="367"/>
      <c r="EH133" s="144"/>
      <c r="EI133" s="144"/>
      <c r="EJ133" s="144"/>
      <c r="EK133" s="144"/>
      <c r="EL133" s="144"/>
      <c r="EM133" s="144"/>
      <c r="EN133" s="144"/>
      <c r="EO133" s="144"/>
      <c r="EP133" s="144"/>
      <c r="EQ133" s="144"/>
      <c r="ER133" s="144"/>
      <c r="ES133" s="144"/>
      <c r="ET133" s="144"/>
      <c r="EU133" s="144"/>
      <c r="EV133" s="144"/>
      <c r="EW133" s="144"/>
      <c r="EX133" s="144"/>
      <c r="EY133" s="144"/>
      <c r="EZ133" s="144"/>
      <c r="FA133" s="144"/>
      <c r="FB133" s="144"/>
      <c r="FC133" s="144"/>
      <c r="FD133" s="144"/>
      <c r="FE133" s="677" t="str">
        <f t="shared" si="37"/>
        <v/>
      </c>
      <c r="FF133" s="195"/>
      <c r="FG133" s="367"/>
      <c r="FH133" s="144"/>
      <c r="FI133" s="144"/>
      <c r="FJ133" s="144"/>
      <c r="FK133" s="144"/>
      <c r="FL133" s="144"/>
      <c r="FM133" s="144"/>
      <c r="FN133" s="144"/>
      <c r="FO133" s="144"/>
      <c r="FP133" s="144"/>
      <c r="FQ133" s="144"/>
      <c r="FR133" s="144"/>
      <c r="FS133" s="144"/>
      <c r="FT133" s="144"/>
      <c r="FU133" s="144"/>
      <c r="FV133" s="144"/>
      <c r="FW133" s="144"/>
      <c r="FX133" s="144"/>
      <c r="FY133" s="144"/>
      <c r="FZ133" s="144"/>
      <c r="GA133" s="144"/>
      <c r="GB133" s="144"/>
      <c r="GC133" s="144"/>
      <c r="GD133" s="144"/>
      <c r="GE133" s="677" t="str">
        <f t="shared" si="38"/>
        <v/>
      </c>
      <c r="GF133" s="195"/>
      <c r="GG133" s="367"/>
      <c r="GH133" s="144"/>
      <c r="GI133" s="144"/>
      <c r="GJ133" s="144"/>
      <c r="GK133" s="144"/>
      <c r="GL133" s="144"/>
      <c r="GM133" s="144"/>
      <c r="GN133" s="144"/>
      <c r="GO133" s="144"/>
      <c r="GP133" s="144"/>
      <c r="GQ133" s="144"/>
      <c r="GR133" s="144"/>
      <c r="GS133" s="144"/>
      <c r="GT133" s="144"/>
      <c r="GU133" s="144"/>
      <c r="GV133" s="144"/>
      <c r="GW133" s="144"/>
      <c r="GX133" s="144"/>
      <c r="GY133" s="144"/>
      <c r="GZ133" s="144"/>
      <c r="HA133" s="144"/>
      <c r="HB133" s="144"/>
      <c r="HC133" s="144"/>
      <c r="HD133" s="144"/>
      <c r="HE133" s="677" t="str">
        <f t="shared" si="39"/>
        <v/>
      </c>
      <c r="HF133" s="195"/>
      <c r="HG133" s="367"/>
      <c r="HH133" s="144"/>
      <c r="HI133" s="144"/>
      <c r="HJ133" s="144"/>
      <c r="HK133" s="144"/>
      <c r="HL133" s="144"/>
      <c r="HM133" s="144"/>
      <c r="HN133" s="144"/>
      <c r="HO133" s="144"/>
      <c r="HP133" s="144"/>
      <c r="HQ133" s="144"/>
      <c r="HR133" s="144"/>
      <c r="HS133" s="144"/>
      <c r="HT133" s="144"/>
      <c r="HU133" s="144"/>
      <c r="HV133" s="144"/>
      <c r="HW133" s="144"/>
      <c r="HX133" s="144"/>
      <c r="HY133" s="144"/>
      <c r="HZ133" s="144"/>
      <c r="IA133" s="144"/>
      <c r="IB133" s="144"/>
      <c r="IC133" s="144"/>
      <c r="ID133" s="144"/>
      <c r="IE133" s="677" t="str">
        <f t="shared" si="40"/>
        <v/>
      </c>
      <c r="IF133" s="195"/>
      <c r="IG133" s="367"/>
      <c r="IH133" s="144"/>
      <c r="II133" s="144"/>
      <c r="IJ133" s="144"/>
      <c r="IK133" s="144"/>
      <c r="IL133" s="144"/>
      <c r="IM133" s="144"/>
      <c r="IN133" s="144"/>
      <c r="IO133" s="144"/>
      <c r="IP133" s="144"/>
      <c r="IQ133" s="144"/>
      <c r="IR133" s="144"/>
      <c r="IS133" s="144"/>
      <c r="IT133" s="144"/>
      <c r="IU133" s="144"/>
      <c r="IV133" s="144"/>
      <c r="IW133" s="144"/>
      <c r="IX133" s="144"/>
      <c r="IY133" s="144"/>
      <c r="IZ133" s="144"/>
      <c r="JA133" s="144"/>
      <c r="JB133" s="144"/>
      <c r="JC133" s="144"/>
      <c r="JD133" s="144"/>
      <c r="JE133" s="677" t="str">
        <f t="shared" si="41"/>
        <v/>
      </c>
      <c r="JF133" s="195"/>
      <c r="JG133" s="367"/>
      <c r="JH133" s="144"/>
      <c r="JI133" s="144"/>
      <c r="JJ133" s="144"/>
      <c r="JK133" s="144"/>
      <c r="JL133" s="144"/>
      <c r="JM133" s="144"/>
      <c r="JN133" s="144"/>
      <c r="JO133" s="144"/>
      <c r="JP133" s="144"/>
      <c r="JQ133" s="144"/>
      <c r="JR133" s="144"/>
      <c r="JS133" s="144"/>
      <c r="JT133" s="144"/>
      <c r="JU133" s="144"/>
      <c r="JV133" s="144"/>
      <c r="JW133" s="144"/>
      <c r="JX133" s="144"/>
      <c r="JY133" s="144"/>
      <c r="JZ133" s="144"/>
      <c r="KA133" s="144"/>
      <c r="KB133" s="144"/>
      <c r="KC133" s="144"/>
      <c r="KD133" s="144"/>
      <c r="KE133" s="677" t="str">
        <f t="shared" si="42"/>
        <v/>
      </c>
    </row>
    <row r="134" spans="3:291" ht="15" customHeight="1">
      <c r="C134" s="310">
        <v>111</v>
      </c>
      <c r="D134" s="303"/>
      <c r="E134" s="675"/>
      <c r="F134" s="144"/>
      <c r="G134" s="144"/>
      <c r="H134" s="367"/>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677" t="str">
        <f t="shared" si="32"/>
        <v/>
      </c>
      <c r="AF134" s="195"/>
      <c r="AG134" s="367"/>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677" t="str">
        <f t="shared" si="33"/>
        <v/>
      </c>
      <c r="BF134" s="195"/>
      <c r="BG134" s="367"/>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677" t="str">
        <f t="shared" si="34"/>
        <v/>
      </c>
      <c r="CF134" s="195"/>
      <c r="CG134" s="367"/>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677" t="str">
        <f t="shared" si="35"/>
        <v/>
      </c>
      <c r="DF134" s="195"/>
      <c r="DG134" s="367"/>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677" t="str">
        <f t="shared" si="36"/>
        <v/>
      </c>
      <c r="EF134" s="195"/>
      <c r="EG134" s="367"/>
      <c r="EH134" s="144"/>
      <c r="EI134" s="144"/>
      <c r="EJ134" s="144"/>
      <c r="EK134" s="144"/>
      <c r="EL134" s="144"/>
      <c r="EM134" s="144"/>
      <c r="EN134" s="144"/>
      <c r="EO134" s="144"/>
      <c r="EP134" s="144"/>
      <c r="EQ134" s="144"/>
      <c r="ER134" s="144"/>
      <c r="ES134" s="144"/>
      <c r="ET134" s="144"/>
      <c r="EU134" s="144"/>
      <c r="EV134" s="144"/>
      <c r="EW134" s="144"/>
      <c r="EX134" s="144"/>
      <c r="EY134" s="144"/>
      <c r="EZ134" s="144"/>
      <c r="FA134" s="144"/>
      <c r="FB134" s="144"/>
      <c r="FC134" s="144"/>
      <c r="FD134" s="144"/>
      <c r="FE134" s="677" t="str">
        <f t="shared" si="37"/>
        <v/>
      </c>
      <c r="FF134" s="195"/>
      <c r="FG134" s="367"/>
      <c r="FH134" s="144"/>
      <c r="FI134" s="144"/>
      <c r="FJ134" s="144"/>
      <c r="FK134" s="144"/>
      <c r="FL134" s="144"/>
      <c r="FM134" s="144"/>
      <c r="FN134" s="144"/>
      <c r="FO134" s="144"/>
      <c r="FP134" s="144"/>
      <c r="FQ134" s="144"/>
      <c r="FR134" s="144"/>
      <c r="FS134" s="144"/>
      <c r="FT134" s="144"/>
      <c r="FU134" s="144"/>
      <c r="FV134" s="144"/>
      <c r="FW134" s="144"/>
      <c r="FX134" s="144"/>
      <c r="FY134" s="144"/>
      <c r="FZ134" s="144"/>
      <c r="GA134" s="144"/>
      <c r="GB134" s="144"/>
      <c r="GC134" s="144"/>
      <c r="GD134" s="144"/>
      <c r="GE134" s="677" t="str">
        <f t="shared" si="38"/>
        <v/>
      </c>
      <c r="GF134" s="195"/>
      <c r="GG134" s="367"/>
      <c r="GH134" s="144"/>
      <c r="GI134" s="144"/>
      <c r="GJ134" s="144"/>
      <c r="GK134" s="144"/>
      <c r="GL134" s="144"/>
      <c r="GM134" s="144"/>
      <c r="GN134" s="144"/>
      <c r="GO134" s="144"/>
      <c r="GP134" s="144"/>
      <c r="GQ134" s="144"/>
      <c r="GR134" s="144"/>
      <c r="GS134" s="144"/>
      <c r="GT134" s="144"/>
      <c r="GU134" s="144"/>
      <c r="GV134" s="144"/>
      <c r="GW134" s="144"/>
      <c r="GX134" s="144"/>
      <c r="GY134" s="144"/>
      <c r="GZ134" s="144"/>
      <c r="HA134" s="144"/>
      <c r="HB134" s="144"/>
      <c r="HC134" s="144"/>
      <c r="HD134" s="144"/>
      <c r="HE134" s="677" t="str">
        <f t="shared" si="39"/>
        <v/>
      </c>
      <c r="HF134" s="195"/>
      <c r="HG134" s="367"/>
      <c r="HH134" s="144"/>
      <c r="HI134" s="144"/>
      <c r="HJ134" s="144"/>
      <c r="HK134" s="144"/>
      <c r="HL134" s="144"/>
      <c r="HM134" s="144"/>
      <c r="HN134" s="144"/>
      <c r="HO134" s="144"/>
      <c r="HP134" s="144"/>
      <c r="HQ134" s="144"/>
      <c r="HR134" s="144"/>
      <c r="HS134" s="144"/>
      <c r="HT134" s="144"/>
      <c r="HU134" s="144"/>
      <c r="HV134" s="144"/>
      <c r="HW134" s="144"/>
      <c r="HX134" s="144"/>
      <c r="HY134" s="144"/>
      <c r="HZ134" s="144"/>
      <c r="IA134" s="144"/>
      <c r="IB134" s="144"/>
      <c r="IC134" s="144"/>
      <c r="ID134" s="144"/>
      <c r="IE134" s="677" t="str">
        <f t="shared" si="40"/>
        <v/>
      </c>
      <c r="IF134" s="195"/>
      <c r="IG134" s="367"/>
      <c r="IH134" s="144"/>
      <c r="II134" s="144"/>
      <c r="IJ134" s="144"/>
      <c r="IK134" s="144"/>
      <c r="IL134" s="144"/>
      <c r="IM134" s="144"/>
      <c r="IN134" s="144"/>
      <c r="IO134" s="144"/>
      <c r="IP134" s="144"/>
      <c r="IQ134" s="144"/>
      <c r="IR134" s="144"/>
      <c r="IS134" s="144"/>
      <c r="IT134" s="144"/>
      <c r="IU134" s="144"/>
      <c r="IV134" s="144"/>
      <c r="IW134" s="144"/>
      <c r="IX134" s="144"/>
      <c r="IY134" s="144"/>
      <c r="IZ134" s="144"/>
      <c r="JA134" s="144"/>
      <c r="JB134" s="144"/>
      <c r="JC134" s="144"/>
      <c r="JD134" s="144"/>
      <c r="JE134" s="677" t="str">
        <f t="shared" si="41"/>
        <v/>
      </c>
      <c r="JF134" s="195"/>
      <c r="JG134" s="367"/>
      <c r="JH134" s="144"/>
      <c r="JI134" s="144"/>
      <c r="JJ134" s="144"/>
      <c r="JK134" s="144"/>
      <c r="JL134" s="144"/>
      <c r="JM134" s="144"/>
      <c r="JN134" s="144"/>
      <c r="JO134" s="144"/>
      <c r="JP134" s="144"/>
      <c r="JQ134" s="144"/>
      <c r="JR134" s="144"/>
      <c r="JS134" s="144"/>
      <c r="JT134" s="144"/>
      <c r="JU134" s="144"/>
      <c r="JV134" s="144"/>
      <c r="JW134" s="144"/>
      <c r="JX134" s="144"/>
      <c r="JY134" s="144"/>
      <c r="JZ134" s="144"/>
      <c r="KA134" s="144"/>
      <c r="KB134" s="144"/>
      <c r="KC134" s="144"/>
      <c r="KD134" s="144"/>
      <c r="KE134" s="677" t="str">
        <f t="shared" si="42"/>
        <v/>
      </c>
    </row>
    <row r="135" spans="3:291" ht="15" customHeight="1">
      <c r="C135" s="310">
        <v>112</v>
      </c>
      <c r="D135" s="303"/>
      <c r="E135" s="675"/>
      <c r="F135" s="144"/>
      <c r="G135" s="144"/>
      <c r="H135" s="367"/>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677" t="str">
        <f t="shared" si="32"/>
        <v/>
      </c>
      <c r="AF135" s="195"/>
      <c r="AG135" s="367"/>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677" t="str">
        <f t="shared" si="33"/>
        <v/>
      </c>
      <c r="BF135" s="195"/>
      <c r="BG135" s="367"/>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677" t="str">
        <f t="shared" si="34"/>
        <v/>
      </c>
      <c r="CF135" s="195"/>
      <c r="CG135" s="367"/>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677" t="str">
        <f t="shared" si="35"/>
        <v/>
      </c>
      <c r="DF135" s="195"/>
      <c r="DG135" s="367"/>
      <c r="DH135" s="144"/>
      <c r="DI135" s="144"/>
      <c r="DJ135" s="144"/>
      <c r="DK135" s="144"/>
      <c r="DL135" s="144"/>
      <c r="DM135" s="144"/>
      <c r="DN135" s="144"/>
      <c r="DO135" s="144"/>
      <c r="DP135" s="144"/>
      <c r="DQ135" s="144"/>
      <c r="DR135" s="144"/>
      <c r="DS135" s="144"/>
      <c r="DT135" s="144"/>
      <c r="DU135" s="144"/>
      <c r="DV135" s="144"/>
      <c r="DW135" s="144"/>
      <c r="DX135" s="144"/>
      <c r="DY135" s="144"/>
      <c r="DZ135" s="144"/>
      <c r="EA135" s="144"/>
      <c r="EB135" s="144"/>
      <c r="EC135" s="144"/>
      <c r="ED135" s="144"/>
      <c r="EE135" s="677" t="str">
        <f t="shared" si="36"/>
        <v/>
      </c>
      <c r="EF135" s="195"/>
      <c r="EG135" s="367"/>
      <c r="EH135" s="144"/>
      <c r="EI135" s="144"/>
      <c r="EJ135" s="144"/>
      <c r="EK135" s="144"/>
      <c r="EL135" s="144"/>
      <c r="EM135" s="144"/>
      <c r="EN135" s="144"/>
      <c r="EO135" s="144"/>
      <c r="EP135" s="144"/>
      <c r="EQ135" s="144"/>
      <c r="ER135" s="144"/>
      <c r="ES135" s="144"/>
      <c r="ET135" s="144"/>
      <c r="EU135" s="144"/>
      <c r="EV135" s="144"/>
      <c r="EW135" s="144"/>
      <c r="EX135" s="144"/>
      <c r="EY135" s="144"/>
      <c r="EZ135" s="144"/>
      <c r="FA135" s="144"/>
      <c r="FB135" s="144"/>
      <c r="FC135" s="144"/>
      <c r="FD135" s="144"/>
      <c r="FE135" s="677" t="str">
        <f t="shared" si="37"/>
        <v/>
      </c>
      <c r="FF135" s="195"/>
      <c r="FG135" s="367"/>
      <c r="FH135" s="144"/>
      <c r="FI135" s="144"/>
      <c r="FJ135" s="144"/>
      <c r="FK135" s="144"/>
      <c r="FL135" s="144"/>
      <c r="FM135" s="144"/>
      <c r="FN135" s="144"/>
      <c r="FO135" s="144"/>
      <c r="FP135" s="144"/>
      <c r="FQ135" s="144"/>
      <c r="FR135" s="144"/>
      <c r="FS135" s="144"/>
      <c r="FT135" s="144"/>
      <c r="FU135" s="144"/>
      <c r="FV135" s="144"/>
      <c r="FW135" s="144"/>
      <c r="FX135" s="144"/>
      <c r="FY135" s="144"/>
      <c r="FZ135" s="144"/>
      <c r="GA135" s="144"/>
      <c r="GB135" s="144"/>
      <c r="GC135" s="144"/>
      <c r="GD135" s="144"/>
      <c r="GE135" s="677" t="str">
        <f t="shared" si="38"/>
        <v/>
      </c>
      <c r="GF135" s="195"/>
      <c r="GG135" s="367"/>
      <c r="GH135" s="144"/>
      <c r="GI135" s="144"/>
      <c r="GJ135" s="144"/>
      <c r="GK135" s="144"/>
      <c r="GL135" s="144"/>
      <c r="GM135" s="144"/>
      <c r="GN135" s="144"/>
      <c r="GO135" s="144"/>
      <c r="GP135" s="144"/>
      <c r="GQ135" s="144"/>
      <c r="GR135" s="144"/>
      <c r="GS135" s="144"/>
      <c r="GT135" s="144"/>
      <c r="GU135" s="144"/>
      <c r="GV135" s="144"/>
      <c r="GW135" s="144"/>
      <c r="GX135" s="144"/>
      <c r="GY135" s="144"/>
      <c r="GZ135" s="144"/>
      <c r="HA135" s="144"/>
      <c r="HB135" s="144"/>
      <c r="HC135" s="144"/>
      <c r="HD135" s="144"/>
      <c r="HE135" s="677" t="str">
        <f t="shared" si="39"/>
        <v/>
      </c>
      <c r="HF135" s="195"/>
      <c r="HG135" s="367"/>
      <c r="HH135" s="144"/>
      <c r="HI135" s="144"/>
      <c r="HJ135" s="144"/>
      <c r="HK135" s="144"/>
      <c r="HL135" s="144"/>
      <c r="HM135" s="144"/>
      <c r="HN135" s="144"/>
      <c r="HO135" s="144"/>
      <c r="HP135" s="144"/>
      <c r="HQ135" s="144"/>
      <c r="HR135" s="144"/>
      <c r="HS135" s="144"/>
      <c r="HT135" s="144"/>
      <c r="HU135" s="144"/>
      <c r="HV135" s="144"/>
      <c r="HW135" s="144"/>
      <c r="HX135" s="144"/>
      <c r="HY135" s="144"/>
      <c r="HZ135" s="144"/>
      <c r="IA135" s="144"/>
      <c r="IB135" s="144"/>
      <c r="IC135" s="144"/>
      <c r="ID135" s="144"/>
      <c r="IE135" s="677" t="str">
        <f t="shared" si="40"/>
        <v/>
      </c>
      <c r="IF135" s="195"/>
      <c r="IG135" s="367"/>
      <c r="IH135" s="144"/>
      <c r="II135" s="144"/>
      <c r="IJ135" s="144"/>
      <c r="IK135" s="144"/>
      <c r="IL135" s="144"/>
      <c r="IM135" s="144"/>
      <c r="IN135" s="144"/>
      <c r="IO135" s="144"/>
      <c r="IP135" s="144"/>
      <c r="IQ135" s="144"/>
      <c r="IR135" s="144"/>
      <c r="IS135" s="144"/>
      <c r="IT135" s="144"/>
      <c r="IU135" s="144"/>
      <c r="IV135" s="144"/>
      <c r="IW135" s="144"/>
      <c r="IX135" s="144"/>
      <c r="IY135" s="144"/>
      <c r="IZ135" s="144"/>
      <c r="JA135" s="144"/>
      <c r="JB135" s="144"/>
      <c r="JC135" s="144"/>
      <c r="JD135" s="144"/>
      <c r="JE135" s="677" t="str">
        <f t="shared" si="41"/>
        <v/>
      </c>
      <c r="JF135" s="195"/>
      <c r="JG135" s="367"/>
      <c r="JH135" s="144"/>
      <c r="JI135" s="144"/>
      <c r="JJ135" s="144"/>
      <c r="JK135" s="144"/>
      <c r="JL135" s="144"/>
      <c r="JM135" s="144"/>
      <c r="JN135" s="144"/>
      <c r="JO135" s="144"/>
      <c r="JP135" s="144"/>
      <c r="JQ135" s="144"/>
      <c r="JR135" s="144"/>
      <c r="JS135" s="144"/>
      <c r="JT135" s="144"/>
      <c r="JU135" s="144"/>
      <c r="JV135" s="144"/>
      <c r="JW135" s="144"/>
      <c r="JX135" s="144"/>
      <c r="JY135" s="144"/>
      <c r="JZ135" s="144"/>
      <c r="KA135" s="144"/>
      <c r="KB135" s="144"/>
      <c r="KC135" s="144"/>
      <c r="KD135" s="144"/>
      <c r="KE135" s="677" t="str">
        <f t="shared" si="42"/>
        <v/>
      </c>
    </row>
    <row r="136" spans="3:291" ht="15" customHeight="1">
      <c r="C136" s="310">
        <v>113</v>
      </c>
      <c r="D136" s="303"/>
      <c r="E136" s="675"/>
      <c r="F136" s="144"/>
      <c r="G136" s="144"/>
      <c r="H136" s="367"/>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677" t="str">
        <f t="shared" si="32"/>
        <v/>
      </c>
      <c r="AF136" s="195"/>
      <c r="AG136" s="367"/>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677" t="str">
        <f t="shared" si="33"/>
        <v/>
      </c>
      <c r="BF136" s="195"/>
      <c r="BG136" s="367"/>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677" t="str">
        <f t="shared" si="34"/>
        <v/>
      </c>
      <c r="CF136" s="195"/>
      <c r="CG136" s="367"/>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677" t="str">
        <f t="shared" si="35"/>
        <v/>
      </c>
      <c r="DF136" s="195"/>
      <c r="DG136" s="367"/>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144"/>
      <c r="EE136" s="677" t="str">
        <f t="shared" si="36"/>
        <v/>
      </c>
      <c r="EF136" s="195"/>
      <c r="EG136" s="367"/>
      <c r="EH136" s="144"/>
      <c r="EI136" s="144"/>
      <c r="EJ136" s="144"/>
      <c r="EK136" s="144"/>
      <c r="EL136" s="144"/>
      <c r="EM136" s="144"/>
      <c r="EN136" s="144"/>
      <c r="EO136" s="144"/>
      <c r="EP136" s="144"/>
      <c r="EQ136" s="144"/>
      <c r="ER136" s="144"/>
      <c r="ES136" s="144"/>
      <c r="ET136" s="144"/>
      <c r="EU136" s="144"/>
      <c r="EV136" s="144"/>
      <c r="EW136" s="144"/>
      <c r="EX136" s="144"/>
      <c r="EY136" s="144"/>
      <c r="EZ136" s="144"/>
      <c r="FA136" s="144"/>
      <c r="FB136" s="144"/>
      <c r="FC136" s="144"/>
      <c r="FD136" s="144"/>
      <c r="FE136" s="677" t="str">
        <f t="shared" si="37"/>
        <v/>
      </c>
      <c r="FF136" s="195"/>
      <c r="FG136" s="367"/>
      <c r="FH136" s="144"/>
      <c r="FI136" s="144"/>
      <c r="FJ136" s="144"/>
      <c r="FK136" s="144"/>
      <c r="FL136" s="144"/>
      <c r="FM136" s="144"/>
      <c r="FN136" s="144"/>
      <c r="FO136" s="144"/>
      <c r="FP136" s="144"/>
      <c r="FQ136" s="144"/>
      <c r="FR136" s="144"/>
      <c r="FS136" s="144"/>
      <c r="FT136" s="144"/>
      <c r="FU136" s="144"/>
      <c r="FV136" s="144"/>
      <c r="FW136" s="144"/>
      <c r="FX136" s="144"/>
      <c r="FY136" s="144"/>
      <c r="FZ136" s="144"/>
      <c r="GA136" s="144"/>
      <c r="GB136" s="144"/>
      <c r="GC136" s="144"/>
      <c r="GD136" s="144"/>
      <c r="GE136" s="677" t="str">
        <f t="shared" si="38"/>
        <v/>
      </c>
      <c r="GF136" s="195"/>
      <c r="GG136" s="367"/>
      <c r="GH136" s="144"/>
      <c r="GI136" s="144"/>
      <c r="GJ136" s="144"/>
      <c r="GK136" s="144"/>
      <c r="GL136" s="144"/>
      <c r="GM136" s="144"/>
      <c r="GN136" s="144"/>
      <c r="GO136" s="144"/>
      <c r="GP136" s="144"/>
      <c r="GQ136" s="144"/>
      <c r="GR136" s="144"/>
      <c r="GS136" s="144"/>
      <c r="GT136" s="144"/>
      <c r="GU136" s="144"/>
      <c r="GV136" s="144"/>
      <c r="GW136" s="144"/>
      <c r="GX136" s="144"/>
      <c r="GY136" s="144"/>
      <c r="GZ136" s="144"/>
      <c r="HA136" s="144"/>
      <c r="HB136" s="144"/>
      <c r="HC136" s="144"/>
      <c r="HD136" s="144"/>
      <c r="HE136" s="677" t="str">
        <f t="shared" si="39"/>
        <v/>
      </c>
      <c r="HF136" s="195"/>
      <c r="HG136" s="367"/>
      <c r="HH136" s="144"/>
      <c r="HI136" s="144"/>
      <c r="HJ136" s="144"/>
      <c r="HK136" s="144"/>
      <c r="HL136" s="144"/>
      <c r="HM136" s="144"/>
      <c r="HN136" s="144"/>
      <c r="HO136" s="144"/>
      <c r="HP136" s="144"/>
      <c r="HQ136" s="144"/>
      <c r="HR136" s="144"/>
      <c r="HS136" s="144"/>
      <c r="HT136" s="144"/>
      <c r="HU136" s="144"/>
      <c r="HV136" s="144"/>
      <c r="HW136" s="144"/>
      <c r="HX136" s="144"/>
      <c r="HY136" s="144"/>
      <c r="HZ136" s="144"/>
      <c r="IA136" s="144"/>
      <c r="IB136" s="144"/>
      <c r="IC136" s="144"/>
      <c r="ID136" s="144"/>
      <c r="IE136" s="677" t="str">
        <f t="shared" si="40"/>
        <v/>
      </c>
      <c r="IF136" s="195"/>
      <c r="IG136" s="367"/>
      <c r="IH136" s="144"/>
      <c r="II136" s="144"/>
      <c r="IJ136" s="144"/>
      <c r="IK136" s="144"/>
      <c r="IL136" s="144"/>
      <c r="IM136" s="144"/>
      <c r="IN136" s="144"/>
      <c r="IO136" s="144"/>
      <c r="IP136" s="144"/>
      <c r="IQ136" s="144"/>
      <c r="IR136" s="144"/>
      <c r="IS136" s="144"/>
      <c r="IT136" s="144"/>
      <c r="IU136" s="144"/>
      <c r="IV136" s="144"/>
      <c r="IW136" s="144"/>
      <c r="IX136" s="144"/>
      <c r="IY136" s="144"/>
      <c r="IZ136" s="144"/>
      <c r="JA136" s="144"/>
      <c r="JB136" s="144"/>
      <c r="JC136" s="144"/>
      <c r="JD136" s="144"/>
      <c r="JE136" s="677" t="str">
        <f t="shared" si="41"/>
        <v/>
      </c>
      <c r="JF136" s="195"/>
      <c r="JG136" s="367"/>
      <c r="JH136" s="144"/>
      <c r="JI136" s="144"/>
      <c r="JJ136" s="144"/>
      <c r="JK136" s="144"/>
      <c r="JL136" s="144"/>
      <c r="JM136" s="144"/>
      <c r="JN136" s="144"/>
      <c r="JO136" s="144"/>
      <c r="JP136" s="144"/>
      <c r="JQ136" s="144"/>
      <c r="JR136" s="144"/>
      <c r="JS136" s="144"/>
      <c r="JT136" s="144"/>
      <c r="JU136" s="144"/>
      <c r="JV136" s="144"/>
      <c r="JW136" s="144"/>
      <c r="JX136" s="144"/>
      <c r="JY136" s="144"/>
      <c r="JZ136" s="144"/>
      <c r="KA136" s="144"/>
      <c r="KB136" s="144"/>
      <c r="KC136" s="144"/>
      <c r="KD136" s="144"/>
      <c r="KE136" s="677" t="str">
        <f t="shared" si="42"/>
        <v/>
      </c>
    </row>
    <row r="137" spans="3:291" ht="15" customHeight="1">
      <c r="C137" s="310">
        <v>114</v>
      </c>
      <c r="D137" s="303"/>
      <c r="E137" s="675"/>
      <c r="F137" s="144"/>
      <c r="G137" s="144"/>
      <c r="H137" s="367"/>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677" t="str">
        <f t="shared" si="32"/>
        <v/>
      </c>
      <c r="AF137" s="195"/>
      <c r="AG137" s="367"/>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677" t="str">
        <f t="shared" si="33"/>
        <v/>
      </c>
      <c r="BF137" s="195"/>
      <c r="BG137" s="367"/>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677" t="str">
        <f t="shared" si="34"/>
        <v/>
      </c>
      <c r="CF137" s="195"/>
      <c r="CG137" s="367"/>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677" t="str">
        <f t="shared" si="35"/>
        <v/>
      </c>
      <c r="DF137" s="195"/>
      <c r="DG137" s="367"/>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144"/>
      <c r="EE137" s="677" t="str">
        <f t="shared" si="36"/>
        <v/>
      </c>
      <c r="EF137" s="195"/>
      <c r="EG137" s="367"/>
      <c r="EH137" s="144"/>
      <c r="EI137" s="144"/>
      <c r="EJ137" s="144"/>
      <c r="EK137" s="144"/>
      <c r="EL137" s="144"/>
      <c r="EM137" s="144"/>
      <c r="EN137" s="144"/>
      <c r="EO137" s="144"/>
      <c r="EP137" s="144"/>
      <c r="EQ137" s="144"/>
      <c r="ER137" s="144"/>
      <c r="ES137" s="144"/>
      <c r="ET137" s="144"/>
      <c r="EU137" s="144"/>
      <c r="EV137" s="144"/>
      <c r="EW137" s="144"/>
      <c r="EX137" s="144"/>
      <c r="EY137" s="144"/>
      <c r="EZ137" s="144"/>
      <c r="FA137" s="144"/>
      <c r="FB137" s="144"/>
      <c r="FC137" s="144"/>
      <c r="FD137" s="144"/>
      <c r="FE137" s="677" t="str">
        <f t="shared" si="37"/>
        <v/>
      </c>
      <c r="FF137" s="195"/>
      <c r="FG137" s="367"/>
      <c r="FH137" s="144"/>
      <c r="FI137" s="144"/>
      <c r="FJ137" s="144"/>
      <c r="FK137" s="144"/>
      <c r="FL137" s="144"/>
      <c r="FM137" s="144"/>
      <c r="FN137" s="144"/>
      <c r="FO137" s="144"/>
      <c r="FP137" s="144"/>
      <c r="FQ137" s="144"/>
      <c r="FR137" s="144"/>
      <c r="FS137" s="144"/>
      <c r="FT137" s="144"/>
      <c r="FU137" s="144"/>
      <c r="FV137" s="144"/>
      <c r="FW137" s="144"/>
      <c r="FX137" s="144"/>
      <c r="FY137" s="144"/>
      <c r="FZ137" s="144"/>
      <c r="GA137" s="144"/>
      <c r="GB137" s="144"/>
      <c r="GC137" s="144"/>
      <c r="GD137" s="144"/>
      <c r="GE137" s="677" t="str">
        <f t="shared" si="38"/>
        <v/>
      </c>
      <c r="GF137" s="195"/>
      <c r="GG137" s="367"/>
      <c r="GH137" s="144"/>
      <c r="GI137" s="144"/>
      <c r="GJ137" s="144"/>
      <c r="GK137" s="144"/>
      <c r="GL137" s="144"/>
      <c r="GM137" s="144"/>
      <c r="GN137" s="144"/>
      <c r="GO137" s="144"/>
      <c r="GP137" s="144"/>
      <c r="GQ137" s="144"/>
      <c r="GR137" s="144"/>
      <c r="GS137" s="144"/>
      <c r="GT137" s="144"/>
      <c r="GU137" s="144"/>
      <c r="GV137" s="144"/>
      <c r="GW137" s="144"/>
      <c r="GX137" s="144"/>
      <c r="GY137" s="144"/>
      <c r="GZ137" s="144"/>
      <c r="HA137" s="144"/>
      <c r="HB137" s="144"/>
      <c r="HC137" s="144"/>
      <c r="HD137" s="144"/>
      <c r="HE137" s="677" t="str">
        <f t="shared" si="39"/>
        <v/>
      </c>
      <c r="HF137" s="195"/>
      <c r="HG137" s="367"/>
      <c r="HH137" s="144"/>
      <c r="HI137" s="144"/>
      <c r="HJ137" s="144"/>
      <c r="HK137" s="144"/>
      <c r="HL137" s="144"/>
      <c r="HM137" s="144"/>
      <c r="HN137" s="144"/>
      <c r="HO137" s="144"/>
      <c r="HP137" s="144"/>
      <c r="HQ137" s="144"/>
      <c r="HR137" s="144"/>
      <c r="HS137" s="144"/>
      <c r="HT137" s="144"/>
      <c r="HU137" s="144"/>
      <c r="HV137" s="144"/>
      <c r="HW137" s="144"/>
      <c r="HX137" s="144"/>
      <c r="HY137" s="144"/>
      <c r="HZ137" s="144"/>
      <c r="IA137" s="144"/>
      <c r="IB137" s="144"/>
      <c r="IC137" s="144"/>
      <c r="ID137" s="144"/>
      <c r="IE137" s="677" t="str">
        <f t="shared" si="40"/>
        <v/>
      </c>
      <c r="IF137" s="195"/>
      <c r="IG137" s="367"/>
      <c r="IH137" s="144"/>
      <c r="II137" s="144"/>
      <c r="IJ137" s="144"/>
      <c r="IK137" s="144"/>
      <c r="IL137" s="144"/>
      <c r="IM137" s="144"/>
      <c r="IN137" s="144"/>
      <c r="IO137" s="144"/>
      <c r="IP137" s="144"/>
      <c r="IQ137" s="144"/>
      <c r="IR137" s="144"/>
      <c r="IS137" s="144"/>
      <c r="IT137" s="144"/>
      <c r="IU137" s="144"/>
      <c r="IV137" s="144"/>
      <c r="IW137" s="144"/>
      <c r="IX137" s="144"/>
      <c r="IY137" s="144"/>
      <c r="IZ137" s="144"/>
      <c r="JA137" s="144"/>
      <c r="JB137" s="144"/>
      <c r="JC137" s="144"/>
      <c r="JD137" s="144"/>
      <c r="JE137" s="677" t="str">
        <f t="shared" si="41"/>
        <v/>
      </c>
      <c r="JF137" s="195"/>
      <c r="JG137" s="367"/>
      <c r="JH137" s="144"/>
      <c r="JI137" s="144"/>
      <c r="JJ137" s="144"/>
      <c r="JK137" s="144"/>
      <c r="JL137" s="144"/>
      <c r="JM137" s="144"/>
      <c r="JN137" s="144"/>
      <c r="JO137" s="144"/>
      <c r="JP137" s="144"/>
      <c r="JQ137" s="144"/>
      <c r="JR137" s="144"/>
      <c r="JS137" s="144"/>
      <c r="JT137" s="144"/>
      <c r="JU137" s="144"/>
      <c r="JV137" s="144"/>
      <c r="JW137" s="144"/>
      <c r="JX137" s="144"/>
      <c r="JY137" s="144"/>
      <c r="JZ137" s="144"/>
      <c r="KA137" s="144"/>
      <c r="KB137" s="144"/>
      <c r="KC137" s="144"/>
      <c r="KD137" s="144"/>
      <c r="KE137" s="677" t="str">
        <f t="shared" si="42"/>
        <v/>
      </c>
    </row>
    <row r="138" spans="3:291" ht="15" customHeight="1">
      <c r="C138" s="310">
        <v>115</v>
      </c>
      <c r="D138" s="303"/>
      <c r="E138" s="675"/>
      <c r="F138" s="144"/>
      <c r="G138" s="144"/>
      <c r="H138" s="367"/>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677" t="str">
        <f t="shared" si="32"/>
        <v/>
      </c>
      <c r="AF138" s="195"/>
      <c r="AG138" s="367"/>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677" t="str">
        <f t="shared" si="33"/>
        <v/>
      </c>
      <c r="BF138" s="195"/>
      <c r="BG138" s="367"/>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677" t="str">
        <f t="shared" si="34"/>
        <v/>
      </c>
      <c r="CF138" s="195"/>
      <c r="CG138" s="367"/>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677" t="str">
        <f t="shared" si="35"/>
        <v/>
      </c>
      <c r="DF138" s="195"/>
      <c r="DG138" s="367"/>
      <c r="DH138" s="144"/>
      <c r="DI138" s="144"/>
      <c r="DJ138" s="144"/>
      <c r="DK138" s="144"/>
      <c r="DL138" s="144"/>
      <c r="DM138" s="144"/>
      <c r="DN138" s="144"/>
      <c r="DO138" s="144"/>
      <c r="DP138" s="144"/>
      <c r="DQ138" s="144"/>
      <c r="DR138" s="144"/>
      <c r="DS138" s="144"/>
      <c r="DT138" s="144"/>
      <c r="DU138" s="144"/>
      <c r="DV138" s="144"/>
      <c r="DW138" s="144"/>
      <c r="DX138" s="144"/>
      <c r="DY138" s="144"/>
      <c r="DZ138" s="144"/>
      <c r="EA138" s="144"/>
      <c r="EB138" s="144"/>
      <c r="EC138" s="144"/>
      <c r="ED138" s="144"/>
      <c r="EE138" s="677" t="str">
        <f t="shared" si="36"/>
        <v/>
      </c>
      <c r="EF138" s="195"/>
      <c r="EG138" s="367"/>
      <c r="EH138" s="144"/>
      <c r="EI138" s="144"/>
      <c r="EJ138" s="144"/>
      <c r="EK138" s="144"/>
      <c r="EL138" s="144"/>
      <c r="EM138" s="144"/>
      <c r="EN138" s="144"/>
      <c r="EO138" s="144"/>
      <c r="EP138" s="144"/>
      <c r="EQ138" s="144"/>
      <c r="ER138" s="144"/>
      <c r="ES138" s="144"/>
      <c r="ET138" s="144"/>
      <c r="EU138" s="144"/>
      <c r="EV138" s="144"/>
      <c r="EW138" s="144"/>
      <c r="EX138" s="144"/>
      <c r="EY138" s="144"/>
      <c r="EZ138" s="144"/>
      <c r="FA138" s="144"/>
      <c r="FB138" s="144"/>
      <c r="FC138" s="144"/>
      <c r="FD138" s="144"/>
      <c r="FE138" s="677" t="str">
        <f t="shared" si="37"/>
        <v/>
      </c>
      <c r="FF138" s="195"/>
      <c r="FG138" s="367"/>
      <c r="FH138" s="144"/>
      <c r="FI138" s="144"/>
      <c r="FJ138" s="144"/>
      <c r="FK138" s="144"/>
      <c r="FL138" s="144"/>
      <c r="FM138" s="144"/>
      <c r="FN138" s="144"/>
      <c r="FO138" s="144"/>
      <c r="FP138" s="144"/>
      <c r="FQ138" s="144"/>
      <c r="FR138" s="144"/>
      <c r="FS138" s="144"/>
      <c r="FT138" s="144"/>
      <c r="FU138" s="144"/>
      <c r="FV138" s="144"/>
      <c r="FW138" s="144"/>
      <c r="FX138" s="144"/>
      <c r="FY138" s="144"/>
      <c r="FZ138" s="144"/>
      <c r="GA138" s="144"/>
      <c r="GB138" s="144"/>
      <c r="GC138" s="144"/>
      <c r="GD138" s="144"/>
      <c r="GE138" s="677" t="str">
        <f t="shared" si="38"/>
        <v/>
      </c>
      <c r="GF138" s="195"/>
      <c r="GG138" s="367"/>
      <c r="GH138" s="144"/>
      <c r="GI138" s="144"/>
      <c r="GJ138" s="144"/>
      <c r="GK138" s="144"/>
      <c r="GL138" s="144"/>
      <c r="GM138" s="144"/>
      <c r="GN138" s="144"/>
      <c r="GO138" s="144"/>
      <c r="GP138" s="144"/>
      <c r="GQ138" s="144"/>
      <c r="GR138" s="144"/>
      <c r="GS138" s="144"/>
      <c r="GT138" s="144"/>
      <c r="GU138" s="144"/>
      <c r="GV138" s="144"/>
      <c r="GW138" s="144"/>
      <c r="GX138" s="144"/>
      <c r="GY138" s="144"/>
      <c r="GZ138" s="144"/>
      <c r="HA138" s="144"/>
      <c r="HB138" s="144"/>
      <c r="HC138" s="144"/>
      <c r="HD138" s="144"/>
      <c r="HE138" s="677" t="str">
        <f t="shared" si="39"/>
        <v/>
      </c>
      <c r="HF138" s="195"/>
      <c r="HG138" s="367"/>
      <c r="HH138" s="144"/>
      <c r="HI138" s="144"/>
      <c r="HJ138" s="144"/>
      <c r="HK138" s="144"/>
      <c r="HL138" s="144"/>
      <c r="HM138" s="144"/>
      <c r="HN138" s="144"/>
      <c r="HO138" s="144"/>
      <c r="HP138" s="144"/>
      <c r="HQ138" s="144"/>
      <c r="HR138" s="144"/>
      <c r="HS138" s="144"/>
      <c r="HT138" s="144"/>
      <c r="HU138" s="144"/>
      <c r="HV138" s="144"/>
      <c r="HW138" s="144"/>
      <c r="HX138" s="144"/>
      <c r="HY138" s="144"/>
      <c r="HZ138" s="144"/>
      <c r="IA138" s="144"/>
      <c r="IB138" s="144"/>
      <c r="IC138" s="144"/>
      <c r="ID138" s="144"/>
      <c r="IE138" s="677" t="str">
        <f t="shared" si="40"/>
        <v/>
      </c>
      <c r="IF138" s="195"/>
      <c r="IG138" s="367"/>
      <c r="IH138" s="144"/>
      <c r="II138" s="144"/>
      <c r="IJ138" s="144"/>
      <c r="IK138" s="144"/>
      <c r="IL138" s="144"/>
      <c r="IM138" s="144"/>
      <c r="IN138" s="144"/>
      <c r="IO138" s="144"/>
      <c r="IP138" s="144"/>
      <c r="IQ138" s="144"/>
      <c r="IR138" s="144"/>
      <c r="IS138" s="144"/>
      <c r="IT138" s="144"/>
      <c r="IU138" s="144"/>
      <c r="IV138" s="144"/>
      <c r="IW138" s="144"/>
      <c r="IX138" s="144"/>
      <c r="IY138" s="144"/>
      <c r="IZ138" s="144"/>
      <c r="JA138" s="144"/>
      <c r="JB138" s="144"/>
      <c r="JC138" s="144"/>
      <c r="JD138" s="144"/>
      <c r="JE138" s="677" t="str">
        <f t="shared" si="41"/>
        <v/>
      </c>
      <c r="JF138" s="195"/>
      <c r="JG138" s="367"/>
      <c r="JH138" s="144"/>
      <c r="JI138" s="144"/>
      <c r="JJ138" s="144"/>
      <c r="JK138" s="144"/>
      <c r="JL138" s="144"/>
      <c r="JM138" s="144"/>
      <c r="JN138" s="144"/>
      <c r="JO138" s="144"/>
      <c r="JP138" s="144"/>
      <c r="JQ138" s="144"/>
      <c r="JR138" s="144"/>
      <c r="JS138" s="144"/>
      <c r="JT138" s="144"/>
      <c r="JU138" s="144"/>
      <c r="JV138" s="144"/>
      <c r="JW138" s="144"/>
      <c r="JX138" s="144"/>
      <c r="JY138" s="144"/>
      <c r="JZ138" s="144"/>
      <c r="KA138" s="144"/>
      <c r="KB138" s="144"/>
      <c r="KC138" s="144"/>
      <c r="KD138" s="144"/>
      <c r="KE138" s="677" t="str">
        <f t="shared" si="42"/>
        <v/>
      </c>
    </row>
    <row r="139" spans="3:291" ht="15" customHeight="1">
      <c r="C139" s="310">
        <v>116</v>
      </c>
      <c r="D139" s="303"/>
      <c r="E139" s="675"/>
      <c r="F139" s="144"/>
      <c r="G139" s="144"/>
      <c r="H139" s="367"/>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677" t="str">
        <f t="shared" si="32"/>
        <v/>
      </c>
      <c r="AF139" s="195"/>
      <c r="AG139" s="367"/>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677" t="str">
        <f t="shared" si="33"/>
        <v/>
      </c>
      <c r="BF139" s="195"/>
      <c r="BG139" s="367"/>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677" t="str">
        <f t="shared" si="34"/>
        <v/>
      </c>
      <c r="CF139" s="195"/>
      <c r="CG139" s="367"/>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677" t="str">
        <f t="shared" si="35"/>
        <v/>
      </c>
      <c r="DF139" s="195"/>
      <c r="DG139" s="367"/>
      <c r="DH139" s="144"/>
      <c r="DI139" s="144"/>
      <c r="DJ139" s="144"/>
      <c r="DK139" s="144"/>
      <c r="DL139" s="144"/>
      <c r="DM139" s="144"/>
      <c r="DN139" s="144"/>
      <c r="DO139" s="144"/>
      <c r="DP139" s="144"/>
      <c r="DQ139" s="144"/>
      <c r="DR139" s="144"/>
      <c r="DS139" s="144"/>
      <c r="DT139" s="144"/>
      <c r="DU139" s="144"/>
      <c r="DV139" s="144"/>
      <c r="DW139" s="144"/>
      <c r="DX139" s="144"/>
      <c r="DY139" s="144"/>
      <c r="DZ139" s="144"/>
      <c r="EA139" s="144"/>
      <c r="EB139" s="144"/>
      <c r="EC139" s="144"/>
      <c r="ED139" s="144"/>
      <c r="EE139" s="677" t="str">
        <f t="shared" si="36"/>
        <v/>
      </c>
      <c r="EF139" s="195"/>
      <c r="EG139" s="367"/>
      <c r="EH139" s="144"/>
      <c r="EI139" s="144"/>
      <c r="EJ139" s="144"/>
      <c r="EK139" s="144"/>
      <c r="EL139" s="144"/>
      <c r="EM139" s="144"/>
      <c r="EN139" s="144"/>
      <c r="EO139" s="144"/>
      <c r="EP139" s="144"/>
      <c r="EQ139" s="144"/>
      <c r="ER139" s="144"/>
      <c r="ES139" s="144"/>
      <c r="ET139" s="144"/>
      <c r="EU139" s="144"/>
      <c r="EV139" s="144"/>
      <c r="EW139" s="144"/>
      <c r="EX139" s="144"/>
      <c r="EY139" s="144"/>
      <c r="EZ139" s="144"/>
      <c r="FA139" s="144"/>
      <c r="FB139" s="144"/>
      <c r="FC139" s="144"/>
      <c r="FD139" s="144"/>
      <c r="FE139" s="677" t="str">
        <f t="shared" si="37"/>
        <v/>
      </c>
      <c r="FF139" s="195"/>
      <c r="FG139" s="367"/>
      <c r="FH139" s="144"/>
      <c r="FI139" s="144"/>
      <c r="FJ139" s="144"/>
      <c r="FK139" s="144"/>
      <c r="FL139" s="144"/>
      <c r="FM139" s="144"/>
      <c r="FN139" s="144"/>
      <c r="FO139" s="144"/>
      <c r="FP139" s="144"/>
      <c r="FQ139" s="144"/>
      <c r="FR139" s="144"/>
      <c r="FS139" s="144"/>
      <c r="FT139" s="144"/>
      <c r="FU139" s="144"/>
      <c r="FV139" s="144"/>
      <c r="FW139" s="144"/>
      <c r="FX139" s="144"/>
      <c r="FY139" s="144"/>
      <c r="FZ139" s="144"/>
      <c r="GA139" s="144"/>
      <c r="GB139" s="144"/>
      <c r="GC139" s="144"/>
      <c r="GD139" s="144"/>
      <c r="GE139" s="677" t="str">
        <f t="shared" si="38"/>
        <v/>
      </c>
      <c r="GF139" s="195"/>
      <c r="GG139" s="367"/>
      <c r="GH139" s="144"/>
      <c r="GI139" s="144"/>
      <c r="GJ139" s="144"/>
      <c r="GK139" s="144"/>
      <c r="GL139" s="144"/>
      <c r="GM139" s="144"/>
      <c r="GN139" s="144"/>
      <c r="GO139" s="144"/>
      <c r="GP139" s="144"/>
      <c r="GQ139" s="144"/>
      <c r="GR139" s="144"/>
      <c r="GS139" s="144"/>
      <c r="GT139" s="144"/>
      <c r="GU139" s="144"/>
      <c r="GV139" s="144"/>
      <c r="GW139" s="144"/>
      <c r="GX139" s="144"/>
      <c r="GY139" s="144"/>
      <c r="GZ139" s="144"/>
      <c r="HA139" s="144"/>
      <c r="HB139" s="144"/>
      <c r="HC139" s="144"/>
      <c r="HD139" s="144"/>
      <c r="HE139" s="677" t="str">
        <f t="shared" si="39"/>
        <v/>
      </c>
      <c r="HF139" s="195"/>
      <c r="HG139" s="367"/>
      <c r="HH139" s="144"/>
      <c r="HI139" s="144"/>
      <c r="HJ139" s="144"/>
      <c r="HK139" s="144"/>
      <c r="HL139" s="144"/>
      <c r="HM139" s="144"/>
      <c r="HN139" s="144"/>
      <c r="HO139" s="144"/>
      <c r="HP139" s="144"/>
      <c r="HQ139" s="144"/>
      <c r="HR139" s="144"/>
      <c r="HS139" s="144"/>
      <c r="HT139" s="144"/>
      <c r="HU139" s="144"/>
      <c r="HV139" s="144"/>
      <c r="HW139" s="144"/>
      <c r="HX139" s="144"/>
      <c r="HY139" s="144"/>
      <c r="HZ139" s="144"/>
      <c r="IA139" s="144"/>
      <c r="IB139" s="144"/>
      <c r="IC139" s="144"/>
      <c r="ID139" s="144"/>
      <c r="IE139" s="677" t="str">
        <f t="shared" si="40"/>
        <v/>
      </c>
      <c r="IF139" s="195"/>
      <c r="IG139" s="367"/>
      <c r="IH139" s="144"/>
      <c r="II139" s="144"/>
      <c r="IJ139" s="144"/>
      <c r="IK139" s="144"/>
      <c r="IL139" s="144"/>
      <c r="IM139" s="144"/>
      <c r="IN139" s="144"/>
      <c r="IO139" s="144"/>
      <c r="IP139" s="144"/>
      <c r="IQ139" s="144"/>
      <c r="IR139" s="144"/>
      <c r="IS139" s="144"/>
      <c r="IT139" s="144"/>
      <c r="IU139" s="144"/>
      <c r="IV139" s="144"/>
      <c r="IW139" s="144"/>
      <c r="IX139" s="144"/>
      <c r="IY139" s="144"/>
      <c r="IZ139" s="144"/>
      <c r="JA139" s="144"/>
      <c r="JB139" s="144"/>
      <c r="JC139" s="144"/>
      <c r="JD139" s="144"/>
      <c r="JE139" s="677" t="str">
        <f t="shared" si="41"/>
        <v/>
      </c>
      <c r="JF139" s="195"/>
      <c r="JG139" s="367"/>
      <c r="JH139" s="144"/>
      <c r="JI139" s="144"/>
      <c r="JJ139" s="144"/>
      <c r="JK139" s="144"/>
      <c r="JL139" s="144"/>
      <c r="JM139" s="144"/>
      <c r="JN139" s="144"/>
      <c r="JO139" s="144"/>
      <c r="JP139" s="144"/>
      <c r="JQ139" s="144"/>
      <c r="JR139" s="144"/>
      <c r="JS139" s="144"/>
      <c r="JT139" s="144"/>
      <c r="JU139" s="144"/>
      <c r="JV139" s="144"/>
      <c r="JW139" s="144"/>
      <c r="JX139" s="144"/>
      <c r="JY139" s="144"/>
      <c r="JZ139" s="144"/>
      <c r="KA139" s="144"/>
      <c r="KB139" s="144"/>
      <c r="KC139" s="144"/>
      <c r="KD139" s="144"/>
      <c r="KE139" s="677" t="str">
        <f t="shared" si="42"/>
        <v/>
      </c>
    </row>
    <row r="140" spans="3:291" ht="15" customHeight="1">
      <c r="C140" s="310">
        <v>117</v>
      </c>
      <c r="D140" s="303"/>
      <c r="E140" s="675"/>
      <c r="F140" s="144"/>
      <c r="G140" s="144"/>
      <c r="H140" s="367"/>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677" t="str">
        <f t="shared" si="32"/>
        <v/>
      </c>
      <c r="AF140" s="195"/>
      <c r="AG140" s="367"/>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677" t="str">
        <f t="shared" si="33"/>
        <v/>
      </c>
      <c r="BF140" s="195"/>
      <c r="BG140" s="367"/>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677" t="str">
        <f t="shared" si="34"/>
        <v/>
      </c>
      <c r="CF140" s="195"/>
      <c r="CG140" s="367"/>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677" t="str">
        <f t="shared" si="35"/>
        <v/>
      </c>
      <c r="DF140" s="195"/>
      <c r="DG140" s="367"/>
      <c r="DH140" s="144"/>
      <c r="DI140" s="144"/>
      <c r="DJ140" s="144"/>
      <c r="DK140" s="144"/>
      <c r="DL140" s="144"/>
      <c r="DM140" s="144"/>
      <c r="DN140" s="144"/>
      <c r="DO140" s="144"/>
      <c r="DP140" s="144"/>
      <c r="DQ140" s="144"/>
      <c r="DR140" s="144"/>
      <c r="DS140" s="144"/>
      <c r="DT140" s="144"/>
      <c r="DU140" s="144"/>
      <c r="DV140" s="144"/>
      <c r="DW140" s="144"/>
      <c r="DX140" s="144"/>
      <c r="DY140" s="144"/>
      <c r="DZ140" s="144"/>
      <c r="EA140" s="144"/>
      <c r="EB140" s="144"/>
      <c r="EC140" s="144"/>
      <c r="ED140" s="144"/>
      <c r="EE140" s="677" t="str">
        <f t="shared" si="36"/>
        <v/>
      </c>
      <c r="EF140" s="195"/>
      <c r="EG140" s="367"/>
      <c r="EH140" s="144"/>
      <c r="EI140" s="144"/>
      <c r="EJ140" s="144"/>
      <c r="EK140" s="144"/>
      <c r="EL140" s="144"/>
      <c r="EM140" s="144"/>
      <c r="EN140" s="144"/>
      <c r="EO140" s="144"/>
      <c r="EP140" s="144"/>
      <c r="EQ140" s="144"/>
      <c r="ER140" s="144"/>
      <c r="ES140" s="144"/>
      <c r="ET140" s="144"/>
      <c r="EU140" s="144"/>
      <c r="EV140" s="144"/>
      <c r="EW140" s="144"/>
      <c r="EX140" s="144"/>
      <c r="EY140" s="144"/>
      <c r="EZ140" s="144"/>
      <c r="FA140" s="144"/>
      <c r="FB140" s="144"/>
      <c r="FC140" s="144"/>
      <c r="FD140" s="144"/>
      <c r="FE140" s="677" t="str">
        <f t="shared" si="37"/>
        <v/>
      </c>
      <c r="FF140" s="195"/>
      <c r="FG140" s="367"/>
      <c r="FH140" s="144"/>
      <c r="FI140" s="144"/>
      <c r="FJ140" s="144"/>
      <c r="FK140" s="144"/>
      <c r="FL140" s="144"/>
      <c r="FM140" s="144"/>
      <c r="FN140" s="144"/>
      <c r="FO140" s="144"/>
      <c r="FP140" s="144"/>
      <c r="FQ140" s="144"/>
      <c r="FR140" s="144"/>
      <c r="FS140" s="144"/>
      <c r="FT140" s="144"/>
      <c r="FU140" s="144"/>
      <c r="FV140" s="144"/>
      <c r="FW140" s="144"/>
      <c r="FX140" s="144"/>
      <c r="FY140" s="144"/>
      <c r="FZ140" s="144"/>
      <c r="GA140" s="144"/>
      <c r="GB140" s="144"/>
      <c r="GC140" s="144"/>
      <c r="GD140" s="144"/>
      <c r="GE140" s="677" t="str">
        <f t="shared" si="38"/>
        <v/>
      </c>
      <c r="GF140" s="195"/>
      <c r="GG140" s="367"/>
      <c r="GH140" s="144"/>
      <c r="GI140" s="144"/>
      <c r="GJ140" s="144"/>
      <c r="GK140" s="144"/>
      <c r="GL140" s="144"/>
      <c r="GM140" s="144"/>
      <c r="GN140" s="144"/>
      <c r="GO140" s="144"/>
      <c r="GP140" s="144"/>
      <c r="GQ140" s="144"/>
      <c r="GR140" s="144"/>
      <c r="GS140" s="144"/>
      <c r="GT140" s="144"/>
      <c r="GU140" s="144"/>
      <c r="GV140" s="144"/>
      <c r="GW140" s="144"/>
      <c r="GX140" s="144"/>
      <c r="GY140" s="144"/>
      <c r="GZ140" s="144"/>
      <c r="HA140" s="144"/>
      <c r="HB140" s="144"/>
      <c r="HC140" s="144"/>
      <c r="HD140" s="144"/>
      <c r="HE140" s="677" t="str">
        <f t="shared" si="39"/>
        <v/>
      </c>
      <c r="HF140" s="195"/>
      <c r="HG140" s="367"/>
      <c r="HH140" s="144"/>
      <c r="HI140" s="144"/>
      <c r="HJ140" s="144"/>
      <c r="HK140" s="144"/>
      <c r="HL140" s="144"/>
      <c r="HM140" s="144"/>
      <c r="HN140" s="144"/>
      <c r="HO140" s="144"/>
      <c r="HP140" s="144"/>
      <c r="HQ140" s="144"/>
      <c r="HR140" s="144"/>
      <c r="HS140" s="144"/>
      <c r="HT140" s="144"/>
      <c r="HU140" s="144"/>
      <c r="HV140" s="144"/>
      <c r="HW140" s="144"/>
      <c r="HX140" s="144"/>
      <c r="HY140" s="144"/>
      <c r="HZ140" s="144"/>
      <c r="IA140" s="144"/>
      <c r="IB140" s="144"/>
      <c r="IC140" s="144"/>
      <c r="ID140" s="144"/>
      <c r="IE140" s="677" t="str">
        <f t="shared" si="40"/>
        <v/>
      </c>
      <c r="IF140" s="195"/>
      <c r="IG140" s="367"/>
      <c r="IH140" s="144"/>
      <c r="II140" s="144"/>
      <c r="IJ140" s="144"/>
      <c r="IK140" s="144"/>
      <c r="IL140" s="144"/>
      <c r="IM140" s="144"/>
      <c r="IN140" s="144"/>
      <c r="IO140" s="144"/>
      <c r="IP140" s="144"/>
      <c r="IQ140" s="144"/>
      <c r="IR140" s="144"/>
      <c r="IS140" s="144"/>
      <c r="IT140" s="144"/>
      <c r="IU140" s="144"/>
      <c r="IV140" s="144"/>
      <c r="IW140" s="144"/>
      <c r="IX140" s="144"/>
      <c r="IY140" s="144"/>
      <c r="IZ140" s="144"/>
      <c r="JA140" s="144"/>
      <c r="JB140" s="144"/>
      <c r="JC140" s="144"/>
      <c r="JD140" s="144"/>
      <c r="JE140" s="677" t="str">
        <f t="shared" si="41"/>
        <v/>
      </c>
      <c r="JF140" s="195"/>
      <c r="JG140" s="367"/>
      <c r="JH140" s="144"/>
      <c r="JI140" s="144"/>
      <c r="JJ140" s="144"/>
      <c r="JK140" s="144"/>
      <c r="JL140" s="144"/>
      <c r="JM140" s="144"/>
      <c r="JN140" s="144"/>
      <c r="JO140" s="144"/>
      <c r="JP140" s="144"/>
      <c r="JQ140" s="144"/>
      <c r="JR140" s="144"/>
      <c r="JS140" s="144"/>
      <c r="JT140" s="144"/>
      <c r="JU140" s="144"/>
      <c r="JV140" s="144"/>
      <c r="JW140" s="144"/>
      <c r="JX140" s="144"/>
      <c r="JY140" s="144"/>
      <c r="JZ140" s="144"/>
      <c r="KA140" s="144"/>
      <c r="KB140" s="144"/>
      <c r="KC140" s="144"/>
      <c r="KD140" s="144"/>
      <c r="KE140" s="677" t="str">
        <f t="shared" si="42"/>
        <v/>
      </c>
    </row>
    <row r="141" spans="3:291" ht="15" customHeight="1">
      <c r="C141" s="310">
        <v>118</v>
      </c>
      <c r="D141" s="303"/>
      <c r="E141" s="675"/>
      <c r="F141" s="144"/>
      <c r="G141" s="144"/>
      <c r="H141" s="367"/>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677" t="str">
        <f t="shared" si="32"/>
        <v/>
      </c>
      <c r="AF141" s="195"/>
      <c r="AG141" s="367"/>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677" t="str">
        <f t="shared" si="33"/>
        <v/>
      </c>
      <c r="BF141" s="195"/>
      <c r="BG141" s="367"/>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677" t="str">
        <f t="shared" si="34"/>
        <v/>
      </c>
      <c r="CF141" s="195"/>
      <c r="CG141" s="367"/>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677" t="str">
        <f t="shared" si="35"/>
        <v/>
      </c>
      <c r="DF141" s="195"/>
      <c r="DG141" s="367"/>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144"/>
      <c r="EE141" s="677" t="str">
        <f t="shared" si="36"/>
        <v/>
      </c>
      <c r="EF141" s="195"/>
      <c r="EG141" s="367"/>
      <c r="EH141" s="144"/>
      <c r="EI141" s="144"/>
      <c r="EJ141" s="144"/>
      <c r="EK141" s="144"/>
      <c r="EL141" s="144"/>
      <c r="EM141" s="144"/>
      <c r="EN141" s="144"/>
      <c r="EO141" s="144"/>
      <c r="EP141" s="144"/>
      <c r="EQ141" s="144"/>
      <c r="ER141" s="144"/>
      <c r="ES141" s="144"/>
      <c r="ET141" s="144"/>
      <c r="EU141" s="144"/>
      <c r="EV141" s="144"/>
      <c r="EW141" s="144"/>
      <c r="EX141" s="144"/>
      <c r="EY141" s="144"/>
      <c r="EZ141" s="144"/>
      <c r="FA141" s="144"/>
      <c r="FB141" s="144"/>
      <c r="FC141" s="144"/>
      <c r="FD141" s="144"/>
      <c r="FE141" s="677" t="str">
        <f t="shared" si="37"/>
        <v/>
      </c>
      <c r="FF141" s="195"/>
      <c r="FG141" s="367"/>
      <c r="FH141" s="144"/>
      <c r="FI141" s="144"/>
      <c r="FJ141" s="144"/>
      <c r="FK141" s="144"/>
      <c r="FL141" s="144"/>
      <c r="FM141" s="144"/>
      <c r="FN141" s="144"/>
      <c r="FO141" s="144"/>
      <c r="FP141" s="144"/>
      <c r="FQ141" s="144"/>
      <c r="FR141" s="144"/>
      <c r="FS141" s="144"/>
      <c r="FT141" s="144"/>
      <c r="FU141" s="144"/>
      <c r="FV141" s="144"/>
      <c r="FW141" s="144"/>
      <c r="FX141" s="144"/>
      <c r="FY141" s="144"/>
      <c r="FZ141" s="144"/>
      <c r="GA141" s="144"/>
      <c r="GB141" s="144"/>
      <c r="GC141" s="144"/>
      <c r="GD141" s="144"/>
      <c r="GE141" s="677" t="str">
        <f t="shared" si="38"/>
        <v/>
      </c>
      <c r="GF141" s="195"/>
      <c r="GG141" s="367"/>
      <c r="GH141" s="144"/>
      <c r="GI141" s="144"/>
      <c r="GJ141" s="144"/>
      <c r="GK141" s="144"/>
      <c r="GL141" s="144"/>
      <c r="GM141" s="144"/>
      <c r="GN141" s="144"/>
      <c r="GO141" s="144"/>
      <c r="GP141" s="144"/>
      <c r="GQ141" s="144"/>
      <c r="GR141" s="144"/>
      <c r="GS141" s="144"/>
      <c r="GT141" s="144"/>
      <c r="GU141" s="144"/>
      <c r="GV141" s="144"/>
      <c r="GW141" s="144"/>
      <c r="GX141" s="144"/>
      <c r="GY141" s="144"/>
      <c r="GZ141" s="144"/>
      <c r="HA141" s="144"/>
      <c r="HB141" s="144"/>
      <c r="HC141" s="144"/>
      <c r="HD141" s="144"/>
      <c r="HE141" s="677" t="str">
        <f t="shared" si="39"/>
        <v/>
      </c>
      <c r="HF141" s="195"/>
      <c r="HG141" s="367"/>
      <c r="HH141" s="144"/>
      <c r="HI141" s="144"/>
      <c r="HJ141" s="144"/>
      <c r="HK141" s="144"/>
      <c r="HL141" s="144"/>
      <c r="HM141" s="144"/>
      <c r="HN141" s="144"/>
      <c r="HO141" s="144"/>
      <c r="HP141" s="144"/>
      <c r="HQ141" s="144"/>
      <c r="HR141" s="144"/>
      <c r="HS141" s="144"/>
      <c r="HT141" s="144"/>
      <c r="HU141" s="144"/>
      <c r="HV141" s="144"/>
      <c r="HW141" s="144"/>
      <c r="HX141" s="144"/>
      <c r="HY141" s="144"/>
      <c r="HZ141" s="144"/>
      <c r="IA141" s="144"/>
      <c r="IB141" s="144"/>
      <c r="IC141" s="144"/>
      <c r="ID141" s="144"/>
      <c r="IE141" s="677" t="str">
        <f t="shared" si="40"/>
        <v/>
      </c>
      <c r="IF141" s="195"/>
      <c r="IG141" s="367"/>
      <c r="IH141" s="144"/>
      <c r="II141" s="144"/>
      <c r="IJ141" s="144"/>
      <c r="IK141" s="144"/>
      <c r="IL141" s="144"/>
      <c r="IM141" s="144"/>
      <c r="IN141" s="144"/>
      <c r="IO141" s="144"/>
      <c r="IP141" s="144"/>
      <c r="IQ141" s="144"/>
      <c r="IR141" s="144"/>
      <c r="IS141" s="144"/>
      <c r="IT141" s="144"/>
      <c r="IU141" s="144"/>
      <c r="IV141" s="144"/>
      <c r="IW141" s="144"/>
      <c r="IX141" s="144"/>
      <c r="IY141" s="144"/>
      <c r="IZ141" s="144"/>
      <c r="JA141" s="144"/>
      <c r="JB141" s="144"/>
      <c r="JC141" s="144"/>
      <c r="JD141" s="144"/>
      <c r="JE141" s="677" t="str">
        <f t="shared" si="41"/>
        <v/>
      </c>
      <c r="JF141" s="195"/>
      <c r="JG141" s="367"/>
      <c r="JH141" s="144"/>
      <c r="JI141" s="144"/>
      <c r="JJ141" s="144"/>
      <c r="JK141" s="144"/>
      <c r="JL141" s="144"/>
      <c r="JM141" s="144"/>
      <c r="JN141" s="144"/>
      <c r="JO141" s="144"/>
      <c r="JP141" s="144"/>
      <c r="JQ141" s="144"/>
      <c r="JR141" s="144"/>
      <c r="JS141" s="144"/>
      <c r="JT141" s="144"/>
      <c r="JU141" s="144"/>
      <c r="JV141" s="144"/>
      <c r="JW141" s="144"/>
      <c r="JX141" s="144"/>
      <c r="JY141" s="144"/>
      <c r="JZ141" s="144"/>
      <c r="KA141" s="144"/>
      <c r="KB141" s="144"/>
      <c r="KC141" s="144"/>
      <c r="KD141" s="144"/>
      <c r="KE141" s="677" t="str">
        <f t="shared" si="42"/>
        <v/>
      </c>
    </row>
    <row r="142" spans="3:291" ht="15" customHeight="1">
      <c r="C142" s="310">
        <v>119</v>
      </c>
      <c r="D142" s="303"/>
      <c r="E142" s="675"/>
      <c r="F142" s="144"/>
      <c r="G142" s="144"/>
      <c r="H142" s="367"/>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677" t="str">
        <f t="shared" si="32"/>
        <v/>
      </c>
      <c r="AF142" s="195"/>
      <c r="AG142" s="367"/>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677" t="str">
        <f t="shared" si="33"/>
        <v/>
      </c>
      <c r="BF142" s="195"/>
      <c r="BG142" s="367"/>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677" t="str">
        <f t="shared" si="34"/>
        <v/>
      </c>
      <c r="CF142" s="195"/>
      <c r="CG142" s="367"/>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677" t="str">
        <f t="shared" si="35"/>
        <v/>
      </c>
      <c r="DF142" s="195"/>
      <c r="DG142" s="367"/>
      <c r="DH142" s="144"/>
      <c r="DI142" s="144"/>
      <c r="DJ142" s="144"/>
      <c r="DK142" s="144"/>
      <c r="DL142" s="144"/>
      <c r="DM142" s="144"/>
      <c r="DN142" s="144"/>
      <c r="DO142" s="144"/>
      <c r="DP142" s="144"/>
      <c r="DQ142" s="144"/>
      <c r="DR142" s="144"/>
      <c r="DS142" s="144"/>
      <c r="DT142" s="144"/>
      <c r="DU142" s="144"/>
      <c r="DV142" s="144"/>
      <c r="DW142" s="144"/>
      <c r="DX142" s="144"/>
      <c r="DY142" s="144"/>
      <c r="DZ142" s="144"/>
      <c r="EA142" s="144"/>
      <c r="EB142" s="144"/>
      <c r="EC142" s="144"/>
      <c r="ED142" s="144"/>
      <c r="EE142" s="677" t="str">
        <f t="shared" si="36"/>
        <v/>
      </c>
      <c r="EF142" s="195"/>
      <c r="EG142" s="367"/>
      <c r="EH142" s="144"/>
      <c r="EI142" s="144"/>
      <c r="EJ142" s="144"/>
      <c r="EK142" s="144"/>
      <c r="EL142" s="144"/>
      <c r="EM142" s="144"/>
      <c r="EN142" s="144"/>
      <c r="EO142" s="144"/>
      <c r="EP142" s="144"/>
      <c r="EQ142" s="144"/>
      <c r="ER142" s="144"/>
      <c r="ES142" s="144"/>
      <c r="ET142" s="144"/>
      <c r="EU142" s="144"/>
      <c r="EV142" s="144"/>
      <c r="EW142" s="144"/>
      <c r="EX142" s="144"/>
      <c r="EY142" s="144"/>
      <c r="EZ142" s="144"/>
      <c r="FA142" s="144"/>
      <c r="FB142" s="144"/>
      <c r="FC142" s="144"/>
      <c r="FD142" s="144"/>
      <c r="FE142" s="677" t="str">
        <f t="shared" si="37"/>
        <v/>
      </c>
      <c r="FF142" s="195"/>
      <c r="FG142" s="367"/>
      <c r="FH142" s="144"/>
      <c r="FI142" s="144"/>
      <c r="FJ142" s="144"/>
      <c r="FK142" s="144"/>
      <c r="FL142" s="144"/>
      <c r="FM142" s="144"/>
      <c r="FN142" s="144"/>
      <c r="FO142" s="144"/>
      <c r="FP142" s="144"/>
      <c r="FQ142" s="144"/>
      <c r="FR142" s="144"/>
      <c r="FS142" s="144"/>
      <c r="FT142" s="144"/>
      <c r="FU142" s="144"/>
      <c r="FV142" s="144"/>
      <c r="FW142" s="144"/>
      <c r="FX142" s="144"/>
      <c r="FY142" s="144"/>
      <c r="FZ142" s="144"/>
      <c r="GA142" s="144"/>
      <c r="GB142" s="144"/>
      <c r="GC142" s="144"/>
      <c r="GD142" s="144"/>
      <c r="GE142" s="677" t="str">
        <f t="shared" si="38"/>
        <v/>
      </c>
      <c r="GF142" s="195"/>
      <c r="GG142" s="367"/>
      <c r="GH142" s="144"/>
      <c r="GI142" s="144"/>
      <c r="GJ142" s="144"/>
      <c r="GK142" s="144"/>
      <c r="GL142" s="144"/>
      <c r="GM142" s="144"/>
      <c r="GN142" s="144"/>
      <c r="GO142" s="144"/>
      <c r="GP142" s="144"/>
      <c r="GQ142" s="144"/>
      <c r="GR142" s="144"/>
      <c r="GS142" s="144"/>
      <c r="GT142" s="144"/>
      <c r="GU142" s="144"/>
      <c r="GV142" s="144"/>
      <c r="GW142" s="144"/>
      <c r="GX142" s="144"/>
      <c r="GY142" s="144"/>
      <c r="GZ142" s="144"/>
      <c r="HA142" s="144"/>
      <c r="HB142" s="144"/>
      <c r="HC142" s="144"/>
      <c r="HD142" s="144"/>
      <c r="HE142" s="677" t="str">
        <f t="shared" si="39"/>
        <v/>
      </c>
      <c r="HF142" s="195"/>
      <c r="HG142" s="367"/>
      <c r="HH142" s="144"/>
      <c r="HI142" s="144"/>
      <c r="HJ142" s="144"/>
      <c r="HK142" s="144"/>
      <c r="HL142" s="144"/>
      <c r="HM142" s="144"/>
      <c r="HN142" s="144"/>
      <c r="HO142" s="144"/>
      <c r="HP142" s="144"/>
      <c r="HQ142" s="144"/>
      <c r="HR142" s="144"/>
      <c r="HS142" s="144"/>
      <c r="HT142" s="144"/>
      <c r="HU142" s="144"/>
      <c r="HV142" s="144"/>
      <c r="HW142" s="144"/>
      <c r="HX142" s="144"/>
      <c r="HY142" s="144"/>
      <c r="HZ142" s="144"/>
      <c r="IA142" s="144"/>
      <c r="IB142" s="144"/>
      <c r="IC142" s="144"/>
      <c r="ID142" s="144"/>
      <c r="IE142" s="677" t="str">
        <f t="shared" si="40"/>
        <v/>
      </c>
      <c r="IF142" s="195"/>
      <c r="IG142" s="367"/>
      <c r="IH142" s="144"/>
      <c r="II142" s="144"/>
      <c r="IJ142" s="144"/>
      <c r="IK142" s="144"/>
      <c r="IL142" s="144"/>
      <c r="IM142" s="144"/>
      <c r="IN142" s="144"/>
      <c r="IO142" s="144"/>
      <c r="IP142" s="144"/>
      <c r="IQ142" s="144"/>
      <c r="IR142" s="144"/>
      <c r="IS142" s="144"/>
      <c r="IT142" s="144"/>
      <c r="IU142" s="144"/>
      <c r="IV142" s="144"/>
      <c r="IW142" s="144"/>
      <c r="IX142" s="144"/>
      <c r="IY142" s="144"/>
      <c r="IZ142" s="144"/>
      <c r="JA142" s="144"/>
      <c r="JB142" s="144"/>
      <c r="JC142" s="144"/>
      <c r="JD142" s="144"/>
      <c r="JE142" s="677" t="str">
        <f t="shared" si="41"/>
        <v/>
      </c>
      <c r="JF142" s="195"/>
      <c r="JG142" s="367"/>
      <c r="JH142" s="144"/>
      <c r="JI142" s="144"/>
      <c r="JJ142" s="144"/>
      <c r="JK142" s="144"/>
      <c r="JL142" s="144"/>
      <c r="JM142" s="144"/>
      <c r="JN142" s="144"/>
      <c r="JO142" s="144"/>
      <c r="JP142" s="144"/>
      <c r="JQ142" s="144"/>
      <c r="JR142" s="144"/>
      <c r="JS142" s="144"/>
      <c r="JT142" s="144"/>
      <c r="JU142" s="144"/>
      <c r="JV142" s="144"/>
      <c r="JW142" s="144"/>
      <c r="JX142" s="144"/>
      <c r="JY142" s="144"/>
      <c r="JZ142" s="144"/>
      <c r="KA142" s="144"/>
      <c r="KB142" s="144"/>
      <c r="KC142" s="144"/>
      <c r="KD142" s="144"/>
      <c r="KE142" s="677" t="str">
        <f t="shared" si="42"/>
        <v/>
      </c>
    </row>
    <row r="143" spans="3:291" ht="15" customHeight="1">
      <c r="C143" s="310">
        <v>120</v>
      </c>
      <c r="D143" s="303"/>
      <c r="E143" s="675"/>
      <c r="F143" s="144"/>
      <c r="G143" s="144"/>
      <c r="H143" s="367"/>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677" t="str">
        <f t="shared" si="32"/>
        <v/>
      </c>
      <c r="AF143" s="195"/>
      <c r="AG143" s="367"/>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677" t="str">
        <f t="shared" si="33"/>
        <v/>
      </c>
      <c r="BF143" s="195"/>
      <c r="BG143" s="367"/>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677" t="str">
        <f t="shared" si="34"/>
        <v/>
      </c>
      <c r="CF143" s="195"/>
      <c r="CG143" s="367"/>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677" t="str">
        <f t="shared" si="35"/>
        <v/>
      </c>
      <c r="DF143" s="195"/>
      <c r="DG143" s="367"/>
      <c r="DH143" s="144"/>
      <c r="DI143" s="144"/>
      <c r="DJ143" s="144"/>
      <c r="DK143" s="144"/>
      <c r="DL143" s="144"/>
      <c r="DM143" s="144"/>
      <c r="DN143" s="144"/>
      <c r="DO143" s="144"/>
      <c r="DP143" s="144"/>
      <c r="DQ143" s="144"/>
      <c r="DR143" s="144"/>
      <c r="DS143" s="144"/>
      <c r="DT143" s="144"/>
      <c r="DU143" s="144"/>
      <c r="DV143" s="144"/>
      <c r="DW143" s="144"/>
      <c r="DX143" s="144"/>
      <c r="DY143" s="144"/>
      <c r="DZ143" s="144"/>
      <c r="EA143" s="144"/>
      <c r="EB143" s="144"/>
      <c r="EC143" s="144"/>
      <c r="ED143" s="144"/>
      <c r="EE143" s="677" t="str">
        <f t="shared" si="36"/>
        <v/>
      </c>
      <c r="EF143" s="195"/>
      <c r="EG143" s="367"/>
      <c r="EH143" s="144"/>
      <c r="EI143" s="144"/>
      <c r="EJ143" s="144"/>
      <c r="EK143" s="144"/>
      <c r="EL143" s="144"/>
      <c r="EM143" s="144"/>
      <c r="EN143" s="144"/>
      <c r="EO143" s="144"/>
      <c r="EP143" s="144"/>
      <c r="EQ143" s="144"/>
      <c r="ER143" s="144"/>
      <c r="ES143" s="144"/>
      <c r="ET143" s="144"/>
      <c r="EU143" s="144"/>
      <c r="EV143" s="144"/>
      <c r="EW143" s="144"/>
      <c r="EX143" s="144"/>
      <c r="EY143" s="144"/>
      <c r="EZ143" s="144"/>
      <c r="FA143" s="144"/>
      <c r="FB143" s="144"/>
      <c r="FC143" s="144"/>
      <c r="FD143" s="144"/>
      <c r="FE143" s="677" t="str">
        <f t="shared" si="37"/>
        <v/>
      </c>
      <c r="FF143" s="195"/>
      <c r="FG143" s="367"/>
      <c r="FH143" s="144"/>
      <c r="FI143" s="144"/>
      <c r="FJ143" s="144"/>
      <c r="FK143" s="144"/>
      <c r="FL143" s="144"/>
      <c r="FM143" s="144"/>
      <c r="FN143" s="144"/>
      <c r="FO143" s="144"/>
      <c r="FP143" s="144"/>
      <c r="FQ143" s="144"/>
      <c r="FR143" s="144"/>
      <c r="FS143" s="144"/>
      <c r="FT143" s="144"/>
      <c r="FU143" s="144"/>
      <c r="FV143" s="144"/>
      <c r="FW143" s="144"/>
      <c r="FX143" s="144"/>
      <c r="FY143" s="144"/>
      <c r="FZ143" s="144"/>
      <c r="GA143" s="144"/>
      <c r="GB143" s="144"/>
      <c r="GC143" s="144"/>
      <c r="GD143" s="144"/>
      <c r="GE143" s="677" t="str">
        <f t="shared" si="38"/>
        <v/>
      </c>
      <c r="GF143" s="195"/>
      <c r="GG143" s="367"/>
      <c r="GH143" s="144"/>
      <c r="GI143" s="144"/>
      <c r="GJ143" s="144"/>
      <c r="GK143" s="144"/>
      <c r="GL143" s="144"/>
      <c r="GM143" s="144"/>
      <c r="GN143" s="144"/>
      <c r="GO143" s="144"/>
      <c r="GP143" s="144"/>
      <c r="GQ143" s="144"/>
      <c r="GR143" s="144"/>
      <c r="GS143" s="144"/>
      <c r="GT143" s="144"/>
      <c r="GU143" s="144"/>
      <c r="GV143" s="144"/>
      <c r="GW143" s="144"/>
      <c r="GX143" s="144"/>
      <c r="GY143" s="144"/>
      <c r="GZ143" s="144"/>
      <c r="HA143" s="144"/>
      <c r="HB143" s="144"/>
      <c r="HC143" s="144"/>
      <c r="HD143" s="144"/>
      <c r="HE143" s="677" t="str">
        <f t="shared" si="39"/>
        <v/>
      </c>
      <c r="HF143" s="195"/>
      <c r="HG143" s="367"/>
      <c r="HH143" s="144"/>
      <c r="HI143" s="144"/>
      <c r="HJ143" s="144"/>
      <c r="HK143" s="144"/>
      <c r="HL143" s="144"/>
      <c r="HM143" s="144"/>
      <c r="HN143" s="144"/>
      <c r="HO143" s="144"/>
      <c r="HP143" s="144"/>
      <c r="HQ143" s="144"/>
      <c r="HR143" s="144"/>
      <c r="HS143" s="144"/>
      <c r="HT143" s="144"/>
      <c r="HU143" s="144"/>
      <c r="HV143" s="144"/>
      <c r="HW143" s="144"/>
      <c r="HX143" s="144"/>
      <c r="HY143" s="144"/>
      <c r="HZ143" s="144"/>
      <c r="IA143" s="144"/>
      <c r="IB143" s="144"/>
      <c r="IC143" s="144"/>
      <c r="ID143" s="144"/>
      <c r="IE143" s="677" t="str">
        <f t="shared" si="40"/>
        <v/>
      </c>
      <c r="IF143" s="195"/>
      <c r="IG143" s="367"/>
      <c r="IH143" s="144"/>
      <c r="II143" s="144"/>
      <c r="IJ143" s="144"/>
      <c r="IK143" s="144"/>
      <c r="IL143" s="144"/>
      <c r="IM143" s="144"/>
      <c r="IN143" s="144"/>
      <c r="IO143" s="144"/>
      <c r="IP143" s="144"/>
      <c r="IQ143" s="144"/>
      <c r="IR143" s="144"/>
      <c r="IS143" s="144"/>
      <c r="IT143" s="144"/>
      <c r="IU143" s="144"/>
      <c r="IV143" s="144"/>
      <c r="IW143" s="144"/>
      <c r="IX143" s="144"/>
      <c r="IY143" s="144"/>
      <c r="IZ143" s="144"/>
      <c r="JA143" s="144"/>
      <c r="JB143" s="144"/>
      <c r="JC143" s="144"/>
      <c r="JD143" s="144"/>
      <c r="JE143" s="677" t="str">
        <f t="shared" si="41"/>
        <v/>
      </c>
      <c r="JF143" s="195"/>
      <c r="JG143" s="367"/>
      <c r="JH143" s="144"/>
      <c r="JI143" s="144"/>
      <c r="JJ143" s="144"/>
      <c r="JK143" s="144"/>
      <c r="JL143" s="144"/>
      <c r="JM143" s="144"/>
      <c r="JN143" s="144"/>
      <c r="JO143" s="144"/>
      <c r="JP143" s="144"/>
      <c r="JQ143" s="144"/>
      <c r="JR143" s="144"/>
      <c r="JS143" s="144"/>
      <c r="JT143" s="144"/>
      <c r="JU143" s="144"/>
      <c r="JV143" s="144"/>
      <c r="JW143" s="144"/>
      <c r="JX143" s="144"/>
      <c r="JY143" s="144"/>
      <c r="JZ143" s="144"/>
      <c r="KA143" s="144"/>
      <c r="KB143" s="144"/>
      <c r="KC143" s="144"/>
      <c r="KD143" s="144"/>
      <c r="KE143" s="677" t="str">
        <f t="shared" si="42"/>
        <v/>
      </c>
    </row>
    <row r="144" spans="3:291" ht="15" customHeight="1">
      <c r="C144" s="310">
        <v>121</v>
      </c>
      <c r="D144" s="303"/>
      <c r="E144" s="675"/>
      <c r="F144" s="144"/>
      <c r="G144" s="144"/>
      <c r="H144" s="367"/>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677" t="str">
        <f t="shared" si="32"/>
        <v/>
      </c>
      <c r="AF144" s="195"/>
      <c r="AG144" s="367"/>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677" t="str">
        <f t="shared" si="33"/>
        <v/>
      </c>
      <c r="BF144" s="195"/>
      <c r="BG144" s="367"/>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677" t="str">
        <f t="shared" si="34"/>
        <v/>
      </c>
      <c r="CF144" s="195"/>
      <c r="CG144" s="367"/>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677" t="str">
        <f t="shared" si="35"/>
        <v/>
      </c>
      <c r="DF144" s="195"/>
      <c r="DG144" s="367"/>
      <c r="DH144" s="144"/>
      <c r="DI144" s="144"/>
      <c r="DJ144" s="144"/>
      <c r="DK144" s="144"/>
      <c r="DL144" s="144"/>
      <c r="DM144" s="144"/>
      <c r="DN144" s="144"/>
      <c r="DO144" s="144"/>
      <c r="DP144" s="144"/>
      <c r="DQ144" s="144"/>
      <c r="DR144" s="144"/>
      <c r="DS144" s="144"/>
      <c r="DT144" s="144"/>
      <c r="DU144" s="144"/>
      <c r="DV144" s="144"/>
      <c r="DW144" s="144"/>
      <c r="DX144" s="144"/>
      <c r="DY144" s="144"/>
      <c r="DZ144" s="144"/>
      <c r="EA144" s="144"/>
      <c r="EB144" s="144"/>
      <c r="EC144" s="144"/>
      <c r="ED144" s="144"/>
      <c r="EE144" s="677" t="str">
        <f t="shared" si="36"/>
        <v/>
      </c>
      <c r="EF144" s="195"/>
      <c r="EG144" s="367"/>
      <c r="EH144" s="144"/>
      <c r="EI144" s="144"/>
      <c r="EJ144" s="144"/>
      <c r="EK144" s="144"/>
      <c r="EL144" s="144"/>
      <c r="EM144" s="144"/>
      <c r="EN144" s="144"/>
      <c r="EO144" s="144"/>
      <c r="EP144" s="144"/>
      <c r="EQ144" s="144"/>
      <c r="ER144" s="144"/>
      <c r="ES144" s="144"/>
      <c r="ET144" s="144"/>
      <c r="EU144" s="144"/>
      <c r="EV144" s="144"/>
      <c r="EW144" s="144"/>
      <c r="EX144" s="144"/>
      <c r="EY144" s="144"/>
      <c r="EZ144" s="144"/>
      <c r="FA144" s="144"/>
      <c r="FB144" s="144"/>
      <c r="FC144" s="144"/>
      <c r="FD144" s="144"/>
      <c r="FE144" s="677" t="str">
        <f t="shared" si="37"/>
        <v/>
      </c>
      <c r="FF144" s="195"/>
      <c r="FG144" s="367"/>
      <c r="FH144" s="144"/>
      <c r="FI144" s="144"/>
      <c r="FJ144" s="144"/>
      <c r="FK144" s="144"/>
      <c r="FL144" s="144"/>
      <c r="FM144" s="144"/>
      <c r="FN144" s="144"/>
      <c r="FO144" s="144"/>
      <c r="FP144" s="144"/>
      <c r="FQ144" s="144"/>
      <c r="FR144" s="144"/>
      <c r="FS144" s="144"/>
      <c r="FT144" s="144"/>
      <c r="FU144" s="144"/>
      <c r="FV144" s="144"/>
      <c r="FW144" s="144"/>
      <c r="FX144" s="144"/>
      <c r="FY144" s="144"/>
      <c r="FZ144" s="144"/>
      <c r="GA144" s="144"/>
      <c r="GB144" s="144"/>
      <c r="GC144" s="144"/>
      <c r="GD144" s="144"/>
      <c r="GE144" s="677" t="str">
        <f t="shared" si="38"/>
        <v/>
      </c>
      <c r="GF144" s="195"/>
      <c r="GG144" s="367"/>
      <c r="GH144" s="144"/>
      <c r="GI144" s="144"/>
      <c r="GJ144" s="144"/>
      <c r="GK144" s="144"/>
      <c r="GL144" s="144"/>
      <c r="GM144" s="144"/>
      <c r="GN144" s="144"/>
      <c r="GO144" s="144"/>
      <c r="GP144" s="144"/>
      <c r="GQ144" s="144"/>
      <c r="GR144" s="144"/>
      <c r="GS144" s="144"/>
      <c r="GT144" s="144"/>
      <c r="GU144" s="144"/>
      <c r="GV144" s="144"/>
      <c r="GW144" s="144"/>
      <c r="GX144" s="144"/>
      <c r="GY144" s="144"/>
      <c r="GZ144" s="144"/>
      <c r="HA144" s="144"/>
      <c r="HB144" s="144"/>
      <c r="HC144" s="144"/>
      <c r="HD144" s="144"/>
      <c r="HE144" s="677" t="str">
        <f t="shared" si="39"/>
        <v/>
      </c>
      <c r="HF144" s="195"/>
      <c r="HG144" s="367"/>
      <c r="HH144" s="144"/>
      <c r="HI144" s="144"/>
      <c r="HJ144" s="144"/>
      <c r="HK144" s="144"/>
      <c r="HL144" s="144"/>
      <c r="HM144" s="144"/>
      <c r="HN144" s="144"/>
      <c r="HO144" s="144"/>
      <c r="HP144" s="144"/>
      <c r="HQ144" s="144"/>
      <c r="HR144" s="144"/>
      <c r="HS144" s="144"/>
      <c r="HT144" s="144"/>
      <c r="HU144" s="144"/>
      <c r="HV144" s="144"/>
      <c r="HW144" s="144"/>
      <c r="HX144" s="144"/>
      <c r="HY144" s="144"/>
      <c r="HZ144" s="144"/>
      <c r="IA144" s="144"/>
      <c r="IB144" s="144"/>
      <c r="IC144" s="144"/>
      <c r="ID144" s="144"/>
      <c r="IE144" s="677" t="str">
        <f t="shared" si="40"/>
        <v/>
      </c>
      <c r="IF144" s="195"/>
      <c r="IG144" s="367"/>
      <c r="IH144" s="144"/>
      <c r="II144" s="144"/>
      <c r="IJ144" s="144"/>
      <c r="IK144" s="144"/>
      <c r="IL144" s="144"/>
      <c r="IM144" s="144"/>
      <c r="IN144" s="144"/>
      <c r="IO144" s="144"/>
      <c r="IP144" s="144"/>
      <c r="IQ144" s="144"/>
      <c r="IR144" s="144"/>
      <c r="IS144" s="144"/>
      <c r="IT144" s="144"/>
      <c r="IU144" s="144"/>
      <c r="IV144" s="144"/>
      <c r="IW144" s="144"/>
      <c r="IX144" s="144"/>
      <c r="IY144" s="144"/>
      <c r="IZ144" s="144"/>
      <c r="JA144" s="144"/>
      <c r="JB144" s="144"/>
      <c r="JC144" s="144"/>
      <c r="JD144" s="144"/>
      <c r="JE144" s="677" t="str">
        <f t="shared" si="41"/>
        <v/>
      </c>
      <c r="JF144" s="195"/>
      <c r="JG144" s="367"/>
      <c r="JH144" s="144"/>
      <c r="JI144" s="144"/>
      <c r="JJ144" s="144"/>
      <c r="JK144" s="144"/>
      <c r="JL144" s="144"/>
      <c r="JM144" s="144"/>
      <c r="JN144" s="144"/>
      <c r="JO144" s="144"/>
      <c r="JP144" s="144"/>
      <c r="JQ144" s="144"/>
      <c r="JR144" s="144"/>
      <c r="JS144" s="144"/>
      <c r="JT144" s="144"/>
      <c r="JU144" s="144"/>
      <c r="JV144" s="144"/>
      <c r="JW144" s="144"/>
      <c r="JX144" s="144"/>
      <c r="JY144" s="144"/>
      <c r="JZ144" s="144"/>
      <c r="KA144" s="144"/>
      <c r="KB144" s="144"/>
      <c r="KC144" s="144"/>
      <c r="KD144" s="144"/>
      <c r="KE144" s="677" t="str">
        <f t="shared" si="42"/>
        <v/>
      </c>
    </row>
    <row r="145" spans="3:291" ht="15" customHeight="1">
      <c r="C145" s="310">
        <v>122</v>
      </c>
      <c r="D145" s="303"/>
      <c r="E145" s="675"/>
      <c r="F145" s="144"/>
      <c r="G145" s="144"/>
      <c r="H145" s="367"/>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677" t="str">
        <f t="shared" si="32"/>
        <v/>
      </c>
      <c r="AF145" s="195"/>
      <c r="AG145" s="367"/>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677" t="str">
        <f t="shared" si="33"/>
        <v/>
      </c>
      <c r="BF145" s="195"/>
      <c r="BG145" s="367"/>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677" t="str">
        <f t="shared" si="34"/>
        <v/>
      </c>
      <c r="CF145" s="195"/>
      <c r="CG145" s="367"/>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677" t="str">
        <f t="shared" si="35"/>
        <v/>
      </c>
      <c r="DF145" s="195"/>
      <c r="DG145" s="367"/>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144"/>
      <c r="EE145" s="677" t="str">
        <f t="shared" si="36"/>
        <v/>
      </c>
      <c r="EF145" s="195"/>
      <c r="EG145" s="367"/>
      <c r="EH145" s="144"/>
      <c r="EI145" s="144"/>
      <c r="EJ145" s="144"/>
      <c r="EK145" s="144"/>
      <c r="EL145" s="144"/>
      <c r="EM145" s="144"/>
      <c r="EN145" s="144"/>
      <c r="EO145" s="144"/>
      <c r="EP145" s="144"/>
      <c r="EQ145" s="144"/>
      <c r="ER145" s="144"/>
      <c r="ES145" s="144"/>
      <c r="ET145" s="144"/>
      <c r="EU145" s="144"/>
      <c r="EV145" s="144"/>
      <c r="EW145" s="144"/>
      <c r="EX145" s="144"/>
      <c r="EY145" s="144"/>
      <c r="EZ145" s="144"/>
      <c r="FA145" s="144"/>
      <c r="FB145" s="144"/>
      <c r="FC145" s="144"/>
      <c r="FD145" s="144"/>
      <c r="FE145" s="677" t="str">
        <f t="shared" si="37"/>
        <v/>
      </c>
      <c r="FF145" s="195"/>
      <c r="FG145" s="367"/>
      <c r="FH145" s="144"/>
      <c r="FI145" s="144"/>
      <c r="FJ145" s="144"/>
      <c r="FK145" s="144"/>
      <c r="FL145" s="144"/>
      <c r="FM145" s="144"/>
      <c r="FN145" s="144"/>
      <c r="FO145" s="144"/>
      <c r="FP145" s="144"/>
      <c r="FQ145" s="144"/>
      <c r="FR145" s="144"/>
      <c r="FS145" s="144"/>
      <c r="FT145" s="144"/>
      <c r="FU145" s="144"/>
      <c r="FV145" s="144"/>
      <c r="FW145" s="144"/>
      <c r="FX145" s="144"/>
      <c r="FY145" s="144"/>
      <c r="FZ145" s="144"/>
      <c r="GA145" s="144"/>
      <c r="GB145" s="144"/>
      <c r="GC145" s="144"/>
      <c r="GD145" s="144"/>
      <c r="GE145" s="677" t="str">
        <f t="shared" si="38"/>
        <v/>
      </c>
      <c r="GF145" s="195"/>
      <c r="GG145" s="367"/>
      <c r="GH145" s="144"/>
      <c r="GI145" s="144"/>
      <c r="GJ145" s="144"/>
      <c r="GK145" s="144"/>
      <c r="GL145" s="144"/>
      <c r="GM145" s="144"/>
      <c r="GN145" s="144"/>
      <c r="GO145" s="144"/>
      <c r="GP145" s="144"/>
      <c r="GQ145" s="144"/>
      <c r="GR145" s="144"/>
      <c r="GS145" s="144"/>
      <c r="GT145" s="144"/>
      <c r="GU145" s="144"/>
      <c r="GV145" s="144"/>
      <c r="GW145" s="144"/>
      <c r="GX145" s="144"/>
      <c r="GY145" s="144"/>
      <c r="GZ145" s="144"/>
      <c r="HA145" s="144"/>
      <c r="HB145" s="144"/>
      <c r="HC145" s="144"/>
      <c r="HD145" s="144"/>
      <c r="HE145" s="677" t="str">
        <f t="shared" si="39"/>
        <v/>
      </c>
      <c r="HF145" s="195"/>
      <c r="HG145" s="367"/>
      <c r="HH145" s="144"/>
      <c r="HI145" s="144"/>
      <c r="HJ145" s="144"/>
      <c r="HK145" s="144"/>
      <c r="HL145" s="144"/>
      <c r="HM145" s="144"/>
      <c r="HN145" s="144"/>
      <c r="HO145" s="144"/>
      <c r="HP145" s="144"/>
      <c r="HQ145" s="144"/>
      <c r="HR145" s="144"/>
      <c r="HS145" s="144"/>
      <c r="HT145" s="144"/>
      <c r="HU145" s="144"/>
      <c r="HV145" s="144"/>
      <c r="HW145" s="144"/>
      <c r="HX145" s="144"/>
      <c r="HY145" s="144"/>
      <c r="HZ145" s="144"/>
      <c r="IA145" s="144"/>
      <c r="IB145" s="144"/>
      <c r="IC145" s="144"/>
      <c r="ID145" s="144"/>
      <c r="IE145" s="677" t="str">
        <f t="shared" si="40"/>
        <v/>
      </c>
      <c r="IF145" s="195"/>
      <c r="IG145" s="367"/>
      <c r="IH145" s="144"/>
      <c r="II145" s="144"/>
      <c r="IJ145" s="144"/>
      <c r="IK145" s="144"/>
      <c r="IL145" s="144"/>
      <c r="IM145" s="144"/>
      <c r="IN145" s="144"/>
      <c r="IO145" s="144"/>
      <c r="IP145" s="144"/>
      <c r="IQ145" s="144"/>
      <c r="IR145" s="144"/>
      <c r="IS145" s="144"/>
      <c r="IT145" s="144"/>
      <c r="IU145" s="144"/>
      <c r="IV145" s="144"/>
      <c r="IW145" s="144"/>
      <c r="IX145" s="144"/>
      <c r="IY145" s="144"/>
      <c r="IZ145" s="144"/>
      <c r="JA145" s="144"/>
      <c r="JB145" s="144"/>
      <c r="JC145" s="144"/>
      <c r="JD145" s="144"/>
      <c r="JE145" s="677" t="str">
        <f t="shared" si="41"/>
        <v/>
      </c>
      <c r="JF145" s="195"/>
      <c r="JG145" s="367"/>
      <c r="JH145" s="144"/>
      <c r="JI145" s="144"/>
      <c r="JJ145" s="144"/>
      <c r="JK145" s="144"/>
      <c r="JL145" s="144"/>
      <c r="JM145" s="144"/>
      <c r="JN145" s="144"/>
      <c r="JO145" s="144"/>
      <c r="JP145" s="144"/>
      <c r="JQ145" s="144"/>
      <c r="JR145" s="144"/>
      <c r="JS145" s="144"/>
      <c r="JT145" s="144"/>
      <c r="JU145" s="144"/>
      <c r="JV145" s="144"/>
      <c r="JW145" s="144"/>
      <c r="JX145" s="144"/>
      <c r="JY145" s="144"/>
      <c r="JZ145" s="144"/>
      <c r="KA145" s="144"/>
      <c r="KB145" s="144"/>
      <c r="KC145" s="144"/>
      <c r="KD145" s="144"/>
      <c r="KE145" s="677" t="str">
        <f t="shared" si="42"/>
        <v/>
      </c>
    </row>
    <row r="146" spans="3:291" ht="15" customHeight="1">
      <c r="C146" s="310">
        <v>123</v>
      </c>
      <c r="D146" s="303"/>
      <c r="E146" s="675"/>
      <c r="F146" s="144"/>
      <c r="G146" s="144"/>
      <c r="H146" s="367"/>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677" t="str">
        <f t="shared" si="32"/>
        <v/>
      </c>
      <c r="AF146" s="195"/>
      <c r="AG146" s="367"/>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677" t="str">
        <f t="shared" si="33"/>
        <v/>
      </c>
      <c r="BF146" s="195"/>
      <c r="BG146" s="367"/>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677" t="str">
        <f t="shared" si="34"/>
        <v/>
      </c>
      <c r="CF146" s="195"/>
      <c r="CG146" s="367"/>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677" t="str">
        <f t="shared" si="35"/>
        <v/>
      </c>
      <c r="DF146" s="195"/>
      <c r="DG146" s="367"/>
      <c r="DH146" s="144"/>
      <c r="DI146" s="144"/>
      <c r="DJ146" s="144"/>
      <c r="DK146" s="144"/>
      <c r="DL146" s="144"/>
      <c r="DM146" s="144"/>
      <c r="DN146" s="144"/>
      <c r="DO146" s="144"/>
      <c r="DP146" s="144"/>
      <c r="DQ146" s="144"/>
      <c r="DR146" s="144"/>
      <c r="DS146" s="144"/>
      <c r="DT146" s="144"/>
      <c r="DU146" s="144"/>
      <c r="DV146" s="144"/>
      <c r="DW146" s="144"/>
      <c r="DX146" s="144"/>
      <c r="DY146" s="144"/>
      <c r="DZ146" s="144"/>
      <c r="EA146" s="144"/>
      <c r="EB146" s="144"/>
      <c r="EC146" s="144"/>
      <c r="ED146" s="144"/>
      <c r="EE146" s="677" t="str">
        <f t="shared" si="36"/>
        <v/>
      </c>
      <c r="EF146" s="195"/>
      <c r="EG146" s="367"/>
      <c r="EH146" s="144"/>
      <c r="EI146" s="144"/>
      <c r="EJ146" s="144"/>
      <c r="EK146" s="144"/>
      <c r="EL146" s="144"/>
      <c r="EM146" s="144"/>
      <c r="EN146" s="144"/>
      <c r="EO146" s="144"/>
      <c r="EP146" s="144"/>
      <c r="EQ146" s="144"/>
      <c r="ER146" s="144"/>
      <c r="ES146" s="144"/>
      <c r="ET146" s="144"/>
      <c r="EU146" s="144"/>
      <c r="EV146" s="144"/>
      <c r="EW146" s="144"/>
      <c r="EX146" s="144"/>
      <c r="EY146" s="144"/>
      <c r="EZ146" s="144"/>
      <c r="FA146" s="144"/>
      <c r="FB146" s="144"/>
      <c r="FC146" s="144"/>
      <c r="FD146" s="144"/>
      <c r="FE146" s="677" t="str">
        <f t="shared" si="37"/>
        <v/>
      </c>
      <c r="FF146" s="195"/>
      <c r="FG146" s="367"/>
      <c r="FH146" s="144"/>
      <c r="FI146" s="144"/>
      <c r="FJ146" s="144"/>
      <c r="FK146" s="144"/>
      <c r="FL146" s="144"/>
      <c r="FM146" s="144"/>
      <c r="FN146" s="144"/>
      <c r="FO146" s="144"/>
      <c r="FP146" s="144"/>
      <c r="FQ146" s="144"/>
      <c r="FR146" s="144"/>
      <c r="FS146" s="144"/>
      <c r="FT146" s="144"/>
      <c r="FU146" s="144"/>
      <c r="FV146" s="144"/>
      <c r="FW146" s="144"/>
      <c r="FX146" s="144"/>
      <c r="FY146" s="144"/>
      <c r="FZ146" s="144"/>
      <c r="GA146" s="144"/>
      <c r="GB146" s="144"/>
      <c r="GC146" s="144"/>
      <c r="GD146" s="144"/>
      <c r="GE146" s="677" t="str">
        <f t="shared" si="38"/>
        <v/>
      </c>
      <c r="GF146" s="195"/>
      <c r="GG146" s="367"/>
      <c r="GH146" s="144"/>
      <c r="GI146" s="144"/>
      <c r="GJ146" s="144"/>
      <c r="GK146" s="144"/>
      <c r="GL146" s="144"/>
      <c r="GM146" s="144"/>
      <c r="GN146" s="144"/>
      <c r="GO146" s="144"/>
      <c r="GP146" s="144"/>
      <c r="GQ146" s="144"/>
      <c r="GR146" s="144"/>
      <c r="GS146" s="144"/>
      <c r="GT146" s="144"/>
      <c r="GU146" s="144"/>
      <c r="GV146" s="144"/>
      <c r="GW146" s="144"/>
      <c r="GX146" s="144"/>
      <c r="GY146" s="144"/>
      <c r="GZ146" s="144"/>
      <c r="HA146" s="144"/>
      <c r="HB146" s="144"/>
      <c r="HC146" s="144"/>
      <c r="HD146" s="144"/>
      <c r="HE146" s="677" t="str">
        <f t="shared" si="39"/>
        <v/>
      </c>
      <c r="HF146" s="195"/>
      <c r="HG146" s="367"/>
      <c r="HH146" s="144"/>
      <c r="HI146" s="144"/>
      <c r="HJ146" s="144"/>
      <c r="HK146" s="144"/>
      <c r="HL146" s="144"/>
      <c r="HM146" s="144"/>
      <c r="HN146" s="144"/>
      <c r="HO146" s="144"/>
      <c r="HP146" s="144"/>
      <c r="HQ146" s="144"/>
      <c r="HR146" s="144"/>
      <c r="HS146" s="144"/>
      <c r="HT146" s="144"/>
      <c r="HU146" s="144"/>
      <c r="HV146" s="144"/>
      <c r="HW146" s="144"/>
      <c r="HX146" s="144"/>
      <c r="HY146" s="144"/>
      <c r="HZ146" s="144"/>
      <c r="IA146" s="144"/>
      <c r="IB146" s="144"/>
      <c r="IC146" s="144"/>
      <c r="ID146" s="144"/>
      <c r="IE146" s="677" t="str">
        <f t="shared" si="40"/>
        <v/>
      </c>
      <c r="IF146" s="195"/>
      <c r="IG146" s="367"/>
      <c r="IH146" s="144"/>
      <c r="II146" s="144"/>
      <c r="IJ146" s="144"/>
      <c r="IK146" s="144"/>
      <c r="IL146" s="144"/>
      <c r="IM146" s="144"/>
      <c r="IN146" s="144"/>
      <c r="IO146" s="144"/>
      <c r="IP146" s="144"/>
      <c r="IQ146" s="144"/>
      <c r="IR146" s="144"/>
      <c r="IS146" s="144"/>
      <c r="IT146" s="144"/>
      <c r="IU146" s="144"/>
      <c r="IV146" s="144"/>
      <c r="IW146" s="144"/>
      <c r="IX146" s="144"/>
      <c r="IY146" s="144"/>
      <c r="IZ146" s="144"/>
      <c r="JA146" s="144"/>
      <c r="JB146" s="144"/>
      <c r="JC146" s="144"/>
      <c r="JD146" s="144"/>
      <c r="JE146" s="677" t="str">
        <f t="shared" si="41"/>
        <v/>
      </c>
      <c r="JF146" s="195"/>
      <c r="JG146" s="367"/>
      <c r="JH146" s="144"/>
      <c r="JI146" s="144"/>
      <c r="JJ146" s="144"/>
      <c r="JK146" s="144"/>
      <c r="JL146" s="144"/>
      <c r="JM146" s="144"/>
      <c r="JN146" s="144"/>
      <c r="JO146" s="144"/>
      <c r="JP146" s="144"/>
      <c r="JQ146" s="144"/>
      <c r="JR146" s="144"/>
      <c r="JS146" s="144"/>
      <c r="JT146" s="144"/>
      <c r="JU146" s="144"/>
      <c r="JV146" s="144"/>
      <c r="JW146" s="144"/>
      <c r="JX146" s="144"/>
      <c r="JY146" s="144"/>
      <c r="JZ146" s="144"/>
      <c r="KA146" s="144"/>
      <c r="KB146" s="144"/>
      <c r="KC146" s="144"/>
      <c r="KD146" s="144"/>
      <c r="KE146" s="677" t="str">
        <f t="shared" si="42"/>
        <v/>
      </c>
    </row>
    <row r="147" spans="3:291" ht="15" customHeight="1">
      <c r="C147" s="310">
        <v>124</v>
      </c>
      <c r="D147" s="303"/>
      <c r="E147" s="675"/>
      <c r="F147" s="144"/>
      <c r="G147" s="144"/>
      <c r="H147" s="367"/>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677" t="str">
        <f t="shared" si="32"/>
        <v/>
      </c>
      <c r="AF147" s="195"/>
      <c r="AG147" s="367"/>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677" t="str">
        <f t="shared" si="33"/>
        <v/>
      </c>
      <c r="BF147" s="195"/>
      <c r="BG147" s="367"/>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677" t="str">
        <f t="shared" si="34"/>
        <v/>
      </c>
      <c r="CF147" s="195"/>
      <c r="CG147" s="367"/>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677" t="str">
        <f t="shared" si="35"/>
        <v/>
      </c>
      <c r="DF147" s="195"/>
      <c r="DG147" s="367"/>
      <c r="DH147" s="144"/>
      <c r="DI147" s="144"/>
      <c r="DJ147" s="144"/>
      <c r="DK147" s="144"/>
      <c r="DL147" s="144"/>
      <c r="DM147" s="144"/>
      <c r="DN147" s="144"/>
      <c r="DO147" s="144"/>
      <c r="DP147" s="144"/>
      <c r="DQ147" s="144"/>
      <c r="DR147" s="144"/>
      <c r="DS147" s="144"/>
      <c r="DT147" s="144"/>
      <c r="DU147" s="144"/>
      <c r="DV147" s="144"/>
      <c r="DW147" s="144"/>
      <c r="DX147" s="144"/>
      <c r="DY147" s="144"/>
      <c r="DZ147" s="144"/>
      <c r="EA147" s="144"/>
      <c r="EB147" s="144"/>
      <c r="EC147" s="144"/>
      <c r="ED147" s="144"/>
      <c r="EE147" s="677" t="str">
        <f t="shared" si="36"/>
        <v/>
      </c>
      <c r="EF147" s="195"/>
      <c r="EG147" s="367"/>
      <c r="EH147" s="144"/>
      <c r="EI147" s="144"/>
      <c r="EJ147" s="144"/>
      <c r="EK147" s="144"/>
      <c r="EL147" s="144"/>
      <c r="EM147" s="144"/>
      <c r="EN147" s="144"/>
      <c r="EO147" s="144"/>
      <c r="EP147" s="144"/>
      <c r="EQ147" s="144"/>
      <c r="ER147" s="144"/>
      <c r="ES147" s="144"/>
      <c r="ET147" s="144"/>
      <c r="EU147" s="144"/>
      <c r="EV147" s="144"/>
      <c r="EW147" s="144"/>
      <c r="EX147" s="144"/>
      <c r="EY147" s="144"/>
      <c r="EZ147" s="144"/>
      <c r="FA147" s="144"/>
      <c r="FB147" s="144"/>
      <c r="FC147" s="144"/>
      <c r="FD147" s="144"/>
      <c r="FE147" s="677" t="str">
        <f t="shared" si="37"/>
        <v/>
      </c>
      <c r="FF147" s="195"/>
      <c r="FG147" s="367"/>
      <c r="FH147" s="144"/>
      <c r="FI147" s="144"/>
      <c r="FJ147" s="144"/>
      <c r="FK147" s="144"/>
      <c r="FL147" s="144"/>
      <c r="FM147" s="144"/>
      <c r="FN147" s="144"/>
      <c r="FO147" s="144"/>
      <c r="FP147" s="144"/>
      <c r="FQ147" s="144"/>
      <c r="FR147" s="144"/>
      <c r="FS147" s="144"/>
      <c r="FT147" s="144"/>
      <c r="FU147" s="144"/>
      <c r="FV147" s="144"/>
      <c r="FW147" s="144"/>
      <c r="FX147" s="144"/>
      <c r="FY147" s="144"/>
      <c r="FZ147" s="144"/>
      <c r="GA147" s="144"/>
      <c r="GB147" s="144"/>
      <c r="GC147" s="144"/>
      <c r="GD147" s="144"/>
      <c r="GE147" s="677" t="str">
        <f t="shared" si="38"/>
        <v/>
      </c>
      <c r="GF147" s="195"/>
      <c r="GG147" s="367"/>
      <c r="GH147" s="144"/>
      <c r="GI147" s="144"/>
      <c r="GJ147" s="144"/>
      <c r="GK147" s="144"/>
      <c r="GL147" s="144"/>
      <c r="GM147" s="144"/>
      <c r="GN147" s="144"/>
      <c r="GO147" s="144"/>
      <c r="GP147" s="144"/>
      <c r="GQ147" s="144"/>
      <c r="GR147" s="144"/>
      <c r="GS147" s="144"/>
      <c r="GT147" s="144"/>
      <c r="GU147" s="144"/>
      <c r="GV147" s="144"/>
      <c r="GW147" s="144"/>
      <c r="GX147" s="144"/>
      <c r="GY147" s="144"/>
      <c r="GZ147" s="144"/>
      <c r="HA147" s="144"/>
      <c r="HB147" s="144"/>
      <c r="HC147" s="144"/>
      <c r="HD147" s="144"/>
      <c r="HE147" s="677" t="str">
        <f t="shared" si="39"/>
        <v/>
      </c>
      <c r="HF147" s="195"/>
      <c r="HG147" s="367"/>
      <c r="HH147" s="144"/>
      <c r="HI147" s="144"/>
      <c r="HJ147" s="144"/>
      <c r="HK147" s="144"/>
      <c r="HL147" s="144"/>
      <c r="HM147" s="144"/>
      <c r="HN147" s="144"/>
      <c r="HO147" s="144"/>
      <c r="HP147" s="144"/>
      <c r="HQ147" s="144"/>
      <c r="HR147" s="144"/>
      <c r="HS147" s="144"/>
      <c r="HT147" s="144"/>
      <c r="HU147" s="144"/>
      <c r="HV147" s="144"/>
      <c r="HW147" s="144"/>
      <c r="HX147" s="144"/>
      <c r="HY147" s="144"/>
      <c r="HZ147" s="144"/>
      <c r="IA147" s="144"/>
      <c r="IB147" s="144"/>
      <c r="IC147" s="144"/>
      <c r="ID147" s="144"/>
      <c r="IE147" s="677" t="str">
        <f t="shared" si="40"/>
        <v/>
      </c>
      <c r="IF147" s="195"/>
      <c r="IG147" s="367"/>
      <c r="IH147" s="144"/>
      <c r="II147" s="144"/>
      <c r="IJ147" s="144"/>
      <c r="IK147" s="144"/>
      <c r="IL147" s="144"/>
      <c r="IM147" s="144"/>
      <c r="IN147" s="144"/>
      <c r="IO147" s="144"/>
      <c r="IP147" s="144"/>
      <c r="IQ147" s="144"/>
      <c r="IR147" s="144"/>
      <c r="IS147" s="144"/>
      <c r="IT147" s="144"/>
      <c r="IU147" s="144"/>
      <c r="IV147" s="144"/>
      <c r="IW147" s="144"/>
      <c r="IX147" s="144"/>
      <c r="IY147" s="144"/>
      <c r="IZ147" s="144"/>
      <c r="JA147" s="144"/>
      <c r="JB147" s="144"/>
      <c r="JC147" s="144"/>
      <c r="JD147" s="144"/>
      <c r="JE147" s="677" t="str">
        <f t="shared" si="41"/>
        <v/>
      </c>
      <c r="JF147" s="195"/>
      <c r="JG147" s="367"/>
      <c r="JH147" s="144"/>
      <c r="JI147" s="144"/>
      <c r="JJ147" s="144"/>
      <c r="JK147" s="144"/>
      <c r="JL147" s="144"/>
      <c r="JM147" s="144"/>
      <c r="JN147" s="144"/>
      <c r="JO147" s="144"/>
      <c r="JP147" s="144"/>
      <c r="JQ147" s="144"/>
      <c r="JR147" s="144"/>
      <c r="JS147" s="144"/>
      <c r="JT147" s="144"/>
      <c r="JU147" s="144"/>
      <c r="JV147" s="144"/>
      <c r="JW147" s="144"/>
      <c r="JX147" s="144"/>
      <c r="JY147" s="144"/>
      <c r="JZ147" s="144"/>
      <c r="KA147" s="144"/>
      <c r="KB147" s="144"/>
      <c r="KC147" s="144"/>
      <c r="KD147" s="144"/>
      <c r="KE147" s="677" t="str">
        <f t="shared" si="42"/>
        <v/>
      </c>
    </row>
    <row r="148" spans="3:291" ht="15" customHeight="1">
      <c r="C148" s="310">
        <v>125</v>
      </c>
      <c r="D148" s="303"/>
      <c r="E148" s="675"/>
      <c r="F148" s="144"/>
      <c r="G148" s="144"/>
      <c r="H148" s="367"/>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677" t="str">
        <f t="shared" si="32"/>
        <v/>
      </c>
      <c r="AF148" s="195"/>
      <c r="AG148" s="367"/>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677" t="str">
        <f t="shared" si="33"/>
        <v/>
      </c>
      <c r="BF148" s="195"/>
      <c r="BG148" s="367"/>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677" t="str">
        <f t="shared" si="34"/>
        <v/>
      </c>
      <c r="CF148" s="195"/>
      <c r="CG148" s="367"/>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677" t="str">
        <f t="shared" si="35"/>
        <v/>
      </c>
      <c r="DF148" s="195"/>
      <c r="DG148" s="367"/>
      <c r="DH148" s="144"/>
      <c r="DI148" s="144"/>
      <c r="DJ148" s="144"/>
      <c r="DK148" s="144"/>
      <c r="DL148" s="144"/>
      <c r="DM148" s="144"/>
      <c r="DN148" s="144"/>
      <c r="DO148" s="144"/>
      <c r="DP148" s="144"/>
      <c r="DQ148" s="144"/>
      <c r="DR148" s="144"/>
      <c r="DS148" s="144"/>
      <c r="DT148" s="144"/>
      <c r="DU148" s="144"/>
      <c r="DV148" s="144"/>
      <c r="DW148" s="144"/>
      <c r="DX148" s="144"/>
      <c r="DY148" s="144"/>
      <c r="DZ148" s="144"/>
      <c r="EA148" s="144"/>
      <c r="EB148" s="144"/>
      <c r="EC148" s="144"/>
      <c r="ED148" s="144"/>
      <c r="EE148" s="677" t="str">
        <f t="shared" si="36"/>
        <v/>
      </c>
      <c r="EF148" s="195"/>
      <c r="EG148" s="367"/>
      <c r="EH148" s="144"/>
      <c r="EI148" s="144"/>
      <c r="EJ148" s="144"/>
      <c r="EK148" s="144"/>
      <c r="EL148" s="144"/>
      <c r="EM148" s="144"/>
      <c r="EN148" s="144"/>
      <c r="EO148" s="144"/>
      <c r="EP148" s="144"/>
      <c r="EQ148" s="144"/>
      <c r="ER148" s="144"/>
      <c r="ES148" s="144"/>
      <c r="ET148" s="144"/>
      <c r="EU148" s="144"/>
      <c r="EV148" s="144"/>
      <c r="EW148" s="144"/>
      <c r="EX148" s="144"/>
      <c r="EY148" s="144"/>
      <c r="EZ148" s="144"/>
      <c r="FA148" s="144"/>
      <c r="FB148" s="144"/>
      <c r="FC148" s="144"/>
      <c r="FD148" s="144"/>
      <c r="FE148" s="677" t="str">
        <f t="shared" si="37"/>
        <v/>
      </c>
      <c r="FF148" s="195"/>
      <c r="FG148" s="367"/>
      <c r="FH148" s="144"/>
      <c r="FI148" s="144"/>
      <c r="FJ148" s="144"/>
      <c r="FK148" s="144"/>
      <c r="FL148" s="144"/>
      <c r="FM148" s="144"/>
      <c r="FN148" s="144"/>
      <c r="FO148" s="144"/>
      <c r="FP148" s="144"/>
      <c r="FQ148" s="144"/>
      <c r="FR148" s="144"/>
      <c r="FS148" s="144"/>
      <c r="FT148" s="144"/>
      <c r="FU148" s="144"/>
      <c r="FV148" s="144"/>
      <c r="FW148" s="144"/>
      <c r="FX148" s="144"/>
      <c r="FY148" s="144"/>
      <c r="FZ148" s="144"/>
      <c r="GA148" s="144"/>
      <c r="GB148" s="144"/>
      <c r="GC148" s="144"/>
      <c r="GD148" s="144"/>
      <c r="GE148" s="677" t="str">
        <f t="shared" si="38"/>
        <v/>
      </c>
      <c r="GF148" s="195"/>
      <c r="GG148" s="367"/>
      <c r="GH148" s="144"/>
      <c r="GI148" s="144"/>
      <c r="GJ148" s="144"/>
      <c r="GK148" s="144"/>
      <c r="GL148" s="144"/>
      <c r="GM148" s="144"/>
      <c r="GN148" s="144"/>
      <c r="GO148" s="144"/>
      <c r="GP148" s="144"/>
      <c r="GQ148" s="144"/>
      <c r="GR148" s="144"/>
      <c r="GS148" s="144"/>
      <c r="GT148" s="144"/>
      <c r="GU148" s="144"/>
      <c r="GV148" s="144"/>
      <c r="GW148" s="144"/>
      <c r="GX148" s="144"/>
      <c r="GY148" s="144"/>
      <c r="GZ148" s="144"/>
      <c r="HA148" s="144"/>
      <c r="HB148" s="144"/>
      <c r="HC148" s="144"/>
      <c r="HD148" s="144"/>
      <c r="HE148" s="677" t="str">
        <f t="shared" si="39"/>
        <v/>
      </c>
      <c r="HF148" s="195"/>
      <c r="HG148" s="367"/>
      <c r="HH148" s="144"/>
      <c r="HI148" s="144"/>
      <c r="HJ148" s="144"/>
      <c r="HK148" s="144"/>
      <c r="HL148" s="144"/>
      <c r="HM148" s="144"/>
      <c r="HN148" s="144"/>
      <c r="HO148" s="144"/>
      <c r="HP148" s="144"/>
      <c r="HQ148" s="144"/>
      <c r="HR148" s="144"/>
      <c r="HS148" s="144"/>
      <c r="HT148" s="144"/>
      <c r="HU148" s="144"/>
      <c r="HV148" s="144"/>
      <c r="HW148" s="144"/>
      <c r="HX148" s="144"/>
      <c r="HY148" s="144"/>
      <c r="HZ148" s="144"/>
      <c r="IA148" s="144"/>
      <c r="IB148" s="144"/>
      <c r="IC148" s="144"/>
      <c r="ID148" s="144"/>
      <c r="IE148" s="677" t="str">
        <f t="shared" si="40"/>
        <v/>
      </c>
      <c r="IF148" s="195"/>
      <c r="IG148" s="367"/>
      <c r="IH148" s="144"/>
      <c r="II148" s="144"/>
      <c r="IJ148" s="144"/>
      <c r="IK148" s="144"/>
      <c r="IL148" s="144"/>
      <c r="IM148" s="144"/>
      <c r="IN148" s="144"/>
      <c r="IO148" s="144"/>
      <c r="IP148" s="144"/>
      <c r="IQ148" s="144"/>
      <c r="IR148" s="144"/>
      <c r="IS148" s="144"/>
      <c r="IT148" s="144"/>
      <c r="IU148" s="144"/>
      <c r="IV148" s="144"/>
      <c r="IW148" s="144"/>
      <c r="IX148" s="144"/>
      <c r="IY148" s="144"/>
      <c r="IZ148" s="144"/>
      <c r="JA148" s="144"/>
      <c r="JB148" s="144"/>
      <c r="JC148" s="144"/>
      <c r="JD148" s="144"/>
      <c r="JE148" s="677" t="str">
        <f t="shared" si="41"/>
        <v/>
      </c>
      <c r="JF148" s="195"/>
      <c r="JG148" s="367"/>
      <c r="JH148" s="144"/>
      <c r="JI148" s="144"/>
      <c r="JJ148" s="144"/>
      <c r="JK148" s="144"/>
      <c r="JL148" s="144"/>
      <c r="JM148" s="144"/>
      <c r="JN148" s="144"/>
      <c r="JO148" s="144"/>
      <c r="JP148" s="144"/>
      <c r="JQ148" s="144"/>
      <c r="JR148" s="144"/>
      <c r="JS148" s="144"/>
      <c r="JT148" s="144"/>
      <c r="JU148" s="144"/>
      <c r="JV148" s="144"/>
      <c r="JW148" s="144"/>
      <c r="JX148" s="144"/>
      <c r="JY148" s="144"/>
      <c r="JZ148" s="144"/>
      <c r="KA148" s="144"/>
      <c r="KB148" s="144"/>
      <c r="KC148" s="144"/>
      <c r="KD148" s="144"/>
      <c r="KE148" s="677" t="str">
        <f t="shared" si="42"/>
        <v/>
      </c>
    </row>
    <row r="149" spans="3:291" ht="15" customHeight="1">
      <c r="C149" s="310">
        <v>126</v>
      </c>
      <c r="D149" s="303"/>
      <c r="E149" s="675"/>
      <c r="F149" s="144"/>
      <c r="G149" s="144"/>
      <c r="H149" s="367"/>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677" t="str">
        <f t="shared" si="32"/>
        <v/>
      </c>
      <c r="AF149" s="195"/>
      <c r="AG149" s="367"/>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677" t="str">
        <f t="shared" si="33"/>
        <v/>
      </c>
      <c r="BF149" s="195"/>
      <c r="BG149" s="367"/>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677" t="str">
        <f t="shared" si="34"/>
        <v/>
      </c>
      <c r="CF149" s="195"/>
      <c r="CG149" s="367"/>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677" t="str">
        <f t="shared" si="35"/>
        <v/>
      </c>
      <c r="DF149" s="195"/>
      <c r="DG149" s="367"/>
      <c r="DH149" s="144"/>
      <c r="DI149" s="144"/>
      <c r="DJ149" s="144"/>
      <c r="DK149" s="144"/>
      <c r="DL149" s="144"/>
      <c r="DM149" s="144"/>
      <c r="DN149" s="144"/>
      <c r="DO149" s="144"/>
      <c r="DP149" s="144"/>
      <c r="DQ149" s="144"/>
      <c r="DR149" s="144"/>
      <c r="DS149" s="144"/>
      <c r="DT149" s="144"/>
      <c r="DU149" s="144"/>
      <c r="DV149" s="144"/>
      <c r="DW149" s="144"/>
      <c r="DX149" s="144"/>
      <c r="DY149" s="144"/>
      <c r="DZ149" s="144"/>
      <c r="EA149" s="144"/>
      <c r="EB149" s="144"/>
      <c r="EC149" s="144"/>
      <c r="ED149" s="144"/>
      <c r="EE149" s="677" t="str">
        <f t="shared" si="36"/>
        <v/>
      </c>
      <c r="EF149" s="195"/>
      <c r="EG149" s="367"/>
      <c r="EH149" s="144"/>
      <c r="EI149" s="144"/>
      <c r="EJ149" s="144"/>
      <c r="EK149" s="144"/>
      <c r="EL149" s="144"/>
      <c r="EM149" s="144"/>
      <c r="EN149" s="144"/>
      <c r="EO149" s="144"/>
      <c r="EP149" s="144"/>
      <c r="EQ149" s="144"/>
      <c r="ER149" s="144"/>
      <c r="ES149" s="144"/>
      <c r="ET149" s="144"/>
      <c r="EU149" s="144"/>
      <c r="EV149" s="144"/>
      <c r="EW149" s="144"/>
      <c r="EX149" s="144"/>
      <c r="EY149" s="144"/>
      <c r="EZ149" s="144"/>
      <c r="FA149" s="144"/>
      <c r="FB149" s="144"/>
      <c r="FC149" s="144"/>
      <c r="FD149" s="144"/>
      <c r="FE149" s="677" t="str">
        <f t="shared" si="37"/>
        <v/>
      </c>
      <c r="FF149" s="195"/>
      <c r="FG149" s="367"/>
      <c r="FH149" s="144"/>
      <c r="FI149" s="144"/>
      <c r="FJ149" s="144"/>
      <c r="FK149" s="144"/>
      <c r="FL149" s="144"/>
      <c r="FM149" s="144"/>
      <c r="FN149" s="144"/>
      <c r="FO149" s="144"/>
      <c r="FP149" s="144"/>
      <c r="FQ149" s="144"/>
      <c r="FR149" s="144"/>
      <c r="FS149" s="144"/>
      <c r="FT149" s="144"/>
      <c r="FU149" s="144"/>
      <c r="FV149" s="144"/>
      <c r="FW149" s="144"/>
      <c r="FX149" s="144"/>
      <c r="FY149" s="144"/>
      <c r="FZ149" s="144"/>
      <c r="GA149" s="144"/>
      <c r="GB149" s="144"/>
      <c r="GC149" s="144"/>
      <c r="GD149" s="144"/>
      <c r="GE149" s="677" t="str">
        <f t="shared" si="38"/>
        <v/>
      </c>
      <c r="GF149" s="195"/>
      <c r="GG149" s="367"/>
      <c r="GH149" s="144"/>
      <c r="GI149" s="144"/>
      <c r="GJ149" s="144"/>
      <c r="GK149" s="144"/>
      <c r="GL149" s="144"/>
      <c r="GM149" s="144"/>
      <c r="GN149" s="144"/>
      <c r="GO149" s="144"/>
      <c r="GP149" s="144"/>
      <c r="GQ149" s="144"/>
      <c r="GR149" s="144"/>
      <c r="GS149" s="144"/>
      <c r="GT149" s="144"/>
      <c r="GU149" s="144"/>
      <c r="GV149" s="144"/>
      <c r="GW149" s="144"/>
      <c r="GX149" s="144"/>
      <c r="GY149" s="144"/>
      <c r="GZ149" s="144"/>
      <c r="HA149" s="144"/>
      <c r="HB149" s="144"/>
      <c r="HC149" s="144"/>
      <c r="HD149" s="144"/>
      <c r="HE149" s="677" t="str">
        <f t="shared" si="39"/>
        <v/>
      </c>
      <c r="HF149" s="195"/>
      <c r="HG149" s="367"/>
      <c r="HH149" s="144"/>
      <c r="HI149" s="144"/>
      <c r="HJ149" s="144"/>
      <c r="HK149" s="144"/>
      <c r="HL149" s="144"/>
      <c r="HM149" s="144"/>
      <c r="HN149" s="144"/>
      <c r="HO149" s="144"/>
      <c r="HP149" s="144"/>
      <c r="HQ149" s="144"/>
      <c r="HR149" s="144"/>
      <c r="HS149" s="144"/>
      <c r="HT149" s="144"/>
      <c r="HU149" s="144"/>
      <c r="HV149" s="144"/>
      <c r="HW149" s="144"/>
      <c r="HX149" s="144"/>
      <c r="HY149" s="144"/>
      <c r="HZ149" s="144"/>
      <c r="IA149" s="144"/>
      <c r="IB149" s="144"/>
      <c r="IC149" s="144"/>
      <c r="ID149" s="144"/>
      <c r="IE149" s="677" t="str">
        <f t="shared" si="40"/>
        <v/>
      </c>
      <c r="IF149" s="195"/>
      <c r="IG149" s="367"/>
      <c r="IH149" s="144"/>
      <c r="II149" s="144"/>
      <c r="IJ149" s="144"/>
      <c r="IK149" s="144"/>
      <c r="IL149" s="144"/>
      <c r="IM149" s="144"/>
      <c r="IN149" s="144"/>
      <c r="IO149" s="144"/>
      <c r="IP149" s="144"/>
      <c r="IQ149" s="144"/>
      <c r="IR149" s="144"/>
      <c r="IS149" s="144"/>
      <c r="IT149" s="144"/>
      <c r="IU149" s="144"/>
      <c r="IV149" s="144"/>
      <c r="IW149" s="144"/>
      <c r="IX149" s="144"/>
      <c r="IY149" s="144"/>
      <c r="IZ149" s="144"/>
      <c r="JA149" s="144"/>
      <c r="JB149" s="144"/>
      <c r="JC149" s="144"/>
      <c r="JD149" s="144"/>
      <c r="JE149" s="677" t="str">
        <f t="shared" si="41"/>
        <v/>
      </c>
      <c r="JF149" s="195"/>
      <c r="JG149" s="367"/>
      <c r="JH149" s="144"/>
      <c r="JI149" s="144"/>
      <c r="JJ149" s="144"/>
      <c r="JK149" s="144"/>
      <c r="JL149" s="144"/>
      <c r="JM149" s="144"/>
      <c r="JN149" s="144"/>
      <c r="JO149" s="144"/>
      <c r="JP149" s="144"/>
      <c r="JQ149" s="144"/>
      <c r="JR149" s="144"/>
      <c r="JS149" s="144"/>
      <c r="JT149" s="144"/>
      <c r="JU149" s="144"/>
      <c r="JV149" s="144"/>
      <c r="JW149" s="144"/>
      <c r="JX149" s="144"/>
      <c r="JY149" s="144"/>
      <c r="JZ149" s="144"/>
      <c r="KA149" s="144"/>
      <c r="KB149" s="144"/>
      <c r="KC149" s="144"/>
      <c r="KD149" s="144"/>
      <c r="KE149" s="677" t="str">
        <f t="shared" si="42"/>
        <v/>
      </c>
    </row>
    <row r="150" spans="3:291" ht="15" customHeight="1">
      <c r="C150" s="310">
        <v>127</v>
      </c>
      <c r="D150" s="303"/>
      <c r="E150" s="675"/>
      <c r="F150" s="144"/>
      <c r="G150" s="144"/>
      <c r="H150" s="367"/>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677" t="str">
        <f t="shared" si="32"/>
        <v/>
      </c>
      <c r="AF150" s="195"/>
      <c r="AG150" s="367"/>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677" t="str">
        <f t="shared" si="33"/>
        <v/>
      </c>
      <c r="BF150" s="195"/>
      <c r="BG150" s="367"/>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677" t="str">
        <f t="shared" si="34"/>
        <v/>
      </c>
      <c r="CF150" s="195"/>
      <c r="CG150" s="367"/>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677" t="str">
        <f t="shared" si="35"/>
        <v/>
      </c>
      <c r="DF150" s="195"/>
      <c r="DG150" s="367"/>
      <c r="DH150" s="144"/>
      <c r="DI150" s="144"/>
      <c r="DJ150" s="144"/>
      <c r="DK150" s="144"/>
      <c r="DL150" s="144"/>
      <c r="DM150" s="144"/>
      <c r="DN150" s="144"/>
      <c r="DO150" s="144"/>
      <c r="DP150" s="144"/>
      <c r="DQ150" s="144"/>
      <c r="DR150" s="144"/>
      <c r="DS150" s="144"/>
      <c r="DT150" s="144"/>
      <c r="DU150" s="144"/>
      <c r="DV150" s="144"/>
      <c r="DW150" s="144"/>
      <c r="DX150" s="144"/>
      <c r="DY150" s="144"/>
      <c r="DZ150" s="144"/>
      <c r="EA150" s="144"/>
      <c r="EB150" s="144"/>
      <c r="EC150" s="144"/>
      <c r="ED150" s="144"/>
      <c r="EE150" s="677" t="str">
        <f t="shared" si="36"/>
        <v/>
      </c>
      <c r="EF150" s="195"/>
      <c r="EG150" s="367"/>
      <c r="EH150" s="144"/>
      <c r="EI150" s="144"/>
      <c r="EJ150" s="144"/>
      <c r="EK150" s="144"/>
      <c r="EL150" s="144"/>
      <c r="EM150" s="144"/>
      <c r="EN150" s="144"/>
      <c r="EO150" s="144"/>
      <c r="EP150" s="144"/>
      <c r="EQ150" s="144"/>
      <c r="ER150" s="144"/>
      <c r="ES150" s="144"/>
      <c r="ET150" s="144"/>
      <c r="EU150" s="144"/>
      <c r="EV150" s="144"/>
      <c r="EW150" s="144"/>
      <c r="EX150" s="144"/>
      <c r="EY150" s="144"/>
      <c r="EZ150" s="144"/>
      <c r="FA150" s="144"/>
      <c r="FB150" s="144"/>
      <c r="FC150" s="144"/>
      <c r="FD150" s="144"/>
      <c r="FE150" s="677" t="str">
        <f t="shared" si="37"/>
        <v/>
      </c>
      <c r="FF150" s="195"/>
      <c r="FG150" s="367"/>
      <c r="FH150" s="144"/>
      <c r="FI150" s="144"/>
      <c r="FJ150" s="144"/>
      <c r="FK150" s="144"/>
      <c r="FL150" s="144"/>
      <c r="FM150" s="144"/>
      <c r="FN150" s="144"/>
      <c r="FO150" s="144"/>
      <c r="FP150" s="144"/>
      <c r="FQ150" s="144"/>
      <c r="FR150" s="144"/>
      <c r="FS150" s="144"/>
      <c r="FT150" s="144"/>
      <c r="FU150" s="144"/>
      <c r="FV150" s="144"/>
      <c r="FW150" s="144"/>
      <c r="FX150" s="144"/>
      <c r="FY150" s="144"/>
      <c r="FZ150" s="144"/>
      <c r="GA150" s="144"/>
      <c r="GB150" s="144"/>
      <c r="GC150" s="144"/>
      <c r="GD150" s="144"/>
      <c r="GE150" s="677" t="str">
        <f t="shared" si="38"/>
        <v/>
      </c>
      <c r="GF150" s="195"/>
      <c r="GG150" s="367"/>
      <c r="GH150" s="144"/>
      <c r="GI150" s="144"/>
      <c r="GJ150" s="144"/>
      <c r="GK150" s="144"/>
      <c r="GL150" s="144"/>
      <c r="GM150" s="144"/>
      <c r="GN150" s="144"/>
      <c r="GO150" s="144"/>
      <c r="GP150" s="144"/>
      <c r="GQ150" s="144"/>
      <c r="GR150" s="144"/>
      <c r="GS150" s="144"/>
      <c r="GT150" s="144"/>
      <c r="GU150" s="144"/>
      <c r="GV150" s="144"/>
      <c r="GW150" s="144"/>
      <c r="GX150" s="144"/>
      <c r="GY150" s="144"/>
      <c r="GZ150" s="144"/>
      <c r="HA150" s="144"/>
      <c r="HB150" s="144"/>
      <c r="HC150" s="144"/>
      <c r="HD150" s="144"/>
      <c r="HE150" s="677" t="str">
        <f t="shared" si="39"/>
        <v/>
      </c>
      <c r="HF150" s="195"/>
      <c r="HG150" s="367"/>
      <c r="HH150" s="144"/>
      <c r="HI150" s="144"/>
      <c r="HJ150" s="144"/>
      <c r="HK150" s="144"/>
      <c r="HL150" s="144"/>
      <c r="HM150" s="144"/>
      <c r="HN150" s="144"/>
      <c r="HO150" s="144"/>
      <c r="HP150" s="144"/>
      <c r="HQ150" s="144"/>
      <c r="HR150" s="144"/>
      <c r="HS150" s="144"/>
      <c r="HT150" s="144"/>
      <c r="HU150" s="144"/>
      <c r="HV150" s="144"/>
      <c r="HW150" s="144"/>
      <c r="HX150" s="144"/>
      <c r="HY150" s="144"/>
      <c r="HZ150" s="144"/>
      <c r="IA150" s="144"/>
      <c r="IB150" s="144"/>
      <c r="IC150" s="144"/>
      <c r="ID150" s="144"/>
      <c r="IE150" s="677" t="str">
        <f t="shared" si="40"/>
        <v/>
      </c>
      <c r="IF150" s="195"/>
      <c r="IG150" s="367"/>
      <c r="IH150" s="144"/>
      <c r="II150" s="144"/>
      <c r="IJ150" s="144"/>
      <c r="IK150" s="144"/>
      <c r="IL150" s="144"/>
      <c r="IM150" s="144"/>
      <c r="IN150" s="144"/>
      <c r="IO150" s="144"/>
      <c r="IP150" s="144"/>
      <c r="IQ150" s="144"/>
      <c r="IR150" s="144"/>
      <c r="IS150" s="144"/>
      <c r="IT150" s="144"/>
      <c r="IU150" s="144"/>
      <c r="IV150" s="144"/>
      <c r="IW150" s="144"/>
      <c r="IX150" s="144"/>
      <c r="IY150" s="144"/>
      <c r="IZ150" s="144"/>
      <c r="JA150" s="144"/>
      <c r="JB150" s="144"/>
      <c r="JC150" s="144"/>
      <c r="JD150" s="144"/>
      <c r="JE150" s="677" t="str">
        <f t="shared" si="41"/>
        <v/>
      </c>
      <c r="JF150" s="195"/>
      <c r="JG150" s="367"/>
      <c r="JH150" s="144"/>
      <c r="JI150" s="144"/>
      <c r="JJ150" s="144"/>
      <c r="JK150" s="144"/>
      <c r="JL150" s="144"/>
      <c r="JM150" s="144"/>
      <c r="JN150" s="144"/>
      <c r="JO150" s="144"/>
      <c r="JP150" s="144"/>
      <c r="JQ150" s="144"/>
      <c r="JR150" s="144"/>
      <c r="JS150" s="144"/>
      <c r="JT150" s="144"/>
      <c r="JU150" s="144"/>
      <c r="JV150" s="144"/>
      <c r="JW150" s="144"/>
      <c r="JX150" s="144"/>
      <c r="JY150" s="144"/>
      <c r="JZ150" s="144"/>
      <c r="KA150" s="144"/>
      <c r="KB150" s="144"/>
      <c r="KC150" s="144"/>
      <c r="KD150" s="144"/>
      <c r="KE150" s="677" t="str">
        <f t="shared" si="42"/>
        <v/>
      </c>
    </row>
    <row r="151" spans="3:291" ht="15" customHeight="1">
      <c r="C151" s="310">
        <v>128</v>
      </c>
      <c r="D151" s="303"/>
      <c r="E151" s="675"/>
      <c r="F151" s="144"/>
      <c r="G151" s="144"/>
      <c r="H151" s="367"/>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677" t="str">
        <f t="shared" si="32"/>
        <v/>
      </c>
      <c r="AF151" s="195"/>
      <c r="AG151" s="367"/>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677" t="str">
        <f t="shared" si="33"/>
        <v/>
      </c>
      <c r="BF151" s="195"/>
      <c r="BG151" s="367"/>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677" t="str">
        <f t="shared" si="34"/>
        <v/>
      </c>
      <c r="CF151" s="195"/>
      <c r="CG151" s="367"/>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677" t="str">
        <f t="shared" si="35"/>
        <v/>
      </c>
      <c r="DF151" s="195"/>
      <c r="DG151" s="367"/>
      <c r="DH151" s="144"/>
      <c r="DI151" s="144"/>
      <c r="DJ151" s="144"/>
      <c r="DK151" s="144"/>
      <c r="DL151" s="144"/>
      <c r="DM151" s="144"/>
      <c r="DN151" s="144"/>
      <c r="DO151" s="144"/>
      <c r="DP151" s="144"/>
      <c r="DQ151" s="144"/>
      <c r="DR151" s="144"/>
      <c r="DS151" s="144"/>
      <c r="DT151" s="144"/>
      <c r="DU151" s="144"/>
      <c r="DV151" s="144"/>
      <c r="DW151" s="144"/>
      <c r="DX151" s="144"/>
      <c r="DY151" s="144"/>
      <c r="DZ151" s="144"/>
      <c r="EA151" s="144"/>
      <c r="EB151" s="144"/>
      <c r="EC151" s="144"/>
      <c r="ED151" s="144"/>
      <c r="EE151" s="677" t="str">
        <f t="shared" si="36"/>
        <v/>
      </c>
      <c r="EF151" s="195"/>
      <c r="EG151" s="367"/>
      <c r="EH151" s="144"/>
      <c r="EI151" s="144"/>
      <c r="EJ151" s="144"/>
      <c r="EK151" s="144"/>
      <c r="EL151" s="144"/>
      <c r="EM151" s="144"/>
      <c r="EN151" s="144"/>
      <c r="EO151" s="144"/>
      <c r="EP151" s="144"/>
      <c r="EQ151" s="144"/>
      <c r="ER151" s="144"/>
      <c r="ES151" s="144"/>
      <c r="ET151" s="144"/>
      <c r="EU151" s="144"/>
      <c r="EV151" s="144"/>
      <c r="EW151" s="144"/>
      <c r="EX151" s="144"/>
      <c r="EY151" s="144"/>
      <c r="EZ151" s="144"/>
      <c r="FA151" s="144"/>
      <c r="FB151" s="144"/>
      <c r="FC151" s="144"/>
      <c r="FD151" s="144"/>
      <c r="FE151" s="677" t="str">
        <f t="shared" si="37"/>
        <v/>
      </c>
      <c r="FF151" s="195"/>
      <c r="FG151" s="367"/>
      <c r="FH151" s="144"/>
      <c r="FI151" s="144"/>
      <c r="FJ151" s="144"/>
      <c r="FK151" s="144"/>
      <c r="FL151" s="144"/>
      <c r="FM151" s="144"/>
      <c r="FN151" s="144"/>
      <c r="FO151" s="144"/>
      <c r="FP151" s="144"/>
      <c r="FQ151" s="144"/>
      <c r="FR151" s="144"/>
      <c r="FS151" s="144"/>
      <c r="FT151" s="144"/>
      <c r="FU151" s="144"/>
      <c r="FV151" s="144"/>
      <c r="FW151" s="144"/>
      <c r="FX151" s="144"/>
      <c r="FY151" s="144"/>
      <c r="FZ151" s="144"/>
      <c r="GA151" s="144"/>
      <c r="GB151" s="144"/>
      <c r="GC151" s="144"/>
      <c r="GD151" s="144"/>
      <c r="GE151" s="677" t="str">
        <f t="shared" si="38"/>
        <v/>
      </c>
      <c r="GF151" s="195"/>
      <c r="GG151" s="367"/>
      <c r="GH151" s="144"/>
      <c r="GI151" s="144"/>
      <c r="GJ151" s="144"/>
      <c r="GK151" s="144"/>
      <c r="GL151" s="144"/>
      <c r="GM151" s="144"/>
      <c r="GN151" s="144"/>
      <c r="GO151" s="144"/>
      <c r="GP151" s="144"/>
      <c r="GQ151" s="144"/>
      <c r="GR151" s="144"/>
      <c r="GS151" s="144"/>
      <c r="GT151" s="144"/>
      <c r="GU151" s="144"/>
      <c r="GV151" s="144"/>
      <c r="GW151" s="144"/>
      <c r="GX151" s="144"/>
      <c r="GY151" s="144"/>
      <c r="GZ151" s="144"/>
      <c r="HA151" s="144"/>
      <c r="HB151" s="144"/>
      <c r="HC151" s="144"/>
      <c r="HD151" s="144"/>
      <c r="HE151" s="677" t="str">
        <f t="shared" si="39"/>
        <v/>
      </c>
      <c r="HF151" s="195"/>
      <c r="HG151" s="367"/>
      <c r="HH151" s="144"/>
      <c r="HI151" s="144"/>
      <c r="HJ151" s="144"/>
      <c r="HK151" s="144"/>
      <c r="HL151" s="144"/>
      <c r="HM151" s="144"/>
      <c r="HN151" s="144"/>
      <c r="HO151" s="144"/>
      <c r="HP151" s="144"/>
      <c r="HQ151" s="144"/>
      <c r="HR151" s="144"/>
      <c r="HS151" s="144"/>
      <c r="HT151" s="144"/>
      <c r="HU151" s="144"/>
      <c r="HV151" s="144"/>
      <c r="HW151" s="144"/>
      <c r="HX151" s="144"/>
      <c r="HY151" s="144"/>
      <c r="HZ151" s="144"/>
      <c r="IA151" s="144"/>
      <c r="IB151" s="144"/>
      <c r="IC151" s="144"/>
      <c r="ID151" s="144"/>
      <c r="IE151" s="677" t="str">
        <f t="shared" si="40"/>
        <v/>
      </c>
      <c r="IF151" s="195"/>
      <c r="IG151" s="367"/>
      <c r="IH151" s="144"/>
      <c r="II151" s="144"/>
      <c r="IJ151" s="144"/>
      <c r="IK151" s="144"/>
      <c r="IL151" s="144"/>
      <c r="IM151" s="144"/>
      <c r="IN151" s="144"/>
      <c r="IO151" s="144"/>
      <c r="IP151" s="144"/>
      <c r="IQ151" s="144"/>
      <c r="IR151" s="144"/>
      <c r="IS151" s="144"/>
      <c r="IT151" s="144"/>
      <c r="IU151" s="144"/>
      <c r="IV151" s="144"/>
      <c r="IW151" s="144"/>
      <c r="IX151" s="144"/>
      <c r="IY151" s="144"/>
      <c r="IZ151" s="144"/>
      <c r="JA151" s="144"/>
      <c r="JB151" s="144"/>
      <c r="JC151" s="144"/>
      <c r="JD151" s="144"/>
      <c r="JE151" s="677" t="str">
        <f t="shared" si="41"/>
        <v/>
      </c>
      <c r="JF151" s="195"/>
      <c r="JG151" s="367"/>
      <c r="JH151" s="144"/>
      <c r="JI151" s="144"/>
      <c r="JJ151" s="144"/>
      <c r="JK151" s="144"/>
      <c r="JL151" s="144"/>
      <c r="JM151" s="144"/>
      <c r="JN151" s="144"/>
      <c r="JO151" s="144"/>
      <c r="JP151" s="144"/>
      <c r="JQ151" s="144"/>
      <c r="JR151" s="144"/>
      <c r="JS151" s="144"/>
      <c r="JT151" s="144"/>
      <c r="JU151" s="144"/>
      <c r="JV151" s="144"/>
      <c r="JW151" s="144"/>
      <c r="JX151" s="144"/>
      <c r="JY151" s="144"/>
      <c r="JZ151" s="144"/>
      <c r="KA151" s="144"/>
      <c r="KB151" s="144"/>
      <c r="KC151" s="144"/>
      <c r="KD151" s="144"/>
      <c r="KE151" s="677" t="str">
        <f t="shared" si="42"/>
        <v/>
      </c>
    </row>
    <row r="152" spans="3:291" ht="15" customHeight="1">
      <c r="C152" s="310">
        <v>129</v>
      </c>
      <c r="D152" s="303"/>
      <c r="E152" s="675"/>
      <c r="F152" s="144"/>
      <c r="G152" s="144"/>
      <c r="H152" s="367"/>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677" t="str">
        <f t="shared" si="32"/>
        <v/>
      </c>
      <c r="AF152" s="195"/>
      <c r="AG152" s="367"/>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677" t="str">
        <f t="shared" si="33"/>
        <v/>
      </c>
      <c r="BF152" s="195"/>
      <c r="BG152" s="367"/>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677" t="str">
        <f t="shared" si="34"/>
        <v/>
      </c>
      <c r="CF152" s="195"/>
      <c r="CG152" s="367"/>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677" t="str">
        <f t="shared" si="35"/>
        <v/>
      </c>
      <c r="DF152" s="195"/>
      <c r="DG152" s="367"/>
      <c r="DH152" s="144"/>
      <c r="DI152" s="144"/>
      <c r="DJ152" s="144"/>
      <c r="DK152" s="144"/>
      <c r="DL152" s="144"/>
      <c r="DM152" s="144"/>
      <c r="DN152" s="144"/>
      <c r="DO152" s="144"/>
      <c r="DP152" s="144"/>
      <c r="DQ152" s="144"/>
      <c r="DR152" s="144"/>
      <c r="DS152" s="144"/>
      <c r="DT152" s="144"/>
      <c r="DU152" s="144"/>
      <c r="DV152" s="144"/>
      <c r="DW152" s="144"/>
      <c r="DX152" s="144"/>
      <c r="DY152" s="144"/>
      <c r="DZ152" s="144"/>
      <c r="EA152" s="144"/>
      <c r="EB152" s="144"/>
      <c r="EC152" s="144"/>
      <c r="ED152" s="144"/>
      <c r="EE152" s="677" t="str">
        <f t="shared" si="36"/>
        <v/>
      </c>
      <c r="EF152" s="195"/>
      <c r="EG152" s="367"/>
      <c r="EH152" s="144"/>
      <c r="EI152" s="144"/>
      <c r="EJ152" s="144"/>
      <c r="EK152" s="144"/>
      <c r="EL152" s="144"/>
      <c r="EM152" s="144"/>
      <c r="EN152" s="144"/>
      <c r="EO152" s="144"/>
      <c r="EP152" s="144"/>
      <c r="EQ152" s="144"/>
      <c r="ER152" s="144"/>
      <c r="ES152" s="144"/>
      <c r="ET152" s="144"/>
      <c r="EU152" s="144"/>
      <c r="EV152" s="144"/>
      <c r="EW152" s="144"/>
      <c r="EX152" s="144"/>
      <c r="EY152" s="144"/>
      <c r="EZ152" s="144"/>
      <c r="FA152" s="144"/>
      <c r="FB152" s="144"/>
      <c r="FC152" s="144"/>
      <c r="FD152" s="144"/>
      <c r="FE152" s="677" t="str">
        <f t="shared" si="37"/>
        <v/>
      </c>
      <c r="FF152" s="195"/>
      <c r="FG152" s="367"/>
      <c r="FH152" s="144"/>
      <c r="FI152" s="144"/>
      <c r="FJ152" s="144"/>
      <c r="FK152" s="144"/>
      <c r="FL152" s="144"/>
      <c r="FM152" s="144"/>
      <c r="FN152" s="144"/>
      <c r="FO152" s="144"/>
      <c r="FP152" s="144"/>
      <c r="FQ152" s="144"/>
      <c r="FR152" s="144"/>
      <c r="FS152" s="144"/>
      <c r="FT152" s="144"/>
      <c r="FU152" s="144"/>
      <c r="FV152" s="144"/>
      <c r="FW152" s="144"/>
      <c r="FX152" s="144"/>
      <c r="FY152" s="144"/>
      <c r="FZ152" s="144"/>
      <c r="GA152" s="144"/>
      <c r="GB152" s="144"/>
      <c r="GC152" s="144"/>
      <c r="GD152" s="144"/>
      <c r="GE152" s="677" t="str">
        <f t="shared" si="38"/>
        <v/>
      </c>
      <c r="GF152" s="195"/>
      <c r="GG152" s="367"/>
      <c r="GH152" s="144"/>
      <c r="GI152" s="144"/>
      <c r="GJ152" s="144"/>
      <c r="GK152" s="144"/>
      <c r="GL152" s="144"/>
      <c r="GM152" s="144"/>
      <c r="GN152" s="144"/>
      <c r="GO152" s="144"/>
      <c r="GP152" s="144"/>
      <c r="GQ152" s="144"/>
      <c r="GR152" s="144"/>
      <c r="GS152" s="144"/>
      <c r="GT152" s="144"/>
      <c r="GU152" s="144"/>
      <c r="GV152" s="144"/>
      <c r="GW152" s="144"/>
      <c r="GX152" s="144"/>
      <c r="GY152" s="144"/>
      <c r="GZ152" s="144"/>
      <c r="HA152" s="144"/>
      <c r="HB152" s="144"/>
      <c r="HC152" s="144"/>
      <c r="HD152" s="144"/>
      <c r="HE152" s="677" t="str">
        <f t="shared" si="39"/>
        <v/>
      </c>
      <c r="HF152" s="195"/>
      <c r="HG152" s="367"/>
      <c r="HH152" s="144"/>
      <c r="HI152" s="144"/>
      <c r="HJ152" s="144"/>
      <c r="HK152" s="144"/>
      <c r="HL152" s="144"/>
      <c r="HM152" s="144"/>
      <c r="HN152" s="144"/>
      <c r="HO152" s="144"/>
      <c r="HP152" s="144"/>
      <c r="HQ152" s="144"/>
      <c r="HR152" s="144"/>
      <c r="HS152" s="144"/>
      <c r="HT152" s="144"/>
      <c r="HU152" s="144"/>
      <c r="HV152" s="144"/>
      <c r="HW152" s="144"/>
      <c r="HX152" s="144"/>
      <c r="HY152" s="144"/>
      <c r="HZ152" s="144"/>
      <c r="IA152" s="144"/>
      <c r="IB152" s="144"/>
      <c r="IC152" s="144"/>
      <c r="ID152" s="144"/>
      <c r="IE152" s="677" t="str">
        <f t="shared" si="40"/>
        <v/>
      </c>
      <c r="IF152" s="195"/>
      <c r="IG152" s="367"/>
      <c r="IH152" s="144"/>
      <c r="II152" s="144"/>
      <c r="IJ152" s="144"/>
      <c r="IK152" s="144"/>
      <c r="IL152" s="144"/>
      <c r="IM152" s="144"/>
      <c r="IN152" s="144"/>
      <c r="IO152" s="144"/>
      <c r="IP152" s="144"/>
      <c r="IQ152" s="144"/>
      <c r="IR152" s="144"/>
      <c r="IS152" s="144"/>
      <c r="IT152" s="144"/>
      <c r="IU152" s="144"/>
      <c r="IV152" s="144"/>
      <c r="IW152" s="144"/>
      <c r="IX152" s="144"/>
      <c r="IY152" s="144"/>
      <c r="IZ152" s="144"/>
      <c r="JA152" s="144"/>
      <c r="JB152" s="144"/>
      <c r="JC152" s="144"/>
      <c r="JD152" s="144"/>
      <c r="JE152" s="677" t="str">
        <f t="shared" si="41"/>
        <v/>
      </c>
      <c r="JF152" s="195"/>
      <c r="JG152" s="367"/>
      <c r="JH152" s="144"/>
      <c r="JI152" s="144"/>
      <c r="JJ152" s="144"/>
      <c r="JK152" s="144"/>
      <c r="JL152" s="144"/>
      <c r="JM152" s="144"/>
      <c r="JN152" s="144"/>
      <c r="JO152" s="144"/>
      <c r="JP152" s="144"/>
      <c r="JQ152" s="144"/>
      <c r="JR152" s="144"/>
      <c r="JS152" s="144"/>
      <c r="JT152" s="144"/>
      <c r="JU152" s="144"/>
      <c r="JV152" s="144"/>
      <c r="JW152" s="144"/>
      <c r="JX152" s="144"/>
      <c r="JY152" s="144"/>
      <c r="JZ152" s="144"/>
      <c r="KA152" s="144"/>
      <c r="KB152" s="144"/>
      <c r="KC152" s="144"/>
      <c r="KD152" s="144"/>
      <c r="KE152" s="677" t="str">
        <f t="shared" si="42"/>
        <v/>
      </c>
    </row>
    <row r="153" spans="3:291" ht="15" customHeight="1">
      <c r="C153" s="310">
        <v>130</v>
      </c>
      <c r="D153" s="303"/>
      <c r="E153" s="675"/>
      <c r="F153" s="144"/>
      <c r="G153" s="144"/>
      <c r="H153" s="367"/>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677" t="str">
        <f t="shared" ref="AE153:AE173" si="43">IF($D153="","",SUM(I153:AD153))</f>
        <v/>
      </c>
      <c r="AF153" s="195"/>
      <c r="AG153" s="367"/>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677" t="str">
        <f t="shared" ref="BE153:BE173" si="44">IF($D153="","",SUM(AH153:BD153))</f>
        <v/>
      </c>
      <c r="BF153" s="195"/>
      <c r="BG153" s="367"/>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677" t="str">
        <f t="shared" ref="CE153:CE173" si="45">IF($D153="","",SUM(BH153:CD153))</f>
        <v/>
      </c>
      <c r="CF153" s="195"/>
      <c r="CG153" s="367"/>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677" t="str">
        <f t="shared" ref="DE153:DE173" si="46">IF($D153="","",SUM(CH153:DD153))</f>
        <v/>
      </c>
      <c r="DF153" s="195"/>
      <c r="DG153" s="367"/>
      <c r="DH153" s="144"/>
      <c r="DI153" s="144"/>
      <c r="DJ153" s="144"/>
      <c r="DK153" s="144"/>
      <c r="DL153" s="144"/>
      <c r="DM153" s="144"/>
      <c r="DN153" s="144"/>
      <c r="DO153" s="144"/>
      <c r="DP153" s="144"/>
      <c r="DQ153" s="144"/>
      <c r="DR153" s="144"/>
      <c r="DS153" s="144"/>
      <c r="DT153" s="144"/>
      <c r="DU153" s="144"/>
      <c r="DV153" s="144"/>
      <c r="DW153" s="144"/>
      <c r="DX153" s="144"/>
      <c r="DY153" s="144"/>
      <c r="DZ153" s="144"/>
      <c r="EA153" s="144"/>
      <c r="EB153" s="144"/>
      <c r="EC153" s="144"/>
      <c r="ED153" s="144"/>
      <c r="EE153" s="677" t="str">
        <f t="shared" ref="EE153:EE173" si="47">IF($D153="","",SUM(DH153:ED153))</f>
        <v/>
      </c>
      <c r="EF153" s="195"/>
      <c r="EG153" s="367"/>
      <c r="EH153" s="144"/>
      <c r="EI153" s="144"/>
      <c r="EJ153" s="144"/>
      <c r="EK153" s="144"/>
      <c r="EL153" s="144"/>
      <c r="EM153" s="144"/>
      <c r="EN153" s="144"/>
      <c r="EO153" s="144"/>
      <c r="EP153" s="144"/>
      <c r="EQ153" s="144"/>
      <c r="ER153" s="144"/>
      <c r="ES153" s="144"/>
      <c r="ET153" s="144"/>
      <c r="EU153" s="144"/>
      <c r="EV153" s="144"/>
      <c r="EW153" s="144"/>
      <c r="EX153" s="144"/>
      <c r="EY153" s="144"/>
      <c r="EZ153" s="144"/>
      <c r="FA153" s="144"/>
      <c r="FB153" s="144"/>
      <c r="FC153" s="144"/>
      <c r="FD153" s="144"/>
      <c r="FE153" s="677" t="str">
        <f t="shared" ref="FE153:FE173" si="48">IF($D153="","",SUM(EH153:FD153))</f>
        <v/>
      </c>
      <c r="FF153" s="195"/>
      <c r="FG153" s="367"/>
      <c r="FH153" s="144"/>
      <c r="FI153" s="144"/>
      <c r="FJ153" s="144"/>
      <c r="FK153" s="144"/>
      <c r="FL153" s="144"/>
      <c r="FM153" s="144"/>
      <c r="FN153" s="144"/>
      <c r="FO153" s="144"/>
      <c r="FP153" s="144"/>
      <c r="FQ153" s="144"/>
      <c r="FR153" s="144"/>
      <c r="FS153" s="144"/>
      <c r="FT153" s="144"/>
      <c r="FU153" s="144"/>
      <c r="FV153" s="144"/>
      <c r="FW153" s="144"/>
      <c r="FX153" s="144"/>
      <c r="FY153" s="144"/>
      <c r="FZ153" s="144"/>
      <c r="GA153" s="144"/>
      <c r="GB153" s="144"/>
      <c r="GC153" s="144"/>
      <c r="GD153" s="144"/>
      <c r="GE153" s="677" t="str">
        <f t="shared" ref="GE153:GE173" si="49">IF($D153="","",SUM(FH153:GD153))</f>
        <v/>
      </c>
      <c r="GF153" s="195"/>
      <c r="GG153" s="367"/>
      <c r="GH153" s="144"/>
      <c r="GI153" s="144"/>
      <c r="GJ153" s="144"/>
      <c r="GK153" s="144"/>
      <c r="GL153" s="144"/>
      <c r="GM153" s="144"/>
      <c r="GN153" s="144"/>
      <c r="GO153" s="144"/>
      <c r="GP153" s="144"/>
      <c r="GQ153" s="144"/>
      <c r="GR153" s="144"/>
      <c r="GS153" s="144"/>
      <c r="GT153" s="144"/>
      <c r="GU153" s="144"/>
      <c r="GV153" s="144"/>
      <c r="GW153" s="144"/>
      <c r="GX153" s="144"/>
      <c r="GY153" s="144"/>
      <c r="GZ153" s="144"/>
      <c r="HA153" s="144"/>
      <c r="HB153" s="144"/>
      <c r="HC153" s="144"/>
      <c r="HD153" s="144"/>
      <c r="HE153" s="677" t="str">
        <f t="shared" ref="HE153:HE173" si="50">IF($D153="","",SUM(GH153:HD153))</f>
        <v/>
      </c>
      <c r="HF153" s="195"/>
      <c r="HG153" s="367"/>
      <c r="HH153" s="144"/>
      <c r="HI153" s="144"/>
      <c r="HJ153" s="144"/>
      <c r="HK153" s="144"/>
      <c r="HL153" s="144"/>
      <c r="HM153" s="144"/>
      <c r="HN153" s="144"/>
      <c r="HO153" s="144"/>
      <c r="HP153" s="144"/>
      <c r="HQ153" s="144"/>
      <c r="HR153" s="144"/>
      <c r="HS153" s="144"/>
      <c r="HT153" s="144"/>
      <c r="HU153" s="144"/>
      <c r="HV153" s="144"/>
      <c r="HW153" s="144"/>
      <c r="HX153" s="144"/>
      <c r="HY153" s="144"/>
      <c r="HZ153" s="144"/>
      <c r="IA153" s="144"/>
      <c r="IB153" s="144"/>
      <c r="IC153" s="144"/>
      <c r="ID153" s="144"/>
      <c r="IE153" s="677" t="str">
        <f t="shared" ref="IE153:IE173" si="51">IF($D153="","",SUM(HH153:ID153))</f>
        <v/>
      </c>
      <c r="IF153" s="195"/>
      <c r="IG153" s="367"/>
      <c r="IH153" s="144"/>
      <c r="II153" s="144"/>
      <c r="IJ153" s="144"/>
      <c r="IK153" s="144"/>
      <c r="IL153" s="144"/>
      <c r="IM153" s="144"/>
      <c r="IN153" s="144"/>
      <c r="IO153" s="144"/>
      <c r="IP153" s="144"/>
      <c r="IQ153" s="144"/>
      <c r="IR153" s="144"/>
      <c r="IS153" s="144"/>
      <c r="IT153" s="144"/>
      <c r="IU153" s="144"/>
      <c r="IV153" s="144"/>
      <c r="IW153" s="144"/>
      <c r="IX153" s="144"/>
      <c r="IY153" s="144"/>
      <c r="IZ153" s="144"/>
      <c r="JA153" s="144"/>
      <c r="JB153" s="144"/>
      <c r="JC153" s="144"/>
      <c r="JD153" s="144"/>
      <c r="JE153" s="677" t="str">
        <f t="shared" ref="JE153:JE173" si="52">IF($D153="","",SUM(IH153:JD153))</f>
        <v/>
      </c>
      <c r="JF153" s="195"/>
      <c r="JG153" s="367"/>
      <c r="JH153" s="144"/>
      <c r="JI153" s="144"/>
      <c r="JJ153" s="144"/>
      <c r="JK153" s="144"/>
      <c r="JL153" s="144"/>
      <c r="JM153" s="144"/>
      <c r="JN153" s="144"/>
      <c r="JO153" s="144"/>
      <c r="JP153" s="144"/>
      <c r="JQ153" s="144"/>
      <c r="JR153" s="144"/>
      <c r="JS153" s="144"/>
      <c r="JT153" s="144"/>
      <c r="JU153" s="144"/>
      <c r="JV153" s="144"/>
      <c r="JW153" s="144"/>
      <c r="JX153" s="144"/>
      <c r="JY153" s="144"/>
      <c r="JZ153" s="144"/>
      <c r="KA153" s="144"/>
      <c r="KB153" s="144"/>
      <c r="KC153" s="144"/>
      <c r="KD153" s="144"/>
      <c r="KE153" s="677" t="str">
        <f t="shared" ref="KE153:KE173" si="53">IF($D153="","",SUM(JH153:KD153))</f>
        <v/>
      </c>
    </row>
    <row r="154" spans="3:291" ht="15" customHeight="1">
      <c r="C154" s="310">
        <v>131</v>
      </c>
      <c r="D154" s="303"/>
      <c r="E154" s="675"/>
      <c r="F154" s="144"/>
      <c r="G154" s="144"/>
      <c r="H154" s="367"/>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677" t="str">
        <f t="shared" si="43"/>
        <v/>
      </c>
      <c r="AF154" s="195"/>
      <c r="AG154" s="367"/>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677" t="str">
        <f t="shared" si="44"/>
        <v/>
      </c>
      <c r="BF154" s="195"/>
      <c r="BG154" s="367"/>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677" t="str">
        <f t="shared" si="45"/>
        <v/>
      </c>
      <c r="CF154" s="195"/>
      <c r="CG154" s="367"/>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677" t="str">
        <f t="shared" si="46"/>
        <v/>
      </c>
      <c r="DF154" s="195"/>
      <c r="DG154" s="367"/>
      <c r="DH154" s="144"/>
      <c r="DI154" s="144"/>
      <c r="DJ154" s="144"/>
      <c r="DK154" s="144"/>
      <c r="DL154" s="144"/>
      <c r="DM154" s="144"/>
      <c r="DN154" s="144"/>
      <c r="DO154" s="144"/>
      <c r="DP154" s="144"/>
      <c r="DQ154" s="144"/>
      <c r="DR154" s="144"/>
      <c r="DS154" s="144"/>
      <c r="DT154" s="144"/>
      <c r="DU154" s="144"/>
      <c r="DV154" s="144"/>
      <c r="DW154" s="144"/>
      <c r="DX154" s="144"/>
      <c r="DY154" s="144"/>
      <c r="DZ154" s="144"/>
      <c r="EA154" s="144"/>
      <c r="EB154" s="144"/>
      <c r="EC154" s="144"/>
      <c r="ED154" s="144"/>
      <c r="EE154" s="677" t="str">
        <f t="shared" si="47"/>
        <v/>
      </c>
      <c r="EF154" s="195"/>
      <c r="EG154" s="367"/>
      <c r="EH154" s="144"/>
      <c r="EI154" s="144"/>
      <c r="EJ154" s="144"/>
      <c r="EK154" s="144"/>
      <c r="EL154" s="144"/>
      <c r="EM154" s="144"/>
      <c r="EN154" s="144"/>
      <c r="EO154" s="144"/>
      <c r="EP154" s="144"/>
      <c r="EQ154" s="144"/>
      <c r="ER154" s="144"/>
      <c r="ES154" s="144"/>
      <c r="ET154" s="144"/>
      <c r="EU154" s="144"/>
      <c r="EV154" s="144"/>
      <c r="EW154" s="144"/>
      <c r="EX154" s="144"/>
      <c r="EY154" s="144"/>
      <c r="EZ154" s="144"/>
      <c r="FA154" s="144"/>
      <c r="FB154" s="144"/>
      <c r="FC154" s="144"/>
      <c r="FD154" s="144"/>
      <c r="FE154" s="677" t="str">
        <f t="shared" si="48"/>
        <v/>
      </c>
      <c r="FF154" s="195"/>
      <c r="FG154" s="367"/>
      <c r="FH154" s="144"/>
      <c r="FI154" s="144"/>
      <c r="FJ154" s="144"/>
      <c r="FK154" s="144"/>
      <c r="FL154" s="144"/>
      <c r="FM154" s="144"/>
      <c r="FN154" s="144"/>
      <c r="FO154" s="144"/>
      <c r="FP154" s="144"/>
      <c r="FQ154" s="144"/>
      <c r="FR154" s="144"/>
      <c r="FS154" s="144"/>
      <c r="FT154" s="144"/>
      <c r="FU154" s="144"/>
      <c r="FV154" s="144"/>
      <c r="FW154" s="144"/>
      <c r="FX154" s="144"/>
      <c r="FY154" s="144"/>
      <c r="FZ154" s="144"/>
      <c r="GA154" s="144"/>
      <c r="GB154" s="144"/>
      <c r="GC154" s="144"/>
      <c r="GD154" s="144"/>
      <c r="GE154" s="677" t="str">
        <f t="shared" si="49"/>
        <v/>
      </c>
      <c r="GF154" s="195"/>
      <c r="GG154" s="367"/>
      <c r="GH154" s="144"/>
      <c r="GI154" s="144"/>
      <c r="GJ154" s="144"/>
      <c r="GK154" s="144"/>
      <c r="GL154" s="144"/>
      <c r="GM154" s="144"/>
      <c r="GN154" s="144"/>
      <c r="GO154" s="144"/>
      <c r="GP154" s="144"/>
      <c r="GQ154" s="144"/>
      <c r="GR154" s="144"/>
      <c r="GS154" s="144"/>
      <c r="GT154" s="144"/>
      <c r="GU154" s="144"/>
      <c r="GV154" s="144"/>
      <c r="GW154" s="144"/>
      <c r="GX154" s="144"/>
      <c r="GY154" s="144"/>
      <c r="GZ154" s="144"/>
      <c r="HA154" s="144"/>
      <c r="HB154" s="144"/>
      <c r="HC154" s="144"/>
      <c r="HD154" s="144"/>
      <c r="HE154" s="677" t="str">
        <f t="shared" si="50"/>
        <v/>
      </c>
      <c r="HF154" s="195"/>
      <c r="HG154" s="367"/>
      <c r="HH154" s="144"/>
      <c r="HI154" s="144"/>
      <c r="HJ154" s="144"/>
      <c r="HK154" s="144"/>
      <c r="HL154" s="144"/>
      <c r="HM154" s="144"/>
      <c r="HN154" s="144"/>
      <c r="HO154" s="144"/>
      <c r="HP154" s="144"/>
      <c r="HQ154" s="144"/>
      <c r="HR154" s="144"/>
      <c r="HS154" s="144"/>
      <c r="HT154" s="144"/>
      <c r="HU154" s="144"/>
      <c r="HV154" s="144"/>
      <c r="HW154" s="144"/>
      <c r="HX154" s="144"/>
      <c r="HY154" s="144"/>
      <c r="HZ154" s="144"/>
      <c r="IA154" s="144"/>
      <c r="IB154" s="144"/>
      <c r="IC154" s="144"/>
      <c r="ID154" s="144"/>
      <c r="IE154" s="677" t="str">
        <f t="shared" si="51"/>
        <v/>
      </c>
      <c r="IF154" s="195"/>
      <c r="IG154" s="367"/>
      <c r="IH154" s="144"/>
      <c r="II154" s="144"/>
      <c r="IJ154" s="144"/>
      <c r="IK154" s="144"/>
      <c r="IL154" s="144"/>
      <c r="IM154" s="144"/>
      <c r="IN154" s="144"/>
      <c r="IO154" s="144"/>
      <c r="IP154" s="144"/>
      <c r="IQ154" s="144"/>
      <c r="IR154" s="144"/>
      <c r="IS154" s="144"/>
      <c r="IT154" s="144"/>
      <c r="IU154" s="144"/>
      <c r="IV154" s="144"/>
      <c r="IW154" s="144"/>
      <c r="IX154" s="144"/>
      <c r="IY154" s="144"/>
      <c r="IZ154" s="144"/>
      <c r="JA154" s="144"/>
      <c r="JB154" s="144"/>
      <c r="JC154" s="144"/>
      <c r="JD154" s="144"/>
      <c r="JE154" s="677" t="str">
        <f t="shared" si="52"/>
        <v/>
      </c>
      <c r="JF154" s="195"/>
      <c r="JG154" s="367"/>
      <c r="JH154" s="144"/>
      <c r="JI154" s="144"/>
      <c r="JJ154" s="144"/>
      <c r="JK154" s="144"/>
      <c r="JL154" s="144"/>
      <c r="JM154" s="144"/>
      <c r="JN154" s="144"/>
      <c r="JO154" s="144"/>
      <c r="JP154" s="144"/>
      <c r="JQ154" s="144"/>
      <c r="JR154" s="144"/>
      <c r="JS154" s="144"/>
      <c r="JT154" s="144"/>
      <c r="JU154" s="144"/>
      <c r="JV154" s="144"/>
      <c r="JW154" s="144"/>
      <c r="JX154" s="144"/>
      <c r="JY154" s="144"/>
      <c r="JZ154" s="144"/>
      <c r="KA154" s="144"/>
      <c r="KB154" s="144"/>
      <c r="KC154" s="144"/>
      <c r="KD154" s="144"/>
      <c r="KE154" s="677" t="str">
        <f t="shared" si="53"/>
        <v/>
      </c>
    </row>
    <row r="155" spans="3:291" ht="15" customHeight="1">
      <c r="C155" s="310">
        <v>132</v>
      </c>
      <c r="D155" s="303"/>
      <c r="E155" s="675"/>
      <c r="F155" s="144"/>
      <c r="G155" s="144"/>
      <c r="H155" s="367"/>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677" t="str">
        <f t="shared" si="43"/>
        <v/>
      </c>
      <c r="AF155" s="195"/>
      <c r="AG155" s="367"/>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677" t="str">
        <f t="shared" si="44"/>
        <v/>
      </c>
      <c r="BF155" s="195"/>
      <c r="BG155" s="367"/>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677" t="str">
        <f t="shared" si="45"/>
        <v/>
      </c>
      <c r="CF155" s="195"/>
      <c r="CG155" s="367"/>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677" t="str">
        <f t="shared" si="46"/>
        <v/>
      </c>
      <c r="DF155" s="195"/>
      <c r="DG155" s="367"/>
      <c r="DH155" s="144"/>
      <c r="DI155" s="144"/>
      <c r="DJ155" s="144"/>
      <c r="DK155" s="144"/>
      <c r="DL155" s="144"/>
      <c r="DM155" s="144"/>
      <c r="DN155" s="144"/>
      <c r="DO155" s="144"/>
      <c r="DP155" s="144"/>
      <c r="DQ155" s="144"/>
      <c r="DR155" s="144"/>
      <c r="DS155" s="144"/>
      <c r="DT155" s="144"/>
      <c r="DU155" s="144"/>
      <c r="DV155" s="144"/>
      <c r="DW155" s="144"/>
      <c r="DX155" s="144"/>
      <c r="DY155" s="144"/>
      <c r="DZ155" s="144"/>
      <c r="EA155" s="144"/>
      <c r="EB155" s="144"/>
      <c r="EC155" s="144"/>
      <c r="ED155" s="144"/>
      <c r="EE155" s="677" t="str">
        <f t="shared" si="47"/>
        <v/>
      </c>
      <c r="EF155" s="195"/>
      <c r="EG155" s="367"/>
      <c r="EH155" s="144"/>
      <c r="EI155" s="144"/>
      <c r="EJ155" s="144"/>
      <c r="EK155" s="144"/>
      <c r="EL155" s="144"/>
      <c r="EM155" s="144"/>
      <c r="EN155" s="144"/>
      <c r="EO155" s="144"/>
      <c r="EP155" s="144"/>
      <c r="EQ155" s="144"/>
      <c r="ER155" s="144"/>
      <c r="ES155" s="144"/>
      <c r="ET155" s="144"/>
      <c r="EU155" s="144"/>
      <c r="EV155" s="144"/>
      <c r="EW155" s="144"/>
      <c r="EX155" s="144"/>
      <c r="EY155" s="144"/>
      <c r="EZ155" s="144"/>
      <c r="FA155" s="144"/>
      <c r="FB155" s="144"/>
      <c r="FC155" s="144"/>
      <c r="FD155" s="144"/>
      <c r="FE155" s="677" t="str">
        <f t="shared" si="48"/>
        <v/>
      </c>
      <c r="FF155" s="195"/>
      <c r="FG155" s="367"/>
      <c r="FH155" s="144"/>
      <c r="FI155" s="144"/>
      <c r="FJ155" s="144"/>
      <c r="FK155" s="144"/>
      <c r="FL155" s="144"/>
      <c r="FM155" s="144"/>
      <c r="FN155" s="144"/>
      <c r="FO155" s="144"/>
      <c r="FP155" s="144"/>
      <c r="FQ155" s="144"/>
      <c r="FR155" s="144"/>
      <c r="FS155" s="144"/>
      <c r="FT155" s="144"/>
      <c r="FU155" s="144"/>
      <c r="FV155" s="144"/>
      <c r="FW155" s="144"/>
      <c r="FX155" s="144"/>
      <c r="FY155" s="144"/>
      <c r="FZ155" s="144"/>
      <c r="GA155" s="144"/>
      <c r="GB155" s="144"/>
      <c r="GC155" s="144"/>
      <c r="GD155" s="144"/>
      <c r="GE155" s="677" t="str">
        <f t="shared" si="49"/>
        <v/>
      </c>
      <c r="GF155" s="195"/>
      <c r="GG155" s="367"/>
      <c r="GH155" s="144"/>
      <c r="GI155" s="144"/>
      <c r="GJ155" s="144"/>
      <c r="GK155" s="144"/>
      <c r="GL155" s="144"/>
      <c r="GM155" s="144"/>
      <c r="GN155" s="144"/>
      <c r="GO155" s="144"/>
      <c r="GP155" s="144"/>
      <c r="GQ155" s="144"/>
      <c r="GR155" s="144"/>
      <c r="GS155" s="144"/>
      <c r="GT155" s="144"/>
      <c r="GU155" s="144"/>
      <c r="GV155" s="144"/>
      <c r="GW155" s="144"/>
      <c r="GX155" s="144"/>
      <c r="GY155" s="144"/>
      <c r="GZ155" s="144"/>
      <c r="HA155" s="144"/>
      <c r="HB155" s="144"/>
      <c r="HC155" s="144"/>
      <c r="HD155" s="144"/>
      <c r="HE155" s="677" t="str">
        <f t="shared" si="50"/>
        <v/>
      </c>
      <c r="HF155" s="195"/>
      <c r="HG155" s="367"/>
      <c r="HH155" s="144"/>
      <c r="HI155" s="144"/>
      <c r="HJ155" s="144"/>
      <c r="HK155" s="144"/>
      <c r="HL155" s="144"/>
      <c r="HM155" s="144"/>
      <c r="HN155" s="144"/>
      <c r="HO155" s="144"/>
      <c r="HP155" s="144"/>
      <c r="HQ155" s="144"/>
      <c r="HR155" s="144"/>
      <c r="HS155" s="144"/>
      <c r="HT155" s="144"/>
      <c r="HU155" s="144"/>
      <c r="HV155" s="144"/>
      <c r="HW155" s="144"/>
      <c r="HX155" s="144"/>
      <c r="HY155" s="144"/>
      <c r="HZ155" s="144"/>
      <c r="IA155" s="144"/>
      <c r="IB155" s="144"/>
      <c r="IC155" s="144"/>
      <c r="ID155" s="144"/>
      <c r="IE155" s="677" t="str">
        <f t="shared" si="51"/>
        <v/>
      </c>
      <c r="IF155" s="195"/>
      <c r="IG155" s="367"/>
      <c r="IH155" s="144"/>
      <c r="II155" s="144"/>
      <c r="IJ155" s="144"/>
      <c r="IK155" s="144"/>
      <c r="IL155" s="144"/>
      <c r="IM155" s="144"/>
      <c r="IN155" s="144"/>
      <c r="IO155" s="144"/>
      <c r="IP155" s="144"/>
      <c r="IQ155" s="144"/>
      <c r="IR155" s="144"/>
      <c r="IS155" s="144"/>
      <c r="IT155" s="144"/>
      <c r="IU155" s="144"/>
      <c r="IV155" s="144"/>
      <c r="IW155" s="144"/>
      <c r="IX155" s="144"/>
      <c r="IY155" s="144"/>
      <c r="IZ155" s="144"/>
      <c r="JA155" s="144"/>
      <c r="JB155" s="144"/>
      <c r="JC155" s="144"/>
      <c r="JD155" s="144"/>
      <c r="JE155" s="677" t="str">
        <f t="shared" si="52"/>
        <v/>
      </c>
      <c r="JF155" s="195"/>
      <c r="JG155" s="367"/>
      <c r="JH155" s="144"/>
      <c r="JI155" s="144"/>
      <c r="JJ155" s="144"/>
      <c r="JK155" s="144"/>
      <c r="JL155" s="144"/>
      <c r="JM155" s="144"/>
      <c r="JN155" s="144"/>
      <c r="JO155" s="144"/>
      <c r="JP155" s="144"/>
      <c r="JQ155" s="144"/>
      <c r="JR155" s="144"/>
      <c r="JS155" s="144"/>
      <c r="JT155" s="144"/>
      <c r="JU155" s="144"/>
      <c r="JV155" s="144"/>
      <c r="JW155" s="144"/>
      <c r="JX155" s="144"/>
      <c r="JY155" s="144"/>
      <c r="JZ155" s="144"/>
      <c r="KA155" s="144"/>
      <c r="KB155" s="144"/>
      <c r="KC155" s="144"/>
      <c r="KD155" s="144"/>
      <c r="KE155" s="677" t="str">
        <f t="shared" si="53"/>
        <v/>
      </c>
    </row>
    <row r="156" spans="3:291" ht="15" customHeight="1">
      <c r="C156" s="310">
        <v>133</v>
      </c>
      <c r="D156" s="303"/>
      <c r="E156" s="675"/>
      <c r="F156" s="144"/>
      <c r="G156" s="144"/>
      <c r="H156" s="367"/>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677" t="str">
        <f t="shared" si="43"/>
        <v/>
      </c>
      <c r="AF156" s="195"/>
      <c r="AG156" s="367"/>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677" t="str">
        <f t="shared" si="44"/>
        <v/>
      </c>
      <c r="BF156" s="195"/>
      <c r="BG156" s="367"/>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677" t="str">
        <f t="shared" si="45"/>
        <v/>
      </c>
      <c r="CF156" s="195"/>
      <c r="CG156" s="367"/>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677" t="str">
        <f t="shared" si="46"/>
        <v/>
      </c>
      <c r="DF156" s="195"/>
      <c r="DG156" s="367"/>
      <c r="DH156" s="144"/>
      <c r="DI156" s="144"/>
      <c r="DJ156" s="144"/>
      <c r="DK156" s="144"/>
      <c r="DL156" s="144"/>
      <c r="DM156" s="144"/>
      <c r="DN156" s="144"/>
      <c r="DO156" s="144"/>
      <c r="DP156" s="144"/>
      <c r="DQ156" s="144"/>
      <c r="DR156" s="144"/>
      <c r="DS156" s="144"/>
      <c r="DT156" s="144"/>
      <c r="DU156" s="144"/>
      <c r="DV156" s="144"/>
      <c r="DW156" s="144"/>
      <c r="DX156" s="144"/>
      <c r="DY156" s="144"/>
      <c r="DZ156" s="144"/>
      <c r="EA156" s="144"/>
      <c r="EB156" s="144"/>
      <c r="EC156" s="144"/>
      <c r="ED156" s="144"/>
      <c r="EE156" s="677" t="str">
        <f t="shared" si="47"/>
        <v/>
      </c>
      <c r="EF156" s="195"/>
      <c r="EG156" s="367"/>
      <c r="EH156" s="144"/>
      <c r="EI156" s="144"/>
      <c r="EJ156" s="144"/>
      <c r="EK156" s="144"/>
      <c r="EL156" s="144"/>
      <c r="EM156" s="144"/>
      <c r="EN156" s="144"/>
      <c r="EO156" s="144"/>
      <c r="EP156" s="144"/>
      <c r="EQ156" s="144"/>
      <c r="ER156" s="144"/>
      <c r="ES156" s="144"/>
      <c r="ET156" s="144"/>
      <c r="EU156" s="144"/>
      <c r="EV156" s="144"/>
      <c r="EW156" s="144"/>
      <c r="EX156" s="144"/>
      <c r="EY156" s="144"/>
      <c r="EZ156" s="144"/>
      <c r="FA156" s="144"/>
      <c r="FB156" s="144"/>
      <c r="FC156" s="144"/>
      <c r="FD156" s="144"/>
      <c r="FE156" s="677" t="str">
        <f t="shared" si="48"/>
        <v/>
      </c>
      <c r="FF156" s="195"/>
      <c r="FG156" s="367"/>
      <c r="FH156" s="144"/>
      <c r="FI156" s="144"/>
      <c r="FJ156" s="144"/>
      <c r="FK156" s="144"/>
      <c r="FL156" s="144"/>
      <c r="FM156" s="144"/>
      <c r="FN156" s="144"/>
      <c r="FO156" s="144"/>
      <c r="FP156" s="144"/>
      <c r="FQ156" s="144"/>
      <c r="FR156" s="144"/>
      <c r="FS156" s="144"/>
      <c r="FT156" s="144"/>
      <c r="FU156" s="144"/>
      <c r="FV156" s="144"/>
      <c r="FW156" s="144"/>
      <c r="FX156" s="144"/>
      <c r="FY156" s="144"/>
      <c r="FZ156" s="144"/>
      <c r="GA156" s="144"/>
      <c r="GB156" s="144"/>
      <c r="GC156" s="144"/>
      <c r="GD156" s="144"/>
      <c r="GE156" s="677" t="str">
        <f t="shared" si="49"/>
        <v/>
      </c>
      <c r="GF156" s="195"/>
      <c r="GG156" s="367"/>
      <c r="GH156" s="144"/>
      <c r="GI156" s="144"/>
      <c r="GJ156" s="144"/>
      <c r="GK156" s="144"/>
      <c r="GL156" s="144"/>
      <c r="GM156" s="144"/>
      <c r="GN156" s="144"/>
      <c r="GO156" s="144"/>
      <c r="GP156" s="144"/>
      <c r="GQ156" s="144"/>
      <c r="GR156" s="144"/>
      <c r="GS156" s="144"/>
      <c r="GT156" s="144"/>
      <c r="GU156" s="144"/>
      <c r="GV156" s="144"/>
      <c r="GW156" s="144"/>
      <c r="GX156" s="144"/>
      <c r="GY156" s="144"/>
      <c r="GZ156" s="144"/>
      <c r="HA156" s="144"/>
      <c r="HB156" s="144"/>
      <c r="HC156" s="144"/>
      <c r="HD156" s="144"/>
      <c r="HE156" s="677" t="str">
        <f t="shared" si="50"/>
        <v/>
      </c>
      <c r="HF156" s="195"/>
      <c r="HG156" s="367"/>
      <c r="HH156" s="144"/>
      <c r="HI156" s="144"/>
      <c r="HJ156" s="144"/>
      <c r="HK156" s="144"/>
      <c r="HL156" s="144"/>
      <c r="HM156" s="144"/>
      <c r="HN156" s="144"/>
      <c r="HO156" s="144"/>
      <c r="HP156" s="144"/>
      <c r="HQ156" s="144"/>
      <c r="HR156" s="144"/>
      <c r="HS156" s="144"/>
      <c r="HT156" s="144"/>
      <c r="HU156" s="144"/>
      <c r="HV156" s="144"/>
      <c r="HW156" s="144"/>
      <c r="HX156" s="144"/>
      <c r="HY156" s="144"/>
      <c r="HZ156" s="144"/>
      <c r="IA156" s="144"/>
      <c r="IB156" s="144"/>
      <c r="IC156" s="144"/>
      <c r="ID156" s="144"/>
      <c r="IE156" s="677" t="str">
        <f t="shared" si="51"/>
        <v/>
      </c>
      <c r="IF156" s="195"/>
      <c r="IG156" s="367"/>
      <c r="IH156" s="144"/>
      <c r="II156" s="144"/>
      <c r="IJ156" s="144"/>
      <c r="IK156" s="144"/>
      <c r="IL156" s="144"/>
      <c r="IM156" s="144"/>
      <c r="IN156" s="144"/>
      <c r="IO156" s="144"/>
      <c r="IP156" s="144"/>
      <c r="IQ156" s="144"/>
      <c r="IR156" s="144"/>
      <c r="IS156" s="144"/>
      <c r="IT156" s="144"/>
      <c r="IU156" s="144"/>
      <c r="IV156" s="144"/>
      <c r="IW156" s="144"/>
      <c r="IX156" s="144"/>
      <c r="IY156" s="144"/>
      <c r="IZ156" s="144"/>
      <c r="JA156" s="144"/>
      <c r="JB156" s="144"/>
      <c r="JC156" s="144"/>
      <c r="JD156" s="144"/>
      <c r="JE156" s="677" t="str">
        <f t="shared" si="52"/>
        <v/>
      </c>
      <c r="JF156" s="195"/>
      <c r="JG156" s="367"/>
      <c r="JH156" s="144"/>
      <c r="JI156" s="144"/>
      <c r="JJ156" s="144"/>
      <c r="JK156" s="144"/>
      <c r="JL156" s="144"/>
      <c r="JM156" s="144"/>
      <c r="JN156" s="144"/>
      <c r="JO156" s="144"/>
      <c r="JP156" s="144"/>
      <c r="JQ156" s="144"/>
      <c r="JR156" s="144"/>
      <c r="JS156" s="144"/>
      <c r="JT156" s="144"/>
      <c r="JU156" s="144"/>
      <c r="JV156" s="144"/>
      <c r="JW156" s="144"/>
      <c r="JX156" s="144"/>
      <c r="JY156" s="144"/>
      <c r="JZ156" s="144"/>
      <c r="KA156" s="144"/>
      <c r="KB156" s="144"/>
      <c r="KC156" s="144"/>
      <c r="KD156" s="144"/>
      <c r="KE156" s="677" t="str">
        <f t="shared" si="53"/>
        <v/>
      </c>
    </row>
    <row r="157" spans="3:291" ht="15" customHeight="1">
      <c r="C157" s="310">
        <v>134</v>
      </c>
      <c r="D157" s="303"/>
      <c r="E157" s="675"/>
      <c r="F157" s="144"/>
      <c r="G157" s="144"/>
      <c r="H157" s="367"/>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677" t="str">
        <f t="shared" si="43"/>
        <v/>
      </c>
      <c r="AF157" s="195"/>
      <c r="AG157" s="367"/>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677" t="str">
        <f t="shared" si="44"/>
        <v/>
      </c>
      <c r="BF157" s="195"/>
      <c r="BG157" s="367"/>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677" t="str">
        <f t="shared" si="45"/>
        <v/>
      </c>
      <c r="CF157" s="195"/>
      <c r="CG157" s="367"/>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677" t="str">
        <f t="shared" si="46"/>
        <v/>
      </c>
      <c r="DF157" s="195"/>
      <c r="DG157" s="367"/>
      <c r="DH157" s="144"/>
      <c r="DI157" s="144"/>
      <c r="DJ157" s="144"/>
      <c r="DK157" s="144"/>
      <c r="DL157" s="144"/>
      <c r="DM157" s="144"/>
      <c r="DN157" s="144"/>
      <c r="DO157" s="144"/>
      <c r="DP157" s="144"/>
      <c r="DQ157" s="144"/>
      <c r="DR157" s="144"/>
      <c r="DS157" s="144"/>
      <c r="DT157" s="144"/>
      <c r="DU157" s="144"/>
      <c r="DV157" s="144"/>
      <c r="DW157" s="144"/>
      <c r="DX157" s="144"/>
      <c r="DY157" s="144"/>
      <c r="DZ157" s="144"/>
      <c r="EA157" s="144"/>
      <c r="EB157" s="144"/>
      <c r="EC157" s="144"/>
      <c r="ED157" s="144"/>
      <c r="EE157" s="677" t="str">
        <f t="shared" si="47"/>
        <v/>
      </c>
      <c r="EF157" s="195"/>
      <c r="EG157" s="367"/>
      <c r="EH157" s="144"/>
      <c r="EI157" s="144"/>
      <c r="EJ157" s="144"/>
      <c r="EK157" s="144"/>
      <c r="EL157" s="144"/>
      <c r="EM157" s="144"/>
      <c r="EN157" s="144"/>
      <c r="EO157" s="144"/>
      <c r="EP157" s="144"/>
      <c r="EQ157" s="144"/>
      <c r="ER157" s="144"/>
      <c r="ES157" s="144"/>
      <c r="ET157" s="144"/>
      <c r="EU157" s="144"/>
      <c r="EV157" s="144"/>
      <c r="EW157" s="144"/>
      <c r="EX157" s="144"/>
      <c r="EY157" s="144"/>
      <c r="EZ157" s="144"/>
      <c r="FA157" s="144"/>
      <c r="FB157" s="144"/>
      <c r="FC157" s="144"/>
      <c r="FD157" s="144"/>
      <c r="FE157" s="677" t="str">
        <f t="shared" si="48"/>
        <v/>
      </c>
      <c r="FF157" s="195"/>
      <c r="FG157" s="367"/>
      <c r="FH157" s="144"/>
      <c r="FI157" s="144"/>
      <c r="FJ157" s="144"/>
      <c r="FK157" s="144"/>
      <c r="FL157" s="144"/>
      <c r="FM157" s="144"/>
      <c r="FN157" s="144"/>
      <c r="FO157" s="144"/>
      <c r="FP157" s="144"/>
      <c r="FQ157" s="144"/>
      <c r="FR157" s="144"/>
      <c r="FS157" s="144"/>
      <c r="FT157" s="144"/>
      <c r="FU157" s="144"/>
      <c r="FV157" s="144"/>
      <c r="FW157" s="144"/>
      <c r="FX157" s="144"/>
      <c r="FY157" s="144"/>
      <c r="FZ157" s="144"/>
      <c r="GA157" s="144"/>
      <c r="GB157" s="144"/>
      <c r="GC157" s="144"/>
      <c r="GD157" s="144"/>
      <c r="GE157" s="677" t="str">
        <f t="shared" si="49"/>
        <v/>
      </c>
      <c r="GF157" s="195"/>
      <c r="GG157" s="367"/>
      <c r="GH157" s="144"/>
      <c r="GI157" s="144"/>
      <c r="GJ157" s="144"/>
      <c r="GK157" s="144"/>
      <c r="GL157" s="144"/>
      <c r="GM157" s="144"/>
      <c r="GN157" s="144"/>
      <c r="GO157" s="144"/>
      <c r="GP157" s="144"/>
      <c r="GQ157" s="144"/>
      <c r="GR157" s="144"/>
      <c r="GS157" s="144"/>
      <c r="GT157" s="144"/>
      <c r="GU157" s="144"/>
      <c r="GV157" s="144"/>
      <c r="GW157" s="144"/>
      <c r="GX157" s="144"/>
      <c r="GY157" s="144"/>
      <c r="GZ157" s="144"/>
      <c r="HA157" s="144"/>
      <c r="HB157" s="144"/>
      <c r="HC157" s="144"/>
      <c r="HD157" s="144"/>
      <c r="HE157" s="677" t="str">
        <f t="shared" si="50"/>
        <v/>
      </c>
      <c r="HF157" s="195"/>
      <c r="HG157" s="367"/>
      <c r="HH157" s="144"/>
      <c r="HI157" s="144"/>
      <c r="HJ157" s="144"/>
      <c r="HK157" s="144"/>
      <c r="HL157" s="144"/>
      <c r="HM157" s="144"/>
      <c r="HN157" s="144"/>
      <c r="HO157" s="144"/>
      <c r="HP157" s="144"/>
      <c r="HQ157" s="144"/>
      <c r="HR157" s="144"/>
      <c r="HS157" s="144"/>
      <c r="HT157" s="144"/>
      <c r="HU157" s="144"/>
      <c r="HV157" s="144"/>
      <c r="HW157" s="144"/>
      <c r="HX157" s="144"/>
      <c r="HY157" s="144"/>
      <c r="HZ157" s="144"/>
      <c r="IA157" s="144"/>
      <c r="IB157" s="144"/>
      <c r="IC157" s="144"/>
      <c r="ID157" s="144"/>
      <c r="IE157" s="677" t="str">
        <f t="shared" si="51"/>
        <v/>
      </c>
      <c r="IF157" s="195"/>
      <c r="IG157" s="367"/>
      <c r="IH157" s="144"/>
      <c r="II157" s="144"/>
      <c r="IJ157" s="144"/>
      <c r="IK157" s="144"/>
      <c r="IL157" s="144"/>
      <c r="IM157" s="144"/>
      <c r="IN157" s="144"/>
      <c r="IO157" s="144"/>
      <c r="IP157" s="144"/>
      <c r="IQ157" s="144"/>
      <c r="IR157" s="144"/>
      <c r="IS157" s="144"/>
      <c r="IT157" s="144"/>
      <c r="IU157" s="144"/>
      <c r="IV157" s="144"/>
      <c r="IW157" s="144"/>
      <c r="IX157" s="144"/>
      <c r="IY157" s="144"/>
      <c r="IZ157" s="144"/>
      <c r="JA157" s="144"/>
      <c r="JB157" s="144"/>
      <c r="JC157" s="144"/>
      <c r="JD157" s="144"/>
      <c r="JE157" s="677" t="str">
        <f t="shared" si="52"/>
        <v/>
      </c>
      <c r="JF157" s="195"/>
      <c r="JG157" s="367"/>
      <c r="JH157" s="144"/>
      <c r="JI157" s="144"/>
      <c r="JJ157" s="144"/>
      <c r="JK157" s="144"/>
      <c r="JL157" s="144"/>
      <c r="JM157" s="144"/>
      <c r="JN157" s="144"/>
      <c r="JO157" s="144"/>
      <c r="JP157" s="144"/>
      <c r="JQ157" s="144"/>
      <c r="JR157" s="144"/>
      <c r="JS157" s="144"/>
      <c r="JT157" s="144"/>
      <c r="JU157" s="144"/>
      <c r="JV157" s="144"/>
      <c r="JW157" s="144"/>
      <c r="JX157" s="144"/>
      <c r="JY157" s="144"/>
      <c r="JZ157" s="144"/>
      <c r="KA157" s="144"/>
      <c r="KB157" s="144"/>
      <c r="KC157" s="144"/>
      <c r="KD157" s="144"/>
      <c r="KE157" s="677" t="str">
        <f t="shared" si="53"/>
        <v/>
      </c>
    </row>
    <row r="158" spans="3:291" ht="15" customHeight="1">
      <c r="C158" s="310">
        <v>135</v>
      </c>
      <c r="D158" s="303"/>
      <c r="E158" s="675"/>
      <c r="F158" s="144"/>
      <c r="G158" s="144"/>
      <c r="H158" s="367"/>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677" t="str">
        <f t="shared" si="43"/>
        <v/>
      </c>
      <c r="AF158" s="195"/>
      <c r="AG158" s="367"/>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677" t="str">
        <f t="shared" si="44"/>
        <v/>
      </c>
      <c r="BF158" s="195"/>
      <c r="BG158" s="367"/>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677" t="str">
        <f t="shared" si="45"/>
        <v/>
      </c>
      <c r="CF158" s="195"/>
      <c r="CG158" s="367"/>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677" t="str">
        <f t="shared" si="46"/>
        <v/>
      </c>
      <c r="DF158" s="195"/>
      <c r="DG158" s="367"/>
      <c r="DH158" s="144"/>
      <c r="DI158" s="144"/>
      <c r="DJ158" s="144"/>
      <c r="DK158" s="144"/>
      <c r="DL158" s="144"/>
      <c r="DM158" s="144"/>
      <c r="DN158" s="144"/>
      <c r="DO158" s="144"/>
      <c r="DP158" s="144"/>
      <c r="DQ158" s="144"/>
      <c r="DR158" s="144"/>
      <c r="DS158" s="144"/>
      <c r="DT158" s="144"/>
      <c r="DU158" s="144"/>
      <c r="DV158" s="144"/>
      <c r="DW158" s="144"/>
      <c r="DX158" s="144"/>
      <c r="DY158" s="144"/>
      <c r="DZ158" s="144"/>
      <c r="EA158" s="144"/>
      <c r="EB158" s="144"/>
      <c r="EC158" s="144"/>
      <c r="ED158" s="144"/>
      <c r="EE158" s="677" t="str">
        <f t="shared" si="47"/>
        <v/>
      </c>
      <c r="EF158" s="195"/>
      <c r="EG158" s="367"/>
      <c r="EH158" s="144"/>
      <c r="EI158" s="144"/>
      <c r="EJ158" s="144"/>
      <c r="EK158" s="144"/>
      <c r="EL158" s="144"/>
      <c r="EM158" s="144"/>
      <c r="EN158" s="144"/>
      <c r="EO158" s="144"/>
      <c r="EP158" s="144"/>
      <c r="EQ158" s="144"/>
      <c r="ER158" s="144"/>
      <c r="ES158" s="144"/>
      <c r="ET158" s="144"/>
      <c r="EU158" s="144"/>
      <c r="EV158" s="144"/>
      <c r="EW158" s="144"/>
      <c r="EX158" s="144"/>
      <c r="EY158" s="144"/>
      <c r="EZ158" s="144"/>
      <c r="FA158" s="144"/>
      <c r="FB158" s="144"/>
      <c r="FC158" s="144"/>
      <c r="FD158" s="144"/>
      <c r="FE158" s="677" t="str">
        <f t="shared" si="48"/>
        <v/>
      </c>
      <c r="FF158" s="195"/>
      <c r="FG158" s="367"/>
      <c r="FH158" s="144"/>
      <c r="FI158" s="144"/>
      <c r="FJ158" s="144"/>
      <c r="FK158" s="144"/>
      <c r="FL158" s="144"/>
      <c r="FM158" s="144"/>
      <c r="FN158" s="144"/>
      <c r="FO158" s="144"/>
      <c r="FP158" s="144"/>
      <c r="FQ158" s="144"/>
      <c r="FR158" s="144"/>
      <c r="FS158" s="144"/>
      <c r="FT158" s="144"/>
      <c r="FU158" s="144"/>
      <c r="FV158" s="144"/>
      <c r="FW158" s="144"/>
      <c r="FX158" s="144"/>
      <c r="FY158" s="144"/>
      <c r="FZ158" s="144"/>
      <c r="GA158" s="144"/>
      <c r="GB158" s="144"/>
      <c r="GC158" s="144"/>
      <c r="GD158" s="144"/>
      <c r="GE158" s="677" t="str">
        <f t="shared" si="49"/>
        <v/>
      </c>
      <c r="GF158" s="195"/>
      <c r="GG158" s="367"/>
      <c r="GH158" s="144"/>
      <c r="GI158" s="144"/>
      <c r="GJ158" s="144"/>
      <c r="GK158" s="144"/>
      <c r="GL158" s="144"/>
      <c r="GM158" s="144"/>
      <c r="GN158" s="144"/>
      <c r="GO158" s="144"/>
      <c r="GP158" s="144"/>
      <c r="GQ158" s="144"/>
      <c r="GR158" s="144"/>
      <c r="GS158" s="144"/>
      <c r="GT158" s="144"/>
      <c r="GU158" s="144"/>
      <c r="GV158" s="144"/>
      <c r="GW158" s="144"/>
      <c r="GX158" s="144"/>
      <c r="GY158" s="144"/>
      <c r="GZ158" s="144"/>
      <c r="HA158" s="144"/>
      <c r="HB158" s="144"/>
      <c r="HC158" s="144"/>
      <c r="HD158" s="144"/>
      <c r="HE158" s="677" t="str">
        <f t="shared" si="50"/>
        <v/>
      </c>
      <c r="HF158" s="195"/>
      <c r="HG158" s="367"/>
      <c r="HH158" s="144"/>
      <c r="HI158" s="144"/>
      <c r="HJ158" s="144"/>
      <c r="HK158" s="144"/>
      <c r="HL158" s="144"/>
      <c r="HM158" s="144"/>
      <c r="HN158" s="144"/>
      <c r="HO158" s="144"/>
      <c r="HP158" s="144"/>
      <c r="HQ158" s="144"/>
      <c r="HR158" s="144"/>
      <c r="HS158" s="144"/>
      <c r="HT158" s="144"/>
      <c r="HU158" s="144"/>
      <c r="HV158" s="144"/>
      <c r="HW158" s="144"/>
      <c r="HX158" s="144"/>
      <c r="HY158" s="144"/>
      <c r="HZ158" s="144"/>
      <c r="IA158" s="144"/>
      <c r="IB158" s="144"/>
      <c r="IC158" s="144"/>
      <c r="ID158" s="144"/>
      <c r="IE158" s="677" t="str">
        <f t="shared" si="51"/>
        <v/>
      </c>
      <c r="IF158" s="195"/>
      <c r="IG158" s="367"/>
      <c r="IH158" s="144"/>
      <c r="II158" s="144"/>
      <c r="IJ158" s="144"/>
      <c r="IK158" s="144"/>
      <c r="IL158" s="144"/>
      <c r="IM158" s="144"/>
      <c r="IN158" s="144"/>
      <c r="IO158" s="144"/>
      <c r="IP158" s="144"/>
      <c r="IQ158" s="144"/>
      <c r="IR158" s="144"/>
      <c r="IS158" s="144"/>
      <c r="IT158" s="144"/>
      <c r="IU158" s="144"/>
      <c r="IV158" s="144"/>
      <c r="IW158" s="144"/>
      <c r="IX158" s="144"/>
      <c r="IY158" s="144"/>
      <c r="IZ158" s="144"/>
      <c r="JA158" s="144"/>
      <c r="JB158" s="144"/>
      <c r="JC158" s="144"/>
      <c r="JD158" s="144"/>
      <c r="JE158" s="677" t="str">
        <f t="shared" si="52"/>
        <v/>
      </c>
      <c r="JF158" s="195"/>
      <c r="JG158" s="367"/>
      <c r="JH158" s="144"/>
      <c r="JI158" s="144"/>
      <c r="JJ158" s="144"/>
      <c r="JK158" s="144"/>
      <c r="JL158" s="144"/>
      <c r="JM158" s="144"/>
      <c r="JN158" s="144"/>
      <c r="JO158" s="144"/>
      <c r="JP158" s="144"/>
      <c r="JQ158" s="144"/>
      <c r="JR158" s="144"/>
      <c r="JS158" s="144"/>
      <c r="JT158" s="144"/>
      <c r="JU158" s="144"/>
      <c r="JV158" s="144"/>
      <c r="JW158" s="144"/>
      <c r="JX158" s="144"/>
      <c r="JY158" s="144"/>
      <c r="JZ158" s="144"/>
      <c r="KA158" s="144"/>
      <c r="KB158" s="144"/>
      <c r="KC158" s="144"/>
      <c r="KD158" s="144"/>
      <c r="KE158" s="677" t="str">
        <f t="shared" si="53"/>
        <v/>
      </c>
    </row>
    <row r="159" spans="3:291" ht="15" customHeight="1">
      <c r="C159" s="310">
        <v>136</v>
      </c>
      <c r="D159" s="303"/>
      <c r="E159" s="675"/>
      <c r="F159" s="144"/>
      <c r="G159" s="144"/>
      <c r="H159" s="367"/>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677" t="str">
        <f t="shared" si="43"/>
        <v/>
      </c>
      <c r="AF159" s="195"/>
      <c r="AG159" s="367"/>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677" t="str">
        <f t="shared" si="44"/>
        <v/>
      </c>
      <c r="BF159" s="195"/>
      <c r="BG159" s="367"/>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677" t="str">
        <f t="shared" si="45"/>
        <v/>
      </c>
      <c r="CF159" s="195"/>
      <c r="CG159" s="367"/>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677" t="str">
        <f t="shared" si="46"/>
        <v/>
      </c>
      <c r="DF159" s="195"/>
      <c r="DG159" s="367"/>
      <c r="DH159" s="144"/>
      <c r="DI159" s="144"/>
      <c r="DJ159" s="144"/>
      <c r="DK159" s="144"/>
      <c r="DL159" s="144"/>
      <c r="DM159" s="144"/>
      <c r="DN159" s="144"/>
      <c r="DO159" s="144"/>
      <c r="DP159" s="144"/>
      <c r="DQ159" s="144"/>
      <c r="DR159" s="144"/>
      <c r="DS159" s="144"/>
      <c r="DT159" s="144"/>
      <c r="DU159" s="144"/>
      <c r="DV159" s="144"/>
      <c r="DW159" s="144"/>
      <c r="DX159" s="144"/>
      <c r="DY159" s="144"/>
      <c r="DZ159" s="144"/>
      <c r="EA159" s="144"/>
      <c r="EB159" s="144"/>
      <c r="EC159" s="144"/>
      <c r="ED159" s="144"/>
      <c r="EE159" s="677" t="str">
        <f t="shared" si="47"/>
        <v/>
      </c>
      <c r="EF159" s="195"/>
      <c r="EG159" s="367"/>
      <c r="EH159" s="144"/>
      <c r="EI159" s="144"/>
      <c r="EJ159" s="144"/>
      <c r="EK159" s="144"/>
      <c r="EL159" s="144"/>
      <c r="EM159" s="144"/>
      <c r="EN159" s="144"/>
      <c r="EO159" s="144"/>
      <c r="EP159" s="144"/>
      <c r="EQ159" s="144"/>
      <c r="ER159" s="144"/>
      <c r="ES159" s="144"/>
      <c r="ET159" s="144"/>
      <c r="EU159" s="144"/>
      <c r="EV159" s="144"/>
      <c r="EW159" s="144"/>
      <c r="EX159" s="144"/>
      <c r="EY159" s="144"/>
      <c r="EZ159" s="144"/>
      <c r="FA159" s="144"/>
      <c r="FB159" s="144"/>
      <c r="FC159" s="144"/>
      <c r="FD159" s="144"/>
      <c r="FE159" s="677" t="str">
        <f t="shared" si="48"/>
        <v/>
      </c>
      <c r="FF159" s="195"/>
      <c r="FG159" s="367"/>
      <c r="FH159" s="144"/>
      <c r="FI159" s="144"/>
      <c r="FJ159" s="144"/>
      <c r="FK159" s="144"/>
      <c r="FL159" s="144"/>
      <c r="FM159" s="144"/>
      <c r="FN159" s="144"/>
      <c r="FO159" s="144"/>
      <c r="FP159" s="144"/>
      <c r="FQ159" s="144"/>
      <c r="FR159" s="144"/>
      <c r="FS159" s="144"/>
      <c r="FT159" s="144"/>
      <c r="FU159" s="144"/>
      <c r="FV159" s="144"/>
      <c r="FW159" s="144"/>
      <c r="FX159" s="144"/>
      <c r="FY159" s="144"/>
      <c r="FZ159" s="144"/>
      <c r="GA159" s="144"/>
      <c r="GB159" s="144"/>
      <c r="GC159" s="144"/>
      <c r="GD159" s="144"/>
      <c r="GE159" s="677" t="str">
        <f t="shared" si="49"/>
        <v/>
      </c>
      <c r="GF159" s="195"/>
      <c r="GG159" s="367"/>
      <c r="GH159" s="144"/>
      <c r="GI159" s="144"/>
      <c r="GJ159" s="144"/>
      <c r="GK159" s="144"/>
      <c r="GL159" s="144"/>
      <c r="GM159" s="144"/>
      <c r="GN159" s="144"/>
      <c r="GO159" s="144"/>
      <c r="GP159" s="144"/>
      <c r="GQ159" s="144"/>
      <c r="GR159" s="144"/>
      <c r="GS159" s="144"/>
      <c r="GT159" s="144"/>
      <c r="GU159" s="144"/>
      <c r="GV159" s="144"/>
      <c r="GW159" s="144"/>
      <c r="GX159" s="144"/>
      <c r="GY159" s="144"/>
      <c r="GZ159" s="144"/>
      <c r="HA159" s="144"/>
      <c r="HB159" s="144"/>
      <c r="HC159" s="144"/>
      <c r="HD159" s="144"/>
      <c r="HE159" s="677" t="str">
        <f t="shared" si="50"/>
        <v/>
      </c>
      <c r="HF159" s="195"/>
      <c r="HG159" s="367"/>
      <c r="HH159" s="144"/>
      <c r="HI159" s="144"/>
      <c r="HJ159" s="144"/>
      <c r="HK159" s="144"/>
      <c r="HL159" s="144"/>
      <c r="HM159" s="144"/>
      <c r="HN159" s="144"/>
      <c r="HO159" s="144"/>
      <c r="HP159" s="144"/>
      <c r="HQ159" s="144"/>
      <c r="HR159" s="144"/>
      <c r="HS159" s="144"/>
      <c r="HT159" s="144"/>
      <c r="HU159" s="144"/>
      <c r="HV159" s="144"/>
      <c r="HW159" s="144"/>
      <c r="HX159" s="144"/>
      <c r="HY159" s="144"/>
      <c r="HZ159" s="144"/>
      <c r="IA159" s="144"/>
      <c r="IB159" s="144"/>
      <c r="IC159" s="144"/>
      <c r="ID159" s="144"/>
      <c r="IE159" s="677" t="str">
        <f t="shared" si="51"/>
        <v/>
      </c>
      <c r="IF159" s="195"/>
      <c r="IG159" s="367"/>
      <c r="IH159" s="144"/>
      <c r="II159" s="144"/>
      <c r="IJ159" s="144"/>
      <c r="IK159" s="144"/>
      <c r="IL159" s="144"/>
      <c r="IM159" s="144"/>
      <c r="IN159" s="144"/>
      <c r="IO159" s="144"/>
      <c r="IP159" s="144"/>
      <c r="IQ159" s="144"/>
      <c r="IR159" s="144"/>
      <c r="IS159" s="144"/>
      <c r="IT159" s="144"/>
      <c r="IU159" s="144"/>
      <c r="IV159" s="144"/>
      <c r="IW159" s="144"/>
      <c r="IX159" s="144"/>
      <c r="IY159" s="144"/>
      <c r="IZ159" s="144"/>
      <c r="JA159" s="144"/>
      <c r="JB159" s="144"/>
      <c r="JC159" s="144"/>
      <c r="JD159" s="144"/>
      <c r="JE159" s="677" t="str">
        <f t="shared" si="52"/>
        <v/>
      </c>
      <c r="JF159" s="195"/>
      <c r="JG159" s="367"/>
      <c r="JH159" s="144"/>
      <c r="JI159" s="144"/>
      <c r="JJ159" s="144"/>
      <c r="JK159" s="144"/>
      <c r="JL159" s="144"/>
      <c r="JM159" s="144"/>
      <c r="JN159" s="144"/>
      <c r="JO159" s="144"/>
      <c r="JP159" s="144"/>
      <c r="JQ159" s="144"/>
      <c r="JR159" s="144"/>
      <c r="JS159" s="144"/>
      <c r="JT159" s="144"/>
      <c r="JU159" s="144"/>
      <c r="JV159" s="144"/>
      <c r="JW159" s="144"/>
      <c r="JX159" s="144"/>
      <c r="JY159" s="144"/>
      <c r="JZ159" s="144"/>
      <c r="KA159" s="144"/>
      <c r="KB159" s="144"/>
      <c r="KC159" s="144"/>
      <c r="KD159" s="144"/>
      <c r="KE159" s="677" t="str">
        <f t="shared" si="53"/>
        <v/>
      </c>
    </row>
    <row r="160" spans="3:291" ht="15" customHeight="1">
      <c r="C160" s="310">
        <v>137</v>
      </c>
      <c r="D160" s="303"/>
      <c r="E160" s="675"/>
      <c r="F160" s="144"/>
      <c r="G160" s="144"/>
      <c r="H160" s="367"/>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677" t="str">
        <f t="shared" si="43"/>
        <v/>
      </c>
      <c r="AF160" s="195"/>
      <c r="AG160" s="367"/>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677" t="str">
        <f t="shared" si="44"/>
        <v/>
      </c>
      <c r="BF160" s="195"/>
      <c r="BG160" s="367"/>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677" t="str">
        <f t="shared" si="45"/>
        <v/>
      </c>
      <c r="CF160" s="195"/>
      <c r="CG160" s="367"/>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677" t="str">
        <f t="shared" si="46"/>
        <v/>
      </c>
      <c r="DF160" s="195"/>
      <c r="DG160" s="367"/>
      <c r="DH160" s="144"/>
      <c r="DI160" s="144"/>
      <c r="DJ160" s="144"/>
      <c r="DK160" s="144"/>
      <c r="DL160" s="144"/>
      <c r="DM160" s="144"/>
      <c r="DN160" s="144"/>
      <c r="DO160" s="144"/>
      <c r="DP160" s="144"/>
      <c r="DQ160" s="144"/>
      <c r="DR160" s="144"/>
      <c r="DS160" s="144"/>
      <c r="DT160" s="144"/>
      <c r="DU160" s="144"/>
      <c r="DV160" s="144"/>
      <c r="DW160" s="144"/>
      <c r="DX160" s="144"/>
      <c r="DY160" s="144"/>
      <c r="DZ160" s="144"/>
      <c r="EA160" s="144"/>
      <c r="EB160" s="144"/>
      <c r="EC160" s="144"/>
      <c r="ED160" s="144"/>
      <c r="EE160" s="677" t="str">
        <f t="shared" si="47"/>
        <v/>
      </c>
      <c r="EF160" s="195"/>
      <c r="EG160" s="367"/>
      <c r="EH160" s="144"/>
      <c r="EI160" s="144"/>
      <c r="EJ160" s="144"/>
      <c r="EK160" s="144"/>
      <c r="EL160" s="144"/>
      <c r="EM160" s="144"/>
      <c r="EN160" s="144"/>
      <c r="EO160" s="144"/>
      <c r="EP160" s="144"/>
      <c r="EQ160" s="144"/>
      <c r="ER160" s="144"/>
      <c r="ES160" s="144"/>
      <c r="ET160" s="144"/>
      <c r="EU160" s="144"/>
      <c r="EV160" s="144"/>
      <c r="EW160" s="144"/>
      <c r="EX160" s="144"/>
      <c r="EY160" s="144"/>
      <c r="EZ160" s="144"/>
      <c r="FA160" s="144"/>
      <c r="FB160" s="144"/>
      <c r="FC160" s="144"/>
      <c r="FD160" s="144"/>
      <c r="FE160" s="677" t="str">
        <f t="shared" si="48"/>
        <v/>
      </c>
      <c r="FF160" s="195"/>
      <c r="FG160" s="367"/>
      <c r="FH160" s="144"/>
      <c r="FI160" s="144"/>
      <c r="FJ160" s="144"/>
      <c r="FK160" s="144"/>
      <c r="FL160" s="144"/>
      <c r="FM160" s="144"/>
      <c r="FN160" s="144"/>
      <c r="FO160" s="144"/>
      <c r="FP160" s="144"/>
      <c r="FQ160" s="144"/>
      <c r="FR160" s="144"/>
      <c r="FS160" s="144"/>
      <c r="FT160" s="144"/>
      <c r="FU160" s="144"/>
      <c r="FV160" s="144"/>
      <c r="FW160" s="144"/>
      <c r="FX160" s="144"/>
      <c r="FY160" s="144"/>
      <c r="FZ160" s="144"/>
      <c r="GA160" s="144"/>
      <c r="GB160" s="144"/>
      <c r="GC160" s="144"/>
      <c r="GD160" s="144"/>
      <c r="GE160" s="677" t="str">
        <f t="shared" si="49"/>
        <v/>
      </c>
      <c r="GF160" s="195"/>
      <c r="GG160" s="367"/>
      <c r="GH160" s="144"/>
      <c r="GI160" s="144"/>
      <c r="GJ160" s="144"/>
      <c r="GK160" s="144"/>
      <c r="GL160" s="144"/>
      <c r="GM160" s="144"/>
      <c r="GN160" s="144"/>
      <c r="GO160" s="144"/>
      <c r="GP160" s="144"/>
      <c r="GQ160" s="144"/>
      <c r="GR160" s="144"/>
      <c r="GS160" s="144"/>
      <c r="GT160" s="144"/>
      <c r="GU160" s="144"/>
      <c r="GV160" s="144"/>
      <c r="GW160" s="144"/>
      <c r="GX160" s="144"/>
      <c r="GY160" s="144"/>
      <c r="GZ160" s="144"/>
      <c r="HA160" s="144"/>
      <c r="HB160" s="144"/>
      <c r="HC160" s="144"/>
      <c r="HD160" s="144"/>
      <c r="HE160" s="677" t="str">
        <f t="shared" si="50"/>
        <v/>
      </c>
      <c r="HF160" s="195"/>
      <c r="HG160" s="367"/>
      <c r="HH160" s="144"/>
      <c r="HI160" s="144"/>
      <c r="HJ160" s="144"/>
      <c r="HK160" s="144"/>
      <c r="HL160" s="144"/>
      <c r="HM160" s="144"/>
      <c r="HN160" s="144"/>
      <c r="HO160" s="144"/>
      <c r="HP160" s="144"/>
      <c r="HQ160" s="144"/>
      <c r="HR160" s="144"/>
      <c r="HS160" s="144"/>
      <c r="HT160" s="144"/>
      <c r="HU160" s="144"/>
      <c r="HV160" s="144"/>
      <c r="HW160" s="144"/>
      <c r="HX160" s="144"/>
      <c r="HY160" s="144"/>
      <c r="HZ160" s="144"/>
      <c r="IA160" s="144"/>
      <c r="IB160" s="144"/>
      <c r="IC160" s="144"/>
      <c r="ID160" s="144"/>
      <c r="IE160" s="677" t="str">
        <f t="shared" si="51"/>
        <v/>
      </c>
      <c r="IF160" s="195"/>
      <c r="IG160" s="367"/>
      <c r="IH160" s="144"/>
      <c r="II160" s="144"/>
      <c r="IJ160" s="144"/>
      <c r="IK160" s="144"/>
      <c r="IL160" s="144"/>
      <c r="IM160" s="144"/>
      <c r="IN160" s="144"/>
      <c r="IO160" s="144"/>
      <c r="IP160" s="144"/>
      <c r="IQ160" s="144"/>
      <c r="IR160" s="144"/>
      <c r="IS160" s="144"/>
      <c r="IT160" s="144"/>
      <c r="IU160" s="144"/>
      <c r="IV160" s="144"/>
      <c r="IW160" s="144"/>
      <c r="IX160" s="144"/>
      <c r="IY160" s="144"/>
      <c r="IZ160" s="144"/>
      <c r="JA160" s="144"/>
      <c r="JB160" s="144"/>
      <c r="JC160" s="144"/>
      <c r="JD160" s="144"/>
      <c r="JE160" s="677" t="str">
        <f t="shared" si="52"/>
        <v/>
      </c>
      <c r="JF160" s="195"/>
      <c r="JG160" s="367"/>
      <c r="JH160" s="144"/>
      <c r="JI160" s="144"/>
      <c r="JJ160" s="144"/>
      <c r="JK160" s="144"/>
      <c r="JL160" s="144"/>
      <c r="JM160" s="144"/>
      <c r="JN160" s="144"/>
      <c r="JO160" s="144"/>
      <c r="JP160" s="144"/>
      <c r="JQ160" s="144"/>
      <c r="JR160" s="144"/>
      <c r="JS160" s="144"/>
      <c r="JT160" s="144"/>
      <c r="JU160" s="144"/>
      <c r="JV160" s="144"/>
      <c r="JW160" s="144"/>
      <c r="JX160" s="144"/>
      <c r="JY160" s="144"/>
      <c r="JZ160" s="144"/>
      <c r="KA160" s="144"/>
      <c r="KB160" s="144"/>
      <c r="KC160" s="144"/>
      <c r="KD160" s="144"/>
      <c r="KE160" s="677" t="str">
        <f t="shared" si="53"/>
        <v/>
      </c>
    </row>
    <row r="161" spans="3:291" ht="15" customHeight="1">
      <c r="C161" s="310">
        <v>138</v>
      </c>
      <c r="D161" s="303"/>
      <c r="E161" s="675"/>
      <c r="F161" s="144"/>
      <c r="G161" s="144"/>
      <c r="H161" s="367"/>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677" t="str">
        <f t="shared" si="43"/>
        <v/>
      </c>
      <c r="AF161" s="195"/>
      <c r="AG161" s="367"/>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677" t="str">
        <f t="shared" si="44"/>
        <v/>
      </c>
      <c r="BF161" s="195"/>
      <c r="BG161" s="367"/>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677" t="str">
        <f t="shared" si="45"/>
        <v/>
      </c>
      <c r="CF161" s="195"/>
      <c r="CG161" s="367"/>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677" t="str">
        <f t="shared" si="46"/>
        <v/>
      </c>
      <c r="DF161" s="195"/>
      <c r="DG161" s="367"/>
      <c r="DH161" s="144"/>
      <c r="DI161" s="144"/>
      <c r="DJ161" s="144"/>
      <c r="DK161" s="144"/>
      <c r="DL161" s="144"/>
      <c r="DM161" s="144"/>
      <c r="DN161" s="144"/>
      <c r="DO161" s="144"/>
      <c r="DP161" s="144"/>
      <c r="DQ161" s="144"/>
      <c r="DR161" s="144"/>
      <c r="DS161" s="144"/>
      <c r="DT161" s="144"/>
      <c r="DU161" s="144"/>
      <c r="DV161" s="144"/>
      <c r="DW161" s="144"/>
      <c r="DX161" s="144"/>
      <c r="DY161" s="144"/>
      <c r="DZ161" s="144"/>
      <c r="EA161" s="144"/>
      <c r="EB161" s="144"/>
      <c r="EC161" s="144"/>
      <c r="ED161" s="144"/>
      <c r="EE161" s="677" t="str">
        <f t="shared" si="47"/>
        <v/>
      </c>
      <c r="EF161" s="195"/>
      <c r="EG161" s="367"/>
      <c r="EH161" s="144"/>
      <c r="EI161" s="144"/>
      <c r="EJ161" s="144"/>
      <c r="EK161" s="144"/>
      <c r="EL161" s="144"/>
      <c r="EM161" s="144"/>
      <c r="EN161" s="144"/>
      <c r="EO161" s="144"/>
      <c r="EP161" s="144"/>
      <c r="EQ161" s="144"/>
      <c r="ER161" s="144"/>
      <c r="ES161" s="144"/>
      <c r="ET161" s="144"/>
      <c r="EU161" s="144"/>
      <c r="EV161" s="144"/>
      <c r="EW161" s="144"/>
      <c r="EX161" s="144"/>
      <c r="EY161" s="144"/>
      <c r="EZ161" s="144"/>
      <c r="FA161" s="144"/>
      <c r="FB161" s="144"/>
      <c r="FC161" s="144"/>
      <c r="FD161" s="144"/>
      <c r="FE161" s="677" t="str">
        <f t="shared" si="48"/>
        <v/>
      </c>
      <c r="FF161" s="195"/>
      <c r="FG161" s="367"/>
      <c r="FH161" s="144"/>
      <c r="FI161" s="144"/>
      <c r="FJ161" s="144"/>
      <c r="FK161" s="144"/>
      <c r="FL161" s="144"/>
      <c r="FM161" s="144"/>
      <c r="FN161" s="144"/>
      <c r="FO161" s="144"/>
      <c r="FP161" s="144"/>
      <c r="FQ161" s="144"/>
      <c r="FR161" s="144"/>
      <c r="FS161" s="144"/>
      <c r="FT161" s="144"/>
      <c r="FU161" s="144"/>
      <c r="FV161" s="144"/>
      <c r="FW161" s="144"/>
      <c r="FX161" s="144"/>
      <c r="FY161" s="144"/>
      <c r="FZ161" s="144"/>
      <c r="GA161" s="144"/>
      <c r="GB161" s="144"/>
      <c r="GC161" s="144"/>
      <c r="GD161" s="144"/>
      <c r="GE161" s="677" t="str">
        <f t="shared" si="49"/>
        <v/>
      </c>
      <c r="GF161" s="195"/>
      <c r="GG161" s="367"/>
      <c r="GH161" s="144"/>
      <c r="GI161" s="144"/>
      <c r="GJ161" s="144"/>
      <c r="GK161" s="144"/>
      <c r="GL161" s="144"/>
      <c r="GM161" s="144"/>
      <c r="GN161" s="144"/>
      <c r="GO161" s="144"/>
      <c r="GP161" s="144"/>
      <c r="GQ161" s="144"/>
      <c r="GR161" s="144"/>
      <c r="GS161" s="144"/>
      <c r="GT161" s="144"/>
      <c r="GU161" s="144"/>
      <c r="GV161" s="144"/>
      <c r="GW161" s="144"/>
      <c r="GX161" s="144"/>
      <c r="GY161" s="144"/>
      <c r="GZ161" s="144"/>
      <c r="HA161" s="144"/>
      <c r="HB161" s="144"/>
      <c r="HC161" s="144"/>
      <c r="HD161" s="144"/>
      <c r="HE161" s="677" t="str">
        <f t="shared" si="50"/>
        <v/>
      </c>
      <c r="HF161" s="195"/>
      <c r="HG161" s="367"/>
      <c r="HH161" s="144"/>
      <c r="HI161" s="144"/>
      <c r="HJ161" s="144"/>
      <c r="HK161" s="144"/>
      <c r="HL161" s="144"/>
      <c r="HM161" s="144"/>
      <c r="HN161" s="144"/>
      <c r="HO161" s="144"/>
      <c r="HP161" s="144"/>
      <c r="HQ161" s="144"/>
      <c r="HR161" s="144"/>
      <c r="HS161" s="144"/>
      <c r="HT161" s="144"/>
      <c r="HU161" s="144"/>
      <c r="HV161" s="144"/>
      <c r="HW161" s="144"/>
      <c r="HX161" s="144"/>
      <c r="HY161" s="144"/>
      <c r="HZ161" s="144"/>
      <c r="IA161" s="144"/>
      <c r="IB161" s="144"/>
      <c r="IC161" s="144"/>
      <c r="ID161" s="144"/>
      <c r="IE161" s="677" t="str">
        <f t="shared" si="51"/>
        <v/>
      </c>
      <c r="IF161" s="195"/>
      <c r="IG161" s="367"/>
      <c r="IH161" s="144"/>
      <c r="II161" s="144"/>
      <c r="IJ161" s="144"/>
      <c r="IK161" s="144"/>
      <c r="IL161" s="144"/>
      <c r="IM161" s="144"/>
      <c r="IN161" s="144"/>
      <c r="IO161" s="144"/>
      <c r="IP161" s="144"/>
      <c r="IQ161" s="144"/>
      <c r="IR161" s="144"/>
      <c r="IS161" s="144"/>
      <c r="IT161" s="144"/>
      <c r="IU161" s="144"/>
      <c r="IV161" s="144"/>
      <c r="IW161" s="144"/>
      <c r="IX161" s="144"/>
      <c r="IY161" s="144"/>
      <c r="IZ161" s="144"/>
      <c r="JA161" s="144"/>
      <c r="JB161" s="144"/>
      <c r="JC161" s="144"/>
      <c r="JD161" s="144"/>
      <c r="JE161" s="677" t="str">
        <f t="shared" si="52"/>
        <v/>
      </c>
      <c r="JF161" s="195"/>
      <c r="JG161" s="367"/>
      <c r="JH161" s="144"/>
      <c r="JI161" s="144"/>
      <c r="JJ161" s="144"/>
      <c r="JK161" s="144"/>
      <c r="JL161" s="144"/>
      <c r="JM161" s="144"/>
      <c r="JN161" s="144"/>
      <c r="JO161" s="144"/>
      <c r="JP161" s="144"/>
      <c r="JQ161" s="144"/>
      <c r="JR161" s="144"/>
      <c r="JS161" s="144"/>
      <c r="JT161" s="144"/>
      <c r="JU161" s="144"/>
      <c r="JV161" s="144"/>
      <c r="JW161" s="144"/>
      <c r="JX161" s="144"/>
      <c r="JY161" s="144"/>
      <c r="JZ161" s="144"/>
      <c r="KA161" s="144"/>
      <c r="KB161" s="144"/>
      <c r="KC161" s="144"/>
      <c r="KD161" s="144"/>
      <c r="KE161" s="677" t="str">
        <f t="shared" si="53"/>
        <v/>
      </c>
    </row>
    <row r="162" spans="3:291" ht="15" customHeight="1">
      <c r="C162" s="310">
        <v>139</v>
      </c>
      <c r="D162" s="303"/>
      <c r="E162" s="675"/>
      <c r="F162" s="144"/>
      <c r="G162" s="144"/>
      <c r="H162" s="367"/>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677" t="str">
        <f t="shared" si="43"/>
        <v/>
      </c>
      <c r="AF162" s="195"/>
      <c r="AG162" s="367"/>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677" t="str">
        <f t="shared" si="44"/>
        <v/>
      </c>
      <c r="BF162" s="195"/>
      <c r="BG162" s="367"/>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677" t="str">
        <f t="shared" si="45"/>
        <v/>
      </c>
      <c r="CF162" s="195"/>
      <c r="CG162" s="367"/>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677" t="str">
        <f t="shared" si="46"/>
        <v/>
      </c>
      <c r="DF162" s="195"/>
      <c r="DG162" s="367"/>
      <c r="DH162" s="144"/>
      <c r="DI162" s="144"/>
      <c r="DJ162" s="144"/>
      <c r="DK162" s="144"/>
      <c r="DL162" s="144"/>
      <c r="DM162" s="144"/>
      <c r="DN162" s="144"/>
      <c r="DO162" s="144"/>
      <c r="DP162" s="144"/>
      <c r="DQ162" s="144"/>
      <c r="DR162" s="144"/>
      <c r="DS162" s="144"/>
      <c r="DT162" s="144"/>
      <c r="DU162" s="144"/>
      <c r="DV162" s="144"/>
      <c r="DW162" s="144"/>
      <c r="DX162" s="144"/>
      <c r="DY162" s="144"/>
      <c r="DZ162" s="144"/>
      <c r="EA162" s="144"/>
      <c r="EB162" s="144"/>
      <c r="EC162" s="144"/>
      <c r="ED162" s="144"/>
      <c r="EE162" s="677" t="str">
        <f t="shared" si="47"/>
        <v/>
      </c>
      <c r="EF162" s="195"/>
      <c r="EG162" s="367"/>
      <c r="EH162" s="144"/>
      <c r="EI162" s="144"/>
      <c r="EJ162" s="144"/>
      <c r="EK162" s="144"/>
      <c r="EL162" s="144"/>
      <c r="EM162" s="144"/>
      <c r="EN162" s="144"/>
      <c r="EO162" s="144"/>
      <c r="EP162" s="144"/>
      <c r="EQ162" s="144"/>
      <c r="ER162" s="144"/>
      <c r="ES162" s="144"/>
      <c r="ET162" s="144"/>
      <c r="EU162" s="144"/>
      <c r="EV162" s="144"/>
      <c r="EW162" s="144"/>
      <c r="EX162" s="144"/>
      <c r="EY162" s="144"/>
      <c r="EZ162" s="144"/>
      <c r="FA162" s="144"/>
      <c r="FB162" s="144"/>
      <c r="FC162" s="144"/>
      <c r="FD162" s="144"/>
      <c r="FE162" s="677" t="str">
        <f t="shared" si="48"/>
        <v/>
      </c>
      <c r="FF162" s="195"/>
      <c r="FG162" s="367"/>
      <c r="FH162" s="144"/>
      <c r="FI162" s="144"/>
      <c r="FJ162" s="144"/>
      <c r="FK162" s="144"/>
      <c r="FL162" s="144"/>
      <c r="FM162" s="144"/>
      <c r="FN162" s="144"/>
      <c r="FO162" s="144"/>
      <c r="FP162" s="144"/>
      <c r="FQ162" s="144"/>
      <c r="FR162" s="144"/>
      <c r="FS162" s="144"/>
      <c r="FT162" s="144"/>
      <c r="FU162" s="144"/>
      <c r="FV162" s="144"/>
      <c r="FW162" s="144"/>
      <c r="FX162" s="144"/>
      <c r="FY162" s="144"/>
      <c r="FZ162" s="144"/>
      <c r="GA162" s="144"/>
      <c r="GB162" s="144"/>
      <c r="GC162" s="144"/>
      <c r="GD162" s="144"/>
      <c r="GE162" s="677" t="str">
        <f t="shared" si="49"/>
        <v/>
      </c>
      <c r="GF162" s="195"/>
      <c r="GG162" s="367"/>
      <c r="GH162" s="144"/>
      <c r="GI162" s="144"/>
      <c r="GJ162" s="144"/>
      <c r="GK162" s="144"/>
      <c r="GL162" s="144"/>
      <c r="GM162" s="144"/>
      <c r="GN162" s="144"/>
      <c r="GO162" s="144"/>
      <c r="GP162" s="144"/>
      <c r="GQ162" s="144"/>
      <c r="GR162" s="144"/>
      <c r="GS162" s="144"/>
      <c r="GT162" s="144"/>
      <c r="GU162" s="144"/>
      <c r="GV162" s="144"/>
      <c r="GW162" s="144"/>
      <c r="GX162" s="144"/>
      <c r="GY162" s="144"/>
      <c r="GZ162" s="144"/>
      <c r="HA162" s="144"/>
      <c r="HB162" s="144"/>
      <c r="HC162" s="144"/>
      <c r="HD162" s="144"/>
      <c r="HE162" s="677" t="str">
        <f t="shared" si="50"/>
        <v/>
      </c>
      <c r="HF162" s="195"/>
      <c r="HG162" s="367"/>
      <c r="HH162" s="144"/>
      <c r="HI162" s="144"/>
      <c r="HJ162" s="144"/>
      <c r="HK162" s="144"/>
      <c r="HL162" s="144"/>
      <c r="HM162" s="144"/>
      <c r="HN162" s="144"/>
      <c r="HO162" s="144"/>
      <c r="HP162" s="144"/>
      <c r="HQ162" s="144"/>
      <c r="HR162" s="144"/>
      <c r="HS162" s="144"/>
      <c r="HT162" s="144"/>
      <c r="HU162" s="144"/>
      <c r="HV162" s="144"/>
      <c r="HW162" s="144"/>
      <c r="HX162" s="144"/>
      <c r="HY162" s="144"/>
      <c r="HZ162" s="144"/>
      <c r="IA162" s="144"/>
      <c r="IB162" s="144"/>
      <c r="IC162" s="144"/>
      <c r="ID162" s="144"/>
      <c r="IE162" s="677" t="str">
        <f t="shared" si="51"/>
        <v/>
      </c>
      <c r="IF162" s="195"/>
      <c r="IG162" s="367"/>
      <c r="IH162" s="144"/>
      <c r="II162" s="144"/>
      <c r="IJ162" s="144"/>
      <c r="IK162" s="144"/>
      <c r="IL162" s="144"/>
      <c r="IM162" s="144"/>
      <c r="IN162" s="144"/>
      <c r="IO162" s="144"/>
      <c r="IP162" s="144"/>
      <c r="IQ162" s="144"/>
      <c r="IR162" s="144"/>
      <c r="IS162" s="144"/>
      <c r="IT162" s="144"/>
      <c r="IU162" s="144"/>
      <c r="IV162" s="144"/>
      <c r="IW162" s="144"/>
      <c r="IX162" s="144"/>
      <c r="IY162" s="144"/>
      <c r="IZ162" s="144"/>
      <c r="JA162" s="144"/>
      <c r="JB162" s="144"/>
      <c r="JC162" s="144"/>
      <c r="JD162" s="144"/>
      <c r="JE162" s="677" t="str">
        <f t="shared" si="52"/>
        <v/>
      </c>
      <c r="JF162" s="195"/>
      <c r="JG162" s="367"/>
      <c r="JH162" s="144"/>
      <c r="JI162" s="144"/>
      <c r="JJ162" s="144"/>
      <c r="JK162" s="144"/>
      <c r="JL162" s="144"/>
      <c r="JM162" s="144"/>
      <c r="JN162" s="144"/>
      <c r="JO162" s="144"/>
      <c r="JP162" s="144"/>
      <c r="JQ162" s="144"/>
      <c r="JR162" s="144"/>
      <c r="JS162" s="144"/>
      <c r="JT162" s="144"/>
      <c r="JU162" s="144"/>
      <c r="JV162" s="144"/>
      <c r="JW162" s="144"/>
      <c r="JX162" s="144"/>
      <c r="JY162" s="144"/>
      <c r="JZ162" s="144"/>
      <c r="KA162" s="144"/>
      <c r="KB162" s="144"/>
      <c r="KC162" s="144"/>
      <c r="KD162" s="144"/>
      <c r="KE162" s="677" t="str">
        <f t="shared" si="53"/>
        <v/>
      </c>
    </row>
    <row r="163" spans="3:291" ht="15" customHeight="1">
      <c r="C163" s="310">
        <v>140</v>
      </c>
      <c r="D163" s="303"/>
      <c r="E163" s="675"/>
      <c r="F163" s="144"/>
      <c r="G163" s="144"/>
      <c r="H163" s="367"/>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677" t="str">
        <f t="shared" si="43"/>
        <v/>
      </c>
      <c r="AF163" s="195"/>
      <c r="AG163" s="367"/>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677" t="str">
        <f t="shared" si="44"/>
        <v/>
      </c>
      <c r="BF163" s="195"/>
      <c r="BG163" s="367"/>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677" t="str">
        <f t="shared" si="45"/>
        <v/>
      </c>
      <c r="CF163" s="195"/>
      <c r="CG163" s="367"/>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677" t="str">
        <f t="shared" si="46"/>
        <v/>
      </c>
      <c r="DF163" s="195"/>
      <c r="DG163" s="367"/>
      <c r="DH163" s="144"/>
      <c r="DI163" s="144"/>
      <c r="DJ163" s="144"/>
      <c r="DK163" s="144"/>
      <c r="DL163" s="144"/>
      <c r="DM163" s="144"/>
      <c r="DN163" s="144"/>
      <c r="DO163" s="144"/>
      <c r="DP163" s="144"/>
      <c r="DQ163" s="144"/>
      <c r="DR163" s="144"/>
      <c r="DS163" s="144"/>
      <c r="DT163" s="144"/>
      <c r="DU163" s="144"/>
      <c r="DV163" s="144"/>
      <c r="DW163" s="144"/>
      <c r="DX163" s="144"/>
      <c r="DY163" s="144"/>
      <c r="DZ163" s="144"/>
      <c r="EA163" s="144"/>
      <c r="EB163" s="144"/>
      <c r="EC163" s="144"/>
      <c r="ED163" s="144"/>
      <c r="EE163" s="677" t="str">
        <f t="shared" si="47"/>
        <v/>
      </c>
      <c r="EF163" s="195"/>
      <c r="EG163" s="367"/>
      <c r="EH163" s="144"/>
      <c r="EI163" s="144"/>
      <c r="EJ163" s="144"/>
      <c r="EK163" s="144"/>
      <c r="EL163" s="144"/>
      <c r="EM163" s="144"/>
      <c r="EN163" s="144"/>
      <c r="EO163" s="144"/>
      <c r="EP163" s="144"/>
      <c r="EQ163" s="144"/>
      <c r="ER163" s="144"/>
      <c r="ES163" s="144"/>
      <c r="ET163" s="144"/>
      <c r="EU163" s="144"/>
      <c r="EV163" s="144"/>
      <c r="EW163" s="144"/>
      <c r="EX163" s="144"/>
      <c r="EY163" s="144"/>
      <c r="EZ163" s="144"/>
      <c r="FA163" s="144"/>
      <c r="FB163" s="144"/>
      <c r="FC163" s="144"/>
      <c r="FD163" s="144"/>
      <c r="FE163" s="677" t="str">
        <f t="shared" si="48"/>
        <v/>
      </c>
      <c r="FF163" s="195"/>
      <c r="FG163" s="367"/>
      <c r="FH163" s="144"/>
      <c r="FI163" s="144"/>
      <c r="FJ163" s="144"/>
      <c r="FK163" s="144"/>
      <c r="FL163" s="144"/>
      <c r="FM163" s="144"/>
      <c r="FN163" s="144"/>
      <c r="FO163" s="144"/>
      <c r="FP163" s="144"/>
      <c r="FQ163" s="144"/>
      <c r="FR163" s="144"/>
      <c r="FS163" s="144"/>
      <c r="FT163" s="144"/>
      <c r="FU163" s="144"/>
      <c r="FV163" s="144"/>
      <c r="FW163" s="144"/>
      <c r="FX163" s="144"/>
      <c r="FY163" s="144"/>
      <c r="FZ163" s="144"/>
      <c r="GA163" s="144"/>
      <c r="GB163" s="144"/>
      <c r="GC163" s="144"/>
      <c r="GD163" s="144"/>
      <c r="GE163" s="677" t="str">
        <f t="shared" si="49"/>
        <v/>
      </c>
      <c r="GF163" s="195"/>
      <c r="GG163" s="367"/>
      <c r="GH163" s="144"/>
      <c r="GI163" s="144"/>
      <c r="GJ163" s="144"/>
      <c r="GK163" s="144"/>
      <c r="GL163" s="144"/>
      <c r="GM163" s="144"/>
      <c r="GN163" s="144"/>
      <c r="GO163" s="144"/>
      <c r="GP163" s="144"/>
      <c r="GQ163" s="144"/>
      <c r="GR163" s="144"/>
      <c r="GS163" s="144"/>
      <c r="GT163" s="144"/>
      <c r="GU163" s="144"/>
      <c r="GV163" s="144"/>
      <c r="GW163" s="144"/>
      <c r="GX163" s="144"/>
      <c r="GY163" s="144"/>
      <c r="GZ163" s="144"/>
      <c r="HA163" s="144"/>
      <c r="HB163" s="144"/>
      <c r="HC163" s="144"/>
      <c r="HD163" s="144"/>
      <c r="HE163" s="677" t="str">
        <f t="shared" si="50"/>
        <v/>
      </c>
      <c r="HF163" s="195"/>
      <c r="HG163" s="367"/>
      <c r="HH163" s="144"/>
      <c r="HI163" s="144"/>
      <c r="HJ163" s="144"/>
      <c r="HK163" s="144"/>
      <c r="HL163" s="144"/>
      <c r="HM163" s="144"/>
      <c r="HN163" s="144"/>
      <c r="HO163" s="144"/>
      <c r="HP163" s="144"/>
      <c r="HQ163" s="144"/>
      <c r="HR163" s="144"/>
      <c r="HS163" s="144"/>
      <c r="HT163" s="144"/>
      <c r="HU163" s="144"/>
      <c r="HV163" s="144"/>
      <c r="HW163" s="144"/>
      <c r="HX163" s="144"/>
      <c r="HY163" s="144"/>
      <c r="HZ163" s="144"/>
      <c r="IA163" s="144"/>
      <c r="IB163" s="144"/>
      <c r="IC163" s="144"/>
      <c r="ID163" s="144"/>
      <c r="IE163" s="677" t="str">
        <f t="shared" si="51"/>
        <v/>
      </c>
      <c r="IF163" s="195"/>
      <c r="IG163" s="367"/>
      <c r="IH163" s="144"/>
      <c r="II163" s="144"/>
      <c r="IJ163" s="144"/>
      <c r="IK163" s="144"/>
      <c r="IL163" s="144"/>
      <c r="IM163" s="144"/>
      <c r="IN163" s="144"/>
      <c r="IO163" s="144"/>
      <c r="IP163" s="144"/>
      <c r="IQ163" s="144"/>
      <c r="IR163" s="144"/>
      <c r="IS163" s="144"/>
      <c r="IT163" s="144"/>
      <c r="IU163" s="144"/>
      <c r="IV163" s="144"/>
      <c r="IW163" s="144"/>
      <c r="IX163" s="144"/>
      <c r="IY163" s="144"/>
      <c r="IZ163" s="144"/>
      <c r="JA163" s="144"/>
      <c r="JB163" s="144"/>
      <c r="JC163" s="144"/>
      <c r="JD163" s="144"/>
      <c r="JE163" s="677" t="str">
        <f t="shared" si="52"/>
        <v/>
      </c>
      <c r="JF163" s="195"/>
      <c r="JG163" s="367"/>
      <c r="JH163" s="144"/>
      <c r="JI163" s="144"/>
      <c r="JJ163" s="144"/>
      <c r="JK163" s="144"/>
      <c r="JL163" s="144"/>
      <c r="JM163" s="144"/>
      <c r="JN163" s="144"/>
      <c r="JO163" s="144"/>
      <c r="JP163" s="144"/>
      <c r="JQ163" s="144"/>
      <c r="JR163" s="144"/>
      <c r="JS163" s="144"/>
      <c r="JT163" s="144"/>
      <c r="JU163" s="144"/>
      <c r="JV163" s="144"/>
      <c r="JW163" s="144"/>
      <c r="JX163" s="144"/>
      <c r="JY163" s="144"/>
      <c r="JZ163" s="144"/>
      <c r="KA163" s="144"/>
      <c r="KB163" s="144"/>
      <c r="KC163" s="144"/>
      <c r="KD163" s="144"/>
      <c r="KE163" s="677" t="str">
        <f t="shared" si="53"/>
        <v/>
      </c>
    </row>
    <row r="164" spans="3:291" ht="15" customHeight="1">
      <c r="C164" s="310">
        <v>141</v>
      </c>
      <c r="D164" s="303"/>
      <c r="E164" s="675"/>
      <c r="F164" s="144"/>
      <c r="G164" s="144"/>
      <c r="H164" s="367"/>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677" t="str">
        <f t="shared" si="43"/>
        <v/>
      </c>
      <c r="AF164" s="195"/>
      <c r="AG164" s="367"/>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677" t="str">
        <f t="shared" si="44"/>
        <v/>
      </c>
      <c r="BF164" s="195"/>
      <c r="BG164" s="367"/>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677" t="str">
        <f t="shared" si="45"/>
        <v/>
      </c>
      <c r="CF164" s="195"/>
      <c r="CG164" s="367"/>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677" t="str">
        <f t="shared" si="46"/>
        <v/>
      </c>
      <c r="DF164" s="195"/>
      <c r="DG164" s="367"/>
      <c r="DH164" s="144"/>
      <c r="DI164" s="144"/>
      <c r="DJ164" s="144"/>
      <c r="DK164" s="144"/>
      <c r="DL164" s="144"/>
      <c r="DM164" s="144"/>
      <c r="DN164" s="144"/>
      <c r="DO164" s="144"/>
      <c r="DP164" s="144"/>
      <c r="DQ164" s="144"/>
      <c r="DR164" s="144"/>
      <c r="DS164" s="144"/>
      <c r="DT164" s="144"/>
      <c r="DU164" s="144"/>
      <c r="DV164" s="144"/>
      <c r="DW164" s="144"/>
      <c r="DX164" s="144"/>
      <c r="DY164" s="144"/>
      <c r="DZ164" s="144"/>
      <c r="EA164" s="144"/>
      <c r="EB164" s="144"/>
      <c r="EC164" s="144"/>
      <c r="ED164" s="144"/>
      <c r="EE164" s="677" t="str">
        <f t="shared" si="47"/>
        <v/>
      </c>
      <c r="EF164" s="195"/>
      <c r="EG164" s="367"/>
      <c r="EH164" s="144"/>
      <c r="EI164" s="144"/>
      <c r="EJ164" s="144"/>
      <c r="EK164" s="144"/>
      <c r="EL164" s="144"/>
      <c r="EM164" s="144"/>
      <c r="EN164" s="144"/>
      <c r="EO164" s="144"/>
      <c r="EP164" s="144"/>
      <c r="EQ164" s="144"/>
      <c r="ER164" s="144"/>
      <c r="ES164" s="144"/>
      <c r="ET164" s="144"/>
      <c r="EU164" s="144"/>
      <c r="EV164" s="144"/>
      <c r="EW164" s="144"/>
      <c r="EX164" s="144"/>
      <c r="EY164" s="144"/>
      <c r="EZ164" s="144"/>
      <c r="FA164" s="144"/>
      <c r="FB164" s="144"/>
      <c r="FC164" s="144"/>
      <c r="FD164" s="144"/>
      <c r="FE164" s="677" t="str">
        <f t="shared" si="48"/>
        <v/>
      </c>
      <c r="FF164" s="195"/>
      <c r="FG164" s="367"/>
      <c r="FH164" s="144"/>
      <c r="FI164" s="144"/>
      <c r="FJ164" s="144"/>
      <c r="FK164" s="144"/>
      <c r="FL164" s="144"/>
      <c r="FM164" s="144"/>
      <c r="FN164" s="144"/>
      <c r="FO164" s="144"/>
      <c r="FP164" s="144"/>
      <c r="FQ164" s="144"/>
      <c r="FR164" s="144"/>
      <c r="FS164" s="144"/>
      <c r="FT164" s="144"/>
      <c r="FU164" s="144"/>
      <c r="FV164" s="144"/>
      <c r="FW164" s="144"/>
      <c r="FX164" s="144"/>
      <c r="FY164" s="144"/>
      <c r="FZ164" s="144"/>
      <c r="GA164" s="144"/>
      <c r="GB164" s="144"/>
      <c r="GC164" s="144"/>
      <c r="GD164" s="144"/>
      <c r="GE164" s="677" t="str">
        <f t="shared" si="49"/>
        <v/>
      </c>
      <c r="GF164" s="195"/>
      <c r="GG164" s="367"/>
      <c r="GH164" s="144"/>
      <c r="GI164" s="144"/>
      <c r="GJ164" s="144"/>
      <c r="GK164" s="144"/>
      <c r="GL164" s="144"/>
      <c r="GM164" s="144"/>
      <c r="GN164" s="144"/>
      <c r="GO164" s="144"/>
      <c r="GP164" s="144"/>
      <c r="GQ164" s="144"/>
      <c r="GR164" s="144"/>
      <c r="GS164" s="144"/>
      <c r="GT164" s="144"/>
      <c r="GU164" s="144"/>
      <c r="GV164" s="144"/>
      <c r="GW164" s="144"/>
      <c r="GX164" s="144"/>
      <c r="GY164" s="144"/>
      <c r="GZ164" s="144"/>
      <c r="HA164" s="144"/>
      <c r="HB164" s="144"/>
      <c r="HC164" s="144"/>
      <c r="HD164" s="144"/>
      <c r="HE164" s="677" t="str">
        <f t="shared" si="50"/>
        <v/>
      </c>
      <c r="HF164" s="195"/>
      <c r="HG164" s="367"/>
      <c r="HH164" s="144"/>
      <c r="HI164" s="144"/>
      <c r="HJ164" s="144"/>
      <c r="HK164" s="144"/>
      <c r="HL164" s="144"/>
      <c r="HM164" s="144"/>
      <c r="HN164" s="144"/>
      <c r="HO164" s="144"/>
      <c r="HP164" s="144"/>
      <c r="HQ164" s="144"/>
      <c r="HR164" s="144"/>
      <c r="HS164" s="144"/>
      <c r="HT164" s="144"/>
      <c r="HU164" s="144"/>
      <c r="HV164" s="144"/>
      <c r="HW164" s="144"/>
      <c r="HX164" s="144"/>
      <c r="HY164" s="144"/>
      <c r="HZ164" s="144"/>
      <c r="IA164" s="144"/>
      <c r="IB164" s="144"/>
      <c r="IC164" s="144"/>
      <c r="ID164" s="144"/>
      <c r="IE164" s="677" t="str">
        <f t="shared" si="51"/>
        <v/>
      </c>
      <c r="IF164" s="195"/>
      <c r="IG164" s="367"/>
      <c r="IH164" s="144"/>
      <c r="II164" s="144"/>
      <c r="IJ164" s="144"/>
      <c r="IK164" s="144"/>
      <c r="IL164" s="144"/>
      <c r="IM164" s="144"/>
      <c r="IN164" s="144"/>
      <c r="IO164" s="144"/>
      <c r="IP164" s="144"/>
      <c r="IQ164" s="144"/>
      <c r="IR164" s="144"/>
      <c r="IS164" s="144"/>
      <c r="IT164" s="144"/>
      <c r="IU164" s="144"/>
      <c r="IV164" s="144"/>
      <c r="IW164" s="144"/>
      <c r="IX164" s="144"/>
      <c r="IY164" s="144"/>
      <c r="IZ164" s="144"/>
      <c r="JA164" s="144"/>
      <c r="JB164" s="144"/>
      <c r="JC164" s="144"/>
      <c r="JD164" s="144"/>
      <c r="JE164" s="677" t="str">
        <f t="shared" si="52"/>
        <v/>
      </c>
      <c r="JF164" s="195"/>
      <c r="JG164" s="367"/>
      <c r="JH164" s="144"/>
      <c r="JI164" s="144"/>
      <c r="JJ164" s="144"/>
      <c r="JK164" s="144"/>
      <c r="JL164" s="144"/>
      <c r="JM164" s="144"/>
      <c r="JN164" s="144"/>
      <c r="JO164" s="144"/>
      <c r="JP164" s="144"/>
      <c r="JQ164" s="144"/>
      <c r="JR164" s="144"/>
      <c r="JS164" s="144"/>
      <c r="JT164" s="144"/>
      <c r="JU164" s="144"/>
      <c r="JV164" s="144"/>
      <c r="JW164" s="144"/>
      <c r="JX164" s="144"/>
      <c r="JY164" s="144"/>
      <c r="JZ164" s="144"/>
      <c r="KA164" s="144"/>
      <c r="KB164" s="144"/>
      <c r="KC164" s="144"/>
      <c r="KD164" s="144"/>
      <c r="KE164" s="677" t="str">
        <f t="shared" si="53"/>
        <v/>
      </c>
    </row>
    <row r="165" spans="3:291" ht="15" customHeight="1">
      <c r="C165" s="310">
        <v>142</v>
      </c>
      <c r="D165" s="303"/>
      <c r="E165" s="675"/>
      <c r="F165" s="144"/>
      <c r="G165" s="144"/>
      <c r="H165" s="367"/>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677" t="str">
        <f t="shared" si="43"/>
        <v/>
      </c>
      <c r="AF165" s="195"/>
      <c r="AG165" s="367"/>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677" t="str">
        <f t="shared" si="44"/>
        <v/>
      </c>
      <c r="BF165" s="195"/>
      <c r="BG165" s="367"/>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677" t="str">
        <f t="shared" si="45"/>
        <v/>
      </c>
      <c r="CF165" s="195"/>
      <c r="CG165" s="367"/>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677" t="str">
        <f t="shared" si="46"/>
        <v/>
      </c>
      <c r="DF165" s="195"/>
      <c r="DG165" s="367"/>
      <c r="DH165" s="144"/>
      <c r="DI165" s="144"/>
      <c r="DJ165" s="144"/>
      <c r="DK165" s="144"/>
      <c r="DL165" s="144"/>
      <c r="DM165" s="144"/>
      <c r="DN165" s="144"/>
      <c r="DO165" s="144"/>
      <c r="DP165" s="144"/>
      <c r="DQ165" s="144"/>
      <c r="DR165" s="144"/>
      <c r="DS165" s="144"/>
      <c r="DT165" s="144"/>
      <c r="DU165" s="144"/>
      <c r="DV165" s="144"/>
      <c r="DW165" s="144"/>
      <c r="DX165" s="144"/>
      <c r="DY165" s="144"/>
      <c r="DZ165" s="144"/>
      <c r="EA165" s="144"/>
      <c r="EB165" s="144"/>
      <c r="EC165" s="144"/>
      <c r="ED165" s="144"/>
      <c r="EE165" s="677" t="str">
        <f t="shared" si="47"/>
        <v/>
      </c>
      <c r="EF165" s="195"/>
      <c r="EG165" s="367"/>
      <c r="EH165" s="144"/>
      <c r="EI165" s="144"/>
      <c r="EJ165" s="144"/>
      <c r="EK165" s="144"/>
      <c r="EL165" s="144"/>
      <c r="EM165" s="144"/>
      <c r="EN165" s="144"/>
      <c r="EO165" s="144"/>
      <c r="EP165" s="144"/>
      <c r="EQ165" s="144"/>
      <c r="ER165" s="144"/>
      <c r="ES165" s="144"/>
      <c r="ET165" s="144"/>
      <c r="EU165" s="144"/>
      <c r="EV165" s="144"/>
      <c r="EW165" s="144"/>
      <c r="EX165" s="144"/>
      <c r="EY165" s="144"/>
      <c r="EZ165" s="144"/>
      <c r="FA165" s="144"/>
      <c r="FB165" s="144"/>
      <c r="FC165" s="144"/>
      <c r="FD165" s="144"/>
      <c r="FE165" s="677" t="str">
        <f t="shared" si="48"/>
        <v/>
      </c>
      <c r="FF165" s="195"/>
      <c r="FG165" s="367"/>
      <c r="FH165" s="144"/>
      <c r="FI165" s="144"/>
      <c r="FJ165" s="144"/>
      <c r="FK165" s="144"/>
      <c r="FL165" s="144"/>
      <c r="FM165" s="144"/>
      <c r="FN165" s="144"/>
      <c r="FO165" s="144"/>
      <c r="FP165" s="144"/>
      <c r="FQ165" s="144"/>
      <c r="FR165" s="144"/>
      <c r="FS165" s="144"/>
      <c r="FT165" s="144"/>
      <c r="FU165" s="144"/>
      <c r="FV165" s="144"/>
      <c r="FW165" s="144"/>
      <c r="FX165" s="144"/>
      <c r="FY165" s="144"/>
      <c r="FZ165" s="144"/>
      <c r="GA165" s="144"/>
      <c r="GB165" s="144"/>
      <c r="GC165" s="144"/>
      <c r="GD165" s="144"/>
      <c r="GE165" s="677" t="str">
        <f t="shared" si="49"/>
        <v/>
      </c>
      <c r="GF165" s="195"/>
      <c r="GG165" s="367"/>
      <c r="GH165" s="144"/>
      <c r="GI165" s="144"/>
      <c r="GJ165" s="144"/>
      <c r="GK165" s="144"/>
      <c r="GL165" s="144"/>
      <c r="GM165" s="144"/>
      <c r="GN165" s="144"/>
      <c r="GO165" s="144"/>
      <c r="GP165" s="144"/>
      <c r="GQ165" s="144"/>
      <c r="GR165" s="144"/>
      <c r="GS165" s="144"/>
      <c r="GT165" s="144"/>
      <c r="GU165" s="144"/>
      <c r="GV165" s="144"/>
      <c r="GW165" s="144"/>
      <c r="GX165" s="144"/>
      <c r="GY165" s="144"/>
      <c r="GZ165" s="144"/>
      <c r="HA165" s="144"/>
      <c r="HB165" s="144"/>
      <c r="HC165" s="144"/>
      <c r="HD165" s="144"/>
      <c r="HE165" s="677" t="str">
        <f t="shared" si="50"/>
        <v/>
      </c>
      <c r="HF165" s="195"/>
      <c r="HG165" s="367"/>
      <c r="HH165" s="144"/>
      <c r="HI165" s="144"/>
      <c r="HJ165" s="144"/>
      <c r="HK165" s="144"/>
      <c r="HL165" s="144"/>
      <c r="HM165" s="144"/>
      <c r="HN165" s="144"/>
      <c r="HO165" s="144"/>
      <c r="HP165" s="144"/>
      <c r="HQ165" s="144"/>
      <c r="HR165" s="144"/>
      <c r="HS165" s="144"/>
      <c r="HT165" s="144"/>
      <c r="HU165" s="144"/>
      <c r="HV165" s="144"/>
      <c r="HW165" s="144"/>
      <c r="HX165" s="144"/>
      <c r="HY165" s="144"/>
      <c r="HZ165" s="144"/>
      <c r="IA165" s="144"/>
      <c r="IB165" s="144"/>
      <c r="IC165" s="144"/>
      <c r="ID165" s="144"/>
      <c r="IE165" s="677" t="str">
        <f t="shared" si="51"/>
        <v/>
      </c>
      <c r="IF165" s="195"/>
      <c r="IG165" s="367"/>
      <c r="IH165" s="144"/>
      <c r="II165" s="144"/>
      <c r="IJ165" s="144"/>
      <c r="IK165" s="144"/>
      <c r="IL165" s="144"/>
      <c r="IM165" s="144"/>
      <c r="IN165" s="144"/>
      <c r="IO165" s="144"/>
      <c r="IP165" s="144"/>
      <c r="IQ165" s="144"/>
      <c r="IR165" s="144"/>
      <c r="IS165" s="144"/>
      <c r="IT165" s="144"/>
      <c r="IU165" s="144"/>
      <c r="IV165" s="144"/>
      <c r="IW165" s="144"/>
      <c r="IX165" s="144"/>
      <c r="IY165" s="144"/>
      <c r="IZ165" s="144"/>
      <c r="JA165" s="144"/>
      <c r="JB165" s="144"/>
      <c r="JC165" s="144"/>
      <c r="JD165" s="144"/>
      <c r="JE165" s="677" t="str">
        <f t="shared" si="52"/>
        <v/>
      </c>
      <c r="JF165" s="195"/>
      <c r="JG165" s="367"/>
      <c r="JH165" s="144"/>
      <c r="JI165" s="144"/>
      <c r="JJ165" s="144"/>
      <c r="JK165" s="144"/>
      <c r="JL165" s="144"/>
      <c r="JM165" s="144"/>
      <c r="JN165" s="144"/>
      <c r="JO165" s="144"/>
      <c r="JP165" s="144"/>
      <c r="JQ165" s="144"/>
      <c r="JR165" s="144"/>
      <c r="JS165" s="144"/>
      <c r="JT165" s="144"/>
      <c r="JU165" s="144"/>
      <c r="JV165" s="144"/>
      <c r="JW165" s="144"/>
      <c r="JX165" s="144"/>
      <c r="JY165" s="144"/>
      <c r="JZ165" s="144"/>
      <c r="KA165" s="144"/>
      <c r="KB165" s="144"/>
      <c r="KC165" s="144"/>
      <c r="KD165" s="144"/>
      <c r="KE165" s="677" t="str">
        <f t="shared" si="53"/>
        <v/>
      </c>
    </row>
    <row r="166" spans="3:291" ht="15" customHeight="1">
      <c r="C166" s="310">
        <v>143</v>
      </c>
      <c r="D166" s="303"/>
      <c r="E166" s="675"/>
      <c r="F166" s="144"/>
      <c r="G166" s="144"/>
      <c r="H166" s="367"/>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677" t="str">
        <f t="shared" si="43"/>
        <v/>
      </c>
      <c r="AF166" s="195"/>
      <c r="AG166" s="367"/>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677" t="str">
        <f t="shared" si="44"/>
        <v/>
      </c>
      <c r="BF166" s="195"/>
      <c r="BG166" s="367"/>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677" t="str">
        <f t="shared" si="45"/>
        <v/>
      </c>
      <c r="CF166" s="195"/>
      <c r="CG166" s="367"/>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677" t="str">
        <f t="shared" si="46"/>
        <v/>
      </c>
      <c r="DF166" s="195"/>
      <c r="DG166" s="367"/>
      <c r="DH166" s="144"/>
      <c r="DI166" s="144"/>
      <c r="DJ166" s="144"/>
      <c r="DK166" s="144"/>
      <c r="DL166" s="144"/>
      <c r="DM166" s="144"/>
      <c r="DN166" s="144"/>
      <c r="DO166" s="144"/>
      <c r="DP166" s="144"/>
      <c r="DQ166" s="144"/>
      <c r="DR166" s="144"/>
      <c r="DS166" s="144"/>
      <c r="DT166" s="144"/>
      <c r="DU166" s="144"/>
      <c r="DV166" s="144"/>
      <c r="DW166" s="144"/>
      <c r="DX166" s="144"/>
      <c r="DY166" s="144"/>
      <c r="DZ166" s="144"/>
      <c r="EA166" s="144"/>
      <c r="EB166" s="144"/>
      <c r="EC166" s="144"/>
      <c r="ED166" s="144"/>
      <c r="EE166" s="677" t="str">
        <f t="shared" si="47"/>
        <v/>
      </c>
      <c r="EF166" s="195"/>
      <c r="EG166" s="367"/>
      <c r="EH166" s="144"/>
      <c r="EI166" s="144"/>
      <c r="EJ166" s="144"/>
      <c r="EK166" s="144"/>
      <c r="EL166" s="144"/>
      <c r="EM166" s="144"/>
      <c r="EN166" s="144"/>
      <c r="EO166" s="144"/>
      <c r="EP166" s="144"/>
      <c r="EQ166" s="144"/>
      <c r="ER166" s="144"/>
      <c r="ES166" s="144"/>
      <c r="ET166" s="144"/>
      <c r="EU166" s="144"/>
      <c r="EV166" s="144"/>
      <c r="EW166" s="144"/>
      <c r="EX166" s="144"/>
      <c r="EY166" s="144"/>
      <c r="EZ166" s="144"/>
      <c r="FA166" s="144"/>
      <c r="FB166" s="144"/>
      <c r="FC166" s="144"/>
      <c r="FD166" s="144"/>
      <c r="FE166" s="677" t="str">
        <f t="shared" si="48"/>
        <v/>
      </c>
      <c r="FF166" s="195"/>
      <c r="FG166" s="367"/>
      <c r="FH166" s="144"/>
      <c r="FI166" s="144"/>
      <c r="FJ166" s="144"/>
      <c r="FK166" s="144"/>
      <c r="FL166" s="144"/>
      <c r="FM166" s="144"/>
      <c r="FN166" s="144"/>
      <c r="FO166" s="144"/>
      <c r="FP166" s="144"/>
      <c r="FQ166" s="144"/>
      <c r="FR166" s="144"/>
      <c r="FS166" s="144"/>
      <c r="FT166" s="144"/>
      <c r="FU166" s="144"/>
      <c r="FV166" s="144"/>
      <c r="FW166" s="144"/>
      <c r="FX166" s="144"/>
      <c r="FY166" s="144"/>
      <c r="FZ166" s="144"/>
      <c r="GA166" s="144"/>
      <c r="GB166" s="144"/>
      <c r="GC166" s="144"/>
      <c r="GD166" s="144"/>
      <c r="GE166" s="677" t="str">
        <f t="shared" si="49"/>
        <v/>
      </c>
      <c r="GF166" s="195"/>
      <c r="GG166" s="367"/>
      <c r="GH166" s="144"/>
      <c r="GI166" s="144"/>
      <c r="GJ166" s="144"/>
      <c r="GK166" s="144"/>
      <c r="GL166" s="144"/>
      <c r="GM166" s="144"/>
      <c r="GN166" s="144"/>
      <c r="GO166" s="144"/>
      <c r="GP166" s="144"/>
      <c r="GQ166" s="144"/>
      <c r="GR166" s="144"/>
      <c r="GS166" s="144"/>
      <c r="GT166" s="144"/>
      <c r="GU166" s="144"/>
      <c r="GV166" s="144"/>
      <c r="GW166" s="144"/>
      <c r="GX166" s="144"/>
      <c r="GY166" s="144"/>
      <c r="GZ166" s="144"/>
      <c r="HA166" s="144"/>
      <c r="HB166" s="144"/>
      <c r="HC166" s="144"/>
      <c r="HD166" s="144"/>
      <c r="HE166" s="677" t="str">
        <f t="shared" si="50"/>
        <v/>
      </c>
      <c r="HF166" s="195"/>
      <c r="HG166" s="367"/>
      <c r="HH166" s="144"/>
      <c r="HI166" s="144"/>
      <c r="HJ166" s="144"/>
      <c r="HK166" s="144"/>
      <c r="HL166" s="144"/>
      <c r="HM166" s="144"/>
      <c r="HN166" s="144"/>
      <c r="HO166" s="144"/>
      <c r="HP166" s="144"/>
      <c r="HQ166" s="144"/>
      <c r="HR166" s="144"/>
      <c r="HS166" s="144"/>
      <c r="HT166" s="144"/>
      <c r="HU166" s="144"/>
      <c r="HV166" s="144"/>
      <c r="HW166" s="144"/>
      <c r="HX166" s="144"/>
      <c r="HY166" s="144"/>
      <c r="HZ166" s="144"/>
      <c r="IA166" s="144"/>
      <c r="IB166" s="144"/>
      <c r="IC166" s="144"/>
      <c r="ID166" s="144"/>
      <c r="IE166" s="677" t="str">
        <f t="shared" si="51"/>
        <v/>
      </c>
      <c r="IF166" s="195"/>
      <c r="IG166" s="367"/>
      <c r="IH166" s="144"/>
      <c r="II166" s="144"/>
      <c r="IJ166" s="144"/>
      <c r="IK166" s="144"/>
      <c r="IL166" s="144"/>
      <c r="IM166" s="144"/>
      <c r="IN166" s="144"/>
      <c r="IO166" s="144"/>
      <c r="IP166" s="144"/>
      <c r="IQ166" s="144"/>
      <c r="IR166" s="144"/>
      <c r="IS166" s="144"/>
      <c r="IT166" s="144"/>
      <c r="IU166" s="144"/>
      <c r="IV166" s="144"/>
      <c r="IW166" s="144"/>
      <c r="IX166" s="144"/>
      <c r="IY166" s="144"/>
      <c r="IZ166" s="144"/>
      <c r="JA166" s="144"/>
      <c r="JB166" s="144"/>
      <c r="JC166" s="144"/>
      <c r="JD166" s="144"/>
      <c r="JE166" s="677" t="str">
        <f t="shared" si="52"/>
        <v/>
      </c>
      <c r="JF166" s="195"/>
      <c r="JG166" s="367"/>
      <c r="JH166" s="144"/>
      <c r="JI166" s="144"/>
      <c r="JJ166" s="144"/>
      <c r="JK166" s="144"/>
      <c r="JL166" s="144"/>
      <c r="JM166" s="144"/>
      <c r="JN166" s="144"/>
      <c r="JO166" s="144"/>
      <c r="JP166" s="144"/>
      <c r="JQ166" s="144"/>
      <c r="JR166" s="144"/>
      <c r="JS166" s="144"/>
      <c r="JT166" s="144"/>
      <c r="JU166" s="144"/>
      <c r="JV166" s="144"/>
      <c r="JW166" s="144"/>
      <c r="JX166" s="144"/>
      <c r="JY166" s="144"/>
      <c r="JZ166" s="144"/>
      <c r="KA166" s="144"/>
      <c r="KB166" s="144"/>
      <c r="KC166" s="144"/>
      <c r="KD166" s="144"/>
      <c r="KE166" s="677" t="str">
        <f t="shared" si="53"/>
        <v/>
      </c>
    </row>
    <row r="167" spans="3:291" ht="15" customHeight="1">
      <c r="C167" s="310">
        <v>144</v>
      </c>
      <c r="D167" s="303"/>
      <c r="E167" s="675"/>
      <c r="F167" s="144"/>
      <c r="G167" s="144"/>
      <c r="H167" s="367"/>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677" t="str">
        <f t="shared" si="43"/>
        <v/>
      </c>
      <c r="AF167" s="195"/>
      <c r="AG167" s="367"/>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677" t="str">
        <f t="shared" si="44"/>
        <v/>
      </c>
      <c r="BF167" s="195"/>
      <c r="BG167" s="367"/>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677" t="str">
        <f t="shared" si="45"/>
        <v/>
      </c>
      <c r="CF167" s="195"/>
      <c r="CG167" s="367"/>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677" t="str">
        <f t="shared" si="46"/>
        <v/>
      </c>
      <c r="DF167" s="195"/>
      <c r="DG167" s="367"/>
      <c r="DH167" s="144"/>
      <c r="DI167" s="144"/>
      <c r="DJ167" s="144"/>
      <c r="DK167" s="144"/>
      <c r="DL167" s="144"/>
      <c r="DM167" s="144"/>
      <c r="DN167" s="144"/>
      <c r="DO167" s="144"/>
      <c r="DP167" s="144"/>
      <c r="DQ167" s="144"/>
      <c r="DR167" s="144"/>
      <c r="DS167" s="144"/>
      <c r="DT167" s="144"/>
      <c r="DU167" s="144"/>
      <c r="DV167" s="144"/>
      <c r="DW167" s="144"/>
      <c r="DX167" s="144"/>
      <c r="DY167" s="144"/>
      <c r="DZ167" s="144"/>
      <c r="EA167" s="144"/>
      <c r="EB167" s="144"/>
      <c r="EC167" s="144"/>
      <c r="ED167" s="144"/>
      <c r="EE167" s="677" t="str">
        <f t="shared" si="47"/>
        <v/>
      </c>
      <c r="EF167" s="195"/>
      <c r="EG167" s="367"/>
      <c r="EH167" s="144"/>
      <c r="EI167" s="144"/>
      <c r="EJ167" s="144"/>
      <c r="EK167" s="144"/>
      <c r="EL167" s="144"/>
      <c r="EM167" s="144"/>
      <c r="EN167" s="144"/>
      <c r="EO167" s="144"/>
      <c r="EP167" s="144"/>
      <c r="EQ167" s="144"/>
      <c r="ER167" s="144"/>
      <c r="ES167" s="144"/>
      <c r="ET167" s="144"/>
      <c r="EU167" s="144"/>
      <c r="EV167" s="144"/>
      <c r="EW167" s="144"/>
      <c r="EX167" s="144"/>
      <c r="EY167" s="144"/>
      <c r="EZ167" s="144"/>
      <c r="FA167" s="144"/>
      <c r="FB167" s="144"/>
      <c r="FC167" s="144"/>
      <c r="FD167" s="144"/>
      <c r="FE167" s="677" t="str">
        <f t="shared" si="48"/>
        <v/>
      </c>
      <c r="FF167" s="195"/>
      <c r="FG167" s="367"/>
      <c r="FH167" s="144"/>
      <c r="FI167" s="144"/>
      <c r="FJ167" s="144"/>
      <c r="FK167" s="144"/>
      <c r="FL167" s="144"/>
      <c r="FM167" s="144"/>
      <c r="FN167" s="144"/>
      <c r="FO167" s="144"/>
      <c r="FP167" s="144"/>
      <c r="FQ167" s="144"/>
      <c r="FR167" s="144"/>
      <c r="FS167" s="144"/>
      <c r="FT167" s="144"/>
      <c r="FU167" s="144"/>
      <c r="FV167" s="144"/>
      <c r="FW167" s="144"/>
      <c r="FX167" s="144"/>
      <c r="FY167" s="144"/>
      <c r="FZ167" s="144"/>
      <c r="GA167" s="144"/>
      <c r="GB167" s="144"/>
      <c r="GC167" s="144"/>
      <c r="GD167" s="144"/>
      <c r="GE167" s="677" t="str">
        <f t="shared" si="49"/>
        <v/>
      </c>
      <c r="GF167" s="195"/>
      <c r="GG167" s="367"/>
      <c r="GH167" s="144"/>
      <c r="GI167" s="144"/>
      <c r="GJ167" s="144"/>
      <c r="GK167" s="144"/>
      <c r="GL167" s="144"/>
      <c r="GM167" s="144"/>
      <c r="GN167" s="144"/>
      <c r="GO167" s="144"/>
      <c r="GP167" s="144"/>
      <c r="GQ167" s="144"/>
      <c r="GR167" s="144"/>
      <c r="GS167" s="144"/>
      <c r="GT167" s="144"/>
      <c r="GU167" s="144"/>
      <c r="GV167" s="144"/>
      <c r="GW167" s="144"/>
      <c r="GX167" s="144"/>
      <c r="GY167" s="144"/>
      <c r="GZ167" s="144"/>
      <c r="HA167" s="144"/>
      <c r="HB167" s="144"/>
      <c r="HC167" s="144"/>
      <c r="HD167" s="144"/>
      <c r="HE167" s="677" t="str">
        <f t="shared" si="50"/>
        <v/>
      </c>
      <c r="HF167" s="195"/>
      <c r="HG167" s="367"/>
      <c r="HH167" s="144"/>
      <c r="HI167" s="144"/>
      <c r="HJ167" s="144"/>
      <c r="HK167" s="144"/>
      <c r="HL167" s="144"/>
      <c r="HM167" s="144"/>
      <c r="HN167" s="144"/>
      <c r="HO167" s="144"/>
      <c r="HP167" s="144"/>
      <c r="HQ167" s="144"/>
      <c r="HR167" s="144"/>
      <c r="HS167" s="144"/>
      <c r="HT167" s="144"/>
      <c r="HU167" s="144"/>
      <c r="HV167" s="144"/>
      <c r="HW167" s="144"/>
      <c r="HX167" s="144"/>
      <c r="HY167" s="144"/>
      <c r="HZ167" s="144"/>
      <c r="IA167" s="144"/>
      <c r="IB167" s="144"/>
      <c r="IC167" s="144"/>
      <c r="ID167" s="144"/>
      <c r="IE167" s="677" t="str">
        <f t="shared" si="51"/>
        <v/>
      </c>
      <c r="IF167" s="195"/>
      <c r="IG167" s="367"/>
      <c r="IH167" s="144"/>
      <c r="II167" s="144"/>
      <c r="IJ167" s="144"/>
      <c r="IK167" s="144"/>
      <c r="IL167" s="144"/>
      <c r="IM167" s="144"/>
      <c r="IN167" s="144"/>
      <c r="IO167" s="144"/>
      <c r="IP167" s="144"/>
      <c r="IQ167" s="144"/>
      <c r="IR167" s="144"/>
      <c r="IS167" s="144"/>
      <c r="IT167" s="144"/>
      <c r="IU167" s="144"/>
      <c r="IV167" s="144"/>
      <c r="IW167" s="144"/>
      <c r="IX167" s="144"/>
      <c r="IY167" s="144"/>
      <c r="IZ167" s="144"/>
      <c r="JA167" s="144"/>
      <c r="JB167" s="144"/>
      <c r="JC167" s="144"/>
      <c r="JD167" s="144"/>
      <c r="JE167" s="677" t="str">
        <f t="shared" si="52"/>
        <v/>
      </c>
      <c r="JF167" s="195"/>
      <c r="JG167" s="367"/>
      <c r="JH167" s="144"/>
      <c r="JI167" s="144"/>
      <c r="JJ167" s="144"/>
      <c r="JK167" s="144"/>
      <c r="JL167" s="144"/>
      <c r="JM167" s="144"/>
      <c r="JN167" s="144"/>
      <c r="JO167" s="144"/>
      <c r="JP167" s="144"/>
      <c r="JQ167" s="144"/>
      <c r="JR167" s="144"/>
      <c r="JS167" s="144"/>
      <c r="JT167" s="144"/>
      <c r="JU167" s="144"/>
      <c r="JV167" s="144"/>
      <c r="JW167" s="144"/>
      <c r="JX167" s="144"/>
      <c r="JY167" s="144"/>
      <c r="JZ167" s="144"/>
      <c r="KA167" s="144"/>
      <c r="KB167" s="144"/>
      <c r="KC167" s="144"/>
      <c r="KD167" s="144"/>
      <c r="KE167" s="677" t="str">
        <f t="shared" si="53"/>
        <v/>
      </c>
    </row>
    <row r="168" spans="3:291" ht="15" customHeight="1">
      <c r="C168" s="310">
        <v>145</v>
      </c>
      <c r="D168" s="303"/>
      <c r="E168" s="675"/>
      <c r="F168" s="144"/>
      <c r="G168" s="144"/>
      <c r="H168" s="367"/>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677" t="str">
        <f t="shared" si="43"/>
        <v/>
      </c>
      <c r="AF168" s="195"/>
      <c r="AG168" s="367"/>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677" t="str">
        <f t="shared" si="44"/>
        <v/>
      </c>
      <c r="BF168" s="195"/>
      <c r="BG168" s="367"/>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677" t="str">
        <f t="shared" si="45"/>
        <v/>
      </c>
      <c r="CF168" s="195"/>
      <c r="CG168" s="367"/>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677" t="str">
        <f t="shared" si="46"/>
        <v/>
      </c>
      <c r="DF168" s="195"/>
      <c r="DG168" s="367"/>
      <c r="DH168" s="144"/>
      <c r="DI168" s="144"/>
      <c r="DJ168" s="144"/>
      <c r="DK168" s="144"/>
      <c r="DL168" s="144"/>
      <c r="DM168" s="144"/>
      <c r="DN168" s="144"/>
      <c r="DO168" s="144"/>
      <c r="DP168" s="144"/>
      <c r="DQ168" s="144"/>
      <c r="DR168" s="144"/>
      <c r="DS168" s="144"/>
      <c r="DT168" s="144"/>
      <c r="DU168" s="144"/>
      <c r="DV168" s="144"/>
      <c r="DW168" s="144"/>
      <c r="DX168" s="144"/>
      <c r="DY168" s="144"/>
      <c r="DZ168" s="144"/>
      <c r="EA168" s="144"/>
      <c r="EB168" s="144"/>
      <c r="EC168" s="144"/>
      <c r="ED168" s="144"/>
      <c r="EE168" s="677" t="str">
        <f t="shared" si="47"/>
        <v/>
      </c>
      <c r="EF168" s="195"/>
      <c r="EG168" s="367"/>
      <c r="EH168" s="144"/>
      <c r="EI168" s="144"/>
      <c r="EJ168" s="144"/>
      <c r="EK168" s="144"/>
      <c r="EL168" s="144"/>
      <c r="EM168" s="144"/>
      <c r="EN168" s="144"/>
      <c r="EO168" s="144"/>
      <c r="EP168" s="144"/>
      <c r="EQ168" s="144"/>
      <c r="ER168" s="144"/>
      <c r="ES168" s="144"/>
      <c r="ET168" s="144"/>
      <c r="EU168" s="144"/>
      <c r="EV168" s="144"/>
      <c r="EW168" s="144"/>
      <c r="EX168" s="144"/>
      <c r="EY168" s="144"/>
      <c r="EZ168" s="144"/>
      <c r="FA168" s="144"/>
      <c r="FB168" s="144"/>
      <c r="FC168" s="144"/>
      <c r="FD168" s="144"/>
      <c r="FE168" s="677" t="str">
        <f t="shared" si="48"/>
        <v/>
      </c>
      <c r="FF168" s="195"/>
      <c r="FG168" s="367"/>
      <c r="FH168" s="144"/>
      <c r="FI168" s="144"/>
      <c r="FJ168" s="144"/>
      <c r="FK168" s="144"/>
      <c r="FL168" s="144"/>
      <c r="FM168" s="144"/>
      <c r="FN168" s="144"/>
      <c r="FO168" s="144"/>
      <c r="FP168" s="144"/>
      <c r="FQ168" s="144"/>
      <c r="FR168" s="144"/>
      <c r="FS168" s="144"/>
      <c r="FT168" s="144"/>
      <c r="FU168" s="144"/>
      <c r="FV168" s="144"/>
      <c r="FW168" s="144"/>
      <c r="FX168" s="144"/>
      <c r="FY168" s="144"/>
      <c r="FZ168" s="144"/>
      <c r="GA168" s="144"/>
      <c r="GB168" s="144"/>
      <c r="GC168" s="144"/>
      <c r="GD168" s="144"/>
      <c r="GE168" s="677" t="str">
        <f t="shared" si="49"/>
        <v/>
      </c>
      <c r="GF168" s="195"/>
      <c r="GG168" s="367"/>
      <c r="GH168" s="144"/>
      <c r="GI168" s="144"/>
      <c r="GJ168" s="144"/>
      <c r="GK168" s="144"/>
      <c r="GL168" s="144"/>
      <c r="GM168" s="144"/>
      <c r="GN168" s="144"/>
      <c r="GO168" s="144"/>
      <c r="GP168" s="144"/>
      <c r="GQ168" s="144"/>
      <c r="GR168" s="144"/>
      <c r="GS168" s="144"/>
      <c r="GT168" s="144"/>
      <c r="GU168" s="144"/>
      <c r="GV168" s="144"/>
      <c r="GW168" s="144"/>
      <c r="GX168" s="144"/>
      <c r="GY168" s="144"/>
      <c r="GZ168" s="144"/>
      <c r="HA168" s="144"/>
      <c r="HB168" s="144"/>
      <c r="HC168" s="144"/>
      <c r="HD168" s="144"/>
      <c r="HE168" s="677" t="str">
        <f t="shared" si="50"/>
        <v/>
      </c>
      <c r="HF168" s="195"/>
      <c r="HG168" s="367"/>
      <c r="HH168" s="144"/>
      <c r="HI168" s="144"/>
      <c r="HJ168" s="144"/>
      <c r="HK168" s="144"/>
      <c r="HL168" s="144"/>
      <c r="HM168" s="144"/>
      <c r="HN168" s="144"/>
      <c r="HO168" s="144"/>
      <c r="HP168" s="144"/>
      <c r="HQ168" s="144"/>
      <c r="HR168" s="144"/>
      <c r="HS168" s="144"/>
      <c r="HT168" s="144"/>
      <c r="HU168" s="144"/>
      <c r="HV168" s="144"/>
      <c r="HW168" s="144"/>
      <c r="HX168" s="144"/>
      <c r="HY168" s="144"/>
      <c r="HZ168" s="144"/>
      <c r="IA168" s="144"/>
      <c r="IB168" s="144"/>
      <c r="IC168" s="144"/>
      <c r="ID168" s="144"/>
      <c r="IE168" s="677" t="str">
        <f t="shared" si="51"/>
        <v/>
      </c>
      <c r="IF168" s="195"/>
      <c r="IG168" s="367"/>
      <c r="IH168" s="144"/>
      <c r="II168" s="144"/>
      <c r="IJ168" s="144"/>
      <c r="IK168" s="144"/>
      <c r="IL168" s="144"/>
      <c r="IM168" s="144"/>
      <c r="IN168" s="144"/>
      <c r="IO168" s="144"/>
      <c r="IP168" s="144"/>
      <c r="IQ168" s="144"/>
      <c r="IR168" s="144"/>
      <c r="IS168" s="144"/>
      <c r="IT168" s="144"/>
      <c r="IU168" s="144"/>
      <c r="IV168" s="144"/>
      <c r="IW168" s="144"/>
      <c r="IX168" s="144"/>
      <c r="IY168" s="144"/>
      <c r="IZ168" s="144"/>
      <c r="JA168" s="144"/>
      <c r="JB168" s="144"/>
      <c r="JC168" s="144"/>
      <c r="JD168" s="144"/>
      <c r="JE168" s="677" t="str">
        <f t="shared" si="52"/>
        <v/>
      </c>
      <c r="JF168" s="195"/>
      <c r="JG168" s="367"/>
      <c r="JH168" s="144"/>
      <c r="JI168" s="144"/>
      <c r="JJ168" s="144"/>
      <c r="JK168" s="144"/>
      <c r="JL168" s="144"/>
      <c r="JM168" s="144"/>
      <c r="JN168" s="144"/>
      <c r="JO168" s="144"/>
      <c r="JP168" s="144"/>
      <c r="JQ168" s="144"/>
      <c r="JR168" s="144"/>
      <c r="JS168" s="144"/>
      <c r="JT168" s="144"/>
      <c r="JU168" s="144"/>
      <c r="JV168" s="144"/>
      <c r="JW168" s="144"/>
      <c r="JX168" s="144"/>
      <c r="JY168" s="144"/>
      <c r="JZ168" s="144"/>
      <c r="KA168" s="144"/>
      <c r="KB168" s="144"/>
      <c r="KC168" s="144"/>
      <c r="KD168" s="144"/>
      <c r="KE168" s="677" t="str">
        <f t="shared" si="53"/>
        <v/>
      </c>
    </row>
    <row r="169" spans="3:291" ht="15" customHeight="1">
      <c r="C169" s="310">
        <v>146</v>
      </c>
      <c r="D169" s="303"/>
      <c r="E169" s="675"/>
      <c r="F169" s="144"/>
      <c r="G169" s="144"/>
      <c r="H169" s="367"/>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677" t="str">
        <f t="shared" si="43"/>
        <v/>
      </c>
      <c r="AF169" s="195"/>
      <c r="AG169" s="367"/>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677" t="str">
        <f t="shared" si="44"/>
        <v/>
      </c>
      <c r="BF169" s="195"/>
      <c r="BG169" s="367"/>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677" t="str">
        <f t="shared" si="45"/>
        <v/>
      </c>
      <c r="CF169" s="195"/>
      <c r="CG169" s="367"/>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677" t="str">
        <f t="shared" si="46"/>
        <v/>
      </c>
      <c r="DF169" s="195"/>
      <c r="DG169" s="367"/>
      <c r="DH169" s="144"/>
      <c r="DI169" s="144"/>
      <c r="DJ169" s="144"/>
      <c r="DK169" s="144"/>
      <c r="DL169" s="144"/>
      <c r="DM169" s="144"/>
      <c r="DN169" s="144"/>
      <c r="DO169" s="144"/>
      <c r="DP169" s="144"/>
      <c r="DQ169" s="144"/>
      <c r="DR169" s="144"/>
      <c r="DS169" s="144"/>
      <c r="DT169" s="144"/>
      <c r="DU169" s="144"/>
      <c r="DV169" s="144"/>
      <c r="DW169" s="144"/>
      <c r="DX169" s="144"/>
      <c r="DY169" s="144"/>
      <c r="DZ169" s="144"/>
      <c r="EA169" s="144"/>
      <c r="EB169" s="144"/>
      <c r="EC169" s="144"/>
      <c r="ED169" s="144"/>
      <c r="EE169" s="677" t="str">
        <f t="shared" si="47"/>
        <v/>
      </c>
      <c r="EF169" s="195"/>
      <c r="EG169" s="367"/>
      <c r="EH169" s="144"/>
      <c r="EI169" s="144"/>
      <c r="EJ169" s="144"/>
      <c r="EK169" s="144"/>
      <c r="EL169" s="144"/>
      <c r="EM169" s="144"/>
      <c r="EN169" s="144"/>
      <c r="EO169" s="144"/>
      <c r="EP169" s="144"/>
      <c r="EQ169" s="144"/>
      <c r="ER169" s="144"/>
      <c r="ES169" s="144"/>
      <c r="ET169" s="144"/>
      <c r="EU169" s="144"/>
      <c r="EV169" s="144"/>
      <c r="EW169" s="144"/>
      <c r="EX169" s="144"/>
      <c r="EY169" s="144"/>
      <c r="EZ169" s="144"/>
      <c r="FA169" s="144"/>
      <c r="FB169" s="144"/>
      <c r="FC169" s="144"/>
      <c r="FD169" s="144"/>
      <c r="FE169" s="677" t="str">
        <f t="shared" si="48"/>
        <v/>
      </c>
      <c r="FF169" s="195"/>
      <c r="FG169" s="367"/>
      <c r="FH169" s="144"/>
      <c r="FI169" s="144"/>
      <c r="FJ169" s="144"/>
      <c r="FK169" s="144"/>
      <c r="FL169" s="144"/>
      <c r="FM169" s="144"/>
      <c r="FN169" s="144"/>
      <c r="FO169" s="144"/>
      <c r="FP169" s="144"/>
      <c r="FQ169" s="144"/>
      <c r="FR169" s="144"/>
      <c r="FS169" s="144"/>
      <c r="FT169" s="144"/>
      <c r="FU169" s="144"/>
      <c r="FV169" s="144"/>
      <c r="FW169" s="144"/>
      <c r="FX169" s="144"/>
      <c r="FY169" s="144"/>
      <c r="FZ169" s="144"/>
      <c r="GA169" s="144"/>
      <c r="GB169" s="144"/>
      <c r="GC169" s="144"/>
      <c r="GD169" s="144"/>
      <c r="GE169" s="677" t="str">
        <f t="shared" si="49"/>
        <v/>
      </c>
      <c r="GF169" s="195"/>
      <c r="GG169" s="367"/>
      <c r="GH169" s="144"/>
      <c r="GI169" s="144"/>
      <c r="GJ169" s="144"/>
      <c r="GK169" s="144"/>
      <c r="GL169" s="144"/>
      <c r="GM169" s="144"/>
      <c r="GN169" s="144"/>
      <c r="GO169" s="144"/>
      <c r="GP169" s="144"/>
      <c r="GQ169" s="144"/>
      <c r="GR169" s="144"/>
      <c r="GS169" s="144"/>
      <c r="GT169" s="144"/>
      <c r="GU169" s="144"/>
      <c r="GV169" s="144"/>
      <c r="GW169" s="144"/>
      <c r="GX169" s="144"/>
      <c r="GY169" s="144"/>
      <c r="GZ169" s="144"/>
      <c r="HA169" s="144"/>
      <c r="HB169" s="144"/>
      <c r="HC169" s="144"/>
      <c r="HD169" s="144"/>
      <c r="HE169" s="677" t="str">
        <f t="shared" si="50"/>
        <v/>
      </c>
      <c r="HF169" s="195"/>
      <c r="HG169" s="367"/>
      <c r="HH169" s="144"/>
      <c r="HI169" s="144"/>
      <c r="HJ169" s="144"/>
      <c r="HK169" s="144"/>
      <c r="HL169" s="144"/>
      <c r="HM169" s="144"/>
      <c r="HN169" s="144"/>
      <c r="HO169" s="144"/>
      <c r="HP169" s="144"/>
      <c r="HQ169" s="144"/>
      <c r="HR169" s="144"/>
      <c r="HS169" s="144"/>
      <c r="HT169" s="144"/>
      <c r="HU169" s="144"/>
      <c r="HV169" s="144"/>
      <c r="HW169" s="144"/>
      <c r="HX169" s="144"/>
      <c r="HY169" s="144"/>
      <c r="HZ169" s="144"/>
      <c r="IA169" s="144"/>
      <c r="IB169" s="144"/>
      <c r="IC169" s="144"/>
      <c r="ID169" s="144"/>
      <c r="IE169" s="677" t="str">
        <f t="shared" si="51"/>
        <v/>
      </c>
      <c r="IF169" s="195"/>
      <c r="IG169" s="367"/>
      <c r="IH169" s="144"/>
      <c r="II169" s="144"/>
      <c r="IJ169" s="144"/>
      <c r="IK169" s="144"/>
      <c r="IL169" s="144"/>
      <c r="IM169" s="144"/>
      <c r="IN169" s="144"/>
      <c r="IO169" s="144"/>
      <c r="IP169" s="144"/>
      <c r="IQ169" s="144"/>
      <c r="IR169" s="144"/>
      <c r="IS169" s="144"/>
      <c r="IT169" s="144"/>
      <c r="IU169" s="144"/>
      <c r="IV169" s="144"/>
      <c r="IW169" s="144"/>
      <c r="IX169" s="144"/>
      <c r="IY169" s="144"/>
      <c r="IZ169" s="144"/>
      <c r="JA169" s="144"/>
      <c r="JB169" s="144"/>
      <c r="JC169" s="144"/>
      <c r="JD169" s="144"/>
      <c r="JE169" s="677" t="str">
        <f t="shared" si="52"/>
        <v/>
      </c>
      <c r="JF169" s="195"/>
      <c r="JG169" s="367"/>
      <c r="JH169" s="144"/>
      <c r="JI169" s="144"/>
      <c r="JJ169" s="144"/>
      <c r="JK169" s="144"/>
      <c r="JL169" s="144"/>
      <c r="JM169" s="144"/>
      <c r="JN169" s="144"/>
      <c r="JO169" s="144"/>
      <c r="JP169" s="144"/>
      <c r="JQ169" s="144"/>
      <c r="JR169" s="144"/>
      <c r="JS169" s="144"/>
      <c r="JT169" s="144"/>
      <c r="JU169" s="144"/>
      <c r="JV169" s="144"/>
      <c r="JW169" s="144"/>
      <c r="JX169" s="144"/>
      <c r="JY169" s="144"/>
      <c r="JZ169" s="144"/>
      <c r="KA169" s="144"/>
      <c r="KB169" s="144"/>
      <c r="KC169" s="144"/>
      <c r="KD169" s="144"/>
      <c r="KE169" s="677" t="str">
        <f t="shared" si="53"/>
        <v/>
      </c>
    </row>
    <row r="170" spans="3:291" ht="15" customHeight="1">
      <c r="C170" s="310">
        <v>147</v>
      </c>
      <c r="D170" s="303"/>
      <c r="E170" s="675"/>
      <c r="F170" s="144"/>
      <c r="G170" s="144"/>
      <c r="H170" s="367"/>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677" t="str">
        <f t="shared" si="43"/>
        <v/>
      </c>
      <c r="AF170" s="195"/>
      <c r="AG170" s="367"/>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677" t="str">
        <f t="shared" si="44"/>
        <v/>
      </c>
      <c r="BF170" s="195"/>
      <c r="BG170" s="367"/>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677" t="str">
        <f t="shared" si="45"/>
        <v/>
      </c>
      <c r="CF170" s="195"/>
      <c r="CG170" s="367"/>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677" t="str">
        <f t="shared" si="46"/>
        <v/>
      </c>
      <c r="DF170" s="195"/>
      <c r="DG170" s="367"/>
      <c r="DH170" s="144"/>
      <c r="DI170" s="144"/>
      <c r="DJ170" s="144"/>
      <c r="DK170" s="144"/>
      <c r="DL170" s="144"/>
      <c r="DM170" s="144"/>
      <c r="DN170" s="144"/>
      <c r="DO170" s="144"/>
      <c r="DP170" s="144"/>
      <c r="DQ170" s="144"/>
      <c r="DR170" s="144"/>
      <c r="DS170" s="144"/>
      <c r="DT170" s="144"/>
      <c r="DU170" s="144"/>
      <c r="DV170" s="144"/>
      <c r="DW170" s="144"/>
      <c r="DX170" s="144"/>
      <c r="DY170" s="144"/>
      <c r="DZ170" s="144"/>
      <c r="EA170" s="144"/>
      <c r="EB170" s="144"/>
      <c r="EC170" s="144"/>
      <c r="ED170" s="144"/>
      <c r="EE170" s="677" t="str">
        <f t="shared" si="47"/>
        <v/>
      </c>
      <c r="EF170" s="195"/>
      <c r="EG170" s="367"/>
      <c r="EH170" s="144"/>
      <c r="EI170" s="144"/>
      <c r="EJ170" s="144"/>
      <c r="EK170" s="144"/>
      <c r="EL170" s="144"/>
      <c r="EM170" s="144"/>
      <c r="EN170" s="144"/>
      <c r="EO170" s="144"/>
      <c r="EP170" s="144"/>
      <c r="EQ170" s="144"/>
      <c r="ER170" s="144"/>
      <c r="ES170" s="144"/>
      <c r="ET170" s="144"/>
      <c r="EU170" s="144"/>
      <c r="EV170" s="144"/>
      <c r="EW170" s="144"/>
      <c r="EX170" s="144"/>
      <c r="EY170" s="144"/>
      <c r="EZ170" s="144"/>
      <c r="FA170" s="144"/>
      <c r="FB170" s="144"/>
      <c r="FC170" s="144"/>
      <c r="FD170" s="144"/>
      <c r="FE170" s="677" t="str">
        <f t="shared" si="48"/>
        <v/>
      </c>
      <c r="FF170" s="195"/>
      <c r="FG170" s="367"/>
      <c r="FH170" s="144"/>
      <c r="FI170" s="144"/>
      <c r="FJ170" s="144"/>
      <c r="FK170" s="144"/>
      <c r="FL170" s="144"/>
      <c r="FM170" s="144"/>
      <c r="FN170" s="144"/>
      <c r="FO170" s="144"/>
      <c r="FP170" s="144"/>
      <c r="FQ170" s="144"/>
      <c r="FR170" s="144"/>
      <c r="FS170" s="144"/>
      <c r="FT170" s="144"/>
      <c r="FU170" s="144"/>
      <c r="FV170" s="144"/>
      <c r="FW170" s="144"/>
      <c r="FX170" s="144"/>
      <c r="FY170" s="144"/>
      <c r="FZ170" s="144"/>
      <c r="GA170" s="144"/>
      <c r="GB170" s="144"/>
      <c r="GC170" s="144"/>
      <c r="GD170" s="144"/>
      <c r="GE170" s="677" t="str">
        <f t="shared" si="49"/>
        <v/>
      </c>
      <c r="GF170" s="195"/>
      <c r="GG170" s="367"/>
      <c r="GH170" s="144"/>
      <c r="GI170" s="144"/>
      <c r="GJ170" s="144"/>
      <c r="GK170" s="144"/>
      <c r="GL170" s="144"/>
      <c r="GM170" s="144"/>
      <c r="GN170" s="144"/>
      <c r="GO170" s="144"/>
      <c r="GP170" s="144"/>
      <c r="GQ170" s="144"/>
      <c r="GR170" s="144"/>
      <c r="GS170" s="144"/>
      <c r="GT170" s="144"/>
      <c r="GU170" s="144"/>
      <c r="GV170" s="144"/>
      <c r="GW170" s="144"/>
      <c r="GX170" s="144"/>
      <c r="GY170" s="144"/>
      <c r="GZ170" s="144"/>
      <c r="HA170" s="144"/>
      <c r="HB170" s="144"/>
      <c r="HC170" s="144"/>
      <c r="HD170" s="144"/>
      <c r="HE170" s="677" t="str">
        <f t="shared" si="50"/>
        <v/>
      </c>
      <c r="HF170" s="195"/>
      <c r="HG170" s="367"/>
      <c r="HH170" s="144"/>
      <c r="HI170" s="144"/>
      <c r="HJ170" s="144"/>
      <c r="HK170" s="144"/>
      <c r="HL170" s="144"/>
      <c r="HM170" s="144"/>
      <c r="HN170" s="144"/>
      <c r="HO170" s="144"/>
      <c r="HP170" s="144"/>
      <c r="HQ170" s="144"/>
      <c r="HR170" s="144"/>
      <c r="HS170" s="144"/>
      <c r="HT170" s="144"/>
      <c r="HU170" s="144"/>
      <c r="HV170" s="144"/>
      <c r="HW170" s="144"/>
      <c r="HX170" s="144"/>
      <c r="HY170" s="144"/>
      <c r="HZ170" s="144"/>
      <c r="IA170" s="144"/>
      <c r="IB170" s="144"/>
      <c r="IC170" s="144"/>
      <c r="ID170" s="144"/>
      <c r="IE170" s="677" t="str">
        <f t="shared" si="51"/>
        <v/>
      </c>
      <c r="IF170" s="195"/>
      <c r="IG170" s="367"/>
      <c r="IH170" s="144"/>
      <c r="II170" s="144"/>
      <c r="IJ170" s="144"/>
      <c r="IK170" s="144"/>
      <c r="IL170" s="144"/>
      <c r="IM170" s="144"/>
      <c r="IN170" s="144"/>
      <c r="IO170" s="144"/>
      <c r="IP170" s="144"/>
      <c r="IQ170" s="144"/>
      <c r="IR170" s="144"/>
      <c r="IS170" s="144"/>
      <c r="IT170" s="144"/>
      <c r="IU170" s="144"/>
      <c r="IV170" s="144"/>
      <c r="IW170" s="144"/>
      <c r="IX170" s="144"/>
      <c r="IY170" s="144"/>
      <c r="IZ170" s="144"/>
      <c r="JA170" s="144"/>
      <c r="JB170" s="144"/>
      <c r="JC170" s="144"/>
      <c r="JD170" s="144"/>
      <c r="JE170" s="677" t="str">
        <f t="shared" si="52"/>
        <v/>
      </c>
      <c r="JF170" s="195"/>
      <c r="JG170" s="367"/>
      <c r="JH170" s="144"/>
      <c r="JI170" s="144"/>
      <c r="JJ170" s="144"/>
      <c r="JK170" s="144"/>
      <c r="JL170" s="144"/>
      <c r="JM170" s="144"/>
      <c r="JN170" s="144"/>
      <c r="JO170" s="144"/>
      <c r="JP170" s="144"/>
      <c r="JQ170" s="144"/>
      <c r="JR170" s="144"/>
      <c r="JS170" s="144"/>
      <c r="JT170" s="144"/>
      <c r="JU170" s="144"/>
      <c r="JV170" s="144"/>
      <c r="JW170" s="144"/>
      <c r="JX170" s="144"/>
      <c r="JY170" s="144"/>
      <c r="JZ170" s="144"/>
      <c r="KA170" s="144"/>
      <c r="KB170" s="144"/>
      <c r="KC170" s="144"/>
      <c r="KD170" s="144"/>
      <c r="KE170" s="677" t="str">
        <f t="shared" si="53"/>
        <v/>
      </c>
    </row>
    <row r="171" spans="3:291" ht="15" customHeight="1">
      <c r="C171" s="310">
        <v>148</v>
      </c>
      <c r="D171" s="303"/>
      <c r="E171" s="675"/>
      <c r="F171" s="144"/>
      <c r="G171" s="144"/>
      <c r="H171" s="367"/>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677" t="str">
        <f t="shared" si="43"/>
        <v/>
      </c>
      <c r="AF171" s="195"/>
      <c r="AG171" s="367"/>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677" t="str">
        <f t="shared" si="44"/>
        <v/>
      </c>
      <c r="BF171" s="195"/>
      <c r="BG171" s="367"/>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677" t="str">
        <f t="shared" si="45"/>
        <v/>
      </c>
      <c r="CF171" s="195"/>
      <c r="CG171" s="367"/>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677" t="str">
        <f t="shared" si="46"/>
        <v/>
      </c>
      <c r="DF171" s="195"/>
      <c r="DG171" s="367"/>
      <c r="DH171" s="144"/>
      <c r="DI171" s="144"/>
      <c r="DJ171" s="144"/>
      <c r="DK171" s="144"/>
      <c r="DL171" s="144"/>
      <c r="DM171" s="144"/>
      <c r="DN171" s="144"/>
      <c r="DO171" s="144"/>
      <c r="DP171" s="144"/>
      <c r="DQ171" s="144"/>
      <c r="DR171" s="144"/>
      <c r="DS171" s="144"/>
      <c r="DT171" s="144"/>
      <c r="DU171" s="144"/>
      <c r="DV171" s="144"/>
      <c r="DW171" s="144"/>
      <c r="DX171" s="144"/>
      <c r="DY171" s="144"/>
      <c r="DZ171" s="144"/>
      <c r="EA171" s="144"/>
      <c r="EB171" s="144"/>
      <c r="EC171" s="144"/>
      <c r="ED171" s="144"/>
      <c r="EE171" s="677" t="str">
        <f t="shared" si="47"/>
        <v/>
      </c>
      <c r="EF171" s="195"/>
      <c r="EG171" s="367"/>
      <c r="EH171" s="144"/>
      <c r="EI171" s="144"/>
      <c r="EJ171" s="144"/>
      <c r="EK171" s="144"/>
      <c r="EL171" s="144"/>
      <c r="EM171" s="144"/>
      <c r="EN171" s="144"/>
      <c r="EO171" s="144"/>
      <c r="EP171" s="144"/>
      <c r="EQ171" s="144"/>
      <c r="ER171" s="144"/>
      <c r="ES171" s="144"/>
      <c r="ET171" s="144"/>
      <c r="EU171" s="144"/>
      <c r="EV171" s="144"/>
      <c r="EW171" s="144"/>
      <c r="EX171" s="144"/>
      <c r="EY171" s="144"/>
      <c r="EZ171" s="144"/>
      <c r="FA171" s="144"/>
      <c r="FB171" s="144"/>
      <c r="FC171" s="144"/>
      <c r="FD171" s="144"/>
      <c r="FE171" s="677" t="str">
        <f t="shared" si="48"/>
        <v/>
      </c>
      <c r="FF171" s="195"/>
      <c r="FG171" s="367"/>
      <c r="FH171" s="144"/>
      <c r="FI171" s="144"/>
      <c r="FJ171" s="144"/>
      <c r="FK171" s="144"/>
      <c r="FL171" s="144"/>
      <c r="FM171" s="144"/>
      <c r="FN171" s="144"/>
      <c r="FO171" s="144"/>
      <c r="FP171" s="144"/>
      <c r="FQ171" s="144"/>
      <c r="FR171" s="144"/>
      <c r="FS171" s="144"/>
      <c r="FT171" s="144"/>
      <c r="FU171" s="144"/>
      <c r="FV171" s="144"/>
      <c r="FW171" s="144"/>
      <c r="FX171" s="144"/>
      <c r="FY171" s="144"/>
      <c r="FZ171" s="144"/>
      <c r="GA171" s="144"/>
      <c r="GB171" s="144"/>
      <c r="GC171" s="144"/>
      <c r="GD171" s="144"/>
      <c r="GE171" s="677" t="str">
        <f t="shared" si="49"/>
        <v/>
      </c>
      <c r="GF171" s="195"/>
      <c r="GG171" s="367"/>
      <c r="GH171" s="144"/>
      <c r="GI171" s="144"/>
      <c r="GJ171" s="144"/>
      <c r="GK171" s="144"/>
      <c r="GL171" s="144"/>
      <c r="GM171" s="144"/>
      <c r="GN171" s="144"/>
      <c r="GO171" s="144"/>
      <c r="GP171" s="144"/>
      <c r="GQ171" s="144"/>
      <c r="GR171" s="144"/>
      <c r="GS171" s="144"/>
      <c r="GT171" s="144"/>
      <c r="GU171" s="144"/>
      <c r="GV171" s="144"/>
      <c r="GW171" s="144"/>
      <c r="GX171" s="144"/>
      <c r="GY171" s="144"/>
      <c r="GZ171" s="144"/>
      <c r="HA171" s="144"/>
      <c r="HB171" s="144"/>
      <c r="HC171" s="144"/>
      <c r="HD171" s="144"/>
      <c r="HE171" s="677" t="str">
        <f t="shared" si="50"/>
        <v/>
      </c>
      <c r="HF171" s="195"/>
      <c r="HG171" s="367"/>
      <c r="HH171" s="144"/>
      <c r="HI171" s="144"/>
      <c r="HJ171" s="144"/>
      <c r="HK171" s="144"/>
      <c r="HL171" s="144"/>
      <c r="HM171" s="144"/>
      <c r="HN171" s="144"/>
      <c r="HO171" s="144"/>
      <c r="HP171" s="144"/>
      <c r="HQ171" s="144"/>
      <c r="HR171" s="144"/>
      <c r="HS171" s="144"/>
      <c r="HT171" s="144"/>
      <c r="HU171" s="144"/>
      <c r="HV171" s="144"/>
      <c r="HW171" s="144"/>
      <c r="HX171" s="144"/>
      <c r="HY171" s="144"/>
      <c r="HZ171" s="144"/>
      <c r="IA171" s="144"/>
      <c r="IB171" s="144"/>
      <c r="IC171" s="144"/>
      <c r="ID171" s="144"/>
      <c r="IE171" s="677" t="str">
        <f t="shared" si="51"/>
        <v/>
      </c>
      <c r="IF171" s="195"/>
      <c r="IG171" s="367"/>
      <c r="IH171" s="144"/>
      <c r="II171" s="144"/>
      <c r="IJ171" s="144"/>
      <c r="IK171" s="144"/>
      <c r="IL171" s="144"/>
      <c r="IM171" s="144"/>
      <c r="IN171" s="144"/>
      <c r="IO171" s="144"/>
      <c r="IP171" s="144"/>
      <c r="IQ171" s="144"/>
      <c r="IR171" s="144"/>
      <c r="IS171" s="144"/>
      <c r="IT171" s="144"/>
      <c r="IU171" s="144"/>
      <c r="IV171" s="144"/>
      <c r="IW171" s="144"/>
      <c r="IX171" s="144"/>
      <c r="IY171" s="144"/>
      <c r="IZ171" s="144"/>
      <c r="JA171" s="144"/>
      <c r="JB171" s="144"/>
      <c r="JC171" s="144"/>
      <c r="JD171" s="144"/>
      <c r="JE171" s="677" t="str">
        <f t="shared" si="52"/>
        <v/>
      </c>
      <c r="JF171" s="195"/>
      <c r="JG171" s="367"/>
      <c r="JH171" s="144"/>
      <c r="JI171" s="144"/>
      <c r="JJ171" s="144"/>
      <c r="JK171" s="144"/>
      <c r="JL171" s="144"/>
      <c r="JM171" s="144"/>
      <c r="JN171" s="144"/>
      <c r="JO171" s="144"/>
      <c r="JP171" s="144"/>
      <c r="JQ171" s="144"/>
      <c r="JR171" s="144"/>
      <c r="JS171" s="144"/>
      <c r="JT171" s="144"/>
      <c r="JU171" s="144"/>
      <c r="JV171" s="144"/>
      <c r="JW171" s="144"/>
      <c r="JX171" s="144"/>
      <c r="JY171" s="144"/>
      <c r="JZ171" s="144"/>
      <c r="KA171" s="144"/>
      <c r="KB171" s="144"/>
      <c r="KC171" s="144"/>
      <c r="KD171" s="144"/>
      <c r="KE171" s="677" t="str">
        <f t="shared" si="53"/>
        <v/>
      </c>
    </row>
    <row r="172" spans="3:291" ht="15" customHeight="1">
      <c r="C172" s="310">
        <v>149</v>
      </c>
      <c r="D172" s="303"/>
      <c r="E172" s="675"/>
      <c r="F172" s="144"/>
      <c r="G172" s="144"/>
      <c r="H172" s="367"/>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677" t="str">
        <f t="shared" si="43"/>
        <v/>
      </c>
      <c r="AF172" s="195"/>
      <c r="AG172" s="367"/>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677" t="str">
        <f t="shared" si="44"/>
        <v/>
      </c>
      <c r="BF172" s="195"/>
      <c r="BG172" s="367"/>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677" t="str">
        <f t="shared" si="45"/>
        <v/>
      </c>
      <c r="CF172" s="195"/>
      <c r="CG172" s="367"/>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677" t="str">
        <f t="shared" si="46"/>
        <v/>
      </c>
      <c r="DF172" s="195"/>
      <c r="DG172" s="367"/>
      <c r="DH172" s="144"/>
      <c r="DI172" s="144"/>
      <c r="DJ172" s="144"/>
      <c r="DK172" s="144"/>
      <c r="DL172" s="144"/>
      <c r="DM172" s="144"/>
      <c r="DN172" s="144"/>
      <c r="DO172" s="144"/>
      <c r="DP172" s="144"/>
      <c r="DQ172" s="144"/>
      <c r="DR172" s="144"/>
      <c r="DS172" s="144"/>
      <c r="DT172" s="144"/>
      <c r="DU172" s="144"/>
      <c r="DV172" s="144"/>
      <c r="DW172" s="144"/>
      <c r="DX172" s="144"/>
      <c r="DY172" s="144"/>
      <c r="DZ172" s="144"/>
      <c r="EA172" s="144"/>
      <c r="EB172" s="144"/>
      <c r="EC172" s="144"/>
      <c r="ED172" s="144"/>
      <c r="EE172" s="677" t="str">
        <f t="shared" si="47"/>
        <v/>
      </c>
      <c r="EF172" s="195"/>
      <c r="EG172" s="367"/>
      <c r="EH172" s="144"/>
      <c r="EI172" s="144"/>
      <c r="EJ172" s="144"/>
      <c r="EK172" s="144"/>
      <c r="EL172" s="144"/>
      <c r="EM172" s="144"/>
      <c r="EN172" s="144"/>
      <c r="EO172" s="144"/>
      <c r="EP172" s="144"/>
      <c r="EQ172" s="144"/>
      <c r="ER172" s="144"/>
      <c r="ES172" s="144"/>
      <c r="ET172" s="144"/>
      <c r="EU172" s="144"/>
      <c r="EV172" s="144"/>
      <c r="EW172" s="144"/>
      <c r="EX172" s="144"/>
      <c r="EY172" s="144"/>
      <c r="EZ172" s="144"/>
      <c r="FA172" s="144"/>
      <c r="FB172" s="144"/>
      <c r="FC172" s="144"/>
      <c r="FD172" s="144"/>
      <c r="FE172" s="677" t="str">
        <f t="shared" si="48"/>
        <v/>
      </c>
      <c r="FF172" s="195"/>
      <c r="FG172" s="367"/>
      <c r="FH172" s="144"/>
      <c r="FI172" s="144"/>
      <c r="FJ172" s="144"/>
      <c r="FK172" s="144"/>
      <c r="FL172" s="144"/>
      <c r="FM172" s="144"/>
      <c r="FN172" s="144"/>
      <c r="FO172" s="144"/>
      <c r="FP172" s="144"/>
      <c r="FQ172" s="144"/>
      <c r="FR172" s="144"/>
      <c r="FS172" s="144"/>
      <c r="FT172" s="144"/>
      <c r="FU172" s="144"/>
      <c r="FV172" s="144"/>
      <c r="FW172" s="144"/>
      <c r="FX172" s="144"/>
      <c r="FY172" s="144"/>
      <c r="FZ172" s="144"/>
      <c r="GA172" s="144"/>
      <c r="GB172" s="144"/>
      <c r="GC172" s="144"/>
      <c r="GD172" s="144"/>
      <c r="GE172" s="677" t="str">
        <f t="shared" si="49"/>
        <v/>
      </c>
      <c r="GF172" s="195"/>
      <c r="GG172" s="367"/>
      <c r="GH172" s="144"/>
      <c r="GI172" s="144"/>
      <c r="GJ172" s="144"/>
      <c r="GK172" s="144"/>
      <c r="GL172" s="144"/>
      <c r="GM172" s="144"/>
      <c r="GN172" s="144"/>
      <c r="GO172" s="144"/>
      <c r="GP172" s="144"/>
      <c r="GQ172" s="144"/>
      <c r="GR172" s="144"/>
      <c r="GS172" s="144"/>
      <c r="GT172" s="144"/>
      <c r="GU172" s="144"/>
      <c r="GV172" s="144"/>
      <c r="GW172" s="144"/>
      <c r="GX172" s="144"/>
      <c r="GY172" s="144"/>
      <c r="GZ172" s="144"/>
      <c r="HA172" s="144"/>
      <c r="HB172" s="144"/>
      <c r="HC172" s="144"/>
      <c r="HD172" s="144"/>
      <c r="HE172" s="677" t="str">
        <f t="shared" si="50"/>
        <v/>
      </c>
      <c r="HF172" s="195"/>
      <c r="HG172" s="367"/>
      <c r="HH172" s="144"/>
      <c r="HI172" s="144"/>
      <c r="HJ172" s="144"/>
      <c r="HK172" s="144"/>
      <c r="HL172" s="144"/>
      <c r="HM172" s="144"/>
      <c r="HN172" s="144"/>
      <c r="HO172" s="144"/>
      <c r="HP172" s="144"/>
      <c r="HQ172" s="144"/>
      <c r="HR172" s="144"/>
      <c r="HS172" s="144"/>
      <c r="HT172" s="144"/>
      <c r="HU172" s="144"/>
      <c r="HV172" s="144"/>
      <c r="HW172" s="144"/>
      <c r="HX172" s="144"/>
      <c r="HY172" s="144"/>
      <c r="HZ172" s="144"/>
      <c r="IA172" s="144"/>
      <c r="IB172" s="144"/>
      <c r="IC172" s="144"/>
      <c r="ID172" s="144"/>
      <c r="IE172" s="677" t="str">
        <f t="shared" si="51"/>
        <v/>
      </c>
      <c r="IF172" s="195"/>
      <c r="IG172" s="367"/>
      <c r="IH172" s="144"/>
      <c r="II172" s="144"/>
      <c r="IJ172" s="144"/>
      <c r="IK172" s="144"/>
      <c r="IL172" s="144"/>
      <c r="IM172" s="144"/>
      <c r="IN172" s="144"/>
      <c r="IO172" s="144"/>
      <c r="IP172" s="144"/>
      <c r="IQ172" s="144"/>
      <c r="IR172" s="144"/>
      <c r="IS172" s="144"/>
      <c r="IT172" s="144"/>
      <c r="IU172" s="144"/>
      <c r="IV172" s="144"/>
      <c r="IW172" s="144"/>
      <c r="IX172" s="144"/>
      <c r="IY172" s="144"/>
      <c r="IZ172" s="144"/>
      <c r="JA172" s="144"/>
      <c r="JB172" s="144"/>
      <c r="JC172" s="144"/>
      <c r="JD172" s="144"/>
      <c r="JE172" s="677" t="str">
        <f t="shared" si="52"/>
        <v/>
      </c>
      <c r="JF172" s="195"/>
      <c r="JG172" s="367"/>
      <c r="JH172" s="144"/>
      <c r="JI172" s="144"/>
      <c r="JJ172" s="144"/>
      <c r="JK172" s="144"/>
      <c r="JL172" s="144"/>
      <c r="JM172" s="144"/>
      <c r="JN172" s="144"/>
      <c r="JO172" s="144"/>
      <c r="JP172" s="144"/>
      <c r="JQ172" s="144"/>
      <c r="JR172" s="144"/>
      <c r="JS172" s="144"/>
      <c r="JT172" s="144"/>
      <c r="JU172" s="144"/>
      <c r="JV172" s="144"/>
      <c r="JW172" s="144"/>
      <c r="JX172" s="144"/>
      <c r="JY172" s="144"/>
      <c r="JZ172" s="144"/>
      <c r="KA172" s="144"/>
      <c r="KB172" s="144"/>
      <c r="KC172" s="144"/>
      <c r="KD172" s="144"/>
      <c r="KE172" s="677" t="str">
        <f t="shared" si="53"/>
        <v/>
      </c>
    </row>
    <row r="173" spans="3:291" ht="15" customHeight="1">
      <c r="C173" s="310">
        <v>150</v>
      </c>
      <c r="D173" s="303"/>
      <c r="E173" s="675"/>
      <c r="F173" s="144"/>
      <c r="G173" s="144"/>
      <c r="H173" s="367"/>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677" t="str">
        <f t="shared" si="43"/>
        <v/>
      </c>
      <c r="AF173" s="195"/>
      <c r="AG173" s="367"/>
      <c r="AH173" s="144"/>
      <c r="AI173" s="144"/>
      <c r="AJ173" s="144"/>
      <c r="AK173" s="144"/>
      <c r="AL173" s="144"/>
      <c r="AM173" s="144"/>
      <c r="AN173" s="144"/>
      <c r="AO173" s="144"/>
      <c r="AP173" s="144"/>
      <c r="AQ173" s="144"/>
      <c r="AR173" s="144"/>
      <c r="AS173" s="144"/>
      <c r="AT173" s="144"/>
      <c r="AU173" s="144"/>
      <c r="AV173" s="144"/>
      <c r="AW173" s="144"/>
      <c r="AX173" s="144"/>
      <c r="AY173" s="144"/>
      <c r="AZ173" s="144"/>
      <c r="BA173" s="144"/>
      <c r="BB173" s="144"/>
      <c r="BC173" s="144"/>
      <c r="BD173" s="144"/>
      <c r="BE173" s="677" t="str">
        <f t="shared" si="44"/>
        <v/>
      </c>
      <c r="BF173" s="195"/>
      <c r="BG173" s="367"/>
      <c r="BH173" s="144"/>
      <c r="BI173" s="144"/>
      <c r="BJ173" s="144"/>
      <c r="BK173" s="144"/>
      <c r="BL173" s="144"/>
      <c r="BM173" s="144"/>
      <c r="BN173" s="144"/>
      <c r="BO173" s="144"/>
      <c r="BP173" s="144"/>
      <c r="BQ173" s="144"/>
      <c r="BR173" s="144"/>
      <c r="BS173" s="144"/>
      <c r="BT173" s="144"/>
      <c r="BU173" s="144"/>
      <c r="BV173" s="144"/>
      <c r="BW173" s="144"/>
      <c r="BX173" s="144"/>
      <c r="BY173" s="144"/>
      <c r="BZ173" s="144"/>
      <c r="CA173" s="144"/>
      <c r="CB173" s="144"/>
      <c r="CC173" s="144"/>
      <c r="CD173" s="144"/>
      <c r="CE173" s="677" t="str">
        <f t="shared" si="45"/>
        <v/>
      </c>
      <c r="CF173" s="195"/>
      <c r="CG173" s="367"/>
      <c r="CH173" s="144"/>
      <c r="CI173" s="144"/>
      <c r="CJ173" s="144"/>
      <c r="CK173" s="144"/>
      <c r="CL173" s="144"/>
      <c r="CM173" s="144"/>
      <c r="CN173" s="144"/>
      <c r="CO173" s="144"/>
      <c r="CP173" s="144"/>
      <c r="CQ173" s="144"/>
      <c r="CR173" s="144"/>
      <c r="CS173" s="144"/>
      <c r="CT173" s="144"/>
      <c r="CU173" s="144"/>
      <c r="CV173" s="144"/>
      <c r="CW173" s="144"/>
      <c r="CX173" s="144"/>
      <c r="CY173" s="144"/>
      <c r="CZ173" s="144"/>
      <c r="DA173" s="144"/>
      <c r="DB173" s="144"/>
      <c r="DC173" s="144"/>
      <c r="DD173" s="144"/>
      <c r="DE173" s="677" t="str">
        <f t="shared" si="46"/>
        <v/>
      </c>
      <c r="DF173" s="195"/>
      <c r="DG173" s="367"/>
      <c r="DH173" s="144"/>
      <c r="DI173" s="144"/>
      <c r="DJ173" s="144"/>
      <c r="DK173" s="144"/>
      <c r="DL173" s="144"/>
      <c r="DM173" s="144"/>
      <c r="DN173" s="144"/>
      <c r="DO173" s="144"/>
      <c r="DP173" s="144"/>
      <c r="DQ173" s="144"/>
      <c r="DR173" s="144"/>
      <c r="DS173" s="144"/>
      <c r="DT173" s="144"/>
      <c r="DU173" s="144"/>
      <c r="DV173" s="144"/>
      <c r="DW173" s="144"/>
      <c r="DX173" s="144"/>
      <c r="DY173" s="144"/>
      <c r="DZ173" s="144"/>
      <c r="EA173" s="144"/>
      <c r="EB173" s="144"/>
      <c r="EC173" s="144"/>
      <c r="ED173" s="144"/>
      <c r="EE173" s="677" t="str">
        <f t="shared" si="47"/>
        <v/>
      </c>
      <c r="EF173" s="195"/>
      <c r="EG173" s="367"/>
      <c r="EH173" s="144"/>
      <c r="EI173" s="144"/>
      <c r="EJ173" s="144"/>
      <c r="EK173" s="144"/>
      <c r="EL173" s="144"/>
      <c r="EM173" s="144"/>
      <c r="EN173" s="144"/>
      <c r="EO173" s="144"/>
      <c r="EP173" s="144"/>
      <c r="EQ173" s="144"/>
      <c r="ER173" s="144"/>
      <c r="ES173" s="144"/>
      <c r="ET173" s="144"/>
      <c r="EU173" s="144"/>
      <c r="EV173" s="144"/>
      <c r="EW173" s="144"/>
      <c r="EX173" s="144"/>
      <c r="EY173" s="144"/>
      <c r="EZ173" s="144"/>
      <c r="FA173" s="144"/>
      <c r="FB173" s="144"/>
      <c r="FC173" s="144"/>
      <c r="FD173" s="144"/>
      <c r="FE173" s="677" t="str">
        <f t="shared" si="48"/>
        <v/>
      </c>
      <c r="FF173" s="195"/>
      <c r="FG173" s="367"/>
      <c r="FH173" s="144"/>
      <c r="FI173" s="144"/>
      <c r="FJ173" s="144"/>
      <c r="FK173" s="144"/>
      <c r="FL173" s="144"/>
      <c r="FM173" s="144"/>
      <c r="FN173" s="144"/>
      <c r="FO173" s="144"/>
      <c r="FP173" s="144"/>
      <c r="FQ173" s="144"/>
      <c r="FR173" s="144"/>
      <c r="FS173" s="144"/>
      <c r="FT173" s="144"/>
      <c r="FU173" s="144"/>
      <c r="FV173" s="144"/>
      <c r="FW173" s="144"/>
      <c r="FX173" s="144"/>
      <c r="FY173" s="144"/>
      <c r="FZ173" s="144"/>
      <c r="GA173" s="144"/>
      <c r="GB173" s="144"/>
      <c r="GC173" s="144"/>
      <c r="GD173" s="144"/>
      <c r="GE173" s="677" t="str">
        <f t="shared" si="49"/>
        <v/>
      </c>
      <c r="GF173" s="195"/>
      <c r="GG173" s="367"/>
      <c r="GH173" s="144"/>
      <c r="GI173" s="144"/>
      <c r="GJ173" s="144"/>
      <c r="GK173" s="144"/>
      <c r="GL173" s="144"/>
      <c r="GM173" s="144"/>
      <c r="GN173" s="144"/>
      <c r="GO173" s="144"/>
      <c r="GP173" s="144"/>
      <c r="GQ173" s="144"/>
      <c r="GR173" s="144"/>
      <c r="GS173" s="144"/>
      <c r="GT173" s="144"/>
      <c r="GU173" s="144"/>
      <c r="GV173" s="144"/>
      <c r="GW173" s="144"/>
      <c r="GX173" s="144"/>
      <c r="GY173" s="144"/>
      <c r="GZ173" s="144"/>
      <c r="HA173" s="144"/>
      <c r="HB173" s="144"/>
      <c r="HC173" s="144"/>
      <c r="HD173" s="144"/>
      <c r="HE173" s="677" t="str">
        <f t="shared" si="50"/>
        <v/>
      </c>
      <c r="HF173" s="195"/>
      <c r="HG173" s="367"/>
      <c r="HH173" s="144"/>
      <c r="HI173" s="144"/>
      <c r="HJ173" s="144"/>
      <c r="HK173" s="144"/>
      <c r="HL173" s="144"/>
      <c r="HM173" s="144"/>
      <c r="HN173" s="144"/>
      <c r="HO173" s="144"/>
      <c r="HP173" s="144"/>
      <c r="HQ173" s="144"/>
      <c r="HR173" s="144"/>
      <c r="HS173" s="144"/>
      <c r="HT173" s="144"/>
      <c r="HU173" s="144"/>
      <c r="HV173" s="144"/>
      <c r="HW173" s="144"/>
      <c r="HX173" s="144"/>
      <c r="HY173" s="144"/>
      <c r="HZ173" s="144"/>
      <c r="IA173" s="144"/>
      <c r="IB173" s="144"/>
      <c r="IC173" s="144"/>
      <c r="ID173" s="144"/>
      <c r="IE173" s="677" t="str">
        <f t="shared" si="51"/>
        <v/>
      </c>
      <c r="IF173" s="195"/>
      <c r="IG173" s="367"/>
      <c r="IH173" s="144"/>
      <c r="II173" s="144"/>
      <c r="IJ173" s="144"/>
      <c r="IK173" s="144"/>
      <c r="IL173" s="144"/>
      <c r="IM173" s="144"/>
      <c r="IN173" s="144"/>
      <c r="IO173" s="144"/>
      <c r="IP173" s="144"/>
      <c r="IQ173" s="144"/>
      <c r="IR173" s="144"/>
      <c r="IS173" s="144"/>
      <c r="IT173" s="144"/>
      <c r="IU173" s="144"/>
      <c r="IV173" s="144"/>
      <c r="IW173" s="144"/>
      <c r="IX173" s="144"/>
      <c r="IY173" s="144"/>
      <c r="IZ173" s="144"/>
      <c r="JA173" s="144"/>
      <c r="JB173" s="144"/>
      <c r="JC173" s="144"/>
      <c r="JD173" s="144"/>
      <c r="JE173" s="677" t="str">
        <f t="shared" si="52"/>
        <v/>
      </c>
      <c r="JF173" s="195"/>
      <c r="JG173" s="367"/>
      <c r="JH173" s="144"/>
      <c r="JI173" s="144"/>
      <c r="JJ173" s="144"/>
      <c r="JK173" s="144"/>
      <c r="JL173" s="144"/>
      <c r="JM173" s="144"/>
      <c r="JN173" s="144"/>
      <c r="JO173" s="144"/>
      <c r="JP173" s="144"/>
      <c r="JQ173" s="144"/>
      <c r="JR173" s="144"/>
      <c r="JS173" s="144"/>
      <c r="JT173" s="144"/>
      <c r="JU173" s="144"/>
      <c r="JV173" s="144"/>
      <c r="JW173" s="144"/>
      <c r="JX173" s="144"/>
      <c r="JY173" s="144"/>
      <c r="JZ173" s="144"/>
      <c r="KA173" s="144"/>
      <c r="KB173" s="144"/>
      <c r="KC173" s="144"/>
      <c r="KD173" s="144"/>
      <c r="KE173" s="677" t="str">
        <f t="shared" si="53"/>
        <v/>
      </c>
    </row>
  </sheetData>
  <sheetProtection password="C269" sheet="1" objects="1" scenarios="1" formatCells="0" formatColumns="0" formatRows="0" insertRows="0"/>
  <mergeCells count="254">
    <mergeCell ref="IE21:IE23"/>
    <mergeCell ref="IG21:IG23"/>
    <mergeCell ref="IH21:JD21"/>
    <mergeCell ref="JE21:JE23"/>
    <mergeCell ref="HH22:ID22"/>
    <mergeCell ref="IH22:JD22"/>
    <mergeCell ref="FG21:FG23"/>
    <mergeCell ref="FH21:GD21"/>
    <mergeCell ref="GE21:GE23"/>
    <mergeCell ref="GG21:GG23"/>
    <mergeCell ref="GH21:HD21"/>
    <mergeCell ref="HE21:HE23"/>
    <mergeCell ref="FH22:GD22"/>
    <mergeCell ref="GH22:HD22"/>
    <mergeCell ref="H21:H23"/>
    <mergeCell ref="I21:AD21"/>
    <mergeCell ref="AE21:AE23"/>
    <mergeCell ref="I22:AD22"/>
    <mergeCell ref="HN18:HO18"/>
    <mergeCell ref="EH18:EI18"/>
    <mergeCell ref="EJ18:EK18"/>
    <mergeCell ref="EL18:EM18"/>
    <mergeCell ref="BN18:BO18"/>
    <mergeCell ref="CH18:CI18"/>
    <mergeCell ref="CJ18:CK18"/>
    <mergeCell ref="CL18:CM18"/>
    <mergeCell ref="CN18:CO18"/>
    <mergeCell ref="DH18:DI18"/>
    <mergeCell ref="GH18:GI18"/>
    <mergeCell ref="DJ18:DK18"/>
    <mergeCell ref="DL18:DM18"/>
    <mergeCell ref="DN18:DO18"/>
    <mergeCell ref="BG21:BG23"/>
    <mergeCell ref="BH21:CD21"/>
    <mergeCell ref="CE21:CE23"/>
    <mergeCell ref="CG21:CG23"/>
    <mergeCell ref="CH21:DD21"/>
    <mergeCell ref="DE21:DE23"/>
    <mergeCell ref="GH17:GI17"/>
    <mergeCell ref="GJ17:GK17"/>
    <mergeCell ref="DL17:DM17"/>
    <mergeCell ref="DN17:DO17"/>
    <mergeCell ref="IH18:II18"/>
    <mergeCell ref="IJ18:IK18"/>
    <mergeCell ref="IL18:IM18"/>
    <mergeCell ref="IN18:IO18"/>
    <mergeCell ref="C21:C23"/>
    <mergeCell ref="D21:D23"/>
    <mergeCell ref="E21:E23"/>
    <mergeCell ref="F21:F23"/>
    <mergeCell ref="G21:G23"/>
    <mergeCell ref="GJ18:GK18"/>
    <mergeCell ref="GL18:GM18"/>
    <mergeCell ref="GN18:GO18"/>
    <mergeCell ref="HH18:HI18"/>
    <mergeCell ref="HJ18:HK18"/>
    <mergeCell ref="HL18:HM18"/>
    <mergeCell ref="EN18:EO18"/>
    <mergeCell ref="FH18:FI18"/>
    <mergeCell ref="FJ18:FK18"/>
    <mergeCell ref="FL18:FM18"/>
    <mergeCell ref="FN18:FO18"/>
    <mergeCell ref="CL17:CM17"/>
    <mergeCell ref="CN17:CO17"/>
    <mergeCell ref="DH17:DI17"/>
    <mergeCell ref="DJ17:DK17"/>
    <mergeCell ref="IH17:II17"/>
    <mergeCell ref="IJ17:IK17"/>
    <mergeCell ref="IL17:IM17"/>
    <mergeCell ref="IN17:IO17"/>
    <mergeCell ref="C18:D18"/>
    <mergeCell ref="I18:J18"/>
    <mergeCell ref="K18:L18"/>
    <mergeCell ref="M18:N18"/>
    <mergeCell ref="O18:P18"/>
    <mergeCell ref="AH18:AI18"/>
    <mergeCell ref="GL17:GM17"/>
    <mergeCell ref="GN17:GO17"/>
    <mergeCell ref="HH17:HI17"/>
    <mergeCell ref="HJ17:HK17"/>
    <mergeCell ref="HL17:HM17"/>
    <mergeCell ref="HN17:HO17"/>
    <mergeCell ref="FH17:FI17"/>
    <mergeCell ref="FJ17:FK17"/>
    <mergeCell ref="FL17:FM17"/>
    <mergeCell ref="FN17:FO17"/>
    <mergeCell ref="IG16:IK16"/>
    <mergeCell ref="I17:J17"/>
    <mergeCell ref="K17:L17"/>
    <mergeCell ref="M17:N17"/>
    <mergeCell ref="O17:P17"/>
    <mergeCell ref="AH17:AI17"/>
    <mergeCell ref="AJ17:AK17"/>
    <mergeCell ref="HG15:HK15"/>
    <mergeCell ref="IG15:IK15"/>
    <mergeCell ref="AL17:AM17"/>
    <mergeCell ref="AN17:AO17"/>
    <mergeCell ref="BH17:BI17"/>
    <mergeCell ref="BJ17:BK17"/>
    <mergeCell ref="BL17:BM17"/>
    <mergeCell ref="BN17:BO17"/>
    <mergeCell ref="FG16:FK16"/>
    <mergeCell ref="GG16:GK16"/>
    <mergeCell ref="HG16:HK16"/>
    <mergeCell ref="EH17:EI17"/>
    <mergeCell ref="EJ17:EK17"/>
    <mergeCell ref="EL17:EM17"/>
    <mergeCell ref="EN17:EO17"/>
    <mergeCell ref="CH17:CI17"/>
    <mergeCell ref="CJ17:CK17"/>
    <mergeCell ref="C16:D17"/>
    <mergeCell ref="E16:G16"/>
    <mergeCell ref="H16:L16"/>
    <mergeCell ref="AG16:AK16"/>
    <mergeCell ref="BG16:BK16"/>
    <mergeCell ref="CG16:CK16"/>
    <mergeCell ref="DG16:DK16"/>
    <mergeCell ref="EG16:EK16"/>
    <mergeCell ref="IN12:IO12"/>
    <mergeCell ref="C15:G15"/>
    <mergeCell ref="H15:L15"/>
    <mergeCell ref="AG15:AK15"/>
    <mergeCell ref="BG15:BK15"/>
    <mergeCell ref="CG15:CK15"/>
    <mergeCell ref="DG15:DK15"/>
    <mergeCell ref="EG15:EK15"/>
    <mergeCell ref="FG15:FK15"/>
    <mergeCell ref="GG15:GK15"/>
    <mergeCell ref="HJ12:HK12"/>
    <mergeCell ref="HL12:HM12"/>
    <mergeCell ref="HN12:HO12"/>
    <mergeCell ref="IG12:II12"/>
    <mergeCell ref="IJ12:IK12"/>
    <mergeCell ref="IL12:IM12"/>
    <mergeCell ref="FN12:FO12"/>
    <mergeCell ref="GG12:GI12"/>
    <mergeCell ref="GJ12:GK12"/>
    <mergeCell ref="GL12:GM12"/>
    <mergeCell ref="GN12:GO12"/>
    <mergeCell ref="HG12:HI12"/>
    <mergeCell ref="EJ12:EK12"/>
    <mergeCell ref="EL12:EM12"/>
    <mergeCell ref="EN12:EO12"/>
    <mergeCell ref="FG12:FI12"/>
    <mergeCell ref="FJ12:FK12"/>
    <mergeCell ref="FL12:FM12"/>
    <mergeCell ref="CN12:CO12"/>
    <mergeCell ref="DG12:DI12"/>
    <mergeCell ref="DJ12:DK12"/>
    <mergeCell ref="DL12:DM12"/>
    <mergeCell ref="DN12:DO12"/>
    <mergeCell ref="EG12:EI12"/>
    <mergeCell ref="BJ12:BK12"/>
    <mergeCell ref="BL12:BM12"/>
    <mergeCell ref="BN12:BO12"/>
    <mergeCell ref="CG12:CI12"/>
    <mergeCell ref="CJ12:CK12"/>
    <mergeCell ref="CL12:CM12"/>
    <mergeCell ref="IN11:IO11"/>
    <mergeCell ref="H12:J12"/>
    <mergeCell ref="K12:L12"/>
    <mergeCell ref="M12:N12"/>
    <mergeCell ref="O12:P12"/>
    <mergeCell ref="AG12:AI12"/>
    <mergeCell ref="AJ12:AK12"/>
    <mergeCell ref="AL12:AM12"/>
    <mergeCell ref="AN12:AO12"/>
    <mergeCell ref="BG12:BI12"/>
    <mergeCell ref="HJ11:HK11"/>
    <mergeCell ref="HL11:HM11"/>
    <mergeCell ref="HN11:HO11"/>
    <mergeCell ref="IG11:II11"/>
    <mergeCell ref="IJ11:IK11"/>
    <mergeCell ref="IL11:IM11"/>
    <mergeCell ref="FN11:FO11"/>
    <mergeCell ref="GG11:GI11"/>
    <mergeCell ref="GJ11:GK11"/>
    <mergeCell ref="GL11:GM11"/>
    <mergeCell ref="GN11:GO11"/>
    <mergeCell ref="HG11:HI11"/>
    <mergeCell ref="EJ11:EK11"/>
    <mergeCell ref="EL11:EM11"/>
    <mergeCell ref="EN11:EO11"/>
    <mergeCell ref="FG11:FI11"/>
    <mergeCell ref="FJ11:FK11"/>
    <mergeCell ref="FL11:FM11"/>
    <mergeCell ref="CN11:CO11"/>
    <mergeCell ref="DG11:DI11"/>
    <mergeCell ref="DJ11:DK11"/>
    <mergeCell ref="DL11:DM11"/>
    <mergeCell ref="DN11:DO11"/>
    <mergeCell ref="EG11:EI11"/>
    <mergeCell ref="CG11:CI11"/>
    <mergeCell ref="CJ11:CK11"/>
    <mergeCell ref="CL11:CM11"/>
    <mergeCell ref="Q11:R11"/>
    <mergeCell ref="AG11:AI11"/>
    <mergeCell ref="AJ11:AK11"/>
    <mergeCell ref="AL11:AM11"/>
    <mergeCell ref="AN11:AO11"/>
    <mergeCell ref="BG11:BI11"/>
    <mergeCell ref="C4:D4"/>
    <mergeCell ref="F10:G10"/>
    <mergeCell ref="H11:J11"/>
    <mergeCell ref="K11:L11"/>
    <mergeCell ref="M11:N11"/>
    <mergeCell ref="O11:P11"/>
    <mergeCell ref="BJ11:BK11"/>
    <mergeCell ref="BL11:BM11"/>
    <mergeCell ref="BN11:BO11"/>
    <mergeCell ref="JG11:JI11"/>
    <mergeCell ref="JJ11:JK11"/>
    <mergeCell ref="JL11:JM11"/>
    <mergeCell ref="JN11:JO11"/>
    <mergeCell ref="JG12:JI12"/>
    <mergeCell ref="JJ12:JK12"/>
    <mergeCell ref="JL12:JM12"/>
    <mergeCell ref="JN12:JO12"/>
    <mergeCell ref="JG15:JK15"/>
    <mergeCell ref="KE21:KE23"/>
    <mergeCell ref="JH22:KD22"/>
    <mergeCell ref="JG16:JK16"/>
    <mergeCell ref="JH17:JI17"/>
    <mergeCell ref="JJ17:JK17"/>
    <mergeCell ref="JL17:JM17"/>
    <mergeCell ref="JN17:JO17"/>
    <mergeCell ref="JH18:JI18"/>
    <mergeCell ref="JJ18:JK18"/>
    <mergeCell ref="JL18:JM18"/>
    <mergeCell ref="JN18:JO18"/>
    <mergeCell ref="AH22:BD22"/>
    <mergeCell ref="BE21:BE23"/>
    <mergeCell ref="AH21:BD21"/>
    <mergeCell ref="AG21:AG23"/>
    <mergeCell ref="AN18:AO18"/>
    <mergeCell ref="AL18:AM18"/>
    <mergeCell ref="AJ18:AK18"/>
    <mergeCell ref="JG21:JG23"/>
    <mergeCell ref="JH21:KD21"/>
    <mergeCell ref="BH18:BI18"/>
    <mergeCell ref="BJ18:BK18"/>
    <mergeCell ref="BL18:BM18"/>
    <mergeCell ref="DG21:DG23"/>
    <mergeCell ref="DH21:ED21"/>
    <mergeCell ref="EE21:EE23"/>
    <mergeCell ref="EG21:EG23"/>
    <mergeCell ref="EH21:FD21"/>
    <mergeCell ref="FE21:FE23"/>
    <mergeCell ref="DH22:ED22"/>
    <mergeCell ref="EH22:FD22"/>
    <mergeCell ref="BH22:CD22"/>
    <mergeCell ref="CH22:DD22"/>
    <mergeCell ref="HG21:HG23"/>
    <mergeCell ref="HH21:ID21"/>
  </mergeCells>
  <conditionalFormatting sqref="F12">
    <cfRule type="cellIs" dxfId="4512" priority="1" operator="greaterThanOrEqual">
      <formula>900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KE172"/>
  <sheetViews>
    <sheetView showGridLines="0" zoomScale="80" zoomScaleNormal="80" workbookViewId="0">
      <pane xSplit="7" ySplit="3" topLeftCell="H4" activePane="bottomRight" state="frozen"/>
      <selection pane="topRight" activeCell="H1" sqref="H1"/>
      <selection pane="bottomLeft" activeCell="A4" sqref="A4"/>
      <selection pane="bottomRight" activeCell="U31" sqref="U31"/>
    </sheetView>
  </sheetViews>
  <sheetFormatPr baseColWidth="10" defaultColWidth="11.42578125" defaultRowHeight="15"/>
  <cols>
    <col min="1" max="1" width="7.85546875" style="36" customWidth="1"/>
    <col min="2" max="2" width="4.7109375" style="679" customWidth="1"/>
    <col min="3" max="3" width="19.140625" style="36" customWidth="1"/>
    <col min="4" max="4" width="7.28515625" style="36" customWidth="1"/>
    <col min="5" max="5" width="7.28515625" style="679" customWidth="1"/>
    <col min="6" max="6" width="7.85546875" style="679" customWidth="1"/>
    <col min="7" max="7" width="6.42578125" style="36" customWidth="1"/>
    <col min="8" max="30" width="3.5703125" style="679" customWidth="1"/>
    <col min="31" max="31" width="6.42578125" style="36" customWidth="1"/>
    <col min="32" max="32" width="2.85546875" style="36" customWidth="1"/>
    <col min="33" max="33" width="6.42578125" style="36" customWidth="1"/>
    <col min="34" max="56" width="3.5703125" style="679" customWidth="1"/>
    <col min="57" max="57" width="6.42578125" style="36" customWidth="1"/>
    <col min="58" max="58" width="2.85546875" style="36" customWidth="1"/>
    <col min="59" max="59" width="6.42578125" style="36" customWidth="1"/>
    <col min="60" max="82" width="3.5703125" style="679" customWidth="1"/>
    <col min="83" max="83" width="6.42578125" style="36" customWidth="1"/>
    <col min="84" max="84" width="4.140625" style="36" customWidth="1"/>
    <col min="85" max="85" width="6.42578125" style="36" customWidth="1"/>
    <col min="86" max="108" width="3.5703125" style="679" customWidth="1"/>
    <col min="109" max="109" width="6.42578125" style="36" customWidth="1"/>
    <col min="110" max="110" width="3.85546875" style="36" customWidth="1"/>
    <col min="111" max="111" width="6.42578125" style="36" customWidth="1"/>
    <col min="112" max="134" width="3.5703125" style="679" customWidth="1"/>
    <col min="135" max="135" width="6.42578125" style="36" customWidth="1"/>
    <col min="136" max="136" width="4.140625" style="36" customWidth="1"/>
    <col min="137" max="137" width="6.42578125" style="36" customWidth="1"/>
    <col min="138" max="160" width="3.5703125" style="679" customWidth="1"/>
    <col min="161" max="161" width="6.42578125" style="36" customWidth="1"/>
    <col min="162" max="162" width="4.140625" style="36" customWidth="1"/>
    <col min="163" max="163" width="6.42578125" style="36" customWidth="1"/>
    <col min="164" max="186" width="3.5703125" style="679" customWidth="1"/>
    <col min="187" max="187" width="6.42578125" style="36" customWidth="1"/>
    <col min="188" max="188" width="4.140625" style="36" customWidth="1"/>
    <col min="189" max="189" width="6.42578125" style="36" customWidth="1"/>
    <col min="190" max="212" width="3.5703125" style="679" customWidth="1"/>
    <col min="213" max="213" width="6.42578125" style="36" customWidth="1"/>
    <col min="214" max="214" width="4.140625" style="36" customWidth="1"/>
    <col min="215" max="215" width="6.42578125" style="36" customWidth="1"/>
    <col min="216" max="238" width="3.5703125" style="679" customWidth="1"/>
    <col min="239" max="239" width="6.42578125" style="36" customWidth="1"/>
    <col min="240" max="240" width="3" style="36" customWidth="1"/>
    <col min="241" max="241" width="6.42578125" style="36" customWidth="1"/>
    <col min="242" max="264" width="3.5703125" style="679" customWidth="1"/>
    <col min="265" max="265" width="6.42578125" style="36" customWidth="1"/>
    <col min="266" max="266" width="3.42578125" style="36" customWidth="1"/>
    <col min="267" max="267" width="11.42578125" style="36" customWidth="1"/>
    <col min="268" max="290" width="4.28515625" style="36" customWidth="1"/>
    <col min="291" max="16384" width="11.42578125" style="36"/>
  </cols>
  <sheetData>
    <row r="1" spans="2:290" ht="27.75" customHeight="1">
      <c r="B1" s="949" t="s">
        <v>371</v>
      </c>
      <c r="C1" s="875"/>
      <c r="D1" s="875"/>
      <c r="E1" s="876"/>
      <c r="F1" s="876"/>
      <c r="G1" s="877"/>
      <c r="H1" s="878"/>
      <c r="I1" s="878"/>
      <c r="J1" s="878"/>
      <c r="K1" s="878"/>
      <c r="L1" s="878"/>
      <c r="M1" s="878"/>
      <c r="N1" s="878"/>
      <c r="O1" s="878"/>
      <c r="P1" s="878"/>
      <c r="Q1" s="878"/>
      <c r="R1" s="878"/>
      <c r="S1" s="878"/>
      <c r="T1" s="878"/>
      <c r="U1" s="878"/>
      <c r="V1" s="878"/>
      <c r="W1" s="878"/>
      <c r="X1" s="878"/>
      <c r="Y1" s="878"/>
      <c r="Z1" s="878"/>
      <c r="AA1" s="878"/>
      <c r="AB1" s="878"/>
      <c r="AC1" s="878"/>
      <c r="AD1" s="878"/>
      <c r="AE1" s="877"/>
      <c r="AF1" s="877"/>
      <c r="AG1" s="877"/>
      <c r="AH1" s="878"/>
      <c r="AI1" s="878"/>
      <c r="AJ1" s="878"/>
    </row>
    <row r="2" spans="2:290" ht="27" customHeight="1">
      <c r="B2" s="950" t="s">
        <v>653</v>
      </c>
      <c r="C2" s="877"/>
      <c r="D2" s="877"/>
      <c r="E2" s="878"/>
      <c r="F2" s="878"/>
      <c r="G2" s="875"/>
      <c r="H2" s="876"/>
      <c r="I2" s="876"/>
      <c r="J2" s="876"/>
      <c r="K2" s="876"/>
      <c r="L2" s="876"/>
      <c r="M2" s="876"/>
      <c r="N2" s="876"/>
      <c r="O2" s="876"/>
      <c r="P2" s="876"/>
      <c r="Q2" s="876"/>
      <c r="R2" s="876"/>
      <c r="S2" s="876"/>
      <c r="T2" s="879"/>
      <c r="U2" s="879"/>
      <c r="V2" s="879"/>
      <c r="W2" s="879"/>
      <c r="X2" s="879"/>
      <c r="Y2" s="879"/>
      <c r="Z2" s="879"/>
      <c r="AA2" s="879"/>
      <c r="AB2" s="879"/>
      <c r="AC2" s="879"/>
      <c r="AD2" s="879"/>
      <c r="AE2" s="880"/>
      <c r="AF2" s="875"/>
      <c r="AG2" s="875"/>
      <c r="AH2" s="876"/>
      <c r="AI2" s="876"/>
      <c r="AJ2" s="876"/>
      <c r="AK2" s="291"/>
      <c r="AL2" s="291"/>
      <c r="AM2" s="291"/>
      <c r="AN2" s="291"/>
      <c r="AO2" s="291"/>
      <c r="AP2" s="291"/>
      <c r="AQ2" s="291"/>
      <c r="AR2" s="291"/>
      <c r="AS2" s="291"/>
      <c r="AT2" s="292"/>
      <c r="AU2" s="292"/>
      <c r="AV2" s="293"/>
      <c r="AW2" s="293"/>
      <c r="AX2" s="293"/>
      <c r="AY2" s="293"/>
      <c r="AZ2" s="293"/>
      <c r="BA2" s="293"/>
      <c r="BB2" s="293"/>
      <c r="BC2" s="293"/>
      <c r="BD2" s="293"/>
      <c r="BE2" s="286"/>
      <c r="BF2" s="285"/>
      <c r="BG2" s="285"/>
      <c r="BH2" s="291"/>
      <c r="BI2" s="291"/>
      <c r="BJ2" s="291"/>
      <c r="BK2" s="291"/>
      <c r="BL2" s="291"/>
      <c r="BM2" s="291"/>
      <c r="BN2" s="291"/>
      <c r="BO2" s="291"/>
      <c r="BP2" s="291"/>
      <c r="BQ2" s="291"/>
      <c r="BR2" s="291"/>
      <c r="BS2" s="291"/>
      <c r="BT2" s="292"/>
      <c r="BU2" s="292"/>
      <c r="BV2" s="293"/>
      <c r="BW2" s="293"/>
      <c r="BX2" s="293"/>
      <c r="BY2" s="293"/>
      <c r="BZ2" s="293"/>
      <c r="CA2" s="293"/>
      <c r="CB2" s="293"/>
      <c r="CC2" s="293"/>
      <c r="CD2" s="293"/>
      <c r="CE2" s="286"/>
      <c r="CF2" s="285"/>
      <c r="CG2" s="285"/>
      <c r="CH2" s="291"/>
      <c r="CI2" s="291"/>
      <c r="CJ2" s="291"/>
      <c r="CK2" s="291"/>
      <c r="CL2" s="291"/>
      <c r="CM2" s="291"/>
      <c r="CN2" s="291"/>
      <c r="CO2" s="291"/>
      <c r="CP2" s="291"/>
      <c r="CQ2" s="291"/>
      <c r="CR2" s="291"/>
      <c r="CS2" s="291"/>
      <c r="CT2" s="292"/>
      <c r="CU2" s="292"/>
      <c r="CV2" s="293"/>
      <c r="CW2" s="293"/>
      <c r="CX2" s="293"/>
      <c r="CY2" s="293"/>
      <c r="CZ2" s="293"/>
      <c r="DA2" s="293"/>
      <c r="DB2" s="293"/>
      <c r="DC2" s="293"/>
      <c r="DD2" s="293"/>
      <c r="DE2" s="286"/>
      <c r="DF2" s="285"/>
      <c r="DG2" s="285"/>
      <c r="DH2" s="291"/>
      <c r="DI2" s="291"/>
      <c r="DJ2" s="291"/>
      <c r="DK2" s="291"/>
      <c r="DL2" s="291"/>
      <c r="DM2" s="291"/>
      <c r="DN2" s="291"/>
      <c r="DO2" s="291"/>
      <c r="DP2" s="291"/>
      <c r="DQ2" s="291"/>
      <c r="DR2" s="291"/>
      <c r="DS2" s="291"/>
      <c r="DT2" s="292"/>
      <c r="DU2" s="292"/>
      <c r="DV2" s="293"/>
      <c r="DW2" s="293"/>
      <c r="DX2" s="293"/>
      <c r="DY2" s="293"/>
      <c r="DZ2" s="293"/>
      <c r="EA2" s="293"/>
      <c r="EB2" s="293"/>
      <c r="EC2" s="293"/>
      <c r="ED2" s="293"/>
      <c r="EE2" s="286"/>
      <c r="EF2" s="285"/>
      <c r="EG2" s="285"/>
      <c r="EH2" s="291"/>
      <c r="EI2" s="291"/>
      <c r="EJ2" s="291"/>
      <c r="EK2" s="291"/>
      <c r="EL2" s="291"/>
      <c r="EM2" s="291"/>
      <c r="EN2" s="291"/>
      <c r="EO2" s="291"/>
      <c r="EP2" s="291"/>
      <c r="EQ2" s="291"/>
      <c r="ER2" s="291"/>
      <c r="ES2" s="291"/>
      <c r="ET2" s="292"/>
      <c r="EU2" s="292"/>
      <c r="EV2" s="293"/>
      <c r="EW2" s="293"/>
      <c r="EX2" s="293"/>
      <c r="EY2" s="293"/>
      <c r="EZ2" s="293"/>
      <c r="FA2" s="293"/>
      <c r="FB2" s="293"/>
      <c r="FC2" s="293"/>
      <c r="FD2" s="293"/>
      <c r="FE2" s="286"/>
      <c r="FF2" s="285"/>
      <c r="FG2" s="285"/>
      <c r="FH2" s="291"/>
      <c r="FI2" s="291"/>
      <c r="FJ2" s="291"/>
      <c r="FK2" s="291"/>
      <c r="FL2" s="291"/>
      <c r="FM2" s="291"/>
      <c r="FN2" s="291"/>
      <c r="FO2" s="291"/>
      <c r="FP2" s="291"/>
      <c r="FQ2" s="291"/>
      <c r="FR2" s="291"/>
      <c r="FS2" s="291"/>
      <c r="FT2" s="292"/>
      <c r="FU2" s="292"/>
      <c r="FV2" s="293"/>
      <c r="FW2" s="293"/>
      <c r="FX2" s="293"/>
      <c r="FY2" s="293"/>
      <c r="FZ2" s="293"/>
      <c r="GA2" s="293"/>
      <c r="GB2" s="293"/>
      <c r="GC2" s="293"/>
      <c r="GD2" s="293"/>
      <c r="GE2" s="286"/>
      <c r="GF2" s="285"/>
      <c r="GG2" s="285"/>
      <c r="GH2" s="291"/>
      <c r="GI2" s="291"/>
      <c r="GJ2" s="291"/>
      <c r="GK2" s="291"/>
      <c r="GL2" s="291"/>
      <c r="GM2" s="291"/>
      <c r="GN2" s="291"/>
      <c r="GO2" s="291"/>
      <c r="GP2" s="291"/>
      <c r="GQ2" s="291"/>
      <c r="GR2" s="291"/>
      <c r="GS2" s="291"/>
      <c r="GT2" s="292"/>
      <c r="GU2" s="292"/>
      <c r="GV2" s="293"/>
      <c r="GW2" s="293"/>
      <c r="GX2" s="293"/>
      <c r="GY2" s="293"/>
      <c r="GZ2" s="293"/>
      <c r="HA2" s="293"/>
      <c r="HB2" s="293"/>
      <c r="HC2" s="293"/>
      <c r="HD2" s="293"/>
      <c r="HE2" s="286"/>
      <c r="HF2" s="285"/>
      <c r="HG2" s="285"/>
      <c r="HH2" s="291"/>
      <c r="HI2" s="291"/>
      <c r="HJ2" s="291"/>
      <c r="HK2" s="291"/>
      <c r="HL2" s="291"/>
      <c r="HM2" s="291"/>
      <c r="HN2" s="291"/>
      <c r="HO2" s="291"/>
      <c r="HP2" s="291"/>
      <c r="HQ2" s="291"/>
      <c r="HR2" s="291"/>
      <c r="HS2" s="291"/>
      <c r="HT2" s="292"/>
      <c r="HU2" s="292"/>
      <c r="HV2" s="293"/>
      <c r="HW2" s="293"/>
      <c r="HX2" s="293"/>
      <c r="HY2" s="293"/>
      <c r="HZ2" s="293"/>
      <c r="IA2" s="293"/>
      <c r="IB2" s="293"/>
      <c r="IC2" s="293"/>
      <c r="ID2" s="293"/>
      <c r="IE2" s="286"/>
      <c r="IF2" s="285"/>
      <c r="IG2" s="285"/>
      <c r="IH2" s="291"/>
      <c r="II2" s="291"/>
      <c r="IJ2" s="291"/>
      <c r="IK2" s="291"/>
      <c r="IL2" s="291"/>
      <c r="IM2" s="291"/>
      <c r="IN2" s="291"/>
      <c r="IO2" s="291"/>
      <c r="IP2" s="291"/>
      <c r="IQ2" s="291"/>
      <c r="IR2" s="291"/>
      <c r="IS2" s="291"/>
      <c r="IT2" s="292"/>
      <c r="IU2" s="292"/>
      <c r="IV2" s="293"/>
      <c r="IW2" s="293"/>
      <c r="IX2" s="293"/>
      <c r="IY2" s="293"/>
      <c r="IZ2" s="293"/>
      <c r="JA2" s="293"/>
      <c r="JB2" s="293"/>
      <c r="JC2" s="293"/>
      <c r="JD2" s="293"/>
      <c r="JE2" s="286"/>
    </row>
    <row r="3" spans="2:290" ht="18" customHeight="1">
      <c r="B3" s="1087"/>
      <c r="C3" s="1087"/>
      <c r="D3" s="881"/>
      <c r="E3" s="881"/>
      <c r="F3" s="881"/>
      <c r="G3" s="881"/>
      <c r="H3" s="881"/>
      <c r="I3" s="881"/>
      <c r="J3" s="881"/>
      <c r="K3" s="881"/>
      <c r="L3" s="881"/>
      <c r="M3" s="881"/>
      <c r="N3" s="881"/>
      <c r="O3" s="882"/>
      <c r="P3" s="882"/>
      <c r="Q3" s="882"/>
      <c r="R3" s="882"/>
      <c r="S3" s="882"/>
      <c r="T3" s="882"/>
      <c r="U3" s="882"/>
      <c r="V3" s="882"/>
      <c r="W3" s="882"/>
      <c r="X3" s="882"/>
      <c r="Y3" s="882"/>
      <c r="Z3" s="882"/>
      <c r="AA3" s="882"/>
      <c r="AB3" s="882"/>
      <c r="AC3" s="882"/>
      <c r="AD3" s="882"/>
      <c r="AE3" s="882"/>
      <c r="AF3" s="882"/>
      <c r="AG3" s="882"/>
      <c r="AH3" s="882"/>
      <c r="AI3" s="882"/>
      <c r="AJ3" s="882"/>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N3" s="305"/>
      <c r="BO3" s="305"/>
      <c r="BP3" s="305"/>
      <c r="BQ3" s="305"/>
      <c r="BR3" s="305"/>
      <c r="BS3" s="305"/>
      <c r="BT3" s="305"/>
      <c r="BU3" s="305"/>
      <c r="BV3" s="305"/>
      <c r="BW3" s="305"/>
      <c r="BX3" s="305"/>
      <c r="BY3" s="305"/>
      <c r="BZ3" s="305"/>
      <c r="CA3" s="305"/>
      <c r="CB3" s="305"/>
      <c r="CC3" s="305"/>
      <c r="CD3" s="305"/>
      <c r="CE3" s="305"/>
      <c r="CF3" s="305"/>
      <c r="CG3" s="305"/>
      <c r="CH3" s="305"/>
      <c r="CI3" s="305"/>
      <c r="CJ3" s="305"/>
      <c r="CK3" s="305"/>
      <c r="CL3" s="305"/>
      <c r="CM3" s="305"/>
      <c r="CN3" s="305"/>
      <c r="CO3" s="305"/>
      <c r="CP3" s="305"/>
      <c r="CQ3" s="305"/>
      <c r="CR3" s="305"/>
      <c r="CS3" s="305"/>
      <c r="CT3" s="305"/>
      <c r="CU3" s="305"/>
      <c r="CV3" s="305"/>
      <c r="CW3" s="305"/>
      <c r="CX3" s="305"/>
      <c r="CY3" s="305"/>
      <c r="CZ3" s="305"/>
      <c r="DA3" s="305"/>
      <c r="DB3" s="305"/>
      <c r="DC3" s="305"/>
      <c r="DD3" s="305"/>
      <c r="DE3" s="305"/>
      <c r="DF3" s="305"/>
      <c r="DG3" s="305"/>
      <c r="DH3" s="305"/>
      <c r="DI3" s="305"/>
      <c r="DJ3" s="305"/>
      <c r="DK3" s="305"/>
      <c r="DL3" s="305"/>
      <c r="DM3" s="305"/>
      <c r="DN3" s="305"/>
      <c r="DO3" s="305"/>
      <c r="DP3" s="305"/>
      <c r="DQ3" s="305"/>
      <c r="DR3" s="305"/>
      <c r="DS3" s="305"/>
      <c r="DT3" s="305"/>
      <c r="DU3" s="305"/>
      <c r="DV3" s="305"/>
      <c r="DW3" s="305"/>
      <c r="DX3" s="305"/>
      <c r="DY3" s="305"/>
      <c r="DZ3" s="305"/>
      <c r="EA3" s="305"/>
      <c r="EB3" s="305"/>
      <c r="EC3" s="305"/>
      <c r="ED3" s="305"/>
      <c r="EE3" s="305"/>
      <c r="EF3" s="305"/>
      <c r="EG3" s="305"/>
      <c r="EH3" s="305"/>
      <c r="EI3" s="305"/>
      <c r="EJ3" s="305"/>
      <c r="EK3" s="305"/>
      <c r="EL3" s="305"/>
      <c r="EM3" s="305"/>
      <c r="EN3" s="305"/>
      <c r="EO3" s="305"/>
      <c r="EP3" s="305"/>
      <c r="EQ3" s="305"/>
      <c r="ER3" s="305"/>
      <c r="ES3" s="305"/>
      <c r="ET3" s="305"/>
      <c r="EU3" s="305"/>
      <c r="EV3" s="305"/>
      <c r="EW3" s="305"/>
      <c r="EX3" s="305"/>
      <c r="EY3" s="305"/>
      <c r="EZ3" s="305"/>
      <c r="FA3" s="305"/>
      <c r="FB3" s="305"/>
      <c r="FC3" s="305"/>
      <c r="FD3" s="305"/>
      <c r="FE3" s="305"/>
      <c r="FF3" s="305"/>
      <c r="FG3" s="305"/>
      <c r="FH3" s="305"/>
      <c r="FI3" s="305"/>
      <c r="FJ3" s="305"/>
      <c r="FK3" s="305"/>
      <c r="FL3" s="305"/>
      <c r="FM3" s="305"/>
      <c r="FN3" s="305"/>
      <c r="FO3" s="305"/>
      <c r="FP3" s="305"/>
      <c r="FQ3" s="305"/>
      <c r="FR3" s="305"/>
      <c r="FS3" s="305"/>
      <c r="FT3" s="305"/>
      <c r="FU3" s="305"/>
      <c r="FV3" s="305"/>
      <c r="FW3" s="305"/>
      <c r="FX3" s="305"/>
      <c r="FY3" s="305"/>
      <c r="FZ3" s="305"/>
      <c r="GA3" s="305"/>
      <c r="GB3" s="305"/>
      <c r="GC3" s="305"/>
      <c r="GD3" s="305"/>
      <c r="GE3" s="305"/>
      <c r="GF3" s="305"/>
      <c r="GG3" s="305"/>
      <c r="GH3" s="305"/>
      <c r="GI3" s="305"/>
      <c r="GJ3" s="305"/>
      <c r="GK3" s="305"/>
      <c r="GL3" s="305"/>
      <c r="GM3" s="305"/>
      <c r="GN3" s="305"/>
      <c r="GO3" s="305"/>
      <c r="GP3" s="305"/>
      <c r="GQ3" s="305"/>
      <c r="GR3" s="305"/>
      <c r="GS3" s="305"/>
      <c r="GT3" s="305"/>
      <c r="GU3" s="305"/>
      <c r="GV3" s="305"/>
      <c r="GW3" s="305"/>
      <c r="GX3" s="305"/>
      <c r="GY3" s="305"/>
      <c r="GZ3" s="305"/>
      <c r="HA3" s="305"/>
      <c r="HB3" s="305"/>
      <c r="HC3" s="305"/>
      <c r="HD3" s="305"/>
      <c r="HE3" s="305"/>
      <c r="HF3" s="305"/>
      <c r="HG3" s="305"/>
      <c r="HH3" s="305"/>
      <c r="HI3" s="305"/>
      <c r="HJ3" s="305"/>
      <c r="HK3" s="305"/>
      <c r="HL3" s="305"/>
      <c r="HM3" s="305"/>
      <c r="HN3" s="305"/>
      <c r="HO3" s="305"/>
      <c r="HP3" s="305"/>
      <c r="HQ3" s="305"/>
      <c r="HR3" s="305"/>
      <c r="HS3" s="305"/>
      <c r="HT3" s="305"/>
      <c r="HU3" s="305"/>
      <c r="HV3" s="305"/>
      <c r="HW3" s="305"/>
      <c r="HX3" s="305"/>
      <c r="HY3" s="305"/>
      <c r="HZ3" s="305"/>
      <c r="IA3" s="305"/>
      <c r="IB3" s="305"/>
      <c r="IC3" s="305"/>
      <c r="ID3" s="305"/>
      <c r="IE3" s="305"/>
      <c r="IF3" s="305"/>
      <c r="IG3" s="305"/>
      <c r="IH3" s="305"/>
      <c r="II3" s="305"/>
      <c r="IJ3" s="305"/>
      <c r="IK3" s="305"/>
      <c r="IL3" s="305"/>
      <c r="IM3" s="305"/>
      <c r="IN3" s="305"/>
      <c r="IO3" s="305"/>
      <c r="IP3" s="305"/>
      <c r="IQ3" s="305"/>
      <c r="IR3" s="305"/>
      <c r="IS3" s="305"/>
      <c r="IT3" s="305"/>
      <c r="IU3" s="305"/>
      <c r="IV3" s="305"/>
      <c r="IW3" s="305"/>
      <c r="IX3" s="305"/>
      <c r="IY3" s="305"/>
      <c r="IZ3" s="305"/>
      <c r="JA3" s="305"/>
      <c r="JB3" s="305"/>
      <c r="JC3" s="305"/>
      <c r="JD3" s="305"/>
      <c r="JE3" s="286"/>
      <c r="JH3" s="294"/>
    </row>
    <row r="4" spans="2:290" ht="21" customHeight="1">
      <c r="B4" s="305"/>
      <c r="C4" s="305"/>
      <c r="D4" s="305"/>
      <c r="E4" s="305"/>
      <c r="F4" s="305"/>
      <c r="G4" s="305"/>
      <c r="H4" s="305"/>
      <c r="I4" s="305"/>
      <c r="J4" s="305"/>
      <c r="K4" s="305"/>
      <c r="L4" s="305"/>
      <c r="M4" s="305"/>
      <c r="N4" s="305"/>
      <c r="O4" s="305"/>
      <c r="P4" s="305"/>
      <c r="Q4" s="305"/>
      <c r="R4" s="305"/>
      <c r="S4" s="305"/>
      <c r="T4" s="305"/>
      <c r="U4" s="305"/>
      <c r="V4" s="986"/>
      <c r="W4" s="986"/>
      <c r="X4" s="986"/>
      <c r="Y4" s="986"/>
      <c r="Z4" s="986"/>
      <c r="AA4" s="986"/>
      <c r="AB4" s="986"/>
      <c r="AC4" s="986"/>
      <c r="AD4" s="986"/>
      <c r="AH4" s="986"/>
      <c r="AI4" s="986"/>
      <c r="AJ4" s="986"/>
      <c r="AK4" s="986"/>
      <c r="AL4" s="986"/>
      <c r="AM4" s="986"/>
      <c r="AN4" s="986"/>
      <c r="AO4" s="986"/>
      <c r="AP4" s="986"/>
      <c r="AQ4" s="986"/>
      <c r="AR4" s="986"/>
      <c r="AS4" s="986"/>
      <c r="AT4" s="986"/>
      <c r="AU4" s="986"/>
      <c r="AV4" s="986"/>
      <c r="AW4" s="986"/>
      <c r="AX4" s="986"/>
      <c r="AY4" s="986"/>
      <c r="AZ4" s="986"/>
      <c r="BA4" s="986"/>
      <c r="BB4" s="986"/>
      <c r="BC4" s="986"/>
      <c r="BD4" s="986"/>
      <c r="BH4" s="986"/>
      <c r="BI4" s="986"/>
      <c r="BJ4" s="986"/>
      <c r="BK4" s="986"/>
      <c r="BL4" s="986"/>
      <c r="BM4" s="986"/>
      <c r="BN4" s="986"/>
      <c r="BO4" s="986"/>
      <c r="BP4" s="986"/>
      <c r="BQ4" s="986"/>
      <c r="BR4" s="986"/>
      <c r="BS4" s="986"/>
      <c r="BT4" s="986"/>
      <c r="BU4" s="986"/>
      <c r="BV4" s="986"/>
      <c r="BW4" s="986"/>
      <c r="BX4" s="986"/>
      <c r="BY4" s="986"/>
      <c r="BZ4" s="986"/>
      <c r="CA4" s="986"/>
      <c r="CB4" s="986"/>
      <c r="CC4" s="986"/>
      <c r="CD4" s="986"/>
      <c r="CH4" s="986"/>
      <c r="CI4" s="986"/>
      <c r="CJ4" s="986"/>
      <c r="CK4" s="986"/>
      <c r="CL4" s="986"/>
      <c r="CM4" s="986"/>
      <c r="CN4" s="986"/>
      <c r="CO4" s="986"/>
      <c r="CP4" s="986"/>
      <c r="CQ4" s="986"/>
      <c r="CR4" s="986"/>
      <c r="CS4" s="986"/>
      <c r="CT4" s="986"/>
      <c r="CU4" s="986"/>
      <c r="CV4" s="986"/>
      <c r="CW4" s="986"/>
      <c r="CX4" s="986"/>
      <c r="CY4" s="986"/>
      <c r="CZ4" s="986"/>
      <c r="DA4" s="986"/>
      <c r="DB4" s="986"/>
      <c r="DC4" s="986"/>
      <c r="DD4" s="986"/>
      <c r="DH4" s="986"/>
      <c r="DI4" s="986"/>
      <c r="DJ4" s="986"/>
      <c r="DK4" s="986"/>
      <c r="DL4" s="986"/>
      <c r="DM4" s="986"/>
      <c r="DN4" s="986"/>
      <c r="DO4" s="986"/>
      <c r="DP4" s="986"/>
      <c r="DQ4" s="986"/>
      <c r="DR4" s="986"/>
      <c r="DS4" s="986"/>
      <c r="DT4" s="986"/>
      <c r="DU4" s="986"/>
      <c r="DV4" s="986"/>
      <c r="DW4" s="986"/>
      <c r="DX4" s="986"/>
      <c r="DY4" s="986"/>
      <c r="DZ4" s="986"/>
      <c r="EA4" s="986"/>
      <c r="EB4" s="986"/>
      <c r="EC4" s="986"/>
      <c r="ED4" s="986"/>
      <c r="EH4" s="986"/>
      <c r="EI4" s="986"/>
      <c r="EJ4" s="986"/>
      <c r="EK4" s="986"/>
      <c r="EL4" s="986"/>
      <c r="EM4" s="986"/>
      <c r="EN4" s="986"/>
      <c r="EO4" s="986"/>
      <c r="EP4" s="986"/>
      <c r="EQ4" s="986"/>
      <c r="ER4" s="986"/>
      <c r="ES4" s="986"/>
      <c r="ET4" s="986"/>
      <c r="EU4" s="986"/>
      <c r="EV4" s="986"/>
      <c r="EW4" s="986"/>
      <c r="EX4" s="986"/>
      <c r="EY4" s="986"/>
      <c r="EZ4" s="986"/>
      <c r="FA4" s="986"/>
      <c r="FB4" s="986"/>
      <c r="FC4" s="986"/>
      <c r="FD4" s="986"/>
      <c r="FH4" s="986"/>
      <c r="FI4" s="986"/>
      <c r="FJ4" s="986"/>
      <c r="FK4" s="986"/>
      <c r="FL4" s="986"/>
      <c r="FM4" s="986"/>
      <c r="FN4" s="986"/>
      <c r="FO4" s="986"/>
      <c r="FP4" s="986"/>
      <c r="FQ4" s="986"/>
      <c r="FR4" s="986"/>
      <c r="FS4" s="986"/>
      <c r="FT4" s="986"/>
      <c r="FU4" s="986"/>
      <c r="FV4" s="986"/>
      <c r="FW4" s="986"/>
      <c r="FX4" s="986"/>
      <c r="FY4" s="986"/>
      <c r="FZ4" s="986"/>
      <c r="GA4" s="986"/>
      <c r="GB4" s="986"/>
      <c r="GC4" s="986"/>
      <c r="GD4" s="986"/>
      <c r="GH4" s="986"/>
      <c r="GI4" s="986"/>
      <c r="GJ4" s="986"/>
      <c r="GK4" s="986"/>
      <c r="GL4" s="986"/>
      <c r="GM4" s="986"/>
      <c r="GN4" s="986"/>
      <c r="GO4" s="986"/>
      <c r="GP4" s="986"/>
      <c r="GQ4" s="986"/>
      <c r="GR4" s="986"/>
      <c r="GS4" s="986"/>
      <c r="GT4" s="986"/>
      <c r="GU4" s="986"/>
      <c r="GV4" s="986"/>
      <c r="GW4" s="986"/>
      <c r="GX4" s="986"/>
      <c r="GY4" s="986"/>
      <c r="GZ4" s="986"/>
      <c r="HA4" s="986"/>
      <c r="HB4" s="986"/>
      <c r="HC4" s="986"/>
      <c r="HD4" s="986"/>
      <c r="HH4" s="986"/>
      <c r="HI4" s="986"/>
      <c r="HJ4" s="986"/>
      <c r="HK4" s="986"/>
      <c r="HL4" s="986"/>
      <c r="HM4" s="986"/>
      <c r="HN4" s="986"/>
      <c r="HO4" s="986"/>
      <c r="HP4" s="986"/>
      <c r="HQ4" s="986"/>
      <c r="HR4" s="986"/>
      <c r="HS4" s="986"/>
      <c r="HT4" s="986"/>
      <c r="HU4" s="986"/>
      <c r="HV4" s="986"/>
      <c r="HW4" s="986"/>
      <c r="HX4" s="986"/>
      <c r="HY4" s="986"/>
      <c r="HZ4" s="986"/>
      <c r="IA4" s="986"/>
      <c r="IB4" s="986"/>
      <c r="IC4" s="986"/>
      <c r="ID4" s="986"/>
      <c r="IH4" s="986"/>
      <c r="II4" s="986"/>
      <c r="IJ4" s="986"/>
      <c r="IK4" s="986"/>
      <c r="IL4" s="986"/>
      <c r="IM4" s="986"/>
      <c r="IN4" s="986"/>
      <c r="IO4" s="986"/>
      <c r="IP4" s="986"/>
      <c r="IQ4" s="986"/>
      <c r="IR4" s="986"/>
      <c r="IS4" s="986"/>
      <c r="IT4" s="986"/>
      <c r="IU4" s="986"/>
      <c r="IV4" s="986"/>
      <c r="IW4" s="986"/>
      <c r="IX4" s="986"/>
      <c r="IY4" s="986"/>
      <c r="IZ4" s="986"/>
      <c r="JA4" s="986"/>
      <c r="JB4" s="986"/>
      <c r="JC4" s="986"/>
      <c r="JD4" s="986"/>
    </row>
    <row r="5" spans="2:290" ht="14.25" customHeight="1">
      <c r="B5" s="986"/>
      <c r="C5" s="295" t="s">
        <v>372</v>
      </c>
      <c r="E5" s="36"/>
      <c r="F5" s="36"/>
      <c r="H5" s="986"/>
      <c r="I5" s="986"/>
      <c r="J5" s="986"/>
      <c r="K5" s="986"/>
      <c r="L5" s="986"/>
      <c r="M5" s="986"/>
      <c r="N5" s="986"/>
      <c r="O5" s="986"/>
      <c r="P5" s="986"/>
      <c r="Q5" s="986"/>
      <c r="R5" s="986"/>
      <c r="S5" s="986"/>
      <c r="T5" s="986"/>
      <c r="U5" s="986"/>
      <c r="V5" s="986"/>
      <c r="W5" s="986"/>
      <c r="X5" s="986"/>
      <c r="Y5" s="986"/>
      <c r="Z5" s="986"/>
      <c r="AA5" s="986"/>
      <c r="AB5" s="986"/>
      <c r="AC5" s="986"/>
      <c r="AD5" s="986"/>
      <c r="AH5" s="986"/>
      <c r="AI5" s="986"/>
      <c r="AJ5" s="986"/>
      <c r="AK5" s="986"/>
      <c r="AL5" s="986"/>
      <c r="AM5" s="986"/>
      <c r="AN5" s="986"/>
      <c r="AO5" s="986"/>
      <c r="AP5" s="986"/>
      <c r="AQ5" s="986"/>
      <c r="AR5" s="986"/>
      <c r="AS5" s="986"/>
      <c r="AT5" s="986"/>
      <c r="AU5" s="986"/>
      <c r="AV5" s="986"/>
      <c r="AW5" s="986"/>
      <c r="AX5" s="986"/>
      <c r="AY5" s="986"/>
      <c r="AZ5" s="986"/>
      <c r="BA5" s="986"/>
      <c r="BB5" s="986"/>
      <c r="BC5" s="986"/>
      <c r="BD5" s="986"/>
      <c r="BH5" s="986"/>
      <c r="BI5" s="986"/>
      <c r="BJ5" s="986"/>
      <c r="BK5" s="986"/>
      <c r="BL5" s="986"/>
      <c r="BM5" s="986"/>
      <c r="BN5" s="986"/>
      <c r="BO5" s="986"/>
      <c r="BP5" s="986"/>
      <c r="BQ5" s="986"/>
      <c r="BR5" s="986"/>
      <c r="BS5" s="986"/>
      <c r="BT5" s="986"/>
      <c r="BU5" s="986"/>
      <c r="BV5" s="986"/>
      <c r="BW5" s="986"/>
      <c r="BX5" s="986"/>
      <c r="BY5" s="986"/>
      <c r="BZ5" s="986"/>
      <c r="CA5" s="986"/>
      <c r="CB5" s="986"/>
      <c r="CC5" s="986"/>
      <c r="CD5" s="986"/>
      <c r="CH5" s="986"/>
      <c r="CI5" s="986"/>
      <c r="CJ5" s="986"/>
      <c r="CK5" s="986"/>
      <c r="CL5" s="986"/>
      <c r="CM5" s="986"/>
      <c r="CN5" s="986"/>
      <c r="CO5" s="986"/>
      <c r="CP5" s="986"/>
      <c r="CQ5" s="986"/>
      <c r="CR5" s="986"/>
      <c r="CS5" s="986"/>
      <c r="CT5" s="986"/>
      <c r="CU5" s="986"/>
      <c r="CV5" s="986"/>
      <c r="CW5" s="986"/>
      <c r="CX5" s="986"/>
      <c r="CY5" s="986"/>
      <c r="CZ5" s="986"/>
      <c r="DA5" s="986"/>
      <c r="DB5" s="986"/>
      <c r="DC5" s="986"/>
      <c r="DD5" s="986"/>
      <c r="DH5" s="986"/>
      <c r="DI5" s="986"/>
      <c r="DJ5" s="986"/>
      <c r="DK5" s="986"/>
      <c r="DL5" s="986"/>
      <c r="DM5" s="986"/>
      <c r="DN5" s="986"/>
      <c r="DO5" s="986"/>
      <c r="DP5" s="986"/>
      <c r="DQ5" s="986"/>
      <c r="DR5" s="986"/>
      <c r="DS5" s="986"/>
      <c r="DT5" s="986"/>
      <c r="DU5" s="986"/>
      <c r="DV5" s="986"/>
      <c r="DW5" s="986"/>
      <c r="DX5" s="986"/>
      <c r="DY5" s="986"/>
      <c r="DZ5" s="986"/>
      <c r="EA5" s="986"/>
      <c r="EB5" s="986"/>
      <c r="EC5" s="986"/>
      <c r="ED5" s="986"/>
      <c r="EH5" s="986"/>
      <c r="EI5" s="986"/>
      <c r="EJ5" s="986"/>
      <c r="EK5" s="986"/>
      <c r="EL5" s="986"/>
      <c r="EM5" s="986"/>
      <c r="EN5" s="986"/>
      <c r="EO5" s="986"/>
      <c r="EP5" s="986"/>
      <c r="EQ5" s="986"/>
      <c r="ER5" s="986"/>
      <c r="ES5" s="986"/>
      <c r="ET5" s="986"/>
      <c r="EU5" s="986"/>
      <c r="EV5" s="986"/>
      <c r="EW5" s="986"/>
      <c r="EX5" s="986"/>
      <c r="EY5" s="986"/>
      <c r="EZ5" s="986"/>
      <c r="FA5" s="986"/>
      <c r="FB5" s="986"/>
      <c r="FC5" s="986"/>
      <c r="FD5" s="986"/>
      <c r="FH5" s="986"/>
      <c r="FI5" s="986"/>
      <c r="FJ5" s="986"/>
      <c r="FK5" s="986"/>
      <c r="FL5" s="986"/>
      <c r="FM5" s="986"/>
      <c r="FN5" s="986"/>
      <c r="FO5" s="986"/>
      <c r="FP5" s="986"/>
      <c r="FQ5" s="986"/>
      <c r="FR5" s="986"/>
      <c r="FS5" s="986"/>
      <c r="FT5" s="986"/>
      <c r="FU5" s="986"/>
      <c r="FV5" s="986"/>
      <c r="FW5" s="986"/>
      <c r="FX5" s="986"/>
      <c r="FY5" s="986"/>
      <c r="FZ5" s="986"/>
      <c r="GA5" s="986"/>
      <c r="GB5" s="986"/>
      <c r="GC5" s="986"/>
      <c r="GD5" s="986"/>
      <c r="GH5" s="986"/>
      <c r="GI5" s="986"/>
      <c r="GJ5" s="986"/>
      <c r="GK5" s="986"/>
      <c r="GL5" s="986"/>
      <c r="GM5" s="986"/>
      <c r="GN5" s="986"/>
      <c r="GO5" s="986"/>
      <c r="GP5" s="986"/>
      <c r="GQ5" s="986"/>
      <c r="GR5" s="986"/>
      <c r="GS5" s="986"/>
      <c r="GT5" s="986"/>
      <c r="GU5" s="986"/>
      <c r="GV5" s="986"/>
      <c r="GW5" s="986"/>
      <c r="GX5" s="986"/>
      <c r="GY5" s="986"/>
      <c r="GZ5" s="986"/>
      <c r="HA5" s="986"/>
      <c r="HB5" s="986"/>
      <c r="HC5" s="986"/>
      <c r="HD5" s="986"/>
      <c r="HH5" s="986"/>
      <c r="HI5" s="986"/>
      <c r="HJ5" s="986"/>
      <c r="HK5" s="986"/>
      <c r="HL5" s="986"/>
      <c r="HM5" s="986"/>
      <c r="HN5" s="986"/>
      <c r="HO5" s="986"/>
      <c r="HP5" s="986"/>
      <c r="HQ5" s="986"/>
      <c r="HR5" s="986"/>
      <c r="HS5" s="986"/>
      <c r="HT5" s="986"/>
      <c r="HU5" s="986"/>
      <c r="HV5" s="986"/>
      <c r="HW5" s="986"/>
      <c r="HX5" s="986"/>
      <c r="HY5" s="986"/>
      <c r="HZ5" s="986"/>
      <c r="IA5" s="986"/>
      <c r="IB5" s="986"/>
      <c r="IC5" s="986"/>
      <c r="ID5" s="986"/>
      <c r="IH5" s="986"/>
      <c r="II5" s="986"/>
      <c r="IJ5" s="986"/>
      <c r="IK5" s="986"/>
      <c r="IL5" s="986"/>
      <c r="IM5" s="986"/>
      <c r="IN5" s="986"/>
      <c r="IO5" s="986"/>
      <c r="IP5" s="986"/>
      <c r="IQ5" s="986"/>
      <c r="IR5" s="986"/>
      <c r="IS5" s="986"/>
      <c r="IT5" s="986"/>
      <c r="IU5" s="986"/>
      <c r="IV5" s="986"/>
      <c r="IW5" s="986"/>
      <c r="IX5" s="986"/>
      <c r="IY5" s="986"/>
      <c r="IZ5" s="986"/>
      <c r="JA5" s="986"/>
      <c r="JB5" s="986"/>
      <c r="JC5" s="986"/>
      <c r="JD5" s="986"/>
    </row>
    <row r="6" spans="2:290" ht="13.5" customHeight="1">
      <c r="B6" s="296"/>
      <c r="C6" s="1075" t="s">
        <v>373</v>
      </c>
      <c r="D6" s="1075"/>
      <c r="E6" s="297" t="s">
        <v>374</v>
      </c>
      <c r="F6" s="297" t="s">
        <v>375</v>
      </c>
      <c r="H6" s="986"/>
      <c r="I6" s="986"/>
      <c r="J6" s="986"/>
      <c r="K6" s="986"/>
      <c r="L6" s="986"/>
      <c r="M6" s="986"/>
      <c r="N6" s="986"/>
      <c r="O6" s="986"/>
      <c r="P6" s="986"/>
      <c r="Q6" s="986"/>
      <c r="R6" s="986"/>
      <c r="S6" s="986"/>
      <c r="T6" s="986"/>
      <c r="U6" s="986"/>
      <c r="V6" s="986"/>
      <c r="W6" s="986"/>
      <c r="X6" s="986"/>
      <c r="Y6" s="986"/>
      <c r="Z6" s="986"/>
      <c r="AA6" s="986"/>
      <c r="AB6" s="986"/>
      <c r="AC6" s="986"/>
      <c r="AD6" s="986"/>
      <c r="AH6" s="986"/>
      <c r="AI6" s="986"/>
      <c r="AJ6" s="986"/>
      <c r="AK6" s="986"/>
      <c r="AL6" s="986"/>
      <c r="AM6" s="986"/>
      <c r="AN6" s="986"/>
      <c r="AO6" s="986"/>
      <c r="AP6" s="986"/>
      <c r="AQ6" s="986"/>
      <c r="AR6" s="986"/>
      <c r="AS6" s="986"/>
      <c r="AT6" s="986"/>
      <c r="AU6" s="986"/>
      <c r="AV6" s="986"/>
      <c r="AW6" s="986"/>
      <c r="AX6" s="986"/>
      <c r="AY6" s="986"/>
      <c r="AZ6" s="986"/>
      <c r="BA6" s="986"/>
      <c r="BB6" s="986"/>
      <c r="BC6" s="986"/>
      <c r="BD6" s="986"/>
      <c r="BH6" s="986"/>
      <c r="BI6" s="986"/>
      <c r="BJ6" s="986"/>
      <c r="BK6" s="986"/>
      <c r="BL6" s="986"/>
      <c r="BM6" s="986"/>
      <c r="BN6" s="986"/>
      <c r="BO6" s="986"/>
      <c r="BP6" s="986"/>
      <c r="BQ6" s="986"/>
      <c r="BR6" s="986"/>
      <c r="BS6" s="986"/>
      <c r="BT6" s="986"/>
      <c r="BU6" s="986"/>
      <c r="BV6" s="986"/>
      <c r="BW6" s="986"/>
      <c r="BX6" s="986"/>
      <c r="BY6" s="986"/>
      <c r="BZ6" s="986"/>
      <c r="CA6" s="986"/>
      <c r="CB6" s="986"/>
      <c r="CC6" s="986"/>
      <c r="CD6" s="986"/>
      <c r="CH6" s="986"/>
      <c r="CI6" s="986"/>
      <c r="CJ6" s="986"/>
      <c r="CK6" s="986"/>
      <c r="CL6" s="986"/>
      <c r="CM6" s="986"/>
      <c r="CN6" s="986"/>
      <c r="CO6" s="986"/>
      <c r="CP6" s="986"/>
      <c r="CQ6" s="986"/>
      <c r="CR6" s="986"/>
      <c r="CS6" s="986"/>
      <c r="CT6" s="986"/>
      <c r="CU6" s="986"/>
      <c r="CV6" s="986"/>
      <c r="CW6" s="986"/>
      <c r="CX6" s="986"/>
      <c r="CY6" s="986"/>
      <c r="CZ6" s="986"/>
      <c r="DA6" s="986"/>
      <c r="DB6" s="986"/>
      <c r="DC6" s="986"/>
      <c r="DD6" s="986"/>
      <c r="DH6" s="986"/>
      <c r="DI6" s="986"/>
      <c r="DJ6" s="986"/>
      <c r="DK6" s="986"/>
      <c r="DL6" s="986"/>
      <c r="DM6" s="986"/>
      <c r="DN6" s="986"/>
      <c r="DO6" s="986"/>
      <c r="DP6" s="986"/>
      <c r="DQ6" s="986"/>
      <c r="DR6" s="986"/>
      <c r="DS6" s="986"/>
      <c r="DT6" s="986"/>
      <c r="DU6" s="986"/>
      <c r="DV6" s="986"/>
      <c r="DW6" s="986"/>
      <c r="DX6" s="986"/>
      <c r="DY6" s="986"/>
      <c r="DZ6" s="986"/>
      <c r="EA6" s="986"/>
      <c r="EB6" s="986"/>
      <c r="EC6" s="986"/>
      <c r="ED6" s="986"/>
      <c r="EH6" s="986"/>
      <c r="EI6" s="986"/>
      <c r="EJ6" s="986"/>
      <c r="EK6" s="986"/>
      <c r="EL6" s="986"/>
      <c r="EM6" s="986"/>
      <c r="EN6" s="986"/>
      <c r="EO6" s="986"/>
      <c r="EP6" s="986"/>
      <c r="EQ6" s="986"/>
      <c r="ER6" s="986"/>
      <c r="ES6" s="986"/>
      <c r="ET6" s="986"/>
      <c r="EU6" s="986"/>
      <c r="EV6" s="986"/>
      <c r="EW6" s="986"/>
      <c r="EX6" s="986"/>
      <c r="EY6" s="986"/>
      <c r="EZ6" s="986"/>
      <c r="FA6" s="986"/>
      <c r="FB6" s="986"/>
      <c r="FC6" s="986"/>
      <c r="FD6" s="986"/>
      <c r="FH6" s="986"/>
      <c r="FI6" s="986"/>
      <c r="FJ6" s="986"/>
      <c r="FK6" s="986"/>
      <c r="FL6" s="986"/>
      <c r="FM6" s="986"/>
      <c r="FN6" s="986"/>
      <c r="FO6" s="986"/>
      <c r="FP6" s="986"/>
      <c r="FQ6" s="986"/>
      <c r="FR6" s="986"/>
      <c r="FS6" s="986"/>
      <c r="FT6" s="986"/>
      <c r="FU6" s="986"/>
      <c r="FV6" s="986"/>
      <c r="FW6" s="986"/>
      <c r="FX6" s="986"/>
      <c r="FY6" s="986"/>
      <c r="FZ6" s="986"/>
      <c r="GA6" s="986"/>
      <c r="GB6" s="986"/>
      <c r="GC6" s="986"/>
      <c r="GD6" s="986"/>
      <c r="GH6" s="986"/>
      <c r="GI6" s="986"/>
      <c r="GJ6" s="986"/>
      <c r="GK6" s="986"/>
      <c r="GL6" s="986"/>
      <c r="GM6" s="986"/>
      <c r="GN6" s="986"/>
      <c r="GO6" s="986"/>
      <c r="GP6" s="986"/>
      <c r="GQ6" s="986"/>
      <c r="GR6" s="986"/>
      <c r="GS6" s="986"/>
      <c r="GT6" s="986"/>
      <c r="GU6" s="986"/>
      <c r="GV6" s="986"/>
      <c r="GW6" s="986"/>
      <c r="GX6" s="986"/>
      <c r="GY6" s="986"/>
      <c r="GZ6" s="986"/>
      <c r="HA6" s="986"/>
      <c r="HB6" s="986"/>
      <c r="HC6" s="986"/>
      <c r="HD6" s="986"/>
      <c r="HH6" s="986"/>
      <c r="HI6" s="986"/>
      <c r="HJ6" s="986"/>
      <c r="HK6" s="986"/>
      <c r="HL6" s="986"/>
      <c r="HM6" s="986"/>
      <c r="HN6" s="986"/>
      <c r="HO6" s="986"/>
      <c r="HP6" s="986"/>
      <c r="HQ6" s="986"/>
      <c r="HR6" s="986"/>
      <c r="HS6" s="986"/>
      <c r="HT6" s="986"/>
      <c r="HU6" s="986"/>
      <c r="HV6" s="986"/>
      <c r="HW6" s="986"/>
      <c r="HX6" s="986"/>
      <c r="HY6" s="986"/>
      <c r="HZ6" s="986"/>
      <c r="IA6" s="986"/>
      <c r="IB6" s="986"/>
      <c r="IC6" s="986"/>
      <c r="ID6" s="986"/>
      <c r="IH6" s="986"/>
      <c r="II6" s="986"/>
      <c r="IJ6" s="986"/>
      <c r="IK6" s="986"/>
      <c r="IL6" s="986"/>
      <c r="IM6" s="986"/>
      <c r="IN6" s="986"/>
      <c r="IO6" s="986"/>
      <c r="IP6" s="986"/>
      <c r="IQ6" s="986"/>
      <c r="IR6" s="986"/>
      <c r="IS6" s="986"/>
      <c r="IT6" s="986"/>
      <c r="IU6" s="986"/>
      <c r="IV6" s="986"/>
      <c r="IW6" s="986"/>
      <c r="IX6" s="986"/>
      <c r="IY6" s="986"/>
      <c r="IZ6" s="986"/>
      <c r="JA6" s="986"/>
      <c r="JB6" s="986"/>
      <c r="JC6" s="986"/>
      <c r="JD6" s="986"/>
    </row>
    <row r="7" spans="2:290" ht="13.5" customHeight="1">
      <c r="B7" s="296"/>
      <c r="C7" s="1141" t="s">
        <v>138</v>
      </c>
      <c r="D7" s="1142"/>
      <c r="E7" s="839">
        <f>'C3_FormPrim'!L14</f>
        <v>0</v>
      </c>
      <c r="F7" s="840">
        <f>'C3_FormPrim'!L13</f>
        <v>0</v>
      </c>
      <c r="G7" s="975" t="s">
        <v>674</v>
      </c>
      <c r="H7" s="986"/>
      <c r="I7" s="986"/>
      <c r="J7" s="986"/>
      <c r="K7" s="986"/>
      <c r="L7" s="986"/>
      <c r="M7" s="986"/>
      <c r="N7" s="986"/>
      <c r="O7" s="986"/>
      <c r="P7" s="986"/>
      <c r="Q7" s="986"/>
      <c r="R7" s="986"/>
      <c r="S7" s="986"/>
      <c r="T7" s="986"/>
      <c r="U7" s="986"/>
      <c r="V7" s="986"/>
      <c r="W7" s="986"/>
      <c r="X7" s="986"/>
      <c r="Y7" s="986"/>
      <c r="Z7" s="986"/>
      <c r="AA7" s="986"/>
      <c r="AB7" s="986"/>
      <c r="AC7" s="986"/>
      <c r="AD7" s="986"/>
      <c r="AH7" s="986"/>
      <c r="AI7" s="986"/>
      <c r="AJ7" s="986"/>
      <c r="AK7" s="986"/>
      <c r="AL7" s="986"/>
      <c r="AM7" s="986"/>
      <c r="AN7" s="986"/>
      <c r="AO7" s="986"/>
      <c r="AP7" s="986"/>
      <c r="AQ7" s="986"/>
      <c r="AR7" s="986"/>
      <c r="AS7" s="986"/>
      <c r="AT7" s="986"/>
      <c r="AU7" s="986"/>
      <c r="AV7" s="986"/>
      <c r="AW7" s="986"/>
      <c r="AX7" s="986"/>
      <c r="AY7" s="986"/>
      <c r="AZ7" s="986"/>
      <c r="BA7" s="986"/>
      <c r="BB7" s="986"/>
      <c r="BC7" s="986"/>
      <c r="BD7" s="986"/>
      <c r="BH7" s="986"/>
      <c r="BI7" s="986"/>
      <c r="BJ7" s="986"/>
      <c r="BK7" s="986"/>
      <c r="BL7" s="986"/>
      <c r="BM7" s="986"/>
      <c r="BN7" s="986"/>
      <c r="BO7" s="986"/>
      <c r="BP7" s="986"/>
      <c r="BQ7" s="986"/>
      <c r="BR7" s="986"/>
      <c r="BS7" s="986"/>
      <c r="BT7" s="986"/>
      <c r="BU7" s="986"/>
      <c r="BV7" s="986"/>
      <c r="BW7" s="986"/>
      <c r="BX7" s="986"/>
      <c r="BY7" s="986"/>
      <c r="BZ7" s="986"/>
      <c r="CA7" s="986"/>
      <c r="CB7" s="986"/>
      <c r="CC7" s="986"/>
      <c r="CD7" s="986"/>
      <c r="CH7" s="986"/>
      <c r="CI7" s="986"/>
      <c r="CJ7" s="986"/>
      <c r="CK7" s="986"/>
      <c r="CL7" s="986"/>
      <c r="CM7" s="986"/>
      <c r="CN7" s="986"/>
      <c r="CO7" s="986"/>
      <c r="CP7" s="986"/>
      <c r="CQ7" s="986"/>
      <c r="CR7" s="986"/>
      <c r="CS7" s="986"/>
      <c r="CT7" s="986"/>
      <c r="CU7" s="986"/>
      <c r="CV7" s="986"/>
      <c r="CW7" s="986"/>
      <c r="CX7" s="986"/>
      <c r="CY7" s="986"/>
      <c r="CZ7" s="986"/>
      <c r="DA7" s="986"/>
      <c r="DB7" s="986"/>
      <c r="DC7" s="986"/>
      <c r="DD7" s="986"/>
      <c r="DH7" s="986"/>
      <c r="DI7" s="986"/>
      <c r="DJ7" s="986"/>
      <c r="DK7" s="986"/>
      <c r="DL7" s="986"/>
      <c r="DM7" s="986"/>
      <c r="DN7" s="986"/>
      <c r="DO7" s="986"/>
      <c r="DP7" s="986"/>
      <c r="DQ7" s="986"/>
      <c r="DR7" s="986"/>
      <c r="DS7" s="986"/>
      <c r="DT7" s="986"/>
      <c r="DU7" s="986"/>
      <c r="DV7" s="986"/>
      <c r="DW7" s="986"/>
      <c r="DX7" s="986"/>
      <c r="DY7" s="986"/>
      <c r="DZ7" s="986"/>
      <c r="EA7" s="986"/>
      <c r="EB7" s="986"/>
      <c r="EC7" s="986"/>
      <c r="ED7" s="986"/>
      <c r="EH7" s="986"/>
      <c r="EI7" s="986"/>
      <c r="EJ7" s="986"/>
      <c r="EK7" s="986"/>
      <c r="EL7" s="986"/>
      <c r="EM7" s="986"/>
      <c r="EN7" s="986"/>
      <c r="EO7" s="986"/>
      <c r="EP7" s="986"/>
      <c r="EQ7" s="986"/>
      <c r="ER7" s="986"/>
      <c r="ES7" s="986"/>
      <c r="ET7" s="986"/>
      <c r="EU7" s="986"/>
      <c r="EV7" s="986"/>
      <c r="EW7" s="986"/>
      <c r="EX7" s="986"/>
      <c r="EY7" s="986"/>
      <c r="EZ7" s="986"/>
      <c r="FA7" s="986"/>
      <c r="FB7" s="986"/>
      <c r="FC7" s="986"/>
      <c r="FD7" s="986"/>
      <c r="FH7" s="986"/>
      <c r="FI7" s="986"/>
      <c r="FJ7" s="986"/>
      <c r="FK7" s="986"/>
      <c r="FL7" s="986"/>
      <c r="FM7" s="986"/>
      <c r="FN7" s="986"/>
      <c r="FO7" s="986"/>
      <c r="FP7" s="986"/>
      <c r="FQ7" s="986"/>
      <c r="FR7" s="986"/>
      <c r="FS7" s="986"/>
      <c r="FT7" s="986"/>
      <c r="FU7" s="986"/>
      <c r="FV7" s="986"/>
      <c r="FW7" s="986"/>
      <c r="FX7" s="986"/>
      <c r="FY7" s="986"/>
      <c r="FZ7" s="986"/>
      <c r="GA7" s="986"/>
      <c r="GB7" s="986"/>
      <c r="GC7" s="986"/>
      <c r="GD7" s="986"/>
      <c r="GH7" s="986"/>
      <c r="GI7" s="986"/>
      <c r="GJ7" s="986"/>
      <c r="GK7" s="986"/>
      <c r="GL7" s="986"/>
      <c r="GM7" s="986"/>
      <c r="GN7" s="986"/>
      <c r="GO7" s="986"/>
      <c r="GP7" s="986"/>
      <c r="GQ7" s="986"/>
      <c r="GR7" s="986"/>
      <c r="GS7" s="986"/>
      <c r="GT7" s="986"/>
      <c r="GU7" s="986"/>
      <c r="GV7" s="986"/>
      <c r="GW7" s="986"/>
      <c r="GX7" s="986"/>
      <c r="GY7" s="986"/>
      <c r="GZ7" s="986"/>
      <c r="HA7" s="986"/>
      <c r="HB7" s="986"/>
      <c r="HC7" s="986"/>
      <c r="HD7" s="986"/>
      <c r="HH7" s="986"/>
      <c r="HI7" s="986"/>
      <c r="HJ7" s="986"/>
      <c r="HK7" s="986"/>
      <c r="HL7" s="986"/>
      <c r="HM7" s="986"/>
      <c r="HN7" s="986"/>
      <c r="HO7" s="986"/>
      <c r="HP7" s="986"/>
      <c r="HQ7" s="986"/>
      <c r="HR7" s="986"/>
      <c r="HS7" s="986"/>
      <c r="HT7" s="986"/>
      <c r="HU7" s="986"/>
      <c r="HV7" s="986"/>
      <c r="HW7" s="986"/>
      <c r="HX7" s="986"/>
      <c r="HY7" s="986"/>
      <c r="HZ7" s="986"/>
      <c r="IA7" s="986"/>
      <c r="IB7" s="986"/>
      <c r="IC7" s="986"/>
      <c r="ID7" s="986"/>
      <c r="IH7" s="986"/>
      <c r="II7" s="986"/>
      <c r="IJ7" s="986"/>
      <c r="IK7" s="986"/>
      <c r="IL7" s="986"/>
      <c r="IM7" s="986"/>
      <c r="IN7" s="986"/>
      <c r="IO7" s="986"/>
      <c r="IP7" s="986"/>
      <c r="IQ7" s="986"/>
      <c r="IR7" s="986"/>
      <c r="IS7" s="986"/>
      <c r="IT7" s="986"/>
      <c r="IU7" s="986"/>
      <c r="IV7" s="986"/>
      <c r="IW7" s="986"/>
      <c r="IX7" s="986"/>
      <c r="IY7" s="986"/>
      <c r="IZ7" s="986"/>
      <c r="JA7" s="986"/>
      <c r="JB7" s="986"/>
      <c r="JC7" s="986"/>
      <c r="JD7" s="986"/>
    </row>
    <row r="8" spans="2:290" ht="3.75" customHeight="1">
      <c r="B8" s="296"/>
      <c r="C8" s="287"/>
      <c r="E8" s="986"/>
      <c r="F8" s="986"/>
      <c r="H8" s="986"/>
      <c r="I8" s="986"/>
      <c r="J8" s="986"/>
      <c r="K8" s="986"/>
      <c r="L8" s="986"/>
      <c r="M8" s="986"/>
      <c r="N8" s="986"/>
      <c r="O8" s="986"/>
      <c r="P8" s="986"/>
      <c r="Q8" s="986"/>
      <c r="R8" s="986"/>
      <c r="S8" s="986"/>
      <c r="T8" s="986"/>
      <c r="U8" s="986"/>
      <c r="V8" s="986"/>
      <c r="W8" s="986"/>
      <c r="X8" s="986"/>
      <c r="Y8" s="986"/>
      <c r="Z8" s="986"/>
      <c r="AA8" s="986"/>
      <c r="AB8" s="986"/>
      <c r="AC8" s="986"/>
      <c r="AD8" s="986"/>
      <c r="AH8" s="986"/>
      <c r="AI8" s="986"/>
      <c r="AJ8" s="986"/>
      <c r="AK8" s="986"/>
      <c r="AL8" s="986"/>
      <c r="AM8" s="986"/>
      <c r="AN8" s="986"/>
      <c r="AO8" s="986"/>
      <c r="AP8" s="986"/>
      <c r="AQ8" s="986"/>
      <c r="AR8" s="986"/>
      <c r="AS8" s="986"/>
      <c r="AT8" s="986"/>
      <c r="AU8" s="986"/>
      <c r="AV8" s="986"/>
      <c r="AW8" s="986"/>
      <c r="AX8" s="986"/>
      <c r="AY8" s="986"/>
      <c r="AZ8" s="986"/>
      <c r="BA8" s="986"/>
      <c r="BB8" s="986"/>
      <c r="BC8" s="986"/>
      <c r="BD8" s="986"/>
      <c r="BH8" s="986"/>
      <c r="BI8" s="986"/>
      <c r="BJ8" s="986"/>
      <c r="BK8" s="986"/>
      <c r="BL8" s="986"/>
      <c r="BM8" s="986"/>
      <c r="BN8" s="986"/>
      <c r="BO8" s="986"/>
      <c r="BP8" s="986"/>
      <c r="BQ8" s="986"/>
      <c r="BR8" s="986"/>
      <c r="BS8" s="986"/>
      <c r="BT8" s="986"/>
      <c r="BU8" s="986"/>
      <c r="BV8" s="986"/>
      <c r="BW8" s="986"/>
      <c r="BX8" s="986"/>
      <c r="BY8" s="986"/>
      <c r="BZ8" s="986"/>
      <c r="CA8" s="986"/>
      <c r="CB8" s="986"/>
      <c r="CC8" s="986"/>
      <c r="CD8" s="986"/>
      <c r="CH8" s="986"/>
      <c r="CI8" s="986"/>
      <c r="CJ8" s="986"/>
      <c r="CK8" s="986"/>
      <c r="CL8" s="986"/>
      <c r="CM8" s="986"/>
      <c r="CN8" s="986"/>
      <c r="CO8" s="986"/>
      <c r="CP8" s="986"/>
      <c r="CQ8" s="986"/>
      <c r="CR8" s="986"/>
      <c r="CS8" s="986"/>
      <c r="CT8" s="986"/>
      <c r="CU8" s="986"/>
      <c r="CV8" s="986"/>
      <c r="CW8" s="986"/>
      <c r="CX8" s="986"/>
      <c r="CY8" s="986"/>
      <c r="CZ8" s="986"/>
      <c r="DA8" s="986"/>
      <c r="DB8" s="986"/>
      <c r="DC8" s="986"/>
      <c r="DD8" s="986"/>
      <c r="DH8" s="986"/>
      <c r="DI8" s="986"/>
      <c r="DJ8" s="986"/>
      <c r="DK8" s="986"/>
      <c r="DL8" s="986"/>
      <c r="DM8" s="986"/>
      <c r="DN8" s="986"/>
      <c r="DO8" s="986"/>
      <c r="DP8" s="986"/>
      <c r="DQ8" s="986"/>
      <c r="DR8" s="986"/>
      <c r="DS8" s="986"/>
      <c r="DT8" s="986"/>
      <c r="DU8" s="986"/>
      <c r="DV8" s="986"/>
      <c r="DW8" s="986"/>
      <c r="DX8" s="986"/>
      <c r="DY8" s="986"/>
      <c r="DZ8" s="986"/>
      <c r="EA8" s="986"/>
      <c r="EB8" s="986"/>
      <c r="EC8" s="986"/>
      <c r="ED8" s="986"/>
      <c r="EH8" s="986"/>
      <c r="EI8" s="986"/>
      <c r="EJ8" s="986"/>
      <c r="EK8" s="986"/>
      <c r="EL8" s="986"/>
      <c r="EM8" s="986"/>
      <c r="EN8" s="986"/>
      <c r="EO8" s="986"/>
      <c r="EP8" s="986"/>
      <c r="EQ8" s="986"/>
      <c r="ER8" s="986"/>
      <c r="ES8" s="986"/>
      <c r="ET8" s="986"/>
      <c r="EU8" s="986"/>
      <c r="EV8" s="986"/>
      <c r="EW8" s="986"/>
      <c r="EX8" s="986"/>
      <c r="EY8" s="986"/>
      <c r="EZ8" s="986"/>
      <c r="FA8" s="986"/>
      <c r="FB8" s="986"/>
      <c r="FC8" s="986"/>
      <c r="FD8" s="986"/>
      <c r="FH8" s="986"/>
      <c r="FI8" s="986"/>
      <c r="FJ8" s="986"/>
      <c r="FK8" s="986"/>
      <c r="FL8" s="986"/>
      <c r="FM8" s="986"/>
      <c r="FN8" s="986"/>
      <c r="FO8" s="986"/>
      <c r="FP8" s="986"/>
      <c r="FQ8" s="986"/>
      <c r="FR8" s="986"/>
      <c r="FS8" s="986"/>
      <c r="FT8" s="986"/>
      <c r="FU8" s="986"/>
      <c r="FV8" s="986"/>
      <c r="FW8" s="986"/>
      <c r="FX8" s="986"/>
      <c r="FY8" s="986"/>
      <c r="FZ8" s="986"/>
      <c r="GA8" s="986"/>
      <c r="GB8" s="986"/>
      <c r="GC8" s="986"/>
      <c r="GD8" s="986"/>
      <c r="GH8" s="986"/>
      <c r="GI8" s="986"/>
      <c r="GJ8" s="986"/>
      <c r="GK8" s="986"/>
      <c r="GL8" s="986"/>
      <c r="GM8" s="986"/>
      <c r="GN8" s="986"/>
      <c r="GO8" s="986"/>
      <c r="GP8" s="986"/>
      <c r="GQ8" s="986"/>
      <c r="GR8" s="986"/>
      <c r="GS8" s="986"/>
      <c r="GT8" s="986"/>
      <c r="GU8" s="986"/>
      <c r="GV8" s="986"/>
      <c r="GW8" s="986"/>
      <c r="GX8" s="986"/>
      <c r="GY8" s="986"/>
      <c r="GZ8" s="986"/>
      <c r="HA8" s="986"/>
      <c r="HB8" s="986"/>
      <c r="HC8" s="986"/>
      <c r="HD8" s="986"/>
      <c r="HH8" s="986"/>
      <c r="HI8" s="986"/>
      <c r="HJ8" s="986"/>
      <c r="HK8" s="986"/>
      <c r="HL8" s="986"/>
      <c r="HM8" s="986"/>
      <c r="HN8" s="986"/>
      <c r="HO8" s="986"/>
      <c r="HP8" s="986"/>
      <c r="HQ8" s="986"/>
      <c r="HR8" s="986"/>
      <c r="HS8" s="986"/>
      <c r="HT8" s="986"/>
      <c r="HU8" s="986"/>
      <c r="HV8" s="986"/>
      <c r="HW8" s="986"/>
      <c r="HX8" s="986"/>
      <c r="HY8" s="986"/>
      <c r="HZ8" s="986"/>
      <c r="IA8" s="986"/>
      <c r="IB8" s="986"/>
      <c r="IC8" s="986"/>
      <c r="ID8" s="986"/>
      <c r="IH8" s="986"/>
      <c r="II8" s="986"/>
      <c r="IJ8" s="986"/>
      <c r="IK8" s="986"/>
      <c r="IL8" s="986"/>
      <c r="IM8" s="986"/>
      <c r="IN8" s="986"/>
      <c r="IO8" s="986"/>
      <c r="IP8" s="986"/>
      <c r="IQ8" s="986"/>
      <c r="IR8" s="986"/>
      <c r="IS8" s="986"/>
      <c r="IT8" s="986"/>
      <c r="IU8" s="986"/>
      <c r="IV8" s="986"/>
      <c r="IW8" s="986"/>
      <c r="IX8" s="986"/>
      <c r="IY8" s="986"/>
      <c r="IZ8" s="986"/>
      <c r="JA8" s="986"/>
      <c r="JB8" s="986"/>
      <c r="JC8" s="986"/>
      <c r="JD8" s="986"/>
    </row>
    <row r="9" spans="2:290" ht="14.25" customHeight="1">
      <c r="B9" s="296"/>
      <c r="C9" s="287"/>
      <c r="E9" s="1143" t="s">
        <v>376</v>
      </c>
      <c r="F9" s="1144"/>
      <c r="G9" s="295" t="s">
        <v>377</v>
      </c>
      <c r="H9" s="986"/>
      <c r="I9" s="986"/>
      <c r="J9" s="986"/>
      <c r="K9" s="986"/>
      <c r="L9" s="986"/>
      <c r="M9" s="986"/>
      <c r="N9" s="986"/>
      <c r="O9" s="986"/>
      <c r="P9" s="986"/>
      <c r="Q9" s="986"/>
      <c r="R9" s="986"/>
      <c r="S9" s="986"/>
      <c r="T9" s="986"/>
      <c r="U9" s="986"/>
      <c r="V9" s="986"/>
      <c r="W9" s="986"/>
      <c r="X9" s="986"/>
      <c r="Y9" s="986"/>
      <c r="Z9" s="986"/>
      <c r="AA9" s="986"/>
      <c r="AB9" s="986"/>
      <c r="AC9" s="986"/>
      <c r="AD9" s="986"/>
      <c r="AG9" s="295" t="s">
        <v>378</v>
      </c>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G9" s="295" t="s">
        <v>378</v>
      </c>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G9" s="295" t="s">
        <v>378</v>
      </c>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G9" s="295" t="s">
        <v>378</v>
      </c>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G9" s="295" t="s">
        <v>378</v>
      </c>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G9" s="295" t="s">
        <v>378</v>
      </c>
      <c r="FH9" s="986"/>
      <c r="FI9" s="986"/>
      <c r="FJ9" s="986"/>
      <c r="FK9" s="986"/>
      <c r="FL9" s="986"/>
      <c r="FM9" s="986"/>
      <c r="FN9" s="986"/>
      <c r="FO9" s="986"/>
      <c r="FP9" s="986"/>
      <c r="FQ9" s="986"/>
      <c r="FR9" s="986"/>
      <c r="FS9" s="986"/>
      <c r="FT9" s="986"/>
      <c r="FU9" s="986"/>
      <c r="FV9" s="986"/>
      <c r="FW9" s="986"/>
      <c r="FX9" s="986"/>
      <c r="FY9" s="986"/>
      <c r="FZ9" s="986"/>
      <c r="GA9" s="986"/>
      <c r="GB9" s="986"/>
      <c r="GC9" s="986"/>
      <c r="GD9" s="986"/>
      <c r="GG9" s="295" t="s">
        <v>378</v>
      </c>
      <c r="GH9" s="986"/>
      <c r="GI9" s="986"/>
      <c r="GJ9" s="986"/>
      <c r="GK9" s="986"/>
      <c r="GL9" s="986"/>
      <c r="GM9" s="986"/>
      <c r="GN9" s="986"/>
      <c r="GO9" s="986"/>
      <c r="GP9" s="986"/>
      <c r="GQ9" s="986"/>
      <c r="GR9" s="986"/>
      <c r="GS9" s="986"/>
      <c r="GT9" s="986"/>
      <c r="GU9" s="986"/>
      <c r="GV9" s="986"/>
      <c r="GW9" s="986"/>
      <c r="GX9" s="986"/>
      <c r="GY9" s="986"/>
      <c r="GZ9" s="986"/>
      <c r="HA9" s="986"/>
      <c r="HB9" s="986"/>
      <c r="HC9" s="986"/>
      <c r="HD9" s="986"/>
      <c r="HG9" s="295" t="s">
        <v>378</v>
      </c>
      <c r="HH9" s="986"/>
      <c r="HI9" s="986"/>
      <c r="HJ9" s="986"/>
      <c r="HK9" s="986"/>
      <c r="HL9" s="986"/>
      <c r="HM9" s="986"/>
      <c r="HN9" s="986"/>
      <c r="HO9" s="986"/>
      <c r="HP9" s="986"/>
      <c r="HQ9" s="986"/>
      <c r="HR9" s="986"/>
      <c r="HS9" s="986"/>
      <c r="HT9" s="986"/>
      <c r="HU9" s="986"/>
      <c r="HV9" s="986"/>
      <c r="HW9" s="986"/>
      <c r="HX9" s="986"/>
      <c r="HY9" s="986"/>
      <c r="HZ9" s="986"/>
      <c r="IA9" s="986"/>
      <c r="IB9" s="986"/>
      <c r="IC9" s="986"/>
      <c r="ID9" s="986"/>
      <c r="IG9" s="295" t="s">
        <v>377</v>
      </c>
      <c r="IH9" s="986"/>
      <c r="II9" s="986"/>
      <c r="IJ9" s="986"/>
      <c r="IK9" s="986"/>
      <c r="IL9" s="986"/>
      <c r="IM9" s="986"/>
      <c r="IN9" s="986"/>
      <c r="IO9" s="986"/>
      <c r="IP9" s="986"/>
      <c r="IQ9" s="986"/>
      <c r="IR9" s="986"/>
      <c r="IS9" s="986"/>
      <c r="IT9" s="986"/>
      <c r="IU9" s="986"/>
      <c r="IV9" s="986"/>
      <c r="IW9" s="986"/>
      <c r="IX9" s="986"/>
      <c r="IY9" s="986"/>
      <c r="IZ9" s="986"/>
      <c r="JA9" s="986"/>
      <c r="JB9" s="986"/>
      <c r="JC9" s="986"/>
      <c r="JD9" s="986"/>
      <c r="JG9" s="295" t="s">
        <v>377</v>
      </c>
      <c r="JH9" s="986"/>
      <c r="JI9" s="986"/>
      <c r="JJ9" s="986"/>
      <c r="JK9" s="986"/>
      <c r="JL9" s="986"/>
      <c r="JM9" s="986"/>
      <c r="JN9" s="986"/>
      <c r="JO9" s="986"/>
      <c r="JP9" s="986"/>
      <c r="JQ9" s="986"/>
      <c r="JR9" s="986"/>
      <c r="JS9" s="986"/>
      <c r="JT9" s="986"/>
      <c r="JU9" s="986"/>
      <c r="JV9" s="986"/>
      <c r="JW9" s="986"/>
      <c r="JX9" s="986"/>
      <c r="JY9" s="986"/>
      <c r="JZ9" s="986"/>
      <c r="KA9" s="986"/>
      <c r="KB9" s="986"/>
      <c r="KC9" s="986"/>
      <c r="KD9" s="986"/>
    </row>
    <row r="10" spans="2:290" ht="13.5" customHeight="1">
      <c r="B10" s="299"/>
      <c r="C10" s="985" t="s">
        <v>379</v>
      </c>
      <c r="D10" s="984" t="s">
        <v>380</v>
      </c>
      <c r="E10" s="984" t="s">
        <v>381</v>
      </c>
      <c r="F10" s="984" t="s">
        <v>382</v>
      </c>
      <c r="G10" s="1075" t="s">
        <v>164</v>
      </c>
      <c r="H10" s="1075"/>
      <c r="I10" s="1075"/>
      <c r="J10" s="1076" t="s">
        <v>380</v>
      </c>
      <c r="K10" s="1076"/>
      <c r="L10" s="1077" t="s">
        <v>381</v>
      </c>
      <c r="M10" s="1077"/>
      <c r="N10" s="1077" t="s">
        <v>382</v>
      </c>
      <c r="O10" s="1077"/>
      <c r="P10" s="986"/>
      <c r="Q10" s="986"/>
      <c r="R10" s="986"/>
      <c r="S10" s="986"/>
      <c r="T10" s="986"/>
      <c r="U10" s="986"/>
      <c r="V10" s="986"/>
      <c r="W10" s="986"/>
      <c r="X10" s="986"/>
      <c r="Y10" s="986"/>
      <c r="Z10" s="986"/>
      <c r="AA10" s="986"/>
      <c r="AB10" s="986"/>
      <c r="AC10" s="986"/>
      <c r="AD10" s="986"/>
      <c r="AE10" s="986"/>
      <c r="AF10" s="986"/>
      <c r="AG10" s="1075" t="s">
        <v>164</v>
      </c>
      <c r="AH10" s="1075"/>
      <c r="AI10" s="1075"/>
      <c r="AJ10" s="1076" t="s">
        <v>380</v>
      </c>
      <c r="AK10" s="1076"/>
      <c r="AL10" s="1077" t="s">
        <v>381</v>
      </c>
      <c r="AM10" s="1077"/>
      <c r="AN10" s="1077" t="s">
        <v>382</v>
      </c>
      <c r="AO10" s="1077"/>
      <c r="AP10" s="986"/>
      <c r="AQ10" s="986"/>
      <c r="AR10" s="986"/>
      <c r="AS10" s="986"/>
      <c r="AT10" s="986"/>
      <c r="AU10" s="986"/>
      <c r="AV10" s="986"/>
      <c r="AW10" s="986"/>
      <c r="AX10" s="986"/>
      <c r="AY10" s="986"/>
      <c r="AZ10" s="986"/>
      <c r="BA10" s="986"/>
      <c r="BB10" s="986"/>
      <c r="BC10" s="986"/>
      <c r="BD10" s="986"/>
      <c r="BE10" s="986"/>
      <c r="BF10" s="986"/>
      <c r="BG10" s="1075" t="s">
        <v>164</v>
      </c>
      <c r="BH10" s="1075"/>
      <c r="BI10" s="1075"/>
      <c r="BJ10" s="1076" t="s">
        <v>380</v>
      </c>
      <c r="BK10" s="1076"/>
      <c r="BL10" s="1077" t="s">
        <v>381</v>
      </c>
      <c r="BM10" s="1077"/>
      <c r="BN10" s="1077" t="s">
        <v>382</v>
      </c>
      <c r="BO10" s="1077"/>
      <c r="BP10" s="986"/>
      <c r="BQ10" s="986"/>
      <c r="BR10" s="986"/>
      <c r="BS10" s="986"/>
      <c r="BT10" s="986"/>
      <c r="BU10" s="986"/>
      <c r="BV10" s="986"/>
      <c r="BW10" s="986"/>
      <c r="BX10" s="986"/>
      <c r="BY10" s="986"/>
      <c r="BZ10" s="986"/>
      <c r="CA10" s="986"/>
      <c r="CB10" s="986"/>
      <c r="CC10" s="986"/>
      <c r="CD10" s="986"/>
      <c r="CE10" s="986"/>
      <c r="CF10" s="986"/>
      <c r="CG10" s="1075" t="s">
        <v>164</v>
      </c>
      <c r="CH10" s="1075"/>
      <c r="CI10" s="1075"/>
      <c r="CJ10" s="1076" t="s">
        <v>380</v>
      </c>
      <c r="CK10" s="1076"/>
      <c r="CL10" s="1077" t="s">
        <v>381</v>
      </c>
      <c r="CM10" s="1077"/>
      <c r="CN10" s="1077" t="s">
        <v>382</v>
      </c>
      <c r="CO10" s="1077"/>
      <c r="CP10" s="986"/>
      <c r="CQ10" s="986"/>
      <c r="CR10" s="986"/>
      <c r="CS10" s="986"/>
      <c r="CT10" s="986"/>
      <c r="CU10" s="986"/>
      <c r="CV10" s="986"/>
      <c r="CW10" s="986"/>
      <c r="CX10" s="986"/>
      <c r="CY10" s="986"/>
      <c r="CZ10" s="986"/>
      <c r="DA10" s="986"/>
      <c r="DB10" s="986"/>
      <c r="DC10" s="986"/>
      <c r="DD10" s="986"/>
      <c r="DE10" s="986"/>
      <c r="DF10" s="986"/>
      <c r="DG10" s="1075" t="s">
        <v>164</v>
      </c>
      <c r="DH10" s="1075"/>
      <c r="DI10" s="1075"/>
      <c r="DJ10" s="1076" t="s">
        <v>380</v>
      </c>
      <c r="DK10" s="1076"/>
      <c r="DL10" s="1077" t="s">
        <v>381</v>
      </c>
      <c r="DM10" s="1077"/>
      <c r="DN10" s="1077" t="s">
        <v>382</v>
      </c>
      <c r="DO10" s="1077"/>
      <c r="DP10" s="986"/>
      <c r="DQ10" s="986"/>
      <c r="DR10" s="986"/>
      <c r="DS10" s="986"/>
      <c r="DT10" s="986"/>
      <c r="DU10" s="986"/>
      <c r="DV10" s="986"/>
      <c r="DW10" s="986"/>
      <c r="DX10" s="986"/>
      <c r="DY10" s="986"/>
      <c r="DZ10" s="986"/>
      <c r="EA10" s="986"/>
      <c r="EB10" s="986"/>
      <c r="EC10" s="986"/>
      <c r="ED10" s="986"/>
      <c r="EE10" s="986"/>
      <c r="EF10" s="986"/>
      <c r="EG10" s="1075" t="s">
        <v>164</v>
      </c>
      <c r="EH10" s="1075"/>
      <c r="EI10" s="1075"/>
      <c r="EJ10" s="1076" t="s">
        <v>380</v>
      </c>
      <c r="EK10" s="1076"/>
      <c r="EL10" s="1077" t="s">
        <v>381</v>
      </c>
      <c r="EM10" s="1077"/>
      <c r="EN10" s="1077" t="s">
        <v>382</v>
      </c>
      <c r="EO10" s="1077"/>
      <c r="EP10" s="986"/>
      <c r="EQ10" s="986"/>
      <c r="ER10" s="986"/>
      <c r="ES10" s="986"/>
      <c r="ET10" s="986"/>
      <c r="EU10" s="986"/>
      <c r="EV10" s="986"/>
      <c r="EW10" s="986"/>
      <c r="EX10" s="986"/>
      <c r="EY10" s="986"/>
      <c r="EZ10" s="986"/>
      <c r="FA10" s="986"/>
      <c r="FB10" s="986"/>
      <c r="FC10" s="986"/>
      <c r="FD10" s="986"/>
      <c r="FE10" s="986"/>
      <c r="FF10" s="986"/>
      <c r="FG10" s="1075" t="s">
        <v>164</v>
      </c>
      <c r="FH10" s="1075"/>
      <c r="FI10" s="1075"/>
      <c r="FJ10" s="1076" t="s">
        <v>380</v>
      </c>
      <c r="FK10" s="1076"/>
      <c r="FL10" s="1077" t="s">
        <v>381</v>
      </c>
      <c r="FM10" s="1077"/>
      <c r="FN10" s="1077" t="s">
        <v>382</v>
      </c>
      <c r="FO10" s="1077"/>
      <c r="FP10" s="986"/>
      <c r="FQ10" s="986"/>
      <c r="FR10" s="986"/>
      <c r="FS10" s="986"/>
      <c r="FT10" s="986"/>
      <c r="FU10" s="986"/>
      <c r="FV10" s="986"/>
      <c r="FW10" s="986"/>
      <c r="FX10" s="986"/>
      <c r="FY10" s="986"/>
      <c r="FZ10" s="986"/>
      <c r="GA10" s="986"/>
      <c r="GB10" s="986"/>
      <c r="GC10" s="986"/>
      <c r="GD10" s="986"/>
      <c r="GE10" s="986"/>
      <c r="GF10" s="986"/>
      <c r="GG10" s="1075" t="s">
        <v>164</v>
      </c>
      <c r="GH10" s="1075"/>
      <c r="GI10" s="1075"/>
      <c r="GJ10" s="1076" t="s">
        <v>380</v>
      </c>
      <c r="GK10" s="1076"/>
      <c r="GL10" s="1077" t="s">
        <v>381</v>
      </c>
      <c r="GM10" s="1077"/>
      <c r="GN10" s="1077" t="s">
        <v>382</v>
      </c>
      <c r="GO10" s="1077"/>
      <c r="GP10" s="986"/>
      <c r="GQ10" s="986"/>
      <c r="GR10" s="986"/>
      <c r="GS10" s="986"/>
      <c r="GT10" s="986"/>
      <c r="GU10" s="986"/>
      <c r="GV10" s="986"/>
      <c r="GW10" s="986"/>
      <c r="GX10" s="986"/>
      <c r="GY10" s="986"/>
      <c r="GZ10" s="986"/>
      <c r="HA10" s="986"/>
      <c r="HB10" s="986"/>
      <c r="HC10" s="986"/>
      <c r="HD10" s="986"/>
      <c r="HE10" s="986"/>
      <c r="HF10" s="986"/>
      <c r="HG10" s="1075" t="s">
        <v>164</v>
      </c>
      <c r="HH10" s="1075"/>
      <c r="HI10" s="1075"/>
      <c r="HJ10" s="1076" t="s">
        <v>380</v>
      </c>
      <c r="HK10" s="1076"/>
      <c r="HL10" s="1077" t="s">
        <v>381</v>
      </c>
      <c r="HM10" s="1077"/>
      <c r="HN10" s="1077" t="s">
        <v>382</v>
      </c>
      <c r="HO10" s="1077"/>
      <c r="HP10" s="986"/>
      <c r="HQ10" s="986"/>
      <c r="HR10" s="986"/>
      <c r="HS10" s="986"/>
      <c r="HT10" s="986"/>
      <c r="HU10" s="986"/>
      <c r="HV10" s="986"/>
      <c r="HW10" s="986"/>
      <c r="HX10" s="986"/>
      <c r="HY10" s="986"/>
      <c r="HZ10" s="986"/>
      <c r="IA10" s="986"/>
      <c r="IB10" s="986"/>
      <c r="IC10" s="986"/>
      <c r="ID10" s="986"/>
      <c r="IE10" s="986"/>
      <c r="IF10" s="986"/>
      <c r="IG10" s="1075" t="s">
        <v>164</v>
      </c>
      <c r="IH10" s="1075"/>
      <c r="II10" s="1075"/>
      <c r="IJ10" s="1076" t="s">
        <v>380</v>
      </c>
      <c r="IK10" s="1076"/>
      <c r="IL10" s="1077" t="s">
        <v>381</v>
      </c>
      <c r="IM10" s="1077"/>
      <c r="IN10" s="1077" t="s">
        <v>382</v>
      </c>
      <c r="IO10" s="1077"/>
      <c r="IP10" s="986"/>
      <c r="IQ10" s="986"/>
      <c r="IR10" s="986"/>
      <c r="IS10" s="986"/>
      <c r="IT10" s="986"/>
      <c r="IU10" s="986"/>
      <c r="IV10" s="986"/>
      <c r="IW10" s="986"/>
      <c r="IX10" s="986"/>
      <c r="IY10" s="986"/>
      <c r="IZ10" s="986"/>
      <c r="JA10" s="986"/>
      <c r="JB10" s="986"/>
      <c r="JC10" s="986"/>
      <c r="JD10" s="986"/>
      <c r="JG10" s="1075" t="s">
        <v>164</v>
      </c>
      <c r="JH10" s="1075"/>
      <c r="JI10" s="1075"/>
      <c r="JJ10" s="1076" t="s">
        <v>380</v>
      </c>
      <c r="JK10" s="1076"/>
      <c r="JL10" s="1077" t="s">
        <v>381</v>
      </c>
      <c r="JM10" s="1077"/>
      <c r="JP10" s="986"/>
      <c r="JQ10" s="986"/>
      <c r="JR10" s="986"/>
      <c r="JS10" s="986"/>
      <c r="JT10" s="986"/>
      <c r="JU10" s="986"/>
      <c r="JV10" s="986"/>
      <c r="JW10" s="986"/>
      <c r="JX10" s="986"/>
      <c r="JY10" s="986"/>
      <c r="JZ10" s="986"/>
      <c r="KA10" s="986"/>
      <c r="KB10" s="986"/>
      <c r="KC10" s="986"/>
      <c r="KD10" s="986"/>
    </row>
    <row r="11" spans="2:290" ht="14.25" customHeight="1">
      <c r="B11" s="299"/>
      <c r="C11" s="681">
        <v>2017</v>
      </c>
      <c r="D11" s="300">
        <f>J11+AJ11+BJ11+CJ11+EJ11+HJ11+IJ11+DJ11+FJ11+GJ11</f>
        <v>184</v>
      </c>
      <c r="E11" s="306">
        <f>'C3_FormPrim'!AQ43</f>
        <v>0</v>
      </c>
      <c r="F11" s="301">
        <f>'C3_FormPrim'!AR43</f>
        <v>0</v>
      </c>
      <c r="G11" s="1078">
        <f>'C3_FormPrim'!B21</f>
        <v>42795</v>
      </c>
      <c r="H11" s="1078"/>
      <c r="I11" s="1079"/>
      <c r="J11" s="1080">
        <f>'C3_FormPrim'!AP21</f>
        <v>14</v>
      </c>
      <c r="K11" s="1081"/>
      <c r="L11" s="1082">
        <f>'C3_FormPrim'!AQ21</f>
        <v>0</v>
      </c>
      <c r="M11" s="1083"/>
      <c r="N11" s="1083">
        <f>'C3_FormPrim'!AR21</f>
        <v>0</v>
      </c>
      <c r="O11" s="1083"/>
      <c r="P11" s="975" t="s">
        <v>674</v>
      </c>
      <c r="Q11" s="986"/>
      <c r="R11" s="986"/>
      <c r="S11" s="986"/>
      <c r="T11" s="986"/>
      <c r="U11" s="986"/>
      <c r="V11" s="986"/>
      <c r="W11" s="986"/>
      <c r="X11" s="986"/>
      <c r="Y11" s="986"/>
      <c r="Z11" s="986"/>
      <c r="AA11" s="986"/>
      <c r="AB11" s="986"/>
      <c r="AC11" s="986"/>
      <c r="AD11" s="986"/>
      <c r="AG11" s="1078">
        <f>'C3_FormPrim'!B23</f>
        <v>42826</v>
      </c>
      <c r="AH11" s="1078"/>
      <c r="AI11" s="1079"/>
      <c r="AJ11" s="1080">
        <f>'C3_FormPrim'!AP23</f>
        <v>20</v>
      </c>
      <c r="AK11" s="1081"/>
      <c r="AL11" s="1082">
        <f>'C3_FormPrim'!AQ23</f>
        <v>0</v>
      </c>
      <c r="AM11" s="1083"/>
      <c r="AN11" s="1083">
        <f>'C3_FormPrim'!AR23</f>
        <v>0</v>
      </c>
      <c r="AO11" s="1083"/>
      <c r="AP11" s="986"/>
      <c r="AQ11" s="986"/>
      <c r="AR11" s="986"/>
      <c r="AS11" s="986"/>
      <c r="AT11" s="986"/>
      <c r="AU11" s="986"/>
      <c r="AV11" s="986"/>
      <c r="AW11" s="986"/>
      <c r="AX11" s="986"/>
      <c r="AY11" s="986"/>
      <c r="AZ11" s="986"/>
      <c r="BA11" s="986"/>
      <c r="BB11" s="986"/>
      <c r="BC11" s="986"/>
      <c r="BD11" s="986"/>
      <c r="BG11" s="1078">
        <f>'C3_FormPrim'!B25</f>
        <v>42856</v>
      </c>
      <c r="BH11" s="1078"/>
      <c r="BI11" s="1079"/>
      <c r="BJ11" s="1080">
        <f>'C3_FormPrim'!AP25</f>
        <v>22</v>
      </c>
      <c r="BK11" s="1081"/>
      <c r="BL11" s="1082">
        <f>'C3_FormPrim'!AQ25</f>
        <v>0</v>
      </c>
      <c r="BM11" s="1083"/>
      <c r="BN11" s="1083">
        <f>'C3_FormPrim'!AR25</f>
        <v>0</v>
      </c>
      <c r="BO11" s="1083"/>
      <c r="BP11" s="986"/>
      <c r="BQ11" s="986"/>
      <c r="BR11" s="986"/>
      <c r="BS11" s="986"/>
      <c r="BT11" s="986"/>
      <c r="BU11" s="986"/>
      <c r="BV11" s="986"/>
      <c r="BW11" s="986"/>
      <c r="BX11" s="986"/>
      <c r="BY11" s="986"/>
      <c r="BZ11" s="986"/>
      <c r="CA11" s="986"/>
      <c r="CB11" s="986"/>
      <c r="CC11" s="986"/>
      <c r="CD11" s="986"/>
      <c r="CG11" s="1078">
        <f>'C3_FormPrim'!B27</f>
        <v>42887</v>
      </c>
      <c r="CH11" s="1078"/>
      <c r="CI11" s="1079"/>
      <c r="CJ11" s="1080">
        <f>'C3_FormPrim'!AP27</f>
        <v>21</v>
      </c>
      <c r="CK11" s="1081"/>
      <c r="CL11" s="1082">
        <f>'C3_FormPrim'!AQ27</f>
        <v>0</v>
      </c>
      <c r="CM11" s="1083"/>
      <c r="CN11" s="1083">
        <f>'C3_FormPrim'!AR27</f>
        <v>0</v>
      </c>
      <c r="CO11" s="1083"/>
      <c r="CP11" s="986"/>
      <c r="CQ11" s="986"/>
      <c r="CR11" s="986"/>
      <c r="CS11" s="986"/>
      <c r="CT11" s="986"/>
      <c r="CU11" s="986"/>
      <c r="CV11" s="986"/>
      <c r="CW11" s="986"/>
      <c r="CX11" s="986"/>
      <c r="CY11" s="986"/>
      <c r="CZ11" s="986"/>
      <c r="DA11" s="986"/>
      <c r="DB11" s="986"/>
      <c r="DC11" s="986"/>
      <c r="DD11" s="986"/>
      <c r="DG11" s="1078">
        <f>'C3_FormPrim'!B29</f>
        <v>42917</v>
      </c>
      <c r="DH11" s="1078"/>
      <c r="DI11" s="1079"/>
      <c r="DJ11" s="1080">
        <f>'C3_FormPrim'!AP29</f>
        <v>15</v>
      </c>
      <c r="DK11" s="1081"/>
      <c r="DL11" s="1082">
        <f>'C3_FormPrim'!AQ29</f>
        <v>0</v>
      </c>
      <c r="DM11" s="1083"/>
      <c r="DN11" s="1083">
        <f>'C3_FormPrim'!AR29</f>
        <v>0</v>
      </c>
      <c r="DO11" s="1083"/>
      <c r="DP11" s="986"/>
      <c r="DQ11" s="986"/>
      <c r="DR11" s="986"/>
      <c r="DS11" s="986"/>
      <c r="DT11" s="986"/>
      <c r="DU11" s="986"/>
      <c r="DV11" s="986"/>
      <c r="DW11" s="986"/>
      <c r="DX11" s="986"/>
      <c r="DY11" s="986"/>
      <c r="DZ11" s="986"/>
      <c r="EA11" s="986"/>
      <c r="EB11" s="986"/>
      <c r="EC11" s="986"/>
      <c r="ED11" s="986"/>
      <c r="EG11" s="1078">
        <f>'C3_FormPrim'!B31</f>
        <v>42948</v>
      </c>
      <c r="EH11" s="1078"/>
      <c r="EI11" s="1079"/>
      <c r="EJ11" s="1080">
        <f>'C3_FormPrim'!AP31</f>
        <v>18</v>
      </c>
      <c r="EK11" s="1081"/>
      <c r="EL11" s="1082">
        <f>'C3_FormPrim'!AQ31</f>
        <v>0</v>
      </c>
      <c r="EM11" s="1083"/>
      <c r="EN11" s="1083">
        <f>'C3_FormPrim'!AR31</f>
        <v>0</v>
      </c>
      <c r="EO11" s="1083"/>
      <c r="EP11" s="986"/>
      <c r="EQ11" s="986"/>
      <c r="ER11" s="986"/>
      <c r="ES11" s="986"/>
      <c r="ET11" s="986"/>
      <c r="EU11" s="986"/>
      <c r="EV11" s="986"/>
      <c r="EW11" s="986"/>
      <c r="EX11" s="986"/>
      <c r="EY11" s="986"/>
      <c r="EZ11" s="986"/>
      <c r="FA11" s="986"/>
      <c r="FB11" s="986"/>
      <c r="FC11" s="986"/>
      <c r="FD11" s="986"/>
      <c r="FG11" s="1078">
        <f>'C3_FormPrim'!B33</f>
        <v>42979</v>
      </c>
      <c r="FH11" s="1078"/>
      <c r="FI11" s="1079"/>
      <c r="FJ11" s="1080">
        <f>'C3_FormPrim'!AP33</f>
        <v>21</v>
      </c>
      <c r="FK11" s="1081"/>
      <c r="FL11" s="1082">
        <f>'C3_FormPrim'!AQ33</f>
        <v>0</v>
      </c>
      <c r="FM11" s="1083"/>
      <c r="FN11" s="1083">
        <f>'C3_FormPrim'!AR33</f>
        <v>0</v>
      </c>
      <c r="FO11" s="1083"/>
      <c r="FP11" s="986"/>
      <c r="FQ11" s="986"/>
      <c r="FR11" s="986"/>
      <c r="FS11" s="986"/>
      <c r="FT11" s="986"/>
      <c r="FU11" s="986"/>
      <c r="FV11" s="986"/>
      <c r="FW11" s="986"/>
      <c r="FX11" s="986"/>
      <c r="FY11" s="986"/>
      <c r="FZ11" s="986"/>
      <c r="GA11" s="986"/>
      <c r="GB11" s="986"/>
      <c r="GC11" s="986"/>
      <c r="GD11" s="986"/>
      <c r="GG11" s="1078">
        <f>'C3_FormPrim'!B35</f>
        <v>43009</v>
      </c>
      <c r="GH11" s="1078"/>
      <c r="GI11" s="1079"/>
      <c r="GJ11" s="1080">
        <f>'C3_FormPrim'!AP35</f>
        <v>22</v>
      </c>
      <c r="GK11" s="1081"/>
      <c r="GL11" s="1082">
        <f>IF(GJ11="","",GJ11*E$7)</f>
        <v>0</v>
      </c>
      <c r="GM11" s="1083"/>
      <c r="GN11" s="1083">
        <f>IF(GJ11="","",GL11*F$7)</f>
        <v>0</v>
      </c>
      <c r="GO11" s="1083"/>
      <c r="GP11" s="986"/>
      <c r="GQ11" s="986"/>
      <c r="GR11" s="986"/>
      <c r="GS11" s="986"/>
      <c r="GT11" s="986"/>
      <c r="GU11" s="986"/>
      <c r="GV11" s="986"/>
      <c r="GW11" s="986"/>
      <c r="GX11" s="986"/>
      <c r="GY11" s="986"/>
      <c r="GZ11" s="986"/>
      <c r="HA11" s="986"/>
      <c r="HB11" s="986"/>
      <c r="HC11" s="986"/>
      <c r="HD11" s="986"/>
      <c r="HG11" s="1078">
        <f>'C3_FormPrim'!B37</f>
        <v>43040</v>
      </c>
      <c r="HH11" s="1078"/>
      <c r="HI11" s="1079"/>
      <c r="HJ11" s="1080">
        <f>'C3_FormPrim'!AP37</f>
        <v>21</v>
      </c>
      <c r="HK11" s="1081"/>
      <c r="HL11" s="1082">
        <f>IF(HJ11="","",HJ11*E$7)</f>
        <v>0</v>
      </c>
      <c r="HM11" s="1083"/>
      <c r="HN11" s="1083">
        <f>IF(HJ11="","",HL11*F$7)</f>
        <v>0</v>
      </c>
      <c r="HO11" s="1083"/>
      <c r="HP11" s="986"/>
      <c r="HQ11" s="986"/>
      <c r="HR11" s="986"/>
      <c r="HS11" s="986"/>
      <c r="HT11" s="986"/>
      <c r="HU11" s="986"/>
      <c r="HV11" s="986"/>
      <c r="HW11" s="986"/>
      <c r="HX11" s="986"/>
      <c r="HY11" s="986"/>
      <c r="HZ11" s="986"/>
      <c r="IA11" s="986"/>
      <c r="IB11" s="986"/>
      <c r="IC11" s="986"/>
      <c r="ID11" s="986"/>
      <c r="IG11" s="1078">
        <f>'C3_FormPrim'!B39</f>
        <v>43070</v>
      </c>
      <c r="IH11" s="1078"/>
      <c r="II11" s="1079"/>
      <c r="IJ11" s="1080">
        <f>'C3_FormPrim'!AP39</f>
        <v>10</v>
      </c>
      <c r="IK11" s="1081"/>
      <c r="IL11" s="1082">
        <f>IF(IJ11="","",IJ11*E$7)</f>
        <v>0</v>
      </c>
      <c r="IM11" s="1083"/>
      <c r="IN11" s="1083">
        <f>IF(IJ11="","",IL11*F$7)</f>
        <v>0</v>
      </c>
      <c r="IO11" s="1083"/>
      <c r="IP11" s="986"/>
      <c r="IQ11" s="986"/>
      <c r="IR11" s="986"/>
      <c r="IS11" s="986"/>
      <c r="IT11" s="986"/>
      <c r="IU11" s="986"/>
      <c r="IV11" s="986"/>
      <c r="IW11" s="986"/>
      <c r="IX11" s="986"/>
      <c r="IY11" s="986"/>
      <c r="IZ11" s="986"/>
      <c r="JA11" s="986"/>
      <c r="JB11" s="986"/>
      <c r="JC11" s="986"/>
      <c r="JD11" s="986"/>
      <c r="JG11" s="1078">
        <f>'C3_FormPrim'!B41</f>
        <v>43101</v>
      </c>
      <c r="JH11" s="1078"/>
      <c r="JI11" s="1079"/>
      <c r="JJ11" s="1080">
        <f>'C3_FormPrim'!AP41</f>
        <v>0</v>
      </c>
      <c r="JK11" s="1081"/>
      <c r="JL11" s="1082">
        <f>IF(JJ11="","",JJ11*E$7)</f>
        <v>0</v>
      </c>
      <c r="JM11" s="1083"/>
      <c r="JP11" s="986"/>
      <c r="JQ11" s="986"/>
      <c r="JR11" s="986"/>
      <c r="JS11" s="986"/>
      <c r="JT11" s="986"/>
      <c r="JU11" s="986"/>
      <c r="JV11" s="986"/>
      <c r="JW11" s="986"/>
      <c r="JX11" s="986"/>
      <c r="JY11" s="986"/>
      <c r="JZ11" s="986"/>
      <c r="KA11" s="986"/>
      <c r="KB11" s="986"/>
      <c r="KC11" s="986"/>
      <c r="KD11" s="986"/>
    </row>
    <row r="12" spans="2:290" ht="14.25" customHeight="1">
      <c r="B12" s="299"/>
      <c r="E12" s="986"/>
      <c r="F12" s="986"/>
      <c r="G12" s="307"/>
      <c r="H12" s="308"/>
      <c r="I12" s="307"/>
      <c r="J12" s="307"/>
      <c r="K12" s="307"/>
      <c r="L12" s="307"/>
      <c r="M12" s="986"/>
      <c r="N12" s="986"/>
      <c r="O12" s="986"/>
      <c r="P12" s="986"/>
      <c r="Q12" s="986"/>
      <c r="R12" s="986"/>
      <c r="S12" s="986"/>
      <c r="T12" s="986"/>
      <c r="U12" s="986"/>
      <c r="V12" s="986"/>
      <c r="W12" s="986"/>
      <c r="X12" s="986"/>
      <c r="Y12" s="986"/>
      <c r="Z12" s="986"/>
      <c r="AA12" s="986"/>
      <c r="AB12" s="986"/>
      <c r="AC12" s="986"/>
      <c r="AD12" s="986"/>
      <c r="AH12" s="986"/>
      <c r="AI12" s="986"/>
      <c r="AJ12" s="986"/>
      <c r="AK12" s="986"/>
      <c r="AL12" s="986"/>
      <c r="AM12" s="986"/>
      <c r="AN12" s="986"/>
      <c r="AO12" s="986"/>
      <c r="AP12" s="986"/>
      <c r="AQ12" s="986"/>
      <c r="AR12" s="986"/>
      <c r="AS12" s="986"/>
      <c r="AT12" s="986"/>
      <c r="AU12" s="986"/>
      <c r="AV12" s="986"/>
      <c r="AW12" s="986"/>
      <c r="AX12" s="986"/>
      <c r="AY12" s="986"/>
      <c r="AZ12" s="986"/>
      <c r="BA12" s="986"/>
      <c r="BB12" s="986"/>
      <c r="BC12" s="986"/>
      <c r="BD12" s="986"/>
      <c r="BH12" s="986"/>
      <c r="BI12" s="986"/>
      <c r="BJ12" s="986"/>
      <c r="BK12" s="986"/>
      <c r="BL12" s="986"/>
      <c r="BM12" s="986"/>
      <c r="BN12" s="986"/>
      <c r="BO12" s="986"/>
      <c r="BP12" s="986"/>
      <c r="BQ12" s="986"/>
      <c r="BR12" s="986"/>
      <c r="BS12" s="986"/>
      <c r="BT12" s="986"/>
      <c r="BU12" s="986"/>
      <c r="BV12" s="986"/>
      <c r="BW12" s="986"/>
      <c r="BX12" s="986"/>
      <c r="BY12" s="986"/>
      <c r="BZ12" s="986"/>
      <c r="CA12" s="986"/>
      <c r="CB12" s="986"/>
      <c r="CC12" s="986"/>
      <c r="CD12" s="986"/>
      <c r="CH12" s="986"/>
      <c r="CI12" s="986"/>
      <c r="CJ12" s="986"/>
      <c r="CK12" s="986"/>
      <c r="CL12" s="986"/>
      <c r="CM12" s="986"/>
      <c r="CN12" s="986"/>
      <c r="CO12" s="986"/>
      <c r="CP12" s="986"/>
      <c r="CQ12" s="986"/>
      <c r="CR12" s="986"/>
      <c r="CS12" s="986"/>
      <c r="CT12" s="986"/>
      <c r="CU12" s="986"/>
      <c r="CV12" s="986"/>
      <c r="CW12" s="986"/>
      <c r="CX12" s="986"/>
      <c r="CY12" s="986"/>
      <c r="CZ12" s="986"/>
      <c r="DA12" s="986"/>
      <c r="DB12" s="986"/>
      <c r="DC12" s="986"/>
      <c r="DD12" s="986"/>
      <c r="DH12" s="986"/>
      <c r="DI12" s="986"/>
      <c r="DJ12" s="986"/>
      <c r="DK12" s="986"/>
      <c r="DL12" s="986"/>
      <c r="DM12" s="986"/>
      <c r="DN12" s="986"/>
      <c r="DO12" s="986"/>
      <c r="DP12" s="986"/>
      <c r="DQ12" s="986"/>
      <c r="DR12" s="986"/>
      <c r="DS12" s="986"/>
      <c r="DT12" s="986"/>
      <c r="DU12" s="986"/>
      <c r="DV12" s="986"/>
      <c r="DW12" s="986"/>
      <c r="DX12" s="986"/>
      <c r="DY12" s="986"/>
      <c r="DZ12" s="986"/>
      <c r="EA12" s="986"/>
      <c r="EB12" s="986"/>
      <c r="EC12" s="986"/>
      <c r="ED12" s="986"/>
      <c r="EH12" s="986"/>
      <c r="EI12" s="986"/>
      <c r="EJ12" s="986"/>
      <c r="EK12" s="986"/>
      <c r="EL12" s="986"/>
      <c r="EM12" s="986"/>
      <c r="EN12" s="986"/>
      <c r="EO12" s="986"/>
      <c r="EP12" s="986"/>
      <c r="EQ12" s="986"/>
      <c r="ER12" s="986"/>
      <c r="ES12" s="986"/>
      <c r="ET12" s="986"/>
      <c r="EU12" s="986"/>
      <c r="EV12" s="986"/>
      <c r="EW12" s="986"/>
      <c r="EX12" s="986"/>
      <c r="EY12" s="986"/>
      <c r="EZ12" s="986"/>
      <c r="FA12" s="986"/>
      <c r="FB12" s="986"/>
      <c r="FC12" s="986"/>
      <c r="FD12" s="986"/>
      <c r="FH12" s="986"/>
      <c r="FI12" s="986"/>
      <c r="FJ12" s="986"/>
      <c r="FK12" s="986"/>
      <c r="FL12" s="986"/>
      <c r="FM12" s="986"/>
      <c r="FN12" s="986"/>
      <c r="FO12" s="986"/>
      <c r="FP12" s="986"/>
      <c r="FQ12" s="986"/>
      <c r="FR12" s="986"/>
      <c r="FS12" s="986"/>
      <c r="FT12" s="986"/>
      <c r="FU12" s="986"/>
      <c r="FV12" s="986"/>
      <c r="FW12" s="986"/>
      <c r="FX12" s="986"/>
      <c r="FY12" s="986"/>
      <c r="FZ12" s="986"/>
      <c r="GA12" s="986"/>
      <c r="GB12" s="986"/>
      <c r="GC12" s="986"/>
      <c r="GD12" s="986"/>
      <c r="GH12" s="986"/>
      <c r="GI12" s="986"/>
      <c r="GJ12" s="986"/>
      <c r="GK12" s="986"/>
      <c r="GL12" s="986"/>
      <c r="GM12" s="986"/>
      <c r="GN12" s="986"/>
      <c r="GO12" s="986"/>
      <c r="GP12" s="986"/>
      <c r="GQ12" s="986"/>
      <c r="GR12" s="986"/>
      <c r="GS12" s="986"/>
      <c r="GT12" s="986"/>
      <c r="GU12" s="986"/>
      <c r="GV12" s="986"/>
      <c r="GW12" s="986"/>
      <c r="GX12" s="986"/>
      <c r="GY12" s="986"/>
      <c r="GZ12" s="986"/>
      <c r="HA12" s="986"/>
      <c r="HB12" s="986"/>
      <c r="HC12" s="986"/>
      <c r="HD12" s="986"/>
      <c r="HH12" s="986"/>
      <c r="HI12" s="986"/>
      <c r="HJ12" s="986"/>
      <c r="HK12" s="986"/>
      <c r="HL12" s="986"/>
      <c r="HM12" s="986"/>
      <c r="HN12" s="986"/>
      <c r="HO12" s="986"/>
      <c r="HP12" s="986"/>
      <c r="HQ12" s="986"/>
      <c r="HR12" s="986"/>
      <c r="HS12" s="986"/>
      <c r="HT12" s="986"/>
      <c r="HU12" s="986"/>
      <c r="HV12" s="986"/>
      <c r="HW12" s="986"/>
      <c r="HX12" s="986"/>
      <c r="HY12" s="986"/>
      <c r="HZ12" s="986"/>
      <c r="IA12" s="986"/>
      <c r="IB12" s="986"/>
      <c r="IC12" s="986"/>
      <c r="ID12" s="986"/>
      <c r="IH12" s="986"/>
      <c r="II12" s="986"/>
      <c r="IJ12" s="986"/>
      <c r="IK12" s="986"/>
      <c r="IL12" s="986"/>
      <c r="IM12" s="986"/>
      <c r="IN12" s="986"/>
      <c r="IO12" s="986"/>
      <c r="IP12" s="986"/>
      <c r="IQ12" s="986"/>
      <c r="IR12" s="986"/>
      <c r="IS12" s="986"/>
      <c r="IT12" s="986"/>
      <c r="IU12" s="986"/>
      <c r="IV12" s="986"/>
      <c r="IW12" s="986"/>
      <c r="IX12" s="986"/>
      <c r="IY12" s="986"/>
      <c r="IZ12" s="986"/>
      <c r="JA12" s="986"/>
      <c r="JB12" s="986"/>
      <c r="JC12" s="986"/>
      <c r="JD12" s="986"/>
      <c r="JH12" s="986"/>
      <c r="JI12" s="986"/>
      <c r="JJ12" s="986"/>
      <c r="JK12" s="986"/>
      <c r="JL12" s="986"/>
      <c r="JM12" s="986"/>
      <c r="JP12" s="986"/>
      <c r="JQ12" s="986"/>
      <c r="JR12" s="986"/>
      <c r="JS12" s="986"/>
      <c r="JT12" s="986"/>
      <c r="JU12" s="986"/>
      <c r="JV12" s="986"/>
      <c r="JW12" s="986"/>
      <c r="JX12" s="986"/>
      <c r="JY12" s="986"/>
      <c r="JZ12" s="986"/>
      <c r="KA12" s="986"/>
      <c r="KB12" s="986"/>
      <c r="KC12" s="986"/>
      <c r="KD12" s="986"/>
    </row>
    <row r="13" spans="2:290" ht="15.75">
      <c r="B13" s="298" t="s">
        <v>383</v>
      </c>
      <c r="E13" s="986"/>
      <c r="F13" s="986"/>
      <c r="H13" s="986"/>
      <c r="I13" s="986"/>
      <c r="J13" s="986"/>
      <c r="K13" s="986"/>
      <c r="L13" s="986"/>
      <c r="M13" s="986"/>
      <c r="N13" s="986"/>
      <c r="O13" s="986"/>
      <c r="P13" s="986"/>
      <c r="Q13" s="986"/>
      <c r="R13" s="986"/>
      <c r="S13" s="986"/>
      <c r="T13" s="986"/>
      <c r="U13" s="986"/>
      <c r="V13" s="986"/>
      <c r="W13" s="986"/>
      <c r="X13" s="986"/>
      <c r="Y13" s="986"/>
      <c r="Z13" s="986"/>
      <c r="AA13" s="986"/>
      <c r="AB13" s="986"/>
      <c r="AC13" s="986"/>
      <c r="AD13" s="986"/>
      <c r="AH13" s="986"/>
      <c r="AI13" s="986"/>
      <c r="AJ13" s="986"/>
      <c r="AK13" s="986"/>
      <c r="AL13" s="986"/>
      <c r="AM13" s="986"/>
      <c r="AN13" s="36"/>
      <c r="AO13" s="36"/>
      <c r="AP13" s="36"/>
      <c r="AQ13" s="36"/>
      <c r="AR13" s="36"/>
      <c r="AS13" s="36"/>
      <c r="AT13" s="36"/>
      <c r="AU13" s="36"/>
      <c r="AV13" s="36"/>
      <c r="AW13" s="986"/>
      <c r="AX13" s="986"/>
      <c r="AY13" s="986"/>
      <c r="AZ13" s="986"/>
      <c r="BA13" s="986"/>
      <c r="BB13" s="986"/>
      <c r="BC13" s="986"/>
      <c r="BD13" s="986"/>
      <c r="BH13" s="986"/>
      <c r="BI13" s="986"/>
      <c r="BJ13" s="986"/>
      <c r="BK13" s="986"/>
      <c r="BL13" s="986"/>
      <c r="BM13" s="986"/>
      <c r="BN13" s="986"/>
      <c r="BO13" s="986"/>
      <c r="BP13" s="986"/>
      <c r="BQ13" s="986"/>
      <c r="BR13" s="986"/>
      <c r="BS13" s="986"/>
      <c r="BT13" s="986"/>
      <c r="BU13" s="986"/>
      <c r="BV13" s="986"/>
      <c r="BW13" s="986"/>
      <c r="BX13" s="986"/>
      <c r="BY13" s="986"/>
      <c r="BZ13" s="986"/>
      <c r="CA13" s="986"/>
      <c r="CB13" s="986"/>
      <c r="CC13" s="986"/>
      <c r="CD13" s="986"/>
      <c r="CH13" s="986"/>
      <c r="CI13" s="986"/>
      <c r="CJ13" s="986"/>
      <c r="CK13" s="986"/>
      <c r="CL13" s="986"/>
      <c r="CM13" s="986"/>
      <c r="CN13" s="986"/>
      <c r="CO13" s="986"/>
      <c r="CP13" s="986"/>
      <c r="CQ13" s="986"/>
      <c r="CR13" s="986"/>
      <c r="CS13" s="986"/>
      <c r="CT13" s="986"/>
      <c r="CU13" s="986"/>
      <c r="CV13" s="986"/>
      <c r="CW13" s="986"/>
      <c r="CX13" s="986"/>
      <c r="CY13" s="986"/>
      <c r="CZ13" s="986"/>
      <c r="DA13" s="986"/>
      <c r="DB13" s="986"/>
      <c r="DC13" s="986"/>
      <c r="DD13" s="986"/>
      <c r="DH13" s="986"/>
      <c r="DI13" s="986"/>
      <c r="DJ13" s="986"/>
      <c r="DK13" s="986"/>
      <c r="DL13" s="986"/>
      <c r="DM13" s="986"/>
      <c r="DN13" s="986"/>
      <c r="DO13" s="986"/>
      <c r="DP13" s="986"/>
      <c r="DQ13" s="986"/>
      <c r="DR13" s="986"/>
      <c r="DS13" s="986"/>
      <c r="DT13" s="986"/>
      <c r="DU13" s="986"/>
      <c r="DV13" s="986"/>
      <c r="DW13" s="986"/>
      <c r="DX13" s="986"/>
      <c r="DY13" s="986"/>
      <c r="DZ13" s="986"/>
      <c r="EA13" s="986"/>
      <c r="EB13" s="986"/>
      <c r="EC13" s="986"/>
      <c r="ED13" s="986"/>
      <c r="EH13" s="986"/>
      <c r="EI13" s="986"/>
      <c r="EJ13" s="986"/>
      <c r="EK13" s="986"/>
      <c r="EL13" s="986"/>
      <c r="EM13" s="986"/>
      <c r="EN13" s="986"/>
      <c r="EO13" s="986"/>
      <c r="EP13" s="986"/>
      <c r="EQ13" s="986"/>
      <c r="ER13" s="986"/>
      <c r="ES13" s="986"/>
      <c r="ET13" s="986"/>
      <c r="EU13" s="986"/>
      <c r="EV13" s="986"/>
      <c r="EW13" s="986"/>
      <c r="EX13" s="986"/>
      <c r="EY13" s="986"/>
      <c r="EZ13" s="986"/>
      <c r="FA13" s="986"/>
      <c r="FB13" s="986"/>
      <c r="FC13" s="986"/>
      <c r="FD13" s="986"/>
      <c r="FH13" s="986"/>
      <c r="FI13" s="986"/>
      <c r="FJ13" s="986"/>
      <c r="FK13" s="986"/>
      <c r="FL13" s="986"/>
      <c r="FM13" s="986"/>
      <c r="FN13" s="986"/>
      <c r="FO13" s="986"/>
      <c r="FP13" s="986"/>
      <c r="FQ13" s="986"/>
      <c r="FR13" s="986"/>
      <c r="FS13" s="986"/>
      <c r="FT13" s="986"/>
      <c r="FU13" s="986"/>
      <c r="FV13" s="986"/>
      <c r="FW13" s="986"/>
      <c r="FX13" s="986"/>
      <c r="FY13" s="986"/>
      <c r="FZ13" s="986"/>
      <c r="GA13" s="986"/>
      <c r="GB13" s="986"/>
      <c r="GC13" s="986"/>
      <c r="GD13" s="986"/>
      <c r="GH13" s="986"/>
      <c r="GI13" s="986"/>
      <c r="GJ13" s="986"/>
      <c r="GK13" s="986"/>
      <c r="GL13" s="986"/>
      <c r="GM13" s="986"/>
      <c r="GN13" s="986"/>
      <c r="GO13" s="986"/>
      <c r="GP13" s="986"/>
      <c r="GQ13" s="986"/>
      <c r="GR13" s="986"/>
      <c r="GS13" s="986"/>
      <c r="GT13" s="986"/>
      <c r="GU13" s="986"/>
      <c r="GV13" s="986"/>
      <c r="GW13" s="986"/>
      <c r="GX13" s="986"/>
      <c r="GY13" s="986"/>
      <c r="GZ13" s="986"/>
      <c r="HA13" s="986"/>
      <c r="HB13" s="986"/>
      <c r="HC13" s="986"/>
      <c r="HD13" s="986"/>
      <c r="HH13" s="986"/>
      <c r="HI13" s="986"/>
      <c r="HJ13" s="986"/>
      <c r="HK13" s="986"/>
      <c r="HL13" s="986"/>
      <c r="HM13" s="986"/>
      <c r="HN13" s="986"/>
      <c r="HO13" s="986"/>
      <c r="HP13" s="986"/>
      <c r="HQ13" s="986"/>
      <c r="HR13" s="986"/>
      <c r="HS13" s="986"/>
      <c r="HT13" s="986"/>
      <c r="HU13" s="986"/>
      <c r="HV13" s="986"/>
      <c r="HW13" s="986"/>
      <c r="HX13" s="986"/>
      <c r="HY13" s="986"/>
      <c r="HZ13" s="986"/>
      <c r="IA13" s="986"/>
      <c r="IB13" s="986"/>
      <c r="IC13" s="986"/>
      <c r="ID13" s="986"/>
      <c r="IH13" s="986"/>
      <c r="II13" s="986"/>
      <c r="IJ13" s="986"/>
      <c r="IK13" s="986"/>
      <c r="IL13" s="986"/>
      <c r="IM13" s="986"/>
      <c r="IN13" s="986"/>
      <c r="IO13" s="986"/>
      <c r="IP13" s="986"/>
      <c r="IQ13" s="986"/>
      <c r="IR13" s="986"/>
      <c r="IS13" s="986"/>
      <c r="IT13" s="986"/>
      <c r="IU13" s="986"/>
      <c r="IV13" s="986"/>
      <c r="IW13" s="986"/>
      <c r="IX13" s="986"/>
      <c r="IY13" s="986"/>
      <c r="IZ13" s="986"/>
      <c r="JA13" s="986"/>
      <c r="JB13" s="986"/>
      <c r="JC13" s="986"/>
      <c r="JD13" s="986"/>
      <c r="JH13" s="986"/>
      <c r="JI13" s="986"/>
      <c r="JJ13" s="986"/>
      <c r="JK13" s="986"/>
      <c r="JL13" s="986"/>
      <c r="JM13" s="986"/>
      <c r="JP13" s="986"/>
      <c r="JQ13" s="986"/>
      <c r="JR13" s="986"/>
      <c r="JS13" s="986"/>
      <c r="JT13" s="986"/>
      <c r="JU13" s="986"/>
      <c r="JV13" s="986"/>
      <c r="JW13" s="986"/>
      <c r="JX13" s="986"/>
      <c r="JY13" s="986"/>
      <c r="JZ13" s="986"/>
      <c r="KA13" s="986"/>
      <c r="KB13" s="986"/>
      <c r="KC13" s="986"/>
      <c r="KD13" s="986"/>
    </row>
    <row r="14" spans="2:290">
      <c r="B14" s="1118" t="s">
        <v>384</v>
      </c>
      <c r="C14" s="1118"/>
      <c r="D14" s="1118"/>
      <c r="E14" s="1118"/>
      <c r="F14" s="1119"/>
      <c r="G14" s="1084">
        <f>G11</f>
        <v>42795</v>
      </c>
      <c r="H14" s="1085"/>
      <c r="I14" s="1085"/>
      <c r="J14" s="1085"/>
      <c r="K14" s="1086"/>
      <c r="L14" s="986"/>
      <c r="M14" s="986"/>
      <c r="N14" s="986"/>
      <c r="O14" s="986"/>
      <c r="P14" s="986"/>
      <c r="Q14" s="986"/>
      <c r="R14" s="986"/>
      <c r="S14" s="986"/>
      <c r="T14" s="986"/>
      <c r="U14" s="986"/>
      <c r="V14" s="986"/>
      <c r="W14" s="986"/>
      <c r="X14" s="986"/>
      <c r="Y14" s="986"/>
      <c r="Z14" s="986"/>
      <c r="AA14" s="986"/>
      <c r="AB14" s="986"/>
      <c r="AC14" s="986"/>
      <c r="AD14" s="986"/>
      <c r="AG14" s="1084">
        <f>AG11</f>
        <v>42826</v>
      </c>
      <c r="AH14" s="1085"/>
      <c r="AI14" s="1085"/>
      <c r="AJ14" s="1085"/>
      <c r="AK14" s="1086"/>
      <c r="AL14" s="986"/>
      <c r="AM14" s="986"/>
      <c r="AN14" s="986"/>
      <c r="AO14" s="986"/>
      <c r="AP14" s="986"/>
      <c r="AQ14" s="986"/>
      <c r="AR14" s="986"/>
      <c r="AS14" s="986"/>
      <c r="AT14" s="986"/>
      <c r="AU14" s="986"/>
      <c r="AV14" s="986"/>
      <c r="AW14" s="986"/>
      <c r="AX14" s="986"/>
      <c r="AY14" s="986"/>
      <c r="AZ14" s="986"/>
      <c r="BA14" s="986"/>
      <c r="BB14" s="986"/>
      <c r="BC14" s="986"/>
      <c r="BD14" s="986"/>
      <c r="BG14" s="1084">
        <f>BG11</f>
        <v>42856</v>
      </c>
      <c r="BH14" s="1085"/>
      <c r="BI14" s="1085"/>
      <c r="BJ14" s="1085"/>
      <c r="BK14" s="1086"/>
      <c r="BL14" s="986"/>
      <c r="BM14" s="986"/>
      <c r="BN14" s="986"/>
      <c r="BO14" s="986"/>
      <c r="BP14" s="986"/>
      <c r="BQ14" s="986"/>
      <c r="BR14" s="986"/>
      <c r="BS14" s="986"/>
      <c r="BT14" s="986"/>
      <c r="BU14" s="986"/>
      <c r="BV14" s="986"/>
      <c r="BW14" s="986"/>
      <c r="BX14" s="986"/>
      <c r="BY14" s="986"/>
      <c r="BZ14" s="986"/>
      <c r="CA14" s="986"/>
      <c r="CB14" s="986"/>
      <c r="CC14" s="986"/>
      <c r="CD14" s="986"/>
      <c r="CG14" s="1084">
        <f>CG11</f>
        <v>42887</v>
      </c>
      <c r="CH14" s="1085"/>
      <c r="CI14" s="1085"/>
      <c r="CJ14" s="1085"/>
      <c r="CK14" s="1086"/>
      <c r="CL14" s="986"/>
      <c r="CM14" s="986"/>
      <c r="CN14" s="986"/>
      <c r="CO14" s="986"/>
      <c r="CP14" s="986"/>
      <c r="CQ14" s="986"/>
      <c r="CR14" s="986"/>
      <c r="CS14" s="986"/>
      <c r="CT14" s="986"/>
      <c r="CU14" s="986"/>
      <c r="CV14" s="986"/>
      <c r="CW14" s="986"/>
      <c r="CX14" s="986"/>
      <c r="CY14" s="986"/>
      <c r="CZ14" s="986"/>
      <c r="DA14" s="986"/>
      <c r="DB14" s="986"/>
      <c r="DC14" s="986"/>
      <c r="DD14" s="986"/>
      <c r="DG14" s="1084">
        <f>DG11</f>
        <v>42917</v>
      </c>
      <c r="DH14" s="1085"/>
      <c r="DI14" s="1085"/>
      <c r="DJ14" s="1085"/>
      <c r="DK14" s="1086"/>
      <c r="DL14" s="986"/>
      <c r="DM14" s="986"/>
      <c r="DN14" s="986"/>
      <c r="DO14" s="986"/>
      <c r="DP14" s="986"/>
      <c r="DQ14" s="986"/>
      <c r="DR14" s="986"/>
      <c r="DS14" s="986"/>
      <c r="DT14" s="986"/>
      <c r="DU14" s="986"/>
      <c r="DV14" s="986"/>
      <c r="DW14" s="986"/>
      <c r="DX14" s="986"/>
      <c r="DY14" s="986"/>
      <c r="DZ14" s="986"/>
      <c r="EA14" s="986"/>
      <c r="EB14" s="986"/>
      <c r="EC14" s="986"/>
      <c r="ED14" s="986"/>
      <c r="EG14" s="1084">
        <f>EG11</f>
        <v>42948</v>
      </c>
      <c r="EH14" s="1085"/>
      <c r="EI14" s="1085"/>
      <c r="EJ14" s="1085"/>
      <c r="EK14" s="1086"/>
      <c r="EL14" s="986"/>
      <c r="EM14" s="986"/>
      <c r="EN14" s="986"/>
      <c r="EO14" s="986"/>
      <c r="EP14" s="986"/>
      <c r="EQ14" s="986"/>
      <c r="ER14" s="986"/>
      <c r="ES14" s="986"/>
      <c r="ET14" s="986"/>
      <c r="EU14" s="986"/>
      <c r="EV14" s="986"/>
      <c r="EW14" s="986"/>
      <c r="EX14" s="986"/>
      <c r="EY14" s="986"/>
      <c r="EZ14" s="986"/>
      <c r="FA14" s="986"/>
      <c r="FB14" s="986"/>
      <c r="FC14" s="986"/>
      <c r="FD14" s="986"/>
      <c r="FG14" s="1084">
        <f>FG11</f>
        <v>42979</v>
      </c>
      <c r="FH14" s="1085"/>
      <c r="FI14" s="1085"/>
      <c r="FJ14" s="1085"/>
      <c r="FK14" s="1086"/>
      <c r="FL14" s="986"/>
      <c r="FM14" s="986"/>
      <c r="FN14" s="986"/>
      <c r="FO14" s="986"/>
      <c r="FP14" s="986"/>
      <c r="FQ14" s="986"/>
      <c r="FR14" s="986"/>
      <c r="FS14" s="986"/>
      <c r="FT14" s="986"/>
      <c r="FU14" s="986"/>
      <c r="FV14" s="986"/>
      <c r="FW14" s="986"/>
      <c r="FX14" s="986"/>
      <c r="FY14" s="986"/>
      <c r="FZ14" s="986"/>
      <c r="GA14" s="986"/>
      <c r="GB14" s="986"/>
      <c r="GC14" s="986"/>
      <c r="GD14" s="986"/>
      <c r="GG14" s="1084">
        <f>GG11</f>
        <v>43009</v>
      </c>
      <c r="GH14" s="1085"/>
      <c r="GI14" s="1085"/>
      <c r="GJ14" s="1085"/>
      <c r="GK14" s="1086"/>
      <c r="GL14" s="986"/>
      <c r="GM14" s="986"/>
      <c r="GN14" s="986"/>
      <c r="GO14" s="986"/>
      <c r="GP14" s="986"/>
      <c r="GQ14" s="986"/>
      <c r="GR14" s="986"/>
      <c r="GS14" s="986"/>
      <c r="GT14" s="986"/>
      <c r="GU14" s="986"/>
      <c r="GV14" s="986"/>
      <c r="GW14" s="986"/>
      <c r="GX14" s="986"/>
      <c r="GY14" s="986"/>
      <c r="GZ14" s="986"/>
      <c r="HA14" s="986"/>
      <c r="HB14" s="986"/>
      <c r="HC14" s="986"/>
      <c r="HD14" s="986"/>
      <c r="HG14" s="1084">
        <f>HG11</f>
        <v>43040</v>
      </c>
      <c r="HH14" s="1085"/>
      <c r="HI14" s="1085"/>
      <c r="HJ14" s="1085"/>
      <c r="HK14" s="1086"/>
      <c r="HL14" s="986"/>
      <c r="HM14" s="986"/>
      <c r="HN14" s="986"/>
      <c r="HO14" s="986"/>
      <c r="HP14" s="986"/>
      <c r="HQ14" s="986"/>
      <c r="HR14" s="986"/>
      <c r="HS14" s="986"/>
      <c r="HT14" s="986"/>
      <c r="HU14" s="986"/>
      <c r="HV14" s="986"/>
      <c r="HW14" s="986"/>
      <c r="HX14" s="986"/>
      <c r="HY14" s="986"/>
      <c r="HZ14" s="986"/>
      <c r="IA14" s="986"/>
      <c r="IB14" s="986"/>
      <c r="IC14" s="986"/>
      <c r="ID14" s="986"/>
      <c r="IG14" s="1084">
        <f>IG11</f>
        <v>43070</v>
      </c>
      <c r="IH14" s="1085"/>
      <c r="II14" s="1085"/>
      <c r="IJ14" s="1085"/>
      <c r="IK14" s="1086"/>
      <c r="IL14" s="986"/>
      <c r="IM14" s="986"/>
      <c r="IN14" s="986"/>
      <c r="IO14" s="986"/>
      <c r="IP14" s="986"/>
      <c r="IQ14" s="986"/>
      <c r="IR14" s="986"/>
      <c r="IS14" s="986"/>
      <c r="IT14" s="986"/>
      <c r="IU14" s="986"/>
      <c r="IV14" s="986"/>
      <c r="IW14" s="986"/>
      <c r="IX14" s="986"/>
      <c r="IY14" s="986"/>
      <c r="IZ14" s="986"/>
      <c r="JA14" s="986"/>
      <c r="JB14" s="986"/>
      <c r="JC14" s="986"/>
      <c r="JD14" s="986"/>
      <c r="JG14" s="1084">
        <f>JG11</f>
        <v>43101</v>
      </c>
      <c r="JH14" s="1085"/>
      <c r="JI14" s="1085"/>
      <c r="JJ14" s="1085"/>
      <c r="JK14" s="1086"/>
      <c r="JL14" s="986"/>
      <c r="JM14" s="986"/>
      <c r="JN14" s="986"/>
      <c r="JO14" s="986"/>
      <c r="JP14" s="986"/>
      <c r="JQ14" s="986"/>
      <c r="JR14" s="986"/>
      <c r="JS14" s="986"/>
      <c r="JT14" s="986"/>
      <c r="JU14" s="986"/>
      <c r="JV14" s="986"/>
      <c r="JW14" s="986"/>
      <c r="JX14" s="986"/>
      <c r="JY14" s="986"/>
      <c r="JZ14" s="986"/>
      <c r="KA14" s="986"/>
      <c r="KB14" s="986"/>
      <c r="KC14" s="986"/>
      <c r="KD14" s="986"/>
    </row>
    <row r="15" spans="2:290">
      <c r="B15" s="1111" t="s">
        <v>365</v>
      </c>
      <c r="C15" s="1111"/>
      <c r="D15" s="1112" t="s">
        <v>385</v>
      </c>
      <c r="E15" s="1113"/>
      <c r="F15" s="1114"/>
      <c r="G15" s="1071" t="s">
        <v>385</v>
      </c>
      <c r="H15" s="1071"/>
      <c r="I15" s="1071"/>
      <c r="J15" s="1071"/>
      <c r="K15" s="1071"/>
      <c r="L15" s="986"/>
      <c r="M15" s="986"/>
      <c r="N15" s="986"/>
      <c r="O15" s="986"/>
      <c r="P15" s="986"/>
      <c r="Q15" s="986"/>
      <c r="R15" s="986"/>
      <c r="S15" s="986"/>
      <c r="T15" s="986"/>
      <c r="U15" s="986"/>
      <c r="V15" s="986"/>
      <c r="W15" s="986"/>
      <c r="X15" s="986"/>
      <c r="Y15" s="986"/>
      <c r="Z15" s="986"/>
      <c r="AA15" s="986"/>
      <c r="AB15" s="986"/>
      <c r="AC15" s="986"/>
      <c r="AD15" s="986"/>
      <c r="AG15" s="1071" t="s">
        <v>385</v>
      </c>
      <c r="AH15" s="1071"/>
      <c r="AI15" s="1071"/>
      <c r="AJ15" s="1071"/>
      <c r="AK15" s="1071"/>
      <c r="AL15" s="986"/>
      <c r="AM15" s="986"/>
      <c r="AN15" s="986"/>
      <c r="AO15" s="986"/>
      <c r="AP15" s="986"/>
      <c r="AQ15" s="986"/>
      <c r="AR15" s="986"/>
      <c r="AS15" s="986"/>
      <c r="AT15" s="986"/>
      <c r="AU15" s="986"/>
      <c r="AV15" s="986"/>
      <c r="AW15" s="986"/>
      <c r="AX15" s="986"/>
      <c r="AY15" s="986"/>
      <c r="AZ15" s="986"/>
      <c r="BA15" s="986"/>
      <c r="BB15" s="986"/>
      <c r="BC15" s="986"/>
      <c r="BD15" s="986"/>
      <c r="BG15" s="1071" t="s">
        <v>385</v>
      </c>
      <c r="BH15" s="1071"/>
      <c r="BI15" s="1071"/>
      <c r="BJ15" s="1071"/>
      <c r="BK15" s="1071"/>
      <c r="BL15" s="986"/>
      <c r="BM15" s="986"/>
      <c r="BN15" s="986"/>
      <c r="BO15" s="986"/>
      <c r="BP15" s="986"/>
      <c r="BQ15" s="986"/>
      <c r="BR15" s="986"/>
      <c r="BS15" s="986"/>
      <c r="BT15" s="986"/>
      <c r="BU15" s="986"/>
      <c r="BV15" s="986"/>
      <c r="BW15" s="986"/>
      <c r="BX15" s="986"/>
      <c r="BY15" s="986"/>
      <c r="BZ15" s="986"/>
      <c r="CA15" s="986"/>
      <c r="CB15" s="986"/>
      <c r="CC15" s="986"/>
      <c r="CD15" s="986"/>
      <c r="CG15" s="1071" t="s">
        <v>385</v>
      </c>
      <c r="CH15" s="1071"/>
      <c r="CI15" s="1071"/>
      <c r="CJ15" s="1071"/>
      <c r="CK15" s="1071"/>
      <c r="CL15" s="986"/>
      <c r="CM15" s="986"/>
      <c r="CN15" s="986"/>
      <c r="CO15" s="986"/>
      <c r="CP15" s="986"/>
      <c r="CQ15" s="986"/>
      <c r="CR15" s="986"/>
      <c r="CS15" s="986"/>
      <c r="CT15" s="986"/>
      <c r="CU15" s="986"/>
      <c r="CV15" s="986"/>
      <c r="CW15" s="986"/>
      <c r="CX15" s="986"/>
      <c r="CY15" s="986"/>
      <c r="CZ15" s="986"/>
      <c r="DA15" s="986"/>
      <c r="DB15" s="986"/>
      <c r="DC15" s="986"/>
      <c r="DD15" s="986"/>
      <c r="DG15" s="1071" t="s">
        <v>385</v>
      </c>
      <c r="DH15" s="1071"/>
      <c r="DI15" s="1071"/>
      <c r="DJ15" s="1071"/>
      <c r="DK15" s="1071"/>
      <c r="DL15" s="986"/>
      <c r="DM15" s="986"/>
      <c r="DN15" s="986"/>
      <c r="DO15" s="986"/>
      <c r="DP15" s="986"/>
      <c r="DQ15" s="986"/>
      <c r="DR15" s="986"/>
      <c r="DS15" s="986"/>
      <c r="DT15" s="986"/>
      <c r="DU15" s="986"/>
      <c r="DV15" s="986"/>
      <c r="DW15" s="986"/>
      <c r="DX15" s="986"/>
      <c r="DY15" s="986"/>
      <c r="DZ15" s="986"/>
      <c r="EA15" s="986"/>
      <c r="EB15" s="986"/>
      <c r="EC15" s="986"/>
      <c r="ED15" s="986"/>
      <c r="EG15" s="1071" t="s">
        <v>385</v>
      </c>
      <c r="EH15" s="1071"/>
      <c r="EI15" s="1071"/>
      <c r="EJ15" s="1071"/>
      <c r="EK15" s="1071"/>
      <c r="EL15" s="986"/>
      <c r="EM15" s="986"/>
      <c r="EN15" s="986"/>
      <c r="EO15" s="986"/>
      <c r="EP15" s="986"/>
      <c r="EQ15" s="986"/>
      <c r="ER15" s="986"/>
      <c r="ES15" s="986"/>
      <c r="ET15" s="986"/>
      <c r="EU15" s="986"/>
      <c r="EV15" s="986"/>
      <c r="EW15" s="986"/>
      <c r="EX15" s="986"/>
      <c r="EY15" s="986"/>
      <c r="EZ15" s="986"/>
      <c r="FA15" s="986"/>
      <c r="FB15" s="986"/>
      <c r="FC15" s="986"/>
      <c r="FD15" s="986"/>
      <c r="FG15" s="1071" t="s">
        <v>385</v>
      </c>
      <c r="FH15" s="1071"/>
      <c r="FI15" s="1071"/>
      <c r="FJ15" s="1071"/>
      <c r="FK15" s="1071"/>
      <c r="FL15" s="986"/>
      <c r="FM15" s="986"/>
      <c r="FN15" s="986"/>
      <c r="FO15" s="986"/>
      <c r="FP15" s="986"/>
      <c r="FQ15" s="986"/>
      <c r="FR15" s="986"/>
      <c r="FS15" s="986"/>
      <c r="FT15" s="986"/>
      <c r="FU15" s="986"/>
      <c r="FV15" s="986"/>
      <c r="FW15" s="986"/>
      <c r="FX15" s="986"/>
      <c r="FY15" s="986"/>
      <c r="FZ15" s="986"/>
      <c r="GA15" s="986"/>
      <c r="GB15" s="986"/>
      <c r="GC15" s="986"/>
      <c r="GD15" s="986"/>
      <c r="GG15" s="1071" t="s">
        <v>385</v>
      </c>
      <c r="GH15" s="1071"/>
      <c r="GI15" s="1071"/>
      <c r="GJ15" s="1071"/>
      <c r="GK15" s="1071"/>
      <c r="GL15" s="986"/>
      <c r="GM15" s="986"/>
      <c r="GN15" s="986"/>
      <c r="GO15" s="986"/>
      <c r="GP15" s="986"/>
      <c r="GQ15" s="986"/>
      <c r="GR15" s="986"/>
      <c r="GS15" s="986"/>
      <c r="GT15" s="986"/>
      <c r="GU15" s="986"/>
      <c r="GV15" s="986"/>
      <c r="GW15" s="986"/>
      <c r="GX15" s="986"/>
      <c r="GY15" s="986"/>
      <c r="GZ15" s="986"/>
      <c r="HA15" s="986"/>
      <c r="HB15" s="986"/>
      <c r="HC15" s="986"/>
      <c r="HD15" s="986"/>
      <c r="HG15" s="1071" t="s">
        <v>385</v>
      </c>
      <c r="HH15" s="1071"/>
      <c r="HI15" s="1071"/>
      <c r="HJ15" s="1071"/>
      <c r="HK15" s="1071"/>
      <c r="HL15" s="986"/>
      <c r="HM15" s="986"/>
      <c r="HN15" s="986"/>
      <c r="HO15" s="986"/>
      <c r="HP15" s="986"/>
      <c r="HQ15" s="986"/>
      <c r="HR15" s="986"/>
      <c r="HS15" s="986"/>
      <c r="HT15" s="986"/>
      <c r="HU15" s="986"/>
      <c r="HV15" s="986"/>
      <c r="HW15" s="986"/>
      <c r="HX15" s="986"/>
      <c r="HY15" s="986"/>
      <c r="HZ15" s="986"/>
      <c r="IA15" s="986"/>
      <c r="IB15" s="986"/>
      <c r="IC15" s="986"/>
      <c r="ID15" s="986"/>
      <c r="IG15" s="1071" t="s">
        <v>385</v>
      </c>
      <c r="IH15" s="1071"/>
      <c r="II15" s="1071"/>
      <c r="IJ15" s="1071"/>
      <c r="IK15" s="1071"/>
      <c r="IL15" s="986"/>
      <c r="IM15" s="986"/>
      <c r="IN15" s="986"/>
      <c r="IO15" s="986"/>
      <c r="IP15" s="986"/>
      <c r="IQ15" s="986"/>
      <c r="IR15" s="986"/>
      <c r="IS15" s="986"/>
      <c r="IT15" s="986"/>
      <c r="IU15" s="986"/>
      <c r="IV15" s="986"/>
      <c r="IW15" s="986"/>
      <c r="IX15" s="986"/>
      <c r="IY15" s="986"/>
      <c r="IZ15" s="986"/>
      <c r="JA15" s="986"/>
      <c r="JB15" s="986"/>
      <c r="JC15" s="986"/>
      <c r="JD15" s="986"/>
      <c r="JG15" s="1071" t="s">
        <v>385</v>
      </c>
      <c r="JH15" s="1071"/>
      <c r="JI15" s="1071"/>
      <c r="JJ15" s="1071"/>
      <c r="JK15" s="1071"/>
      <c r="JL15" s="986"/>
      <c r="JM15" s="986"/>
      <c r="JN15" s="986"/>
      <c r="JO15" s="986"/>
      <c r="JP15" s="986"/>
      <c r="JQ15" s="986"/>
      <c r="JR15" s="986"/>
      <c r="JS15" s="986"/>
      <c r="JT15" s="986"/>
      <c r="JU15" s="986"/>
      <c r="JV15" s="986"/>
      <c r="JW15" s="986"/>
      <c r="JX15" s="986"/>
      <c r="JY15" s="986"/>
      <c r="JZ15" s="986"/>
      <c r="KA15" s="986"/>
      <c r="KB15" s="986"/>
      <c r="KC15" s="986"/>
      <c r="KD15" s="986"/>
    </row>
    <row r="16" spans="2:290" ht="15.75" customHeight="1">
      <c r="B16" s="1111"/>
      <c r="C16" s="1111"/>
      <c r="D16" s="983" t="s">
        <v>386</v>
      </c>
      <c r="E16" s="983" t="s">
        <v>387</v>
      </c>
      <c r="F16" s="983" t="s">
        <v>214</v>
      </c>
      <c r="G16" s="983" t="s">
        <v>386</v>
      </c>
      <c r="H16" s="1072" t="s">
        <v>388</v>
      </c>
      <c r="I16" s="1072"/>
      <c r="J16" s="1072" t="s">
        <v>389</v>
      </c>
      <c r="K16" s="1072"/>
      <c r="L16" s="1072" t="s">
        <v>390</v>
      </c>
      <c r="M16" s="1072"/>
      <c r="N16" s="986"/>
      <c r="O16" s="986"/>
      <c r="P16" s="986"/>
      <c r="Q16" s="986"/>
      <c r="R16" s="986"/>
      <c r="S16" s="986"/>
      <c r="T16" s="986"/>
      <c r="U16" s="986"/>
      <c r="V16" s="986"/>
      <c r="W16" s="986"/>
      <c r="X16" s="986"/>
      <c r="Y16" s="986"/>
      <c r="Z16" s="986"/>
      <c r="AA16" s="986"/>
      <c r="AB16" s="986"/>
      <c r="AC16" s="986"/>
      <c r="AD16" s="986"/>
      <c r="AG16" s="983" t="s">
        <v>386</v>
      </c>
      <c r="AH16" s="1072" t="s">
        <v>388</v>
      </c>
      <c r="AI16" s="1072"/>
      <c r="AJ16" s="1072" t="s">
        <v>389</v>
      </c>
      <c r="AK16" s="1072"/>
      <c r="AL16" s="1072" t="s">
        <v>390</v>
      </c>
      <c r="AM16" s="1072"/>
      <c r="AN16" s="986"/>
      <c r="AO16" s="986"/>
      <c r="AP16" s="986"/>
      <c r="AQ16" s="986"/>
      <c r="AR16" s="986"/>
      <c r="AS16" s="986"/>
      <c r="AT16" s="986"/>
      <c r="AU16" s="986"/>
      <c r="AV16" s="986"/>
      <c r="AW16" s="986"/>
      <c r="AX16" s="986"/>
      <c r="AY16" s="986"/>
      <c r="AZ16" s="986"/>
      <c r="BA16" s="986"/>
      <c r="BB16" s="986"/>
      <c r="BC16" s="986"/>
      <c r="BD16" s="986"/>
      <c r="BG16" s="983" t="s">
        <v>386</v>
      </c>
      <c r="BH16" s="1072" t="s">
        <v>388</v>
      </c>
      <c r="BI16" s="1072"/>
      <c r="BJ16" s="1072" t="s">
        <v>389</v>
      </c>
      <c r="BK16" s="1072"/>
      <c r="BL16" s="1072" t="s">
        <v>390</v>
      </c>
      <c r="BM16" s="1072"/>
      <c r="BN16" s="986"/>
      <c r="BO16" s="986"/>
      <c r="BP16" s="986"/>
      <c r="BQ16" s="986"/>
      <c r="BR16" s="986"/>
      <c r="BS16" s="986"/>
      <c r="BT16" s="986"/>
      <c r="BU16" s="986"/>
      <c r="BV16" s="986"/>
      <c r="BW16" s="986"/>
      <c r="BX16" s="986"/>
      <c r="BY16" s="986"/>
      <c r="BZ16" s="986"/>
      <c r="CA16" s="986"/>
      <c r="CB16" s="986"/>
      <c r="CC16" s="986"/>
      <c r="CD16" s="986"/>
      <c r="CG16" s="983" t="s">
        <v>386</v>
      </c>
      <c r="CH16" s="1072" t="s">
        <v>388</v>
      </c>
      <c r="CI16" s="1072"/>
      <c r="CJ16" s="1072" t="s">
        <v>389</v>
      </c>
      <c r="CK16" s="1072"/>
      <c r="CL16" s="1072" t="s">
        <v>390</v>
      </c>
      <c r="CM16" s="1072"/>
      <c r="CN16" s="986"/>
      <c r="CO16" s="986"/>
      <c r="CP16" s="986"/>
      <c r="CQ16" s="986"/>
      <c r="CR16" s="986"/>
      <c r="CS16" s="986"/>
      <c r="CT16" s="986"/>
      <c r="CU16" s="986"/>
      <c r="CV16" s="986"/>
      <c r="CW16" s="986"/>
      <c r="CX16" s="986"/>
      <c r="CY16" s="986"/>
      <c r="CZ16" s="986"/>
      <c r="DA16" s="986"/>
      <c r="DB16" s="986"/>
      <c r="DC16" s="986"/>
      <c r="DD16" s="986"/>
      <c r="DG16" s="983" t="s">
        <v>386</v>
      </c>
      <c r="DH16" s="1072" t="s">
        <v>388</v>
      </c>
      <c r="DI16" s="1072"/>
      <c r="DJ16" s="1072" t="s">
        <v>389</v>
      </c>
      <c r="DK16" s="1072"/>
      <c r="DL16" s="1072" t="s">
        <v>390</v>
      </c>
      <c r="DM16" s="1072"/>
      <c r="DN16" s="986"/>
      <c r="DO16" s="986"/>
      <c r="DP16" s="986"/>
      <c r="DQ16" s="986"/>
      <c r="DR16" s="986"/>
      <c r="DS16" s="986"/>
      <c r="DT16" s="986"/>
      <c r="DU16" s="986"/>
      <c r="DV16" s="986"/>
      <c r="DW16" s="986"/>
      <c r="DX16" s="986"/>
      <c r="DY16" s="986"/>
      <c r="DZ16" s="986"/>
      <c r="EA16" s="986"/>
      <c r="EB16" s="986"/>
      <c r="EC16" s="986"/>
      <c r="ED16" s="986"/>
      <c r="EG16" s="983" t="s">
        <v>386</v>
      </c>
      <c r="EH16" s="1072" t="s">
        <v>388</v>
      </c>
      <c r="EI16" s="1072"/>
      <c r="EJ16" s="1072" t="s">
        <v>389</v>
      </c>
      <c r="EK16" s="1072"/>
      <c r="EL16" s="1072" t="s">
        <v>390</v>
      </c>
      <c r="EM16" s="1072"/>
      <c r="EN16" s="986"/>
      <c r="EO16" s="986"/>
      <c r="EP16" s="986"/>
      <c r="EQ16" s="986"/>
      <c r="ER16" s="986"/>
      <c r="ES16" s="986"/>
      <c r="ET16" s="986"/>
      <c r="EU16" s="986"/>
      <c r="EV16" s="986"/>
      <c r="EW16" s="986"/>
      <c r="EX16" s="986"/>
      <c r="EY16" s="986"/>
      <c r="EZ16" s="986"/>
      <c r="FA16" s="986"/>
      <c r="FB16" s="986"/>
      <c r="FC16" s="986"/>
      <c r="FD16" s="986"/>
      <c r="FG16" s="983" t="s">
        <v>386</v>
      </c>
      <c r="FH16" s="1072" t="s">
        <v>388</v>
      </c>
      <c r="FI16" s="1072"/>
      <c r="FJ16" s="1072" t="s">
        <v>389</v>
      </c>
      <c r="FK16" s="1072"/>
      <c r="FL16" s="1072" t="s">
        <v>390</v>
      </c>
      <c r="FM16" s="1072"/>
      <c r="FN16" s="986"/>
      <c r="FO16" s="986"/>
      <c r="FP16" s="986"/>
      <c r="FQ16" s="986"/>
      <c r="FR16" s="986"/>
      <c r="FS16" s="986"/>
      <c r="FT16" s="986"/>
      <c r="FU16" s="986"/>
      <c r="FV16" s="986"/>
      <c r="FW16" s="986"/>
      <c r="FX16" s="986"/>
      <c r="FY16" s="986"/>
      <c r="FZ16" s="986"/>
      <c r="GA16" s="986"/>
      <c r="GB16" s="986"/>
      <c r="GC16" s="986"/>
      <c r="GD16" s="986"/>
      <c r="GG16" s="983" t="s">
        <v>386</v>
      </c>
      <c r="GH16" s="1072" t="s">
        <v>388</v>
      </c>
      <c r="GI16" s="1072"/>
      <c r="GJ16" s="1072" t="s">
        <v>389</v>
      </c>
      <c r="GK16" s="1072"/>
      <c r="GL16" s="1072" t="s">
        <v>390</v>
      </c>
      <c r="GM16" s="1072"/>
      <c r="GN16" s="986"/>
      <c r="GO16" s="986"/>
      <c r="GP16" s="986"/>
      <c r="GQ16" s="986"/>
      <c r="GR16" s="986"/>
      <c r="GS16" s="986"/>
      <c r="GT16" s="986"/>
      <c r="GU16" s="986"/>
      <c r="GV16" s="986"/>
      <c r="GW16" s="986"/>
      <c r="GX16" s="986"/>
      <c r="GY16" s="986"/>
      <c r="GZ16" s="986"/>
      <c r="HA16" s="986"/>
      <c r="HB16" s="986"/>
      <c r="HC16" s="986"/>
      <c r="HD16" s="986"/>
      <c r="HG16" s="983" t="s">
        <v>386</v>
      </c>
      <c r="HH16" s="1072" t="s">
        <v>388</v>
      </c>
      <c r="HI16" s="1072"/>
      <c r="HJ16" s="1072" t="s">
        <v>389</v>
      </c>
      <c r="HK16" s="1072"/>
      <c r="HL16" s="1072" t="s">
        <v>390</v>
      </c>
      <c r="HM16" s="1072"/>
      <c r="HN16" s="986"/>
      <c r="HO16" s="986"/>
      <c r="HP16" s="986"/>
      <c r="HQ16" s="986"/>
      <c r="HR16" s="986"/>
      <c r="HS16" s="986"/>
      <c r="HT16" s="986"/>
      <c r="HU16" s="986"/>
      <c r="HV16" s="986"/>
      <c r="HW16" s="986"/>
      <c r="HX16" s="986"/>
      <c r="HY16" s="986"/>
      <c r="HZ16" s="986"/>
      <c r="IA16" s="986"/>
      <c r="IB16" s="986"/>
      <c r="IC16" s="986"/>
      <c r="ID16" s="986"/>
      <c r="IG16" s="983" t="s">
        <v>386</v>
      </c>
      <c r="IH16" s="1072" t="s">
        <v>388</v>
      </c>
      <c r="II16" s="1072"/>
      <c r="IJ16" s="1072" t="s">
        <v>389</v>
      </c>
      <c r="IK16" s="1072"/>
      <c r="IL16" s="1072" t="s">
        <v>390</v>
      </c>
      <c r="IM16" s="1072"/>
      <c r="IN16" s="986"/>
      <c r="IO16" s="986"/>
      <c r="IP16" s="986"/>
      <c r="IQ16" s="986"/>
      <c r="IR16" s="986"/>
      <c r="IS16" s="986"/>
      <c r="IT16" s="986"/>
      <c r="IU16" s="986"/>
      <c r="IV16" s="986"/>
      <c r="IW16" s="986"/>
      <c r="IX16" s="986"/>
      <c r="IY16" s="986"/>
      <c r="IZ16" s="986"/>
      <c r="JA16" s="986"/>
      <c r="JB16" s="986"/>
      <c r="JC16" s="986"/>
      <c r="JD16" s="986"/>
      <c r="JG16" s="983" t="s">
        <v>386</v>
      </c>
      <c r="JH16" s="1072" t="s">
        <v>388</v>
      </c>
      <c r="JI16" s="1072"/>
      <c r="JJ16" s="1072" t="s">
        <v>389</v>
      </c>
      <c r="JK16" s="1072"/>
      <c r="JL16" s="1072" t="s">
        <v>390</v>
      </c>
      <c r="JM16" s="1072"/>
      <c r="JN16" s="986"/>
      <c r="JO16" s="1077" t="s">
        <v>382</v>
      </c>
      <c r="JP16" s="1077"/>
      <c r="JQ16" s="986"/>
      <c r="JR16" s="986"/>
      <c r="JS16" s="986"/>
      <c r="JT16" s="986"/>
      <c r="JU16" s="986"/>
      <c r="JV16" s="986"/>
      <c r="JW16" s="986"/>
      <c r="JX16" s="986"/>
      <c r="JY16" s="986"/>
      <c r="JZ16" s="986"/>
      <c r="KA16" s="986"/>
      <c r="KB16" s="986"/>
      <c r="KC16" s="986"/>
      <c r="KD16" s="986"/>
    </row>
    <row r="17" spans="1:291">
      <c r="B17" s="1130" t="s">
        <v>138</v>
      </c>
      <c r="C17" s="1130"/>
      <c r="D17" s="981">
        <f>SUM(F11:F11)</f>
        <v>0</v>
      </c>
      <c r="E17" s="981">
        <f>H17+AH17+BH17+CH17+DH17+EH17+FH17+GH17+HH17+IH17+JH17</f>
        <v>0</v>
      </c>
      <c r="F17" s="982" t="str">
        <f>IF(D17=0,"100%",E17/D17)</f>
        <v>100%</v>
      </c>
      <c r="G17" s="981">
        <f>IF(N11="","",N11)</f>
        <v>0</v>
      </c>
      <c r="H17" s="1066">
        <f>SUM(AE23:AE172)</f>
        <v>0</v>
      </c>
      <c r="I17" s="1066"/>
      <c r="J17" s="1068" t="str">
        <f>IF(G17=0,"100%",H17/G17)</f>
        <v>100%</v>
      </c>
      <c r="K17" s="1068"/>
      <c r="L17" s="1068" t="str">
        <f>IF(D17=0,"100%",H17/D17)</f>
        <v>100%</v>
      </c>
      <c r="M17" s="1068"/>
      <c r="N17" s="986"/>
      <c r="O17" s="986"/>
      <c r="P17" s="986"/>
      <c r="Q17" s="986"/>
      <c r="R17" s="986"/>
      <c r="S17" s="986"/>
      <c r="T17" s="986"/>
      <c r="U17" s="986"/>
      <c r="V17" s="986"/>
      <c r="W17" s="986"/>
      <c r="X17" s="986"/>
      <c r="Y17" s="986"/>
      <c r="Z17" s="986"/>
      <c r="AA17" s="986"/>
      <c r="AB17" s="986"/>
      <c r="AC17" s="986"/>
      <c r="AD17" s="986"/>
      <c r="AG17" s="981">
        <f>IF(AN11="","",AN11)</f>
        <v>0</v>
      </c>
      <c r="AH17" s="1066">
        <f>SUM(BE23:BE172)</f>
        <v>0</v>
      </c>
      <c r="AI17" s="1066"/>
      <c r="AJ17" s="1067" t="str">
        <f>IF(AG17=0,"100%",AH17/AG17)</f>
        <v>100%</v>
      </c>
      <c r="AK17" s="1067"/>
      <c r="AL17" s="1068" t="str">
        <f>IF(D17=0,"100%",(AH17+H17)/D17)</f>
        <v>100%</v>
      </c>
      <c r="AM17" s="1068"/>
      <c r="AN17" s="986"/>
      <c r="AO17" s="986"/>
      <c r="AP17" s="986"/>
      <c r="AQ17" s="986"/>
      <c r="AR17" s="986"/>
      <c r="AS17" s="986"/>
      <c r="AT17" s="986"/>
      <c r="AU17" s="986"/>
      <c r="AV17" s="986"/>
      <c r="AW17" s="986"/>
      <c r="AX17" s="986"/>
      <c r="AY17" s="986"/>
      <c r="AZ17" s="986"/>
      <c r="BA17" s="986"/>
      <c r="BB17" s="986"/>
      <c r="BC17" s="986"/>
      <c r="BD17" s="986"/>
      <c r="BG17" s="981">
        <f>IF(BN11="","",BN11)</f>
        <v>0</v>
      </c>
      <c r="BH17" s="1066">
        <f>SUM(CE23:CE172)</f>
        <v>0</v>
      </c>
      <c r="BI17" s="1066"/>
      <c r="BJ17" s="1067" t="str">
        <f>IF(BG17=0,"100%",BH17/BG17)</f>
        <v>100%</v>
      </c>
      <c r="BK17" s="1067"/>
      <c r="BL17" s="1068" t="str">
        <f>IF(D17=0,"100%",(BH17+AH17+H17)/D17)</f>
        <v>100%</v>
      </c>
      <c r="BM17" s="1068"/>
      <c r="BN17" s="986"/>
      <c r="BO17" s="986"/>
      <c r="BP17" s="986"/>
      <c r="BQ17" s="986"/>
      <c r="BR17" s="986"/>
      <c r="BS17" s="986"/>
      <c r="BT17" s="986"/>
      <c r="BU17" s="986"/>
      <c r="BV17" s="986"/>
      <c r="BW17" s="986"/>
      <c r="BX17" s="986"/>
      <c r="BY17" s="986"/>
      <c r="BZ17" s="986"/>
      <c r="CA17" s="986"/>
      <c r="CB17" s="986"/>
      <c r="CC17" s="986"/>
      <c r="CD17" s="986"/>
      <c r="CG17" s="981">
        <f>IF(CN11="","",CN11)</f>
        <v>0</v>
      </c>
      <c r="CH17" s="1066">
        <f>SUM(DE23:DE172)</f>
        <v>0</v>
      </c>
      <c r="CI17" s="1066"/>
      <c r="CJ17" s="1067" t="str">
        <f>IF(CG17=0,"100%",CH17/CG17)</f>
        <v>100%</v>
      </c>
      <c r="CK17" s="1067"/>
      <c r="CL17" s="1068" t="str">
        <f>IF(D17=0,"100%",(CH17+BH17+AH17+H17)/D17)</f>
        <v>100%</v>
      </c>
      <c r="CM17" s="1068"/>
      <c r="CN17" s="986"/>
      <c r="CO17" s="986"/>
      <c r="CP17" s="986"/>
      <c r="CQ17" s="986"/>
      <c r="CR17" s="986"/>
      <c r="CS17" s="986"/>
      <c r="CT17" s="986"/>
      <c r="CU17" s="986"/>
      <c r="CV17" s="986"/>
      <c r="CW17" s="986"/>
      <c r="CX17" s="986"/>
      <c r="CY17" s="986"/>
      <c r="CZ17" s="986"/>
      <c r="DA17" s="986"/>
      <c r="DB17" s="986"/>
      <c r="DC17" s="986"/>
      <c r="DD17" s="986"/>
      <c r="DG17" s="981">
        <f>IF(DN11="","",DN11)</f>
        <v>0</v>
      </c>
      <c r="DH17" s="1066">
        <f>SUM(EE23:EE172)</f>
        <v>0</v>
      </c>
      <c r="DI17" s="1066"/>
      <c r="DJ17" s="1067" t="str">
        <f>IF(DG17=0,"100%",DH17/DG17)</f>
        <v>100%</v>
      </c>
      <c r="DK17" s="1067"/>
      <c r="DL17" s="1068" t="str">
        <f>IF(D17=0,"100%",(DH17+CH17+BH17+AH17+H17)/D17)</f>
        <v>100%</v>
      </c>
      <c r="DM17" s="1068"/>
      <c r="DN17" s="986"/>
      <c r="DO17" s="986"/>
      <c r="DP17" s="986"/>
      <c r="DQ17" s="986"/>
      <c r="DR17" s="986"/>
      <c r="DS17" s="986"/>
      <c r="DT17" s="986"/>
      <c r="DU17" s="986"/>
      <c r="DV17" s="986"/>
      <c r="DW17" s="986"/>
      <c r="DX17" s="986"/>
      <c r="DY17" s="986"/>
      <c r="DZ17" s="986"/>
      <c r="EA17" s="986"/>
      <c r="EB17" s="986"/>
      <c r="EC17" s="986"/>
      <c r="ED17" s="986"/>
      <c r="EG17" s="981">
        <f>IF(EN11="","",EN11)</f>
        <v>0</v>
      </c>
      <c r="EH17" s="1066">
        <f>SUM(FE23:FE172)</f>
        <v>0</v>
      </c>
      <c r="EI17" s="1066"/>
      <c r="EJ17" s="1067" t="str">
        <f>IF(EG17=0,"100%",EH17/EG17)</f>
        <v>100%</v>
      </c>
      <c r="EK17" s="1067"/>
      <c r="EL17" s="1068" t="str">
        <f>IF(D17=0,"100%",(EH17+DH17+CH17+BH17+AH17+H17)/D17)</f>
        <v>100%</v>
      </c>
      <c r="EM17" s="1068"/>
      <c r="EN17" s="986"/>
      <c r="EO17" s="986"/>
      <c r="EP17" s="986"/>
      <c r="EQ17" s="986"/>
      <c r="ER17" s="986"/>
      <c r="ES17" s="986"/>
      <c r="ET17" s="986"/>
      <c r="EU17" s="986"/>
      <c r="EV17" s="986"/>
      <c r="EW17" s="986"/>
      <c r="EX17" s="986"/>
      <c r="EY17" s="986"/>
      <c r="EZ17" s="986"/>
      <c r="FA17" s="986"/>
      <c r="FB17" s="986"/>
      <c r="FC17" s="986"/>
      <c r="FD17" s="986"/>
      <c r="FG17" s="981">
        <f>IF(FN11="","",FN11)</f>
        <v>0</v>
      </c>
      <c r="FH17" s="1066">
        <f>SUM(GE23:GE172)</f>
        <v>0</v>
      </c>
      <c r="FI17" s="1066"/>
      <c r="FJ17" s="1067" t="str">
        <f>IF(FG17=0,"100%",FH17/FG17)</f>
        <v>100%</v>
      </c>
      <c r="FK17" s="1067"/>
      <c r="FL17" s="1068" t="str">
        <f>IF(D17=0,"100%",(FH17+EH17+DH17+CH17+BH17+AH17+H17)/D17)</f>
        <v>100%</v>
      </c>
      <c r="FM17" s="1068"/>
      <c r="FN17" s="986"/>
      <c r="FO17" s="986"/>
      <c r="FP17" s="986"/>
      <c r="FQ17" s="986"/>
      <c r="FR17" s="986"/>
      <c r="FS17" s="986"/>
      <c r="FT17" s="986"/>
      <c r="FU17" s="986"/>
      <c r="FV17" s="986"/>
      <c r="FW17" s="986"/>
      <c r="FX17" s="986"/>
      <c r="FY17" s="986"/>
      <c r="FZ17" s="986"/>
      <c r="GA17" s="986"/>
      <c r="GB17" s="986"/>
      <c r="GC17" s="986"/>
      <c r="GD17" s="986"/>
      <c r="GG17" s="981">
        <f>IF(GN11="","",GN11)</f>
        <v>0</v>
      </c>
      <c r="GH17" s="1066">
        <f>SUM(HE23:HE172)</f>
        <v>0</v>
      </c>
      <c r="GI17" s="1066"/>
      <c r="GJ17" s="1067" t="str">
        <f>IF(GG17=0,"100%",GH17/GG17)</f>
        <v>100%</v>
      </c>
      <c r="GK17" s="1067"/>
      <c r="GL17" s="1068" t="str">
        <f>IF(D17=0,"100%",(GH17+FH17+EH17+DH17+CH17+BH17+AH17+H17)/D17)</f>
        <v>100%</v>
      </c>
      <c r="GM17" s="1068"/>
      <c r="GN17" s="986"/>
      <c r="GO17" s="986"/>
      <c r="GP17" s="986"/>
      <c r="GQ17" s="986"/>
      <c r="GR17" s="986"/>
      <c r="GS17" s="986"/>
      <c r="GT17" s="986"/>
      <c r="GU17" s="986"/>
      <c r="GV17" s="986"/>
      <c r="GW17" s="986"/>
      <c r="GX17" s="986"/>
      <c r="GY17" s="986"/>
      <c r="GZ17" s="986"/>
      <c r="HA17" s="986"/>
      <c r="HB17" s="986"/>
      <c r="HC17" s="986"/>
      <c r="HD17" s="986"/>
      <c r="HG17" s="981">
        <f>IF(HN11="","",HN11)</f>
        <v>0</v>
      </c>
      <c r="HH17" s="1066">
        <f>SUM(IE23:IE172)</f>
        <v>0</v>
      </c>
      <c r="HI17" s="1066"/>
      <c r="HJ17" s="1067" t="str">
        <f>IF(HG17=0,"100%",HH17/HG17)</f>
        <v>100%</v>
      </c>
      <c r="HK17" s="1067"/>
      <c r="HL17" s="1068" t="str">
        <f>IF(D17=0,"100%",(HH17+GH17+FH17+EH17+DH17+CH17+BH17+AH17+H17)/D17)</f>
        <v>100%</v>
      </c>
      <c r="HM17" s="1068"/>
      <c r="HN17" s="986"/>
      <c r="HO17" s="986"/>
      <c r="HP17" s="986"/>
      <c r="HQ17" s="986"/>
      <c r="HR17" s="986"/>
      <c r="HS17" s="986"/>
      <c r="HT17" s="986"/>
      <c r="HU17" s="986"/>
      <c r="HV17" s="986"/>
      <c r="HW17" s="986"/>
      <c r="HX17" s="986"/>
      <c r="HY17" s="986"/>
      <c r="HZ17" s="986"/>
      <c r="IA17" s="986"/>
      <c r="IB17" s="986"/>
      <c r="IC17" s="986"/>
      <c r="ID17" s="986"/>
      <c r="IG17" s="981">
        <f>IF(IN11="","",IN11)</f>
        <v>0</v>
      </c>
      <c r="IH17" s="1066">
        <f>SUM(JE23:JE172)</f>
        <v>0</v>
      </c>
      <c r="II17" s="1066"/>
      <c r="IJ17" s="1067" t="str">
        <f>IF(IG17=0,"100%",IH17/IG17)</f>
        <v>100%</v>
      </c>
      <c r="IK17" s="1067"/>
      <c r="IL17" s="1068" t="str">
        <f>IF(D17=0,"100%",(IH17+HH17+GH17+FH17+EH17+DH17+CH17+BH17+AH17+H17)/D17)</f>
        <v>100%</v>
      </c>
      <c r="IM17" s="1068"/>
      <c r="IN17" s="986"/>
      <c r="IO17" s="986"/>
      <c r="IP17" s="986"/>
      <c r="IQ17" s="986"/>
      <c r="IR17" s="986"/>
      <c r="IS17" s="986"/>
      <c r="IT17" s="986"/>
      <c r="IU17" s="986"/>
      <c r="IV17" s="986"/>
      <c r="IW17" s="986"/>
      <c r="IX17" s="986"/>
      <c r="IY17" s="986"/>
      <c r="IZ17" s="986"/>
      <c r="JA17" s="986"/>
      <c r="JB17" s="986"/>
      <c r="JC17" s="986"/>
      <c r="JD17" s="986"/>
      <c r="JG17" s="981">
        <f>IF(JO17="","",JO17)</f>
        <v>0</v>
      </c>
      <c r="JH17" s="1066">
        <f>SUM(KE23:KE172)</f>
        <v>0</v>
      </c>
      <c r="JI17" s="1066"/>
      <c r="JJ17" s="1067" t="str">
        <f>IF(JG17=0,"100%",JH17/JG17)</f>
        <v>100%</v>
      </c>
      <c r="JK17" s="1067"/>
      <c r="JL17" s="1068" t="str">
        <f>IF(D17=0,"100%",(JH17+IH17+HH17+GH17+FH17+EH17+DH17+CH17+BH17+AH17+H17)/D17)</f>
        <v>100%</v>
      </c>
      <c r="JM17" s="1068"/>
      <c r="JN17" s="986"/>
      <c r="JO17" s="1083">
        <f>IF(JJ11="","",JL11*F$7)</f>
        <v>0</v>
      </c>
      <c r="JP17" s="1083"/>
      <c r="JQ17" s="986"/>
      <c r="JR17" s="986"/>
      <c r="JS17" s="986"/>
      <c r="JT17" s="986"/>
      <c r="JU17" s="986"/>
      <c r="JV17" s="986"/>
      <c r="JW17" s="986"/>
      <c r="JX17" s="986"/>
      <c r="JY17" s="986"/>
      <c r="JZ17" s="986"/>
      <c r="KA17" s="986"/>
      <c r="KB17" s="986"/>
      <c r="KC17" s="986"/>
      <c r="KD17" s="986"/>
    </row>
    <row r="18" spans="1:291" ht="2.25" customHeight="1">
      <c r="B18" s="986"/>
      <c r="D18" s="986"/>
      <c r="E18" s="986"/>
      <c r="F18" s="986"/>
      <c r="H18" s="986"/>
      <c r="I18" s="986"/>
      <c r="J18" s="986"/>
      <c r="K18" s="986"/>
      <c r="L18" s="986"/>
      <c r="M18" s="986"/>
      <c r="N18" s="986"/>
      <c r="O18" s="986"/>
      <c r="P18" s="986"/>
      <c r="Q18" s="986"/>
      <c r="R18" s="986"/>
      <c r="S18" s="986"/>
      <c r="T18" s="986"/>
      <c r="U18" s="986"/>
      <c r="V18" s="986"/>
      <c r="W18" s="986"/>
      <c r="X18" s="986"/>
      <c r="Y18" s="986"/>
      <c r="Z18" s="986"/>
      <c r="AA18" s="986"/>
      <c r="AB18" s="986"/>
      <c r="AC18" s="986"/>
      <c r="AD18" s="986"/>
      <c r="AH18" s="986"/>
      <c r="AI18" s="986"/>
      <c r="AJ18" s="986"/>
      <c r="AK18" s="986"/>
      <c r="AL18" s="986"/>
      <c r="AM18" s="986"/>
      <c r="AN18" s="986"/>
      <c r="AO18" s="986"/>
      <c r="AP18" s="986"/>
      <c r="AQ18" s="986"/>
      <c r="AR18" s="986"/>
      <c r="AS18" s="986"/>
      <c r="AT18" s="986"/>
      <c r="AU18" s="986"/>
      <c r="AV18" s="986"/>
      <c r="AW18" s="986"/>
      <c r="AX18" s="986"/>
      <c r="AY18" s="986"/>
      <c r="AZ18" s="986"/>
      <c r="BA18" s="986"/>
      <c r="BB18" s="986"/>
      <c r="BC18" s="986"/>
      <c r="BD18" s="986"/>
      <c r="BH18" s="986"/>
      <c r="BI18" s="986"/>
      <c r="BJ18" s="986"/>
      <c r="BK18" s="986"/>
      <c r="BL18" s="986"/>
      <c r="BM18" s="986"/>
      <c r="BN18" s="986"/>
      <c r="BO18" s="986"/>
      <c r="BP18" s="986"/>
      <c r="BQ18" s="986"/>
      <c r="BR18" s="986"/>
      <c r="BS18" s="986"/>
      <c r="BT18" s="986"/>
      <c r="BU18" s="986"/>
      <c r="BV18" s="986"/>
      <c r="BW18" s="986"/>
      <c r="BX18" s="986"/>
      <c r="BY18" s="986"/>
      <c r="BZ18" s="986"/>
      <c r="CA18" s="986"/>
      <c r="CB18" s="986"/>
      <c r="CC18" s="986"/>
      <c r="CD18" s="986"/>
      <c r="CH18" s="986"/>
      <c r="CI18" s="986"/>
      <c r="CJ18" s="986"/>
      <c r="CK18" s="986"/>
      <c r="CL18" s="986"/>
      <c r="CM18" s="986"/>
      <c r="CN18" s="986"/>
      <c r="CO18" s="986"/>
      <c r="CP18" s="986"/>
      <c r="CQ18" s="986"/>
      <c r="CR18" s="986"/>
      <c r="CS18" s="986"/>
      <c r="CT18" s="986"/>
      <c r="CU18" s="986"/>
      <c r="CV18" s="986"/>
      <c r="CW18" s="986"/>
      <c r="CX18" s="986"/>
      <c r="CY18" s="986"/>
      <c r="CZ18" s="986"/>
      <c r="DA18" s="986"/>
      <c r="DB18" s="986"/>
      <c r="DC18" s="986"/>
      <c r="DD18" s="986"/>
      <c r="DH18" s="986"/>
      <c r="DI18" s="986"/>
      <c r="DJ18" s="986"/>
      <c r="DK18" s="986"/>
      <c r="DL18" s="986"/>
      <c r="DM18" s="986"/>
      <c r="DN18" s="986"/>
      <c r="DO18" s="986"/>
      <c r="DP18" s="986"/>
      <c r="DQ18" s="986"/>
      <c r="DR18" s="986"/>
      <c r="DS18" s="986"/>
      <c r="DT18" s="986"/>
      <c r="DU18" s="986"/>
      <c r="DV18" s="986"/>
      <c r="DW18" s="986"/>
      <c r="DX18" s="986"/>
      <c r="DY18" s="986"/>
      <c r="DZ18" s="986"/>
      <c r="EA18" s="986"/>
      <c r="EB18" s="986"/>
      <c r="EC18" s="986"/>
      <c r="ED18" s="986"/>
      <c r="EH18" s="986"/>
      <c r="EI18" s="986"/>
      <c r="EJ18" s="986"/>
      <c r="EK18" s="986"/>
      <c r="EL18" s="986"/>
      <c r="EM18" s="986"/>
      <c r="EN18" s="986"/>
      <c r="EO18" s="986"/>
      <c r="EP18" s="986"/>
      <c r="EQ18" s="986"/>
      <c r="ER18" s="986"/>
      <c r="ES18" s="986"/>
      <c r="ET18" s="986"/>
      <c r="EU18" s="986"/>
      <c r="EV18" s="986"/>
      <c r="EW18" s="986"/>
      <c r="EX18" s="986"/>
      <c r="EY18" s="986"/>
      <c r="EZ18" s="986"/>
      <c r="FA18" s="986"/>
      <c r="FB18" s="986"/>
      <c r="FC18" s="986"/>
      <c r="FD18" s="986"/>
      <c r="FH18" s="986"/>
      <c r="FI18" s="986"/>
      <c r="FJ18" s="986"/>
      <c r="FK18" s="986"/>
      <c r="FL18" s="986"/>
      <c r="FM18" s="986"/>
      <c r="FN18" s="986"/>
      <c r="FO18" s="986"/>
      <c r="FP18" s="986"/>
      <c r="FQ18" s="986"/>
      <c r="FR18" s="986"/>
      <c r="FS18" s="986"/>
      <c r="FT18" s="986"/>
      <c r="FU18" s="986"/>
      <c r="FV18" s="986"/>
      <c r="FW18" s="986"/>
      <c r="FX18" s="986"/>
      <c r="FY18" s="986"/>
      <c r="FZ18" s="986"/>
      <c r="GA18" s="986"/>
      <c r="GB18" s="986"/>
      <c r="GC18" s="986"/>
      <c r="GD18" s="986"/>
      <c r="GH18" s="986"/>
      <c r="GI18" s="986"/>
      <c r="GJ18" s="986"/>
      <c r="GK18" s="986"/>
      <c r="GL18" s="986"/>
      <c r="GM18" s="986"/>
      <c r="GN18" s="986"/>
      <c r="GO18" s="986"/>
      <c r="GP18" s="986"/>
      <c r="GQ18" s="986"/>
      <c r="GR18" s="986"/>
      <c r="GS18" s="986"/>
      <c r="GT18" s="986"/>
      <c r="GU18" s="986"/>
      <c r="GV18" s="986"/>
      <c r="GW18" s="986"/>
      <c r="GX18" s="986"/>
      <c r="GY18" s="986"/>
      <c r="GZ18" s="986"/>
      <c r="HA18" s="986"/>
      <c r="HB18" s="986"/>
      <c r="HC18" s="986"/>
      <c r="HD18" s="986"/>
      <c r="HH18" s="986"/>
      <c r="HI18" s="986"/>
      <c r="HJ18" s="986"/>
      <c r="HK18" s="986"/>
      <c r="HL18" s="986"/>
      <c r="HM18" s="986"/>
      <c r="HN18" s="986"/>
      <c r="HO18" s="986"/>
      <c r="HP18" s="986"/>
      <c r="HQ18" s="986"/>
      <c r="HR18" s="986"/>
      <c r="HS18" s="986"/>
      <c r="HT18" s="986"/>
      <c r="HU18" s="986"/>
      <c r="HV18" s="986"/>
      <c r="HW18" s="986"/>
      <c r="HX18" s="986"/>
      <c r="HY18" s="986"/>
      <c r="HZ18" s="986"/>
      <c r="IA18" s="986"/>
      <c r="IB18" s="986"/>
      <c r="IC18" s="986"/>
      <c r="ID18" s="986"/>
      <c r="IH18" s="986"/>
      <c r="II18" s="986"/>
      <c r="IJ18" s="986"/>
      <c r="IK18" s="986"/>
      <c r="IL18" s="986"/>
      <c r="IM18" s="986"/>
      <c r="IN18" s="986"/>
      <c r="IO18" s="986"/>
      <c r="IP18" s="986"/>
      <c r="IQ18" s="986"/>
      <c r="IR18" s="986"/>
      <c r="IS18" s="986"/>
      <c r="IT18" s="986"/>
      <c r="IU18" s="986"/>
      <c r="IV18" s="986"/>
      <c r="IW18" s="986"/>
      <c r="IX18" s="986"/>
      <c r="IY18" s="986"/>
      <c r="IZ18" s="986"/>
      <c r="JA18" s="986"/>
      <c r="JB18" s="986"/>
      <c r="JC18" s="986"/>
      <c r="JD18" s="986"/>
      <c r="JH18" s="986"/>
      <c r="JI18" s="986"/>
      <c r="JJ18" s="986"/>
      <c r="JK18" s="986"/>
      <c r="JL18" s="986"/>
      <c r="JM18" s="986"/>
      <c r="JN18" s="986"/>
      <c r="JO18" s="986"/>
      <c r="JP18" s="986"/>
      <c r="JQ18" s="986"/>
      <c r="JR18" s="986"/>
      <c r="JS18" s="986"/>
      <c r="JT18" s="986"/>
      <c r="JU18" s="986"/>
      <c r="JV18" s="986"/>
      <c r="JW18" s="986"/>
      <c r="JX18" s="986"/>
      <c r="JY18" s="986"/>
      <c r="JZ18" s="986"/>
      <c r="KA18" s="986"/>
      <c r="KB18" s="986"/>
      <c r="KC18" s="986"/>
      <c r="KD18" s="986"/>
    </row>
    <row r="19" spans="1:291" ht="11.25" customHeight="1">
      <c r="B19" s="309" t="s">
        <v>392</v>
      </c>
      <c r="C19" s="309"/>
      <c r="D19" s="309"/>
      <c r="E19" s="309"/>
      <c r="F19" s="309"/>
      <c r="G19" s="309"/>
      <c r="H19" s="309"/>
      <c r="I19" s="309"/>
      <c r="J19" s="309"/>
      <c r="K19" s="309"/>
      <c r="L19" s="309"/>
      <c r="M19" s="309"/>
      <c r="N19" s="309"/>
      <c r="O19" s="309"/>
      <c r="P19" s="309"/>
      <c r="Q19" s="309"/>
      <c r="R19" s="309"/>
      <c r="S19" s="309"/>
      <c r="T19" s="309"/>
      <c r="U19" s="309"/>
      <c r="V19" s="309"/>
      <c r="W19" s="309"/>
      <c r="X19" s="309"/>
      <c r="Y19" s="309"/>
      <c r="Z19" s="309"/>
      <c r="AA19" s="309"/>
      <c r="AB19" s="309"/>
      <c r="AC19" s="309"/>
      <c r="AD19" s="309"/>
      <c r="AE19" s="309"/>
      <c r="AF19" s="309"/>
      <c r="AG19" s="309"/>
      <c r="AH19" s="309"/>
      <c r="AI19" s="309"/>
      <c r="AJ19" s="309"/>
      <c r="AK19" s="309"/>
      <c r="AL19" s="309"/>
      <c r="AM19" s="309"/>
      <c r="AN19" s="309"/>
      <c r="AO19" s="309"/>
      <c r="AP19" s="309"/>
      <c r="AQ19" s="309"/>
      <c r="AR19" s="309"/>
      <c r="AS19" s="309"/>
      <c r="AT19" s="309"/>
      <c r="AU19" s="309"/>
      <c r="AV19" s="309"/>
      <c r="AW19" s="309"/>
      <c r="AX19" s="309"/>
      <c r="AY19" s="309"/>
      <c r="AZ19" s="309"/>
      <c r="BA19" s="309"/>
      <c r="BB19" s="309"/>
      <c r="BC19" s="309"/>
      <c r="BD19" s="309"/>
      <c r="BE19" s="309"/>
      <c r="BF19" s="309"/>
      <c r="BG19" s="309"/>
      <c r="BH19" s="309"/>
      <c r="BI19" s="309"/>
      <c r="BJ19" s="309"/>
      <c r="BK19" s="309"/>
      <c r="BL19" s="309"/>
      <c r="BM19" s="309"/>
      <c r="BN19" s="309"/>
      <c r="BO19" s="309"/>
      <c r="BP19" s="309"/>
      <c r="BQ19" s="309"/>
      <c r="BR19" s="309"/>
      <c r="BS19" s="309"/>
      <c r="BT19" s="309"/>
      <c r="BU19" s="309"/>
      <c r="BV19" s="309"/>
      <c r="BW19" s="309"/>
      <c r="BX19" s="309"/>
      <c r="BY19" s="309"/>
      <c r="BZ19" s="309"/>
      <c r="CA19" s="309"/>
      <c r="CB19" s="309"/>
      <c r="CC19" s="309"/>
      <c r="CD19" s="309"/>
      <c r="CE19" s="309"/>
      <c r="CF19" s="309"/>
      <c r="CG19" s="309"/>
      <c r="CH19" s="309"/>
      <c r="CI19" s="309"/>
      <c r="CJ19" s="309"/>
      <c r="CK19" s="309"/>
      <c r="CL19" s="309"/>
      <c r="CM19" s="309"/>
      <c r="CN19" s="309"/>
      <c r="CO19" s="309"/>
      <c r="CP19" s="309"/>
      <c r="CQ19" s="309"/>
      <c r="CR19" s="309"/>
      <c r="CS19" s="309"/>
      <c r="CT19" s="309"/>
      <c r="CU19" s="309"/>
      <c r="CV19" s="309"/>
      <c r="CW19" s="309"/>
      <c r="CX19" s="309"/>
      <c r="CY19" s="309"/>
      <c r="CZ19" s="309"/>
      <c r="DA19" s="309"/>
      <c r="DB19" s="309"/>
      <c r="DC19" s="309"/>
      <c r="DD19" s="309"/>
      <c r="DE19" s="309"/>
      <c r="DF19" s="309"/>
      <c r="DG19" s="309"/>
      <c r="DH19" s="309"/>
      <c r="DI19" s="309"/>
      <c r="DJ19" s="309"/>
      <c r="DK19" s="309"/>
      <c r="DL19" s="309"/>
      <c r="DM19" s="309"/>
      <c r="DN19" s="309"/>
      <c r="DO19" s="309"/>
      <c r="DP19" s="309"/>
      <c r="DQ19" s="309"/>
      <c r="DR19" s="309"/>
      <c r="DS19" s="309"/>
      <c r="DT19" s="309"/>
      <c r="DU19" s="309"/>
      <c r="DV19" s="309"/>
      <c r="DW19" s="309"/>
      <c r="DX19" s="309"/>
      <c r="DY19" s="309"/>
      <c r="DZ19" s="309"/>
      <c r="EA19" s="309"/>
      <c r="EB19" s="309"/>
      <c r="EC19" s="309"/>
      <c r="ED19" s="309"/>
      <c r="EE19" s="309"/>
      <c r="EF19" s="309"/>
      <c r="EG19" s="309"/>
      <c r="EH19" s="309"/>
      <c r="EI19" s="309"/>
      <c r="EJ19" s="309"/>
      <c r="EK19" s="309"/>
      <c r="EL19" s="309"/>
      <c r="EM19" s="309"/>
      <c r="EN19" s="309"/>
      <c r="EO19" s="309"/>
      <c r="EP19" s="309"/>
      <c r="EQ19" s="309"/>
      <c r="ER19" s="309"/>
      <c r="ES19" s="309"/>
      <c r="ET19" s="309"/>
      <c r="EU19" s="309"/>
      <c r="EV19" s="309"/>
      <c r="EW19" s="309"/>
      <c r="EX19" s="309"/>
      <c r="EY19" s="309"/>
      <c r="EZ19" s="309"/>
      <c r="FA19" s="309"/>
      <c r="FB19" s="309"/>
      <c r="FC19" s="309"/>
      <c r="FD19" s="309"/>
      <c r="FE19" s="309"/>
      <c r="FF19" s="309"/>
      <c r="FG19" s="309"/>
      <c r="FH19" s="309"/>
      <c r="FI19" s="309"/>
      <c r="FJ19" s="309"/>
      <c r="FK19" s="309"/>
      <c r="FL19" s="309"/>
      <c r="FM19" s="309"/>
      <c r="FN19" s="309"/>
      <c r="FO19" s="309"/>
      <c r="FP19" s="309"/>
      <c r="FQ19" s="309"/>
      <c r="FR19" s="309"/>
      <c r="FS19" s="309"/>
      <c r="FT19" s="309"/>
      <c r="FU19" s="309"/>
      <c r="FV19" s="309"/>
      <c r="FW19" s="309"/>
      <c r="FX19" s="309"/>
      <c r="FY19" s="309"/>
      <c r="FZ19" s="309"/>
      <c r="GA19" s="309"/>
      <c r="GB19" s="309"/>
      <c r="GC19" s="309"/>
      <c r="GD19" s="309"/>
      <c r="GE19" s="309"/>
      <c r="GF19" s="309"/>
      <c r="GG19" s="309"/>
      <c r="GH19" s="309"/>
      <c r="GI19" s="309"/>
      <c r="GJ19" s="309"/>
      <c r="GK19" s="309"/>
      <c r="GL19" s="309"/>
      <c r="GM19" s="309"/>
      <c r="GN19" s="309"/>
      <c r="GO19" s="309"/>
      <c r="GP19" s="309"/>
      <c r="GQ19" s="309"/>
      <c r="GR19" s="309"/>
      <c r="GS19" s="309"/>
      <c r="GT19" s="309"/>
      <c r="GU19" s="309"/>
      <c r="GV19" s="309"/>
      <c r="GW19" s="309"/>
      <c r="GX19" s="309"/>
      <c r="GY19" s="309"/>
      <c r="GZ19" s="309"/>
      <c r="HA19" s="309"/>
      <c r="HB19" s="309"/>
      <c r="HC19" s="309"/>
      <c r="HD19" s="309"/>
      <c r="HE19" s="309"/>
      <c r="HF19" s="309"/>
      <c r="HG19" s="309"/>
      <c r="HH19" s="309"/>
      <c r="HI19" s="309"/>
      <c r="HJ19" s="309"/>
      <c r="HK19" s="309"/>
      <c r="HL19" s="309"/>
      <c r="HM19" s="309"/>
      <c r="HN19" s="309"/>
      <c r="HO19" s="309"/>
      <c r="HP19" s="309"/>
      <c r="HQ19" s="309"/>
      <c r="HR19" s="309"/>
      <c r="HS19" s="309"/>
      <c r="HT19" s="309"/>
      <c r="HU19" s="309"/>
      <c r="HV19" s="309"/>
      <c r="HW19" s="309"/>
      <c r="HX19" s="309"/>
      <c r="HY19" s="309"/>
      <c r="HZ19" s="309"/>
      <c r="IA19" s="309"/>
      <c r="IB19" s="309"/>
      <c r="IC19" s="309"/>
      <c r="ID19" s="309"/>
      <c r="IE19" s="309"/>
      <c r="IF19" s="309"/>
      <c r="IG19" s="309"/>
      <c r="IH19" s="309"/>
      <c r="II19" s="309"/>
      <c r="IJ19" s="309"/>
      <c r="IK19" s="309"/>
      <c r="IL19" s="309"/>
      <c r="IM19" s="309"/>
      <c r="IN19" s="309"/>
      <c r="IO19" s="309"/>
      <c r="IP19" s="309"/>
      <c r="IQ19" s="309"/>
      <c r="IR19" s="309"/>
      <c r="IS19" s="309"/>
      <c r="IT19" s="309"/>
      <c r="IU19" s="309"/>
      <c r="IV19" s="309"/>
      <c r="IW19" s="309"/>
      <c r="IX19" s="309"/>
      <c r="IY19" s="309"/>
      <c r="IZ19" s="309"/>
      <c r="JA19" s="309"/>
      <c r="JB19" s="309"/>
      <c r="JC19" s="309"/>
      <c r="JD19" s="309"/>
      <c r="JE19" s="309"/>
      <c r="JG19" s="309"/>
      <c r="JH19" s="309"/>
      <c r="JI19" s="309"/>
      <c r="JJ19" s="309"/>
      <c r="JK19" s="309"/>
      <c r="JL19" s="309"/>
      <c r="JM19" s="309"/>
      <c r="JN19" s="309"/>
      <c r="JO19" s="986"/>
      <c r="JP19" s="986"/>
      <c r="JQ19" s="309"/>
      <c r="JR19" s="309"/>
      <c r="JS19" s="309"/>
      <c r="JT19" s="309"/>
      <c r="JU19" s="309"/>
      <c r="JV19" s="309"/>
      <c r="JW19" s="309"/>
      <c r="JX19" s="309"/>
      <c r="JY19" s="309"/>
      <c r="JZ19" s="309"/>
      <c r="KA19" s="309"/>
      <c r="KB19" s="309"/>
      <c r="KC19" s="309"/>
      <c r="KD19" s="309"/>
      <c r="KE19" s="309"/>
    </row>
    <row r="20" spans="1:291" ht="22.5" customHeight="1">
      <c r="B20" s="1133" t="s">
        <v>5</v>
      </c>
      <c r="C20" s="1134" t="s">
        <v>399</v>
      </c>
      <c r="D20" s="1137" t="s">
        <v>394</v>
      </c>
      <c r="E20" s="1140" t="s">
        <v>400</v>
      </c>
      <c r="F20" s="1140" t="s">
        <v>396</v>
      </c>
      <c r="G20" s="1065" t="s">
        <v>366</v>
      </c>
      <c r="H20" s="1050" t="str">
        <f>CONCATENATE("MES: ",TEXT(G14,"mmmm"))</f>
        <v>MES: Marzo</v>
      </c>
      <c r="I20" s="1051"/>
      <c r="J20" s="1051"/>
      <c r="K20" s="1051"/>
      <c r="L20" s="1051"/>
      <c r="M20" s="1051"/>
      <c r="N20" s="1051"/>
      <c r="O20" s="1051"/>
      <c r="P20" s="1051"/>
      <c r="Q20" s="1051"/>
      <c r="R20" s="1051"/>
      <c r="S20" s="1051"/>
      <c r="T20" s="1051"/>
      <c r="U20" s="1051"/>
      <c r="V20" s="1051"/>
      <c r="W20" s="1051"/>
      <c r="X20" s="1051"/>
      <c r="Y20" s="1051"/>
      <c r="Z20" s="1051"/>
      <c r="AA20" s="1051"/>
      <c r="AB20" s="1051"/>
      <c r="AC20" s="1051"/>
      <c r="AD20" s="1052"/>
      <c r="AE20" s="1069" t="s">
        <v>397</v>
      </c>
      <c r="AG20" s="1065" t="s">
        <v>366</v>
      </c>
      <c r="AH20" s="1050" t="str">
        <f>CONCATENATE("MES: ",TEXT(AG14,"mmmm"))</f>
        <v>MES: Abril</v>
      </c>
      <c r="AI20" s="1051"/>
      <c r="AJ20" s="1051"/>
      <c r="AK20" s="1051"/>
      <c r="AL20" s="1051"/>
      <c r="AM20" s="1051"/>
      <c r="AN20" s="1051"/>
      <c r="AO20" s="1051"/>
      <c r="AP20" s="1051"/>
      <c r="AQ20" s="1051"/>
      <c r="AR20" s="1051"/>
      <c r="AS20" s="1051"/>
      <c r="AT20" s="1051"/>
      <c r="AU20" s="1051"/>
      <c r="AV20" s="1051"/>
      <c r="AW20" s="1051"/>
      <c r="AX20" s="1051"/>
      <c r="AY20" s="1051"/>
      <c r="AZ20" s="1051"/>
      <c r="BA20" s="1051"/>
      <c r="BB20" s="1051"/>
      <c r="BC20" s="1051"/>
      <c r="BD20" s="1052"/>
      <c r="BE20" s="1069" t="s">
        <v>397</v>
      </c>
      <c r="BG20" s="1065" t="s">
        <v>366</v>
      </c>
      <c r="BH20" s="1050" t="str">
        <f>CONCATENATE("MES: ",TEXT(BG14,"mmmm"))</f>
        <v>MES: Mayo</v>
      </c>
      <c r="BI20" s="1051"/>
      <c r="BJ20" s="1051"/>
      <c r="BK20" s="1051"/>
      <c r="BL20" s="1051"/>
      <c r="BM20" s="1051"/>
      <c r="BN20" s="1051"/>
      <c r="BO20" s="1051"/>
      <c r="BP20" s="1051"/>
      <c r="BQ20" s="1051"/>
      <c r="BR20" s="1051"/>
      <c r="BS20" s="1051"/>
      <c r="BT20" s="1051"/>
      <c r="BU20" s="1051"/>
      <c r="BV20" s="1051"/>
      <c r="BW20" s="1051"/>
      <c r="BX20" s="1051"/>
      <c r="BY20" s="1051"/>
      <c r="BZ20" s="1051"/>
      <c r="CA20" s="1051"/>
      <c r="CB20" s="1051"/>
      <c r="CC20" s="1051"/>
      <c r="CD20" s="1052"/>
      <c r="CE20" s="1069" t="s">
        <v>397</v>
      </c>
      <c r="CG20" s="1065" t="s">
        <v>366</v>
      </c>
      <c r="CH20" s="1050" t="str">
        <f>CONCATENATE("MES: ",TEXT(CG14,"mmmm"))</f>
        <v>MES: Junio</v>
      </c>
      <c r="CI20" s="1051"/>
      <c r="CJ20" s="1051"/>
      <c r="CK20" s="1051"/>
      <c r="CL20" s="1051"/>
      <c r="CM20" s="1051"/>
      <c r="CN20" s="1051"/>
      <c r="CO20" s="1051"/>
      <c r="CP20" s="1051"/>
      <c r="CQ20" s="1051"/>
      <c r="CR20" s="1051"/>
      <c r="CS20" s="1051"/>
      <c r="CT20" s="1051"/>
      <c r="CU20" s="1051"/>
      <c r="CV20" s="1051"/>
      <c r="CW20" s="1051"/>
      <c r="CX20" s="1051"/>
      <c r="CY20" s="1051"/>
      <c r="CZ20" s="1051"/>
      <c r="DA20" s="1051"/>
      <c r="DB20" s="1051"/>
      <c r="DC20" s="1051"/>
      <c r="DD20" s="1052"/>
      <c r="DE20" s="1069" t="s">
        <v>397</v>
      </c>
      <c r="DG20" s="1065" t="s">
        <v>366</v>
      </c>
      <c r="DH20" s="1050" t="str">
        <f>CONCATENATE("MES: ",TEXT(DG14,"mmmm"))</f>
        <v>MES: Julio</v>
      </c>
      <c r="DI20" s="1051"/>
      <c r="DJ20" s="1051"/>
      <c r="DK20" s="1051"/>
      <c r="DL20" s="1051"/>
      <c r="DM20" s="1051"/>
      <c r="DN20" s="1051"/>
      <c r="DO20" s="1051"/>
      <c r="DP20" s="1051"/>
      <c r="DQ20" s="1051"/>
      <c r="DR20" s="1051"/>
      <c r="DS20" s="1051"/>
      <c r="DT20" s="1051"/>
      <c r="DU20" s="1051"/>
      <c r="DV20" s="1051"/>
      <c r="DW20" s="1051"/>
      <c r="DX20" s="1051"/>
      <c r="DY20" s="1051"/>
      <c r="DZ20" s="1051"/>
      <c r="EA20" s="1051"/>
      <c r="EB20" s="1051"/>
      <c r="EC20" s="1051"/>
      <c r="ED20" s="1052"/>
      <c r="EE20" s="1069" t="s">
        <v>397</v>
      </c>
      <c r="EG20" s="1065" t="s">
        <v>366</v>
      </c>
      <c r="EH20" s="1050" t="str">
        <f>CONCATENATE("MES: ",TEXT(EG14,"mmmm"))</f>
        <v>MES: Agosto</v>
      </c>
      <c r="EI20" s="1051"/>
      <c r="EJ20" s="1051"/>
      <c r="EK20" s="1051"/>
      <c r="EL20" s="1051"/>
      <c r="EM20" s="1051"/>
      <c r="EN20" s="1051"/>
      <c r="EO20" s="1051"/>
      <c r="EP20" s="1051"/>
      <c r="EQ20" s="1051"/>
      <c r="ER20" s="1051"/>
      <c r="ES20" s="1051"/>
      <c r="ET20" s="1051"/>
      <c r="EU20" s="1051"/>
      <c r="EV20" s="1051"/>
      <c r="EW20" s="1051"/>
      <c r="EX20" s="1051"/>
      <c r="EY20" s="1051"/>
      <c r="EZ20" s="1051"/>
      <c r="FA20" s="1051"/>
      <c r="FB20" s="1051"/>
      <c r="FC20" s="1051"/>
      <c r="FD20" s="1052"/>
      <c r="FE20" s="1069" t="s">
        <v>397</v>
      </c>
      <c r="FG20" s="1065" t="s">
        <v>366</v>
      </c>
      <c r="FH20" s="1050" t="str">
        <f>CONCATENATE("MES: ",TEXT(FG14,"mmmm"))</f>
        <v>MES: Setiembre</v>
      </c>
      <c r="FI20" s="1051"/>
      <c r="FJ20" s="1051"/>
      <c r="FK20" s="1051"/>
      <c r="FL20" s="1051"/>
      <c r="FM20" s="1051"/>
      <c r="FN20" s="1051"/>
      <c r="FO20" s="1051"/>
      <c r="FP20" s="1051"/>
      <c r="FQ20" s="1051"/>
      <c r="FR20" s="1051"/>
      <c r="FS20" s="1051"/>
      <c r="FT20" s="1051"/>
      <c r="FU20" s="1051"/>
      <c r="FV20" s="1051"/>
      <c r="FW20" s="1051"/>
      <c r="FX20" s="1051"/>
      <c r="FY20" s="1051"/>
      <c r="FZ20" s="1051"/>
      <c r="GA20" s="1051"/>
      <c r="GB20" s="1051"/>
      <c r="GC20" s="1051"/>
      <c r="GD20" s="1052"/>
      <c r="GE20" s="1069" t="s">
        <v>397</v>
      </c>
      <c r="GG20" s="1065" t="s">
        <v>366</v>
      </c>
      <c r="GH20" s="1050" t="str">
        <f>CONCATENATE("MES: ",TEXT(GG14,"mmmm"))</f>
        <v>MES: Octubre</v>
      </c>
      <c r="GI20" s="1051"/>
      <c r="GJ20" s="1051"/>
      <c r="GK20" s="1051"/>
      <c r="GL20" s="1051"/>
      <c r="GM20" s="1051"/>
      <c r="GN20" s="1051"/>
      <c r="GO20" s="1051"/>
      <c r="GP20" s="1051"/>
      <c r="GQ20" s="1051"/>
      <c r="GR20" s="1051"/>
      <c r="GS20" s="1051"/>
      <c r="GT20" s="1051"/>
      <c r="GU20" s="1051"/>
      <c r="GV20" s="1051"/>
      <c r="GW20" s="1051"/>
      <c r="GX20" s="1051"/>
      <c r="GY20" s="1051"/>
      <c r="GZ20" s="1051"/>
      <c r="HA20" s="1051"/>
      <c r="HB20" s="1051"/>
      <c r="HC20" s="1051"/>
      <c r="HD20" s="1052"/>
      <c r="HE20" s="1069" t="s">
        <v>397</v>
      </c>
      <c r="HG20" s="1065" t="s">
        <v>366</v>
      </c>
      <c r="HH20" s="1050" t="str">
        <f>CONCATENATE("MES: ",TEXT(HG14,"mmmm"))</f>
        <v>MES: Noviembre</v>
      </c>
      <c r="HI20" s="1051"/>
      <c r="HJ20" s="1051"/>
      <c r="HK20" s="1051"/>
      <c r="HL20" s="1051"/>
      <c r="HM20" s="1051"/>
      <c r="HN20" s="1051"/>
      <c r="HO20" s="1051"/>
      <c r="HP20" s="1051"/>
      <c r="HQ20" s="1051"/>
      <c r="HR20" s="1051"/>
      <c r="HS20" s="1051"/>
      <c r="HT20" s="1051"/>
      <c r="HU20" s="1051"/>
      <c r="HV20" s="1051"/>
      <c r="HW20" s="1051"/>
      <c r="HX20" s="1051"/>
      <c r="HY20" s="1051"/>
      <c r="HZ20" s="1051"/>
      <c r="IA20" s="1051"/>
      <c r="IB20" s="1051"/>
      <c r="IC20" s="1051"/>
      <c r="ID20" s="1052"/>
      <c r="IE20" s="1069" t="s">
        <v>397</v>
      </c>
      <c r="IG20" s="1065" t="s">
        <v>366</v>
      </c>
      <c r="IH20" s="1050" t="str">
        <f>CONCATENATE("MES: ",TEXT(IG14,"mmmm"))</f>
        <v>MES: Diciembre</v>
      </c>
      <c r="II20" s="1051"/>
      <c r="IJ20" s="1051"/>
      <c r="IK20" s="1051"/>
      <c r="IL20" s="1051"/>
      <c r="IM20" s="1051"/>
      <c r="IN20" s="1051"/>
      <c r="IO20" s="1051"/>
      <c r="IP20" s="1051"/>
      <c r="IQ20" s="1051"/>
      <c r="IR20" s="1051"/>
      <c r="IS20" s="1051"/>
      <c r="IT20" s="1051"/>
      <c r="IU20" s="1051"/>
      <c r="IV20" s="1051"/>
      <c r="IW20" s="1051"/>
      <c r="IX20" s="1051"/>
      <c r="IY20" s="1051"/>
      <c r="IZ20" s="1051"/>
      <c r="JA20" s="1051"/>
      <c r="JB20" s="1051"/>
      <c r="JC20" s="1051"/>
      <c r="JD20" s="1052"/>
      <c r="JE20" s="1069" t="s">
        <v>397</v>
      </c>
      <c r="JG20" s="1065" t="s">
        <v>366</v>
      </c>
      <c r="JH20" s="1050" t="str">
        <f>CONCATENATE("MES: ",TEXT(JG14,"mmmm"))</f>
        <v>MES: Enero</v>
      </c>
      <c r="JI20" s="1051"/>
      <c r="JJ20" s="1051"/>
      <c r="JK20" s="1051"/>
      <c r="JL20" s="1051"/>
      <c r="JM20" s="1051"/>
      <c r="JN20" s="1051"/>
      <c r="JO20" s="1051"/>
      <c r="JP20" s="1051"/>
      <c r="JQ20" s="1051"/>
      <c r="JR20" s="1051"/>
      <c r="JS20" s="1051"/>
      <c r="JT20" s="1051"/>
      <c r="JU20" s="1051"/>
      <c r="JV20" s="1051"/>
      <c r="JW20" s="1051"/>
      <c r="JX20" s="1051"/>
      <c r="JY20" s="1051"/>
      <c r="JZ20" s="1051"/>
      <c r="KA20" s="1051"/>
      <c r="KB20" s="1051"/>
      <c r="KC20" s="1051"/>
      <c r="KD20" s="1052"/>
      <c r="KE20" s="1069" t="s">
        <v>397</v>
      </c>
    </row>
    <row r="21" spans="1:291" ht="24.75" customHeight="1">
      <c r="B21" s="1133"/>
      <c r="C21" s="1135"/>
      <c r="D21" s="1138"/>
      <c r="E21" s="1140"/>
      <c r="F21" s="1140"/>
      <c r="G21" s="1065"/>
      <c r="H21" s="1070" t="s">
        <v>398</v>
      </c>
      <c r="I21" s="1070"/>
      <c r="J21" s="1070"/>
      <c r="K21" s="1070"/>
      <c r="L21" s="1070"/>
      <c r="M21" s="1070"/>
      <c r="N21" s="1070"/>
      <c r="O21" s="1070"/>
      <c r="P21" s="1070"/>
      <c r="Q21" s="1070"/>
      <c r="R21" s="1070"/>
      <c r="S21" s="1070"/>
      <c r="T21" s="1070"/>
      <c r="U21" s="1070"/>
      <c r="V21" s="1070"/>
      <c r="W21" s="1070"/>
      <c r="X21" s="1070"/>
      <c r="Y21" s="1070"/>
      <c r="Z21" s="1070"/>
      <c r="AA21" s="1070"/>
      <c r="AB21" s="1070"/>
      <c r="AC21" s="1070"/>
      <c r="AD21" s="1070"/>
      <c r="AE21" s="1069"/>
      <c r="AG21" s="1065"/>
      <c r="AH21" s="1070" t="s">
        <v>398</v>
      </c>
      <c r="AI21" s="1070"/>
      <c r="AJ21" s="1070"/>
      <c r="AK21" s="1070"/>
      <c r="AL21" s="1070"/>
      <c r="AM21" s="1070"/>
      <c r="AN21" s="1070"/>
      <c r="AO21" s="1070"/>
      <c r="AP21" s="1070"/>
      <c r="AQ21" s="1070"/>
      <c r="AR21" s="1070"/>
      <c r="AS21" s="1070"/>
      <c r="AT21" s="1070"/>
      <c r="AU21" s="1070"/>
      <c r="AV21" s="1070"/>
      <c r="AW21" s="1070"/>
      <c r="AX21" s="1070"/>
      <c r="AY21" s="1070"/>
      <c r="AZ21" s="1070"/>
      <c r="BA21" s="1070"/>
      <c r="BB21" s="1070"/>
      <c r="BC21" s="1070"/>
      <c r="BD21" s="1070"/>
      <c r="BE21" s="1069"/>
      <c r="BG21" s="1065"/>
      <c r="BH21" s="1070" t="s">
        <v>398</v>
      </c>
      <c r="BI21" s="1070"/>
      <c r="BJ21" s="1070"/>
      <c r="BK21" s="1070"/>
      <c r="BL21" s="1070"/>
      <c r="BM21" s="1070"/>
      <c r="BN21" s="1070"/>
      <c r="BO21" s="1070"/>
      <c r="BP21" s="1070"/>
      <c r="BQ21" s="1070"/>
      <c r="BR21" s="1070"/>
      <c r="BS21" s="1070"/>
      <c r="BT21" s="1070"/>
      <c r="BU21" s="1070"/>
      <c r="BV21" s="1070"/>
      <c r="BW21" s="1070"/>
      <c r="BX21" s="1070"/>
      <c r="BY21" s="1070"/>
      <c r="BZ21" s="1070"/>
      <c r="CA21" s="1070"/>
      <c r="CB21" s="1070"/>
      <c r="CC21" s="1070"/>
      <c r="CD21" s="1070"/>
      <c r="CE21" s="1069"/>
      <c r="CG21" s="1065"/>
      <c r="CH21" s="1070" t="s">
        <v>398</v>
      </c>
      <c r="CI21" s="1070"/>
      <c r="CJ21" s="1070"/>
      <c r="CK21" s="1070"/>
      <c r="CL21" s="1070"/>
      <c r="CM21" s="1070"/>
      <c r="CN21" s="1070"/>
      <c r="CO21" s="1070"/>
      <c r="CP21" s="1070"/>
      <c r="CQ21" s="1070"/>
      <c r="CR21" s="1070"/>
      <c r="CS21" s="1070"/>
      <c r="CT21" s="1070"/>
      <c r="CU21" s="1070"/>
      <c r="CV21" s="1070"/>
      <c r="CW21" s="1070"/>
      <c r="CX21" s="1070"/>
      <c r="CY21" s="1070"/>
      <c r="CZ21" s="1070"/>
      <c r="DA21" s="1070"/>
      <c r="DB21" s="1070"/>
      <c r="DC21" s="1070"/>
      <c r="DD21" s="1070"/>
      <c r="DE21" s="1069"/>
      <c r="DG21" s="1065"/>
      <c r="DH21" s="1070" t="s">
        <v>398</v>
      </c>
      <c r="DI21" s="1070"/>
      <c r="DJ21" s="1070"/>
      <c r="DK21" s="1070"/>
      <c r="DL21" s="1070"/>
      <c r="DM21" s="1070"/>
      <c r="DN21" s="1070"/>
      <c r="DO21" s="1070"/>
      <c r="DP21" s="1070"/>
      <c r="DQ21" s="1070"/>
      <c r="DR21" s="1070"/>
      <c r="DS21" s="1070"/>
      <c r="DT21" s="1070"/>
      <c r="DU21" s="1070"/>
      <c r="DV21" s="1070"/>
      <c r="DW21" s="1070"/>
      <c r="DX21" s="1070"/>
      <c r="DY21" s="1070"/>
      <c r="DZ21" s="1070"/>
      <c r="EA21" s="1070"/>
      <c r="EB21" s="1070"/>
      <c r="EC21" s="1070"/>
      <c r="ED21" s="1070"/>
      <c r="EE21" s="1069"/>
      <c r="EG21" s="1065"/>
      <c r="EH21" s="1070" t="s">
        <v>398</v>
      </c>
      <c r="EI21" s="1070"/>
      <c r="EJ21" s="1070"/>
      <c r="EK21" s="1070"/>
      <c r="EL21" s="1070"/>
      <c r="EM21" s="1070"/>
      <c r="EN21" s="1070"/>
      <c r="EO21" s="1070"/>
      <c r="EP21" s="1070"/>
      <c r="EQ21" s="1070"/>
      <c r="ER21" s="1070"/>
      <c r="ES21" s="1070"/>
      <c r="ET21" s="1070"/>
      <c r="EU21" s="1070"/>
      <c r="EV21" s="1070"/>
      <c r="EW21" s="1070"/>
      <c r="EX21" s="1070"/>
      <c r="EY21" s="1070"/>
      <c r="EZ21" s="1070"/>
      <c r="FA21" s="1070"/>
      <c r="FB21" s="1070"/>
      <c r="FC21" s="1070"/>
      <c r="FD21" s="1070"/>
      <c r="FE21" s="1069"/>
      <c r="FG21" s="1065"/>
      <c r="FH21" s="1070" t="s">
        <v>398</v>
      </c>
      <c r="FI21" s="1070"/>
      <c r="FJ21" s="1070"/>
      <c r="FK21" s="1070"/>
      <c r="FL21" s="1070"/>
      <c r="FM21" s="1070"/>
      <c r="FN21" s="1070"/>
      <c r="FO21" s="1070"/>
      <c r="FP21" s="1070"/>
      <c r="FQ21" s="1070"/>
      <c r="FR21" s="1070"/>
      <c r="FS21" s="1070"/>
      <c r="FT21" s="1070"/>
      <c r="FU21" s="1070"/>
      <c r="FV21" s="1070"/>
      <c r="FW21" s="1070"/>
      <c r="FX21" s="1070"/>
      <c r="FY21" s="1070"/>
      <c r="FZ21" s="1070"/>
      <c r="GA21" s="1070"/>
      <c r="GB21" s="1070"/>
      <c r="GC21" s="1070"/>
      <c r="GD21" s="1070"/>
      <c r="GE21" s="1069"/>
      <c r="GG21" s="1065"/>
      <c r="GH21" s="1070" t="s">
        <v>398</v>
      </c>
      <c r="GI21" s="1070"/>
      <c r="GJ21" s="1070"/>
      <c r="GK21" s="1070"/>
      <c r="GL21" s="1070"/>
      <c r="GM21" s="1070"/>
      <c r="GN21" s="1070"/>
      <c r="GO21" s="1070"/>
      <c r="GP21" s="1070"/>
      <c r="GQ21" s="1070"/>
      <c r="GR21" s="1070"/>
      <c r="GS21" s="1070"/>
      <c r="GT21" s="1070"/>
      <c r="GU21" s="1070"/>
      <c r="GV21" s="1070"/>
      <c r="GW21" s="1070"/>
      <c r="GX21" s="1070"/>
      <c r="GY21" s="1070"/>
      <c r="GZ21" s="1070"/>
      <c r="HA21" s="1070"/>
      <c r="HB21" s="1070"/>
      <c r="HC21" s="1070"/>
      <c r="HD21" s="1070"/>
      <c r="HE21" s="1069"/>
      <c r="HG21" s="1065"/>
      <c r="HH21" s="1070" t="s">
        <v>398</v>
      </c>
      <c r="HI21" s="1070"/>
      <c r="HJ21" s="1070"/>
      <c r="HK21" s="1070"/>
      <c r="HL21" s="1070"/>
      <c r="HM21" s="1070"/>
      <c r="HN21" s="1070"/>
      <c r="HO21" s="1070"/>
      <c r="HP21" s="1070"/>
      <c r="HQ21" s="1070"/>
      <c r="HR21" s="1070"/>
      <c r="HS21" s="1070"/>
      <c r="HT21" s="1070"/>
      <c r="HU21" s="1070"/>
      <c r="HV21" s="1070"/>
      <c r="HW21" s="1070"/>
      <c r="HX21" s="1070"/>
      <c r="HY21" s="1070"/>
      <c r="HZ21" s="1070"/>
      <c r="IA21" s="1070"/>
      <c r="IB21" s="1070"/>
      <c r="IC21" s="1070"/>
      <c r="ID21" s="1070"/>
      <c r="IE21" s="1069"/>
      <c r="IG21" s="1065"/>
      <c r="IH21" s="1070" t="s">
        <v>398</v>
      </c>
      <c r="II21" s="1070"/>
      <c r="IJ21" s="1070"/>
      <c r="IK21" s="1070"/>
      <c r="IL21" s="1070"/>
      <c r="IM21" s="1070"/>
      <c r="IN21" s="1070"/>
      <c r="IO21" s="1070"/>
      <c r="IP21" s="1070"/>
      <c r="IQ21" s="1070"/>
      <c r="IR21" s="1070"/>
      <c r="IS21" s="1070"/>
      <c r="IT21" s="1070"/>
      <c r="IU21" s="1070"/>
      <c r="IV21" s="1070"/>
      <c r="IW21" s="1070"/>
      <c r="IX21" s="1070"/>
      <c r="IY21" s="1070"/>
      <c r="IZ21" s="1070"/>
      <c r="JA21" s="1070"/>
      <c r="JB21" s="1070"/>
      <c r="JC21" s="1070"/>
      <c r="JD21" s="1070"/>
      <c r="JE21" s="1069"/>
      <c r="JG21" s="1065"/>
      <c r="JH21" s="1070" t="s">
        <v>398</v>
      </c>
      <c r="JI21" s="1070"/>
      <c r="JJ21" s="1070"/>
      <c r="JK21" s="1070"/>
      <c r="JL21" s="1070"/>
      <c r="JM21" s="1070"/>
      <c r="JN21" s="1070"/>
      <c r="JO21" s="1070"/>
      <c r="JP21" s="1070"/>
      <c r="JQ21" s="1070"/>
      <c r="JR21" s="1070"/>
      <c r="JS21" s="1070"/>
      <c r="JT21" s="1070"/>
      <c r="JU21" s="1070"/>
      <c r="JV21" s="1070"/>
      <c r="JW21" s="1070"/>
      <c r="JX21" s="1070"/>
      <c r="JY21" s="1070"/>
      <c r="JZ21" s="1070"/>
      <c r="KA21" s="1070"/>
      <c r="KB21" s="1070"/>
      <c r="KC21" s="1070"/>
      <c r="KD21" s="1070"/>
      <c r="KE21" s="1069"/>
    </row>
    <row r="22" spans="1:291" ht="22.5" customHeight="1">
      <c r="B22" s="1133"/>
      <c r="C22" s="1136"/>
      <c r="D22" s="1139"/>
      <c r="E22" s="1140"/>
      <c r="F22" s="1140"/>
      <c r="G22" s="1065"/>
      <c r="H22" s="302">
        <f>IF($J11&lt;&gt;0,1,"")</f>
        <v>1</v>
      </c>
      <c r="I22" s="302">
        <f>IF(H22&lt;$J$11,H22+1,"")</f>
        <v>2</v>
      </c>
      <c r="J22" s="302">
        <f t="shared" ref="J22:AD22" si="0">IF(I22&lt;$J$11,I22+1,"")</f>
        <v>3</v>
      </c>
      <c r="K22" s="302">
        <f t="shared" si="0"/>
        <v>4</v>
      </c>
      <c r="L22" s="302">
        <f t="shared" si="0"/>
        <v>5</v>
      </c>
      <c r="M22" s="302">
        <f t="shared" si="0"/>
        <v>6</v>
      </c>
      <c r="N22" s="302">
        <f t="shared" si="0"/>
        <v>7</v>
      </c>
      <c r="O22" s="302">
        <f t="shared" si="0"/>
        <v>8</v>
      </c>
      <c r="P22" s="302">
        <f t="shared" si="0"/>
        <v>9</v>
      </c>
      <c r="Q22" s="302">
        <f t="shared" si="0"/>
        <v>10</v>
      </c>
      <c r="R22" s="302">
        <f t="shared" si="0"/>
        <v>11</v>
      </c>
      <c r="S22" s="302">
        <f t="shared" si="0"/>
        <v>12</v>
      </c>
      <c r="T22" s="302">
        <f t="shared" si="0"/>
        <v>13</v>
      </c>
      <c r="U22" s="302">
        <f t="shared" si="0"/>
        <v>14</v>
      </c>
      <c r="V22" s="302" t="str">
        <f t="shared" si="0"/>
        <v/>
      </c>
      <c r="W22" s="302" t="str">
        <f t="shared" si="0"/>
        <v/>
      </c>
      <c r="X22" s="302" t="str">
        <f t="shared" si="0"/>
        <v/>
      </c>
      <c r="Y22" s="302" t="str">
        <f t="shared" si="0"/>
        <v/>
      </c>
      <c r="Z22" s="302" t="str">
        <f t="shared" si="0"/>
        <v/>
      </c>
      <c r="AA22" s="302" t="str">
        <f t="shared" si="0"/>
        <v/>
      </c>
      <c r="AB22" s="302" t="str">
        <f t="shared" si="0"/>
        <v/>
      </c>
      <c r="AC22" s="302" t="str">
        <f t="shared" si="0"/>
        <v/>
      </c>
      <c r="AD22" s="302" t="str">
        <f t="shared" si="0"/>
        <v/>
      </c>
      <c r="AE22" s="1069"/>
      <c r="AG22" s="1065"/>
      <c r="AH22" s="302">
        <f>IF($J11&lt;&gt;0,1,"")</f>
        <v>1</v>
      </c>
      <c r="AI22" s="302">
        <f>IF(AH22&lt;$AJ$11,AH22+1,"")</f>
        <v>2</v>
      </c>
      <c r="AJ22" s="302">
        <f t="shared" ref="AJ22:BD22" si="1">IF(AI22&lt;$AJ$11,AI22+1,"")</f>
        <v>3</v>
      </c>
      <c r="AK22" s="302">
        <f t="shared" si="1"/>
        <v>4</v>
      </c>
      <c r="AL22" s="302">
        <f t="shared" si="1"/>
        <v>5</v>
      </c>
      <c r="AM22" s="302">
        <f t="shared" si="1"/>
        <v>6</v>
      </c>
      <c r="AN22" s="302">
        <f t="shared" si="1"/>
        <v>7</v>
      </c>
      <c r="AO22" s="302">
        <f t="shared" si="1"/>
        <v>8</v>
      </c>
      <c r="AP22" s="302">
        <f t="shared" si="1"/>
        <v>9</v>
      </c>
      <c r="AQ22" s="302">
        <f t="shared" si="1"/>
        <v>10</v>
      </c>
      <c r="AR22" s="302">
        <f t="shared" si="1"/>
        <v>11</v>
      </c>
      <c r="AS22" s="302">
        <f t="shared" si="1"/>
        <v>12</v>
      </c>
      <c r="AT22" s="302">
        <f t="shared" si="1"/>
        <v>13</v>
      </c>
      <c r="AU22" s="302">
        <f t="shared" si="1"/>
        <v>14</v>
      </c>
      <c r="AV22" s="302">
        <f t="shared" si="1"/>
        <v>15</v>
      </c>
      <c r="AW22" s="302">
        <f t="shared" si="1"/>
        <v>16</v>
      </c>
      <c r="AX22" s="302">
        <f t="shared" si="1"/>
        <v>17</v>
      </c>
      <c r="AY22" s="302">
        <f t="shared" si="1"/>
        <v>18</v>
      </c>
      <c r="AZ22" s="302">
        <f t="shared" si="1"/>
        <v>19</v>
      </c>
      <c r="BA22" s="302">
        <f t="shared" si="1"/>
        <v>20</v>
      </c>
      <c r="BB22" s="302" t="str">
        <f t="shared" si="1"/>
        <v/>
      </c>
      <c r="BC22" s="302" t="str">
        <f t="shared" si="1"/>
        <v/>
      </c>
      <c r="BD22" s="302" t="str">
        <f t="shared" si="1"/>
        <v/>
      </c>
      <c r="BE22" s="1069"/>
      <c r="BG22" s="1065"/>
      <c r="BH22" s="302">
        <f>IF($J11&lt;&gt;0,1,"")</f>
        <v>1</v>
      </c>
      <c r="BI22" s="302">
        <f>IF(BH22&lt;$BJ$11,BH22+1,"")</f>
        <v>2</v>
      </c>
      <c r="BJ22" s="302">
        <f t="shared" ref="BJ22:CD22" si="2">IF(BI22&lt;$BJ$11,BI22+1,"")</f>
        <v>3</v>
      </c>
      <c r="BK22" s="302">
        <f t="shared" si="2"/>
        <v>4</v>
      </c>
      <c r="BL22" s="302">
        <f t="shared" si="2"/>
        <v>5</v>
      </c>
      <c r="BM22" s="302">
        <f t="shared" si="2"/>
        <v>6</v>
      </c>
      <c r="BN22" s="302">
        <f t="shared" si="2"/>
        <v>7</v>
      </c>
      <c r="BO22" s="302">
        <f t="shared" si="2"/>
        <v>8</v>
      </c>
      <c r="BP22" s="302">
        <f t="shared" si="2"/>
        <v>9</v>
      </c>
      <c r="BQ22" s="302">
        <f t="shared" si="2"/>
        <v>10</v>
      </c>
      <c r="BR22" s="302">
        <f t="shared" si="2"/>
        <v>11</v>
      </c>
      <c r="BS22" s="302">
        <f t="shared" si="2"/>
        <v>12</v>
      </c>
      <c r="BT22" s="302">
        <f t="shared" si="2"/>
        <v>13</v>
      </c>
      <c r="BU22" s="302">
        <f t="shared" si="2"/>
        <v>14</v>
      </c>
      <c r="BV22" s="302">
        <f t="shared" si="2"/>
        <v>15</v>
      </c>
      <c r="BW22" s="302">
        <f t="shared" si="2"/>
        <v>16</v>
      </c>
      <c r="BX22" s="302">
        <f t="shared" si="2"/>
        <v>17</v>
      </c>
      <c r="BY22" s="302">
        <f t="shared" si="2"/>
        <v>18</v>
      </c>
      <c r="BZ22" s="302">
        <f t="shared" si="2"/>
        <v>19</v>
      </c>
      <c r="CA22" s="302">
        <f t="shared" si="2"/>
        <v>20</v>
      </c>
      <c r="CB22" s="302">
        <f t="shared" si="2"/>
        <v>21</v>
      </c>
      <c r="CC22" s="302">
        <f t="shared" si="2"/>
        <v>22</v>
      </c>
      <c r="CD22" s="302" t="str">
        <f t="shared" si="2"/>
        <v/>
      </c>
      <c r="CE22" s="1069"/>
      <c r="CG22" s="1065"/>
      <c r="CH22" s="302">
        <f>IF($J11&lt;&gt;0,1,"")</f>
        <v>1</v>
      </c>
      <c r="CI22" s="302">
        <f>IF(CH22&lt;$CJ$11,CH22+1,"")</f>
        <v>2</v>
      </c>
      <c r="CJ22" s="302">
        <f t="shared" ref="CJ22:DD22" si="3">IF(CI22&lt;$CJ$11,CI22+1,"")</f>
        <v>3</v>
      </c>
      <c r="CK22" s="302">
        <f t="shared" si="3"/>
        <v>4</v>
      </c>
      <c r="CL22" s="302">
        <f t="shared" si="3"/>
        <v>5</v>
      </c>
      <c r="CM22" s="302">
        <f t="shared" si="3"/>
        <v>6</v>
      </c>
      <c r="CN22" s="302">
        <f t="shared" si="3"/>
        <v>7</v>
      </c>
      <c r="CO22" s="302">
        <f t="shared" si="3"/>
        <v>8</v>
      </c>
      <c r="CP22" s="302">
        <f t="shared" si="3"/>
        <v>9</v>
      </c>
      <c r="CQ22" s="302">
        <f t="shared" si="3"/>
        <v>10</v>
      </c>
      <c r="CR22" s="302">
        <f t="shared" si="3"/>
        <v>11</v>
      </c>
      <c r="CS22" s="302">
        <f t="shared" si="3"/>
        <v>12</v>
      </c>
      <c r="CT22" s="302">
        <f t="shared" si="3"/>
        <v>13</v>
      </c>
      <c r="CU22" s="302">
        <f t="shared" si="3"/>
        <v>14</v>
      </c>
      <c r="CV22" s="302">
        <f t="shared" si="3"/>
        <v>15</v>
      </c>
      <c r="CW22" s="302">
        <f t="shared" si="3"/>
        <v>16</v>
      </c>
      <c r="CX22" s="302">
        <f t="shared" si="3"/>
        <v>17</v>
      </c>
      <c r="CY22" s="302">
        <f t="shared" si="3"/>
        <v>18</v>
      </c>
      <c r="CZ22" s="302">
        <f t="shared" si="3"/>
        <v>19</v>
      </c>
      <c r="DA22" s="302">
        <f t="shared" si="3"/>
        <v>20</v>
      </c>
      <c r="DB22" s="302">
        <f t="shared" si="3"/>
        <v>21</v>
      </c>
      <c r="DC22" s="302" t="str">
        <f t="shared" si="3"/>
        <v/>
      </c>
      <c r="DD22" s="302" t="str">
        <f t="shared" si="3"/>
        <v/>
      </c>
      <c r="DE22" s="1069"/>
      <c r="DG22" s="1065"/>
      <c r="DH22" s="302">
        <f>IF($J11&lt;&gt;0,1,"")</f>
        <v>1</v>
      </c>
      <c r="DI22" s="302">
        <f>IF(DH22&lt;$DJ$11,DH22+1,"")</f>
        <v>2</v>
      </c>
      <c r="DJ22" s="302">
        <f t="shared" ref="DJ22:ED22" si="4">IF(DI22&lt;$DJ$11,DI22+1,"")</f>
        <v>3</v>
      </c>
      <c r="DK22" s="302">
        <f t="shared" si="4"/>
        <v>4</v>
      </c>
      <c r="DL22" s="302">
        <f t="shared" si="4"/>
        <v>5</v>
      </c>
      <c r="DM22" s="302">
        <f t="shared" si="4"/>
        <v>6</v>
      </c>
      <c r="DN22" s="302">
        <f t="shared" si="4"/>
        <v>7</v>
      </c>
      <c r="DO22" s="302">
        <f t="shared" si="4"/>
        <v>8</v>
      </c>
      <c r="DP22" s="302">
        <f t="shared" si="4"/>
        <v>9</v>
      </c>
      <c r="DQ22" s="302">
        <f t="shared" si="4"/>
        <v>10</v>
      </c>
      <c r="DR22" s="302">
        <f t="shared" si="4"/>
        <v>11</v>
      </c>
      <c r="DS22" s="302">
        <f t="shared" si="4"/>
        <v>12</v>
      </c>
      <c r="DT22" s="302">
        <f t="shared" si="4"/>
        <v>13</v>
      </c>
      <c r="DU22" s="302">
        <f t="shared" si="4"/>
        <v>14</v>
      </c>
      <c r="DV22" s="302">
        <f t="shared" si="4"/>
        <v>15</v>
      </c>
      <c r="DW22" s="302" t="str">
        <f t="shared" si="4"/>
        <v/>
      </c>
      <c r="DX22" s="302" t="str">
        <f t="shared" si="4"/>
        <v/>
      </c>
      <c r="DY22" s="302" t="str">
        <f t="shared" si="4"/>
        <v/>
      </c>
      <c r="DZ22" s="302" t="str">
        <f t="shared" si="4"/>
        <v/>
      </c>
      <c r="EA22" s="302" t="str">
        <f t="shared" si="4"/>
        <v/>
      </c>
      <c r="EB22" s="302" t="str">
        <f t="shared" si="4"/>
        <v/>
      </c>
      <c r="EC22" s="302" t="str">
        <f t="shared" si="4"/>
        <v/>
      </c>
      <c r="ED22" s="302" t="str">
        <f t="shared" si="4"/>
        <v/>
      </c>
      <c r="EE22" s="1069"/>
      <c r="EG22" s="1065"/>
      <c r="EH22" s="302">
        <f>IF($J11&lt;&gt;0,1,"")</f>
        <v>1</v>
      </c>
      <c r="EI22" s="302">
        <f>IF(EH22&lt;$EJ$11,EH22+1,"")</f>
        <v>2</v>
      </c>
      <c r="EJ22" s="302">
        <f t="shared" ref="EJ22:FD22" si="5">IF(EI22&lt;$EJ$11,EI22+1,"")</f>
        <v>3</v>
      </c>
      <c r="EK22" s="302">
        <f t="shared" si="5"/>
        <v>4</v>
      </c>
      <c r="EL22" s="302">
        <f t="shared" si="5"/>
        <v>5</v>
      </c>
      <c r="EM22" s="302">
        <f t="shared" si="5"/>
        <v>6</v>
      </c>
      <c r="EN22" s="302">
        <f t="shared" si="5"/>
        <v>7</v>
      </c>
      <c r="EO22" s="302">
        <f t="shared" si="5"/>
        <v>8</v>
      </c>
      <c r="EP22" s="302">
        <f t="shared" si="5"/>
        <v>9</v>
      </c>
      <c r="EQ22" s="302">
        <f t="shared" si="5"/>
        <v>10</v>
      </c>
      <c r="ER22" s="302">
        <f t="shared" si="5"/>
        <v>11</v>
      </c>
      <c r="ES22" s="302">
        <f t="shared" si="5"/>
        <v>12</v>
      </c>
      <c r="ET22" s="302">
        <f t="shared" si="5"/>
        <v>13</v>
      </c>
      <c r="EU22" s="302">
        <f t="shared" si="5"/>
        <v>14</v>
      </c>
      <c r="EV22" s="302">
        <f t="shared" si="5"/>
        <v>15</v>
      </c>
      <c r="EW22" s="302">
        <f t="shared" si="5"/>
        <v>16</v>
      </c>
      <c r="EX22" s="302">
        <f t="shared" si="5"/>
        <v>17</v>
      </c>
      <c r="EY22" s="302">
        <f t="shared" si="5"/>
        <v>18</v>
      </c>
      <c r="EZ22" s="302" t="str">
        <f t="shared" si="5"/>
        <v/>
      </c>
      <c r="FA22" s="302" t="str">
        <f t="shared" si="5"/>
        <v/>
      </c>
      <c r="FB22" s="302" t="str">
        <f t="shared" si="5"/>
        <v/>
      </c>
      <c r="FC22" s="302" t="str">
        <f t="shared" si="5"/>
        <v/>
      </c>
      <c r="FD22" s="302" t="str">
        <f t="shared" si="5"/>
        <v/>
      </c>
      <c r="FE22" s="1069"/>
      <c r="FG22" s="1065"/>
      <c r="FH22" s="302">
        <f>IF($J11&lt;&gt;0,1,"")</f>
        <v>1</v>
      </c>
      <c r="FI22" s="302">
        <f>IF(FH22&lt;$FJ$11,FH22+1,"")</f>
        <v>2</v>
      </c>
      <c r="FJ22" s="302">
        <f t="shared" ref="FJ22:GD22" si="6">IF(FI22&lt;$FJ$11,FI22+1,"")</f>
        <v>3</v>
      </c>
      <c r="FK22" s="302">
        <f t="shared" si="6"/>
        <v>4</v>
      </c>
      <c r="FL22" s="302">
        <f t="shared" si="6"/>
        <v>5</v>
      </c>
      <c r="FM22" s="302">
        <f t="shared" si="6"/>
        <v>6</v>
      </c>
      <c r="FN22" s="302">
        <f t="shared" si="6"/>
        <v>7</v>
      </c>
      <c r="FO22" s="302">
        <f t="shared" si="6"/>
        <v>8</v>
      </c>
      <c r="FP22" s="302">
        <f t="shared" si="6"/>
        <v>9</v>
      </c>
      <c r="FQ22" s="302">
        <f t="shared" si="6"/>
        <v>10</v>
      </c>
      <c r="FR22" s="302">
        <f t="shared" si="6"/>
        <v>11</v>
      </c>
      <c r="FS22" s="302">
        <f t="shared" si="6"/>
        <v>12</v>
      </c>
      <c r="FT22" s="302">
        <f t="shared" si="6"/>
        <v>13</v>
      </c>
      <c r="FU22" s="302">
        <f t="shared" si="6"/>
        <v>14</v>
      </c>
      <c r="FV22" s="302">
        <f t="shared" si="6"/>
        <v>15</v>
      </c>
      <c r="FW22" s="302">
        <f t="shared" si="6"/>
        <v>16</v>
      </c>
      <c r="FX22" s="302">
        <f t="shared" si="6"/>
        <v>17</v>
      </c>
      <c r="FY22" s="302">
        <f t="shared" si="6"/>
        <v>18</v>
      </c>
      <c r="FZ22" s="302">
        <f t="shared" si="6"/>
        <v>19</v>
      </c>
      <c r="GA22" s="302">
        <f t="shared" si="6"/>
        <v>20</v>
      </c>
      <c r="GB22" s="302">
        <f t="shared" si="6"/>
        <v>21</v>
      </c>
      <c r="GC22" s="302" t="str">
        <f t="shared" si="6"/>
        <v/>
      </c>
      <c r="GD22" s="302" t="str">
        <f t="shared" si="6"/>
        <v/>
      </c>
      <c r="GE22" s="1069"/>
      <c r="GG22" s="1065"/>
      <c r="GH22" s="302">
        <f>IF($J11&lt;&gt;0,1,"")</f>
        <v>1</v>
      </c>
      <c r="GI22" s="302">
        <f>IF(GH22&lt;$GJ$11,GH22+1,"")</f>
        <v>2</v>
      </c>
      <c r="GJ22" s="302">
        <f t="shared" ref="GJ22:HD22" si="7">IF(GI22&lt;$GJ$11,GI22+1,"")</f>
        <v>3</v>
      </c>
      <c r="GK22" s="302">
        <f t="shared" si="7"/>
        <v>4</v>
      </c>
      <c r="GL22" s="302">
        <f t="shared" si="7"/>
        <v>5</v>
      </c>
      <c r="GM22" s="302">
        <f t="shared" si="7"/>
        <v>6</v>
      </c>
      <c r="GN22" s="302">
        <f t="shared" si="7"/>
        <v>7</v>
      </c>
      <c r="GO22" s="302">
        <f t="shared" si="7"/>
        <v>8</v>
      </c>
      <c r="GP22" s="302">
        <f t="shared" si="7"/>
        <v>9</v>
      </c>
      <c r="GQ22" s="302">
        <f t="shared" si="7"/>
        <v>10</v>
      </c>
      <c r="GR22" s="302">
        <f t="shared" si="7"/>
        <v>11</v>
      </c>
      <c r="GS22" s="302">
        <f t="shared" si="7"/>
        <v>12</v>
      </c>
      <c r="GT22" s="302">
        <f t="shared" si="7"/>
        <v>13</v>
      </c>
      <c r="GU22" s="302">
        <f t="shared" si="7"/>
        <v>14</v>
      </c>
      <c r="GV22" s="302">
        <f t="shared" si="7"/>
        <v>15</v>
      </c>
      <c r="GW22" s="302">
        <f t="shared" si="7"/>
        <v>16</v>
      </c>
      <c r="GX22" s="302">
        <f t="shared" si="7"/>
        <v>17</v>
      </c>
      <c r="GY22" s="302">
        <f t="shared" si="7"/>
        <v>18</v>
      </c>
      <c r="GZ22" s="302">
        <f t="shared" si="7"/>
        <v>19</v>
      </c>
      <c r="HA22" s="302">
        <f t="shared" si="7"/>
        <v>20</v>
      </c>
      <c r="HB22" s="302">
        <f t="shared" si="7"/>
        <v>21</v>
      </c>
      <c r="HC22" s="302">
        <f t="shared" si="7"/>
        <v>22</v>
      </c>
      <c r="HD22" s="302" t="str">
        <f t="shared" si="7"/>
        <v/>
      </c>
      <c r="HE22" s="1069"/>
      <c r="HG22" s="1065"/>
      <c r="HH22" s="302">
        <f>IF($J11&lt;&gt;0,1,"")</f>
        <v>1</v>
      </c>
      <c r="HI22" s="302">
        <f>IF(HH22&lt;$HJ$11,HH22+1,"")</f>
        <v>2</v>
      </c>
      <c r="HJ22" s="302">
        <f t="shared" ref="HJ22:ID22" si="8">IF(HI22&lt;$HJ$11,HI22+1,"")</f>
        <v>3</v>
      </c>
      <c r="HK22" s="302">
        <f t="shared" si="8"/>
        <v>4</v>
      </c>
      <c r="HL22" s="302">
        <f t="shared" si="8"/>
        <v>5</v>
      </c>
      <c r="HM22" s="302">
        <f t="shared" si="8"/>
        <v>6</v>
      </c>
      <c r="HN22" s="302">
        <f t="shared" si="8"/>
        <v>7</v>
      </c>
      <c r="HO22" s="302">
        <f t="shared" si="8"/>
        <v>8</v>
      </c>
      <c r="HP22" s="302">
        <f t="shared" si="8"/>
        <v>9</v>
      </c>
      <c r="HQ22" s="302">
        <f t="shared" si="8"/>
        <v>10</v>
      </c>
      <c r="HR22" s="302">
        <f t="shared" si="8"/>
        <v>11</v>
      </c>
      <c r="HS22" s="302">
        <f t="shared" si="8"/>
        <v>12</v>
      </c>
      <c r="HT22" s="302">
        <f t="shared" si="8"/>
        <v>13</v>
      </c>
      <c r="HU22" s="302">
        <f t="shared" si="8"/>
        <v>14</v>
      </c>
      <c r="HV22" s="302">
        <f t="shared" si="8"/>
        <v>15</v>
      </c>
      <c r="HW22" s="302">
        <f t="shared" si="8"/>
        <v>16</v>
      </c>
      <c r="HX22" s="302">
        <f t="shared" si="8"/>
        <v>17</v>
      </c>
      <c r="HY22" s="302">
        <f t="shared" si="8"/>
        <v>18</v>
      </c>
      <c r="HZ22" s="302">
        <f t="shared" si="8"/>
        <v>19</v>
      </c>
      <c r="IA22" s="302">
        <f t="shared" si="8"/>
        <v>20</v>
      </c>
      <c r="IB22" s="302">
        <f t="shared" si="8"/>
        <v>21</v>
      </c>
      <c r="IC22" s="302" t="str">
        <f t="shared" si="8"/>
        <v/>
      </c>
      <c r="ID22" s="302" t="str">
        <f t="shared" si="8"/>
        <v/>
      </c>
      <c r="IE22" s="1069"/>
      <c r="IG22" s="1065"/>
      <c r="IH22" s="302">
        <f>IF($J11&lt;&gt;0,1,"")</f>
        <v>1</v>
      </c>
      <c r="II22" s="302">
        <f>IF(IH22&lt;$IJ$11,IH22+1,"")</f>
        <v>2</v>
      </c>
      <c r="IJ22" s="302">
        <f t="shared" ref="IJ22:JD22" si="9">IF(II22&lt;$IJ$11,II22+1,"")</f>
        <v>3</v>
      </c>
      <c r="IK22" s="302">
        <f t="shared" si="9"/>
        <v>4</v>
      </c>
      <c r="IL22" s="302">
        <f t="shared" si="9"/>
        <v>5</v>
      </c>
      <c r="IM22" s="302">
        <f t="shared" si="9"/>
        <v>6</v>
      </c>
      <c r="IN22" s="302">
        <f t="shared" si="9"/>
        <v>7</v>
      </c>
      <c r="IO22" s="302">
        <f t="shared" si="9"/>
        <v>8</v>
      </c>
      <c r="IP22" s="302">
        <f t="shared" si="9"/>
        <v>9</v>
      </c>
      <c r="IQ22" s="302">
        <f t="shared" si="9"/>
        <v>10</v>
      </c>
      <c r="IR22" s="302" t="str">
        <f t="shared" si="9"/>
        <v/>
      </c>
      <c r="IS22" s="302" t="str">
        <f t="shared" si="9"/>
        <v/>
      </c>
      <c r="IT22" s="302" t="str">
        <f t="shared" si="9"/>
        <v/>
      </c>
      <c r="IU22" s="302" t="str">
        <f t="shared" si="9"/>
        <v/>
      </c>
      <c r="IV22" s="302" t="str">
        <f t="shared" si="9"/>
        <v/>
      </c>
      <c r="IW22" s="302" t="str">
        <f t="shared" si="9"/>
        <v/>
      </c>
      <c r="IX22" s="302" t="str">
        <f t="shared" si="9"/>
        <v/>
      </c>
      <c r="IY22" s="302" t="str">
        <f t="shared" si="9"/>
        <v/>
      </c>
      <c r="IZ22" s="302" t="str">
        <f t="shared" si="9"/>
        <v/>
      </c>
      <c r="JA22" s="302" t="str">
        <f t="shared" si="9"/>
        <v/>
      </c>
      <c r="JB22" s="302" t="str">
        <f t="shared" si="9"/>
        <v/>
      </c>
      <c r="JC22" s="302" t="str">
        <f t="shared" si="9"/>
        <v/>
      </c>
      <c r="JD22" s="302" t="str">
        <f t="shared" si="9"/>
        <v/>
      </c>
      <c r="JE22" s="1069"/>
      <c r="JG22" s="1065"/>
      <c r="JH22" s="302">
        <f>IF($J11&lt;&gt;0,1,"")</f>
        <v>1</v>
      </c>
      <c r="JI22" s="302" t="str">
        <f>IF(JH22&lt;$JJ$11,JH22+1,"")</f>
        <v/>
      </c>
      <c r="JJ22" s="302" t="str">
        <f t="shared" ref="JJ22:KC22" si="10">IF(JI22&lt;$JJ$11,JI22+1,"")</f>
        <v/>
      </c>
      <c r="JK22" s="302" t="str">
        <f t="shared" si="10"/>
        <v/>
      </c>
      <c r="JL22" s="302" t="str">
        <f t="shared" si="10"/>
        <v/>
      </c>
      <c r="JM22" s="302" t="str">
        <f t="shared" si="10"/>
        <v/>
      </c>
      <c r="JN22" s="302" t="str">
        <f t="shared" si="10"/>
        <v/>
      </c>
      <c r="JO22" s="302" t="str">
        <f t="shared" si="10"/>
        <v/>
      </c>
      <c r="JP22" s="302" t="str">
        <f t="shared" si="10"/>
        <v/>
      </c>
      <c r="JQ22" s="302" t="str">
        <f t="shared" si="10"/>
        <v/>
      </c>
      <c r="JR22" s="302" t="str">
        <f t="shared" si="10"/>
        <v/>
      </c>
      <c r="JS22" s="302" t="str">
        <f t="shared" si="10"/>
        <v/>
      </c>
      <c r="JT22" s="302" t="str">
        <f t="shared" si="10"/>
        <v/>
      </c>
      <c r="JU22" s="302" t="str">
        <f t="shared" si="10"/>
        <v/>
      </c>
      <c r="JV22" s="302" t="str">
        <f t="shared" si="10"/>
        <v/>
      </c>
      <c r="JW22" s="302" t="str">
        <f t="shared" si="10"/>
        <v/>
      </c>
      <c r="JX22" s="302" t="str">
        <f t="shared" si="10"/>
        <v/>
      </c>
      <c r="JY22" s="302" t="str">
        <f t="shared" si="10"/>
        <v/>
      </c>
      <c r="JZ22" s="302" t="str">
        <f t="shared" si="10"/>
        <v/>
      </c>
      <c r="KA22" s="302" t="str">
        <f t="shared" si="10"/>
        <v/>
      </c>
      <c r="KB22" s="302" t="str">
        <f t="shared" si="10"/>
        <v/>
      </c>
      <c r="KC22" s="302" t="str">
        <f t="shared" si="10"/>
        <v/>
      </c>
      <c r="KD22" s="302" t="str">
        <f>IF(KC22&lt;$JJ$11,KC22+1,"")</f>
        <v/>
      </c>
      <c r="KE22" s="1069"/>
    </row>
    <row r="23" spans="1:291">
      <c r="B23" s="310">
        <v>1</v>
      </c>
      <c r="C23" s="303"/>
      <c r="D23" s="675"/>
      <c r="E23" s="144"/>
      <c r="F23" s="144"/>
      <c r="G23" s="678" t="str">
        <f>IF($C23="","",L$11)</f>
        <v/>
      </c>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677" t="str">
        <f>IF($C23="","",SUM(H23:AD23))</f>
        <v/>
      </c>
      <c r="AF23" s="195"/>
      <c r="AG23" s="678" t="str">
        <f>IF($C23="","",AL$11)</f>
        <v/>
      </c>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677" t="str">
        <f>IF($C23="","",SUM(AH23:BD23))</f>
        <v/>
      </c>
      <c r="BF23" s="195"/>
      <c r="BG23" s="678" t="str">
        <f>IF($C23="","",BL$11)</f>
        <v/>
      </c>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677" t="str">
        <f>IF($C23="","",SUM(BH23:CD23))</f>
        <v/>
      </c>
      <c r="CF23" s="195"/>
      <c r="CG23" s="678" t="str">
        <f>IF($C23="","",CL$11)</f>
        <v/>
      </c>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677" t="str">
        <f>IF($C23="","",SUM(CH23:DD23))</f>
        <v/>
      </c>
      <c r="DF23" s="195"/>
      <c r="DG23" s="678" t="str">
        <f>IF($C23="","",DL$11)</f>
        <v/>
      </c>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677" t="str">
        <f>IF($C23="","",SUM(DH23:ED23))</f>
        <v/>
      </c>
      <c r="EF23" s="195"/>
      <c r="EG23" s="678" t="str">
        <f>IF($C23="","",EL$11)</f>
        <v/>
      </c>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677" t="str">
        <f>IF($C23="","",SUM(EH23:FD23))</f>
        <v/>
      </c>
      <c r="FF23" s="195"/>
      <c r="FG23" s="678" t="str">
        <f>IF($C23="","",FL$11)</f>
        <v/>
      </c>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677" t="str">
        <f>IF($C23="","",SUM(FH23:GD23))</f>
        <v/>
      </c>
      <c r="GF23" s="195"/>
      <c r="GG23" s="678" t="str">
        <f>IF($C23="","",GL$11)</f>
        <v/>
      </c>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677" t="str">
        <f>IF($C23="","",SUM(GH23:HD23))</f>
        <v/>
      </c>
      <c r="HF23" s="195"/>
      <c r="HG23" s="678" t="str">
        <f>IF($C23="","",HL$11)</f>
        <v/>
      </c>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677" t="str">
        <f>IF($C23="","",SUM(HH23:ID23))</f>
        <v/>
      </c>
      <c r="IF23" s="195"/>
      <c r="IG23" s="678" t="str">
        <f>IF($C23="","",IL$11)</f>
        <v/>
      </c>
      <c r="IH23" s="144"/>
      <c r="II23" s="144"/>
      <c r="IJ23" s="144"/>
      <c r="IK23" s="144"/>
      <c r="IL23" s="144"/>
      <c r="IM23" s="144"/>
      <c r="IN23" s="144"/>
      <c r="IO23" s="144"/>
      <c r="IP23" s="144"/>
      <c r="IQ23" s="144"/>
      <c r="IR23" s="144"/>
      <c r="IS23" s="144"/>
      <c r="IT23" s="144"/>
      <c r="IU23" s="144"/>
      <c r="IV23" s="144"/>
      <c r="IW23" s="144"/>
      <c r="IX23" s="144"/>
      <c r="IY23" s="144"/>
      <c r="IZ23" s="144"/>
      <c r="JA23" s="144"/>
      <c r="JB23" s="144"/>
      <c r="JC23" s="144"/>
      <c r="JD23" s="144"/>
      <c r="JE23" s="677" t="str">
        <f>IF($C23="","",SUM(IH23:JD23))</f>
        <v/>
      </c>
      <c r="JF23" s="195"/>
      <c r="JG23" s="678" t="str">
        <f>IF($C23="","",JL$11)</f>
        <v/>
      </c>
      <c r="JH23" s="144"/>
      <c r="JI23" s="144"/>
      <c r="JJ23" s="144"/>
      <c r="JK23" s="144"/>
      <c r="JL23" s="144"/>
      <c r="JM23" s="144"/>
      <c r="JN23" s="144"/>
      <c r="JO23" s="144"/>
      <c r="JP23" s="144"/>
      <c r="JQ23" s="144"/>
      <c r="JR23" s="144"/>
      <c r="JS23" s="144"/>
      <c r="JT23" s="144"/>
      <c r="JU23" s="144"/>
      <c r="JV23" s="144"/>
      <c r="JW23" s="144"/>
      <c r="JX23" s="144"/>
      <c r="JY23" s="144"/>
      <c r="JZ23" s="144"/>
      <c r="KA23" s="144"/>
      <c r="KB23" s="144"/>
      <c r="KC23" s="144"/>
      <c r="KD23" s="144"/>
      <c r="KE23" s="677" t="str">
        <f>IF($C23="","",SUM(JH23:KD23))</f>
        <v/>
      </c>
    </row>
    <row r="24" spans="1:291">
      <c r="B24" s="310">
        <v>2</v>
      </c>
      <c r="C24" s="303"/>
      <c r="D24" s="675"/>
      <c r="E24" s="144"/>
      <c r="F24" s="144"/>
      <c r="G24" s="678" t="str">
        <f t="shared" ref="G24:G87" si="11">IF($C24="","",L$11)</f>
        <v/>
      </c>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677" t="str">
        <f t="shared" ref="AE24:AE87" si="12">IF($C24="","",SUM(H24:AD24))</f>
        <v/>
      </c>
      <c r="AF24" s="195"/>
      <c r="AG24" s="678" t="str">
        <f t="shared" ref="AG24:AG87" si="13">IF($C24="","",AL$11)</f>
        <v/>
      </c>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677" t="str">
        <f t="shared" ref="BE24:BE87" si="14">IF($C24="","",SUM(AH24:BD24))</f>
        <v/>
      </c>
      <c r="BF24" s="195"/>
      <c r="BG24" s="678" t="str">
        <f t="shared" ref="BG24:BG87" si="15">IF($C24="","",BL$11)</f>
        <v/>
      </c>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677" t="str">
        <f t="shared" ref="CE24:CE87" si="16">IF($C24="","",SUM(BH24:CD24))</f>
        <v/>
      </c>
      <c r="CF24" s="195"/>
      <c r="CG24" s="678" t="str">
        <f t="shared" ref="CG24:CG87" si="17">IF($C24="","",CL$11)</f>
        <v/>
      </c>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677" t="str">
        <f t="shared" ref="DE24:DE87" si="18">IF($C24="","",SUM(CH24:DD24))</f>
        <v/>
      </c>
      <c r="DF24" s="195"/>
      <c r="DG24" s="678" t="str">
        <f t="shared" ref="DG24:DG87" si="19">IF($C24="","",DL$11)</f>
        <v/>
      </c>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677" t="str">
        <f t="shared" ref="EE24:EE87" si="20">IF($C24="","",SUM(DH24:ED24))</f>
        <v/>
      </c>
      <c r="EF24" s="195"/>
      <c r="EG24" s="678" t="str">
        <f t="shared" ref="EG24:EG87" si="21">IF($C24="","",EL$11)</f>
        <v/>
      </c>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677" t="str">
        <f t="shared" ref="FE24:FE87" si="22">IF($C24="","",SUM(EH24:FD24))</f>
        <v/>
      </c>
      <c r="FF24" s="195"/>
      <c r="FG24" s="678" t="str">
        <f t="shared" ref="FG24:FG87" si="23">IF($C24="","",FL$11)</f>
        <v/>
      </c>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677" t="str">
        <f t="shared" ref="GE24:GE87" si="24">IF($C24="","",SUM(FH24:GD24))</f>
        <v/>
      </c>
      <c r="GF24" s="195"/>
      <c r="GG24" s="678" t="str">
        <f t="shared" ref="GG24:GG87" si="25">IF($C24="","",GL$11)</f>
        <v/>
      </c>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677" t="str">
        <f t="shared" ref="HE24:HE87" si="26">IF($C24="","",SUM(GH24:HD24))</f>
        <v/>
      </c>
      <c r="HF24" s="195"/>
      <c r="HG24" s="678" t="str">
        <f t="shared" ref="HG24:HG87" si="27">IF($C24="","",HL$11)</f>
        <v/>
      </c>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677" t="str">
        <f t="shared" ref="IE24:IE87" si="28">IF($C24="","",SUM(HH24:ID24))</f>
        <v/>
      </c>
      <c r="IF24" s="195"/>
      <c r="IG24" s="678" t="str">
        <f t="shared" ref="IG24:IG87" si="29">IF($C24="","",IL$11)</f>
        <v/>
      </c>
      <c r="IH24" s="144"/>
      <c r="II24" s="144"/>
      <c r="IJ24" s="144"/>
      <c r="IK24" s="144"/>
      <c r="IL24" s="144"/>
      <c r="IM24" s="144"/>
      <c r="IN24" s="144"/>
      <c r="IO24" s="144"/>
      <c r="IP24" s="144"/>
      <c r="IQ24" s="144"/>
      <c r="IR24" s="144"/>
      <c r="IS24" s="144"/>
      <c r="IT24" s="144"/>
      <c r="IU24" s="144"/>
      <c r="IV24" s="144"/>
      <c r="IW24" s="144"/>
      <c r="IX24" s="144"/>
      <c r="IY24" s="144"/>
      <c r="IZ24" s="144"/>
      <c r="JA24" s="144"/>
      <c r="JB24" s="144"/>
      <c r="JC24" s="144"/>
      <c r="JD24" s="144"/>
      <c r="JE24" s="677" t="str">
        <f t="shared" ref="JE24:JE87" si="30">IF($C24="","",SUM(IH24:JD24))</f>
        <v/>
      </c>
      <c r="JF24" s="195"/>
      <c r="JG24" s="678" t="str">
        <f t="shared" ref="JG24:JG87" si="31">IF($C24="","",JL$11)</f>
        <v/>
      </c>
      <c r="JH24" s="144"/>
      <c r="JI24" s="144"/>
      <c r="JJ24" s="144"/>
      <c r="JK24" s="144"/>
      <c r="JL24" s="144"/>
      <c r="JM24" s="144"/>
      <c r="JN24" s="144"/>
      <c r="JO24" s="144"/>
      <c r="JP24" s="144"/>
      <c r="JQ24" s="144"/>
      <c r="JR24" s="144"/>
      <c r="JS24" s="144"/>
      <c r="JT24" s="144"/>
      <c r="JU24" s="144"/>
      <c r="JV24" s="144"/>
      <c r="JW24" s="144"/>
      <c r="JX24" s="144"/>
      <c r="JY24" s="144"/>
      <c r="JZ24" s="144"/>
      <c r="KA24" s="144"/>
      <c r="KB24" s="144"/>
      <c r="KC24" s="144"/>
      <c r="KD24" s="144"/>
      <c r="KE24" s="677" t="str">
        <f t="shared" ref="KE24:KE87" si="32">IF($C24="","",SUM(JH24:KD24))</f>
        <v/>
      </c>
    </row>
    <row r="25" spans="1:291">
      <c r="B25" s="310">
        <v>3</v>
      </c>
      <c r="C25" s="303"/>
      <c r="D25" s="675"/>
      <c r="E25" s="144"/>
      <c r="F25" s="144"/>
      <c r="G25" s="678" t="str">
        <f t="shared" si="11"/>
        <v/>
      </c>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677" t="str">
        <f t="shared" si="12"/>
        <v/>
      </c>
      <c r="AF25" s="195"/>
      <c r="AG25" s="678" t="str">
        <f t="shared" si="13"/>
        <v/>
      </c>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677" t="str">
        <f t="shared" si="14"/>
        <v/>
      </c>
      <c r="BF25" s="195"/>
      <c r="BG25" s="678" t="str">
        <f t="shared" si="15"/>
        <v/>
      </c>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677" t="str">
        <f t="shared" si="16"/>
        <v/>
      </c>
      <c r="CF25" s="195"/>
      <c r="CG25" s="678" t="str">
        <f t="shared" si="17"/>
        <v/>
      </c>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677" t="str">
        <f t="shared" si="18"/>
        <v/>
      </c>
      <c r="DF25" s="195"/>
      <c r="DG25" s="678" t="str">
        <f t="shared" si="19"/>
        <v/>
      </c>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677" t="str">
        <f t="shared" si="20"/>
        <v/>
      </c>
      <c r="EF25" s="195"/>
      <c r="EG25" s="678" t="str">
        <f t="shared" si="21"/>
        <v/>
      </c>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677" t="str">
        <f t="shared" si="22"/>
        <v/>
      </c>
      <c r="FF25" s="195"/>
      <c r="FG25" s="678" t="str">
        <f t="shared" si="23"/>
        <v/>
      </c>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677" t="str">
        <f t="shared" si="24"/>
        <v/>
      </c>
      <c r="GF25" s="195"/>
      <c r="GG25" s="678" t="str">
        <f t="shared" si="25"/>
        <v/>
      </c>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677" t="str">
        <f t="shared" si="26"/>
        <v/>
      </c>
      <c r="HF25" s="195"/>
      <c r="HG25" s="678" t="str">
        <f t="shared" si="27"/>
        <v/>
      </c>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677" t="str">
        <f t="shared" si="28"/>
        <v/>
      </c>
      <c r="IF25" s="195"/>
      <c r="IG25" s="678" t="str">
        <f t="shared" si="29"/>
        <v/>
      </c>
      <c r="IH25" s="144"/>
      <c r="II25" s="144"/>
      <c r="IJ25" s="144"/>
      <c r="IK25" s="144"/>
      <c r="IL25" s="144"/>
      <c r="IM25" s="144"/>
      <c r="IN25" s="144"/>
      <c r="IO25" s="144"/>
      <c r="IP25" s="144"/>
      <c r="IQ25" s="144"/>
      <c r="IR25" s="144"/>
      <c r="IS25" s="144"/>
      <c r="IT25" s="144"/>
      <c r="IU25" s="144"/>
      <c r="IV25" s="144"/>
      <c r="IW25" s="144"/>
      <c r="IX25" s="144"/>
      <c r="IY25" s="144"/>
      <c r="IZ25" s="144"/>
      <c r="JA25" s="144"/>
      <c r="JB25" s="144"/>
      <c r="JC25" s="144"/>
      <c r="JD25" s="144"/>
      <c r="JE25" s="677" t="str">
        <f t="shared" si="30"/>
        <v/>
      </c>
      <c r="JF25" s="195"/>
      <c r="JG25" s="678" t="str">
        <f t="shared" si="31"/>
        <v/>
      </c>
      <c r="JH25" s="144"/>
      <c r="JI25" s="144"/>
      <c r="JJ25" s="144"/>
      <c r="JK25" s="144"/>
      <c r="JL25" s="144"/>
      <c r="JM25" s="144"/>
      <c r="JN25" s="144"/>
      <c r="JO25" s="144"/>
      <c r="JP25" s="144"/>
      <c r="JQ25" s="144"/>
      <c r="JR25" s="144"/>
      <c r="JS25" s="144"/>
      <c r="JT25" s="144"/>
      <c r="JU25" s="144"/>
      <c r="JV25" s="144"/>
      <c r="JW25" s="144"/>
      <c r="JX25" s="144"/>
      <c r="JY25" s="144"/>
      <c r="JZ25" s="144"/>
      <c r="KA25" s="144"/>
      <c r="KB25" s="144"/>
      <c r="KC25" s="144"/>
      <c r="KD25" s="144"/>
      <c r="KE25" s="677" t="str">
        <f t="shared" si="32"/>
        <v/>
      </c>
    </row>
    <row r="26" spans="1:291">
      <c r="B26" s="310">
        <v>4</v>
      </c>
      <c r="C26" s="303"/>
      <c r="D26" s="675"/>
      <c r="E26" s="144"/>
      <c r="F26" s="144"/>
      <c r="G26" s="678" t="str">
        <f t="shared" si="11"/>
        <v/>
      </c>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677" t="str">
        <f t="shared" si="12"/>
        <v/>
      </c>
      <c r="AF26" s="195"/>
      <c r="AG26" s="678" t="str">
        <f t="shared" si="13"/>
        <v/>
      </c>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677" t="str">
        <f t="shared" si="14"/>
        <v/>
      </c>
      <c r="BF26" s="195"/>
      <c r="BG26" s="678" t="str">
        <f t="shared" si="15"/>
        <v/>
      </c>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677" t="str">
        <f t="shared" si="16"/>
        <v/>
      </c>
      <c r="CF26" s="195"/>
      <c r="CG26" s="678" t="str">
        <f t="shared" si="17"/>
        <v/>
      </c>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677" t="str">
        <f t="shared" si="18"/>
        <v/>
      </c>
      <c r="DF26" s="195"/>
      <c r="DG26" s="678" t="str">
        <f t="shared" si="19"/>
        <v/>
      </c>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677" t="str">
        <f t="shared" si="20"/>
        <v/>
      </c>
      <c r="EF26" s="195"/>
      <c r="EG26" s="678" t="str">
        <f t="shared" si="21"/>
        <v/>
      </c>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677" t="str">
        <f t="shared" si="22"/>
        <v/>
      </c>
      <c r="FF26" s="195"/>
      <c r="FG26" s="678" t="str">
        <f t="shared" si="23"/>
        <v/>
      </c>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677" t="str">
        <f t="shared" si="24"/>
        <v/>
      </c>
      <c r="GF26" s="195"/>
      <c r="GG26" s="678" t="str">
        <f t="shared" si="25"/>
        <v/>
      </c>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677" t="str">
        <f t="shared" si="26"/>
        <v/>
      </c>
      <c r="HF26" s="195"/>
      <c r="HG26" s="678" t="str">
        <f t="shared" si="27"/>
        <v/>
      </c>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677" t="str">
        <f t="shared" si="28"/>
        <v/>
      </c>
      <c r="IF26" s="195"/>
      <c r="IG26" s="678" t="str">
        <f t="shared" si="29"/>
        <v/>
      </c>
      <c r="IH26" s="144"/>
      <c r="II26" s="144"/>
      <c r="IJ26" s="144"/>
      <c r="IK26" s="144"/>
      <c r="IL26" s="144"/>
      <c r="IM26" s="144"/>
      <c r="IN26" s="144"/>
      <c r="IO26" s="144"/>
      <c r="IP26" s="144"/>
      <c r="IQ26" s="144"/>
      <c r="IR26" s="144"/>
      <c r="IS26" s="144"/>
      <c r="IT26" s="144"/>
      <c r="IU26" s="144"/>
      <c r="IV26" s="144"/>
      <c r="IW26" s="144"/>
      <c r="IX26" s="144"/>
      <c r="IY26" s="144"/>
      <c r="IZ26" s="144"/>
      <c r="JA26" s="144"/>
      <c r="JB26" s="144"/>
      <c r="JC26" s="144"/>
      <c r="JD26" s="144"/>
      <c r="JE26" s="677" t="str">
        <f t="shared" si="30"/>
        <v/>
      </c>
      <c r="JF26" s="195"/>
      <c r="JG26" s="678" t="str">
        <f t="shared" si="31"/>
        <v/>
      </c>
      <c r="JH26" s="144"/>
      <c r="JI26" s="144"/>
      <c r="JJ26" s="144"/>
      <c r="JK26" s="144"/>
      <c r="JL26" s="144"/>
      <c r="JM26" s="144"/>
      <c r="JN26" s="144"/>
      <c r="JO26" s="144"/>
      <c r="JP26" s="144"/>
      <c r="JQ26" s="144"/>
      <c r="JR26" s="144"/>
      <c r="JS26" s="144"/>
      <c r="JT26" s="144"/>
      <c r="JU26" s="144"/>
      <c r="JV26" s="144"/>
      <c r="JW26" s="144"/>
      <c r="JX26" s="144"/>
      <c r="JY26" s="144"/>
      <c r="JZ26" s="144"/>
      <c r="KA26" s="144"/>
      <c r="KB26" s="144"/>
      <c r="KC26" s="144"/>
      <c r="KD26" s="144"/>
      <c r="KE26" s="677" t="str">
        <f t="shared" si="32"/>
        <v/>
      </c>
    </row>
    <row r="27" spans="1:291">
      <c r="A27" s="65"/>
      <c r="B27" s="310">
        <v>5</v>
      </c>
      <c r="C27" s="303"/>
      <c r="D27" s="675"/>
      <c r="E27" s="144"/>
      <c r="F27" s="144"/>
      <c r="G27" s="678" t="str">
        <f t="shared" si="11"/>
        <v/>
      </c>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677" t="str">
        <f t="shared" si="12"/>
        <v/>
      </c>
      <c r="AF27" s="195"/>
      <c r="AG27" s="678" t="str">
        <f t="shared" si="13"/>
        <v/>
      </c>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677" t="str">
        <f t="shared" si="14"/>
        <v/>
      </c>
      <c r="BF27" s="195"/>
      <c r="BG27" s="678" t="str">
        <f t="shared" si="15"/>
        <v/>
      </c>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677" t="str">
        <f t="shared" si="16"/>
        <v/>
      </c>
      <c r="CF27" s="195"/>
      <c r="CG27" s="678" t="str">
        <f t="shared" si="17"/>
        <v/>
      </c>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677" t="str">
        <f t="shared" si="18"/>
        <v/>
      </c>
      <c r="DF27" s="195"/>
      <c r="DG27" s="678" t="str">
        <f t="shared" si="19"/>
        <v/>
      </c>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677" t="str">
        <f t="shared" si="20"/>
        <v/>
      </c>
      <c r="EF27" s="195"/>
      <c r="EG27" s="678" t="str">
        <f t="shared" si="21"/>
        <v/>
      </c>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677" t="str">
        <f t="shared" si="22"/>
        <v/>
      </c>
      <c r="FF27" s="195"/>
      <c r="FG27" s="678" t="str">
        <f t="shared" si="23"/>
        <v/>
      </c>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677" t="str">
        <f t="shared" si="24"/>
        <v/>
      </c>
      <c r="GF27" s="195"/>
      <c r="GG27" s="678" t="str">
        <f t="shared" si="25"/>
        <v/>
      </c>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677" t="str">
        <f t="shared" si="26"/>
        <v/>
      </c>
      <c r="HF27" s="195"/>
      <c r="HG27" s="678" t="str">
        <f t="shared" si="27"/>
        <v/>
      </c>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677" t="str">
        <f t="shared" si="28"/>
        <v/>
      </c>
      <c r="IF27" s="195"/>
      <c r="IG27" s="678" t="str">
        <f t="shared" si="29"/>
        <v/>
      </c>
      <c r="IH27" s="144"/>
      <c r="II27" s="144"/>
      <c r="IJ27" s="144"/>
      <c r="IK27" s="144"/>
      <c r="IL27" s="144"/>
      <c r="IM27" s="144"/>
      <c r="IN27" s="144"/>
      <c r="IO27" s="144"/>
      <c r="IP27" s="144"/>
      <c r="IQ27" s="144"/>
      <c r="IR27" s="144"/>
      <c r="IS27" s="144"/>
      <c r="IT27" s="144"/>
      <c r="IU27" s="144"/>
      <c r="IV27" s="144"/>
      <c r="IW27" s="144"/>
      <c r="IX27" s="144"/>
      <c r="IY27" s="144"/>
      <c r="IZ27" s="144"/>
      <c r="JA27" s="144"/>
      <c r="JB27" s="144"/>
      <c r="JC27" s="144"/>
      <c r="JD27" s="144"/>
      <c r="JE27" s="677" t="str">
        <f t="shared" si="30"/>
        <v/>
      </c>
      <c r="JF27" s="195"/>
      <c r="JG27" s="678" t="str">
        <f t="shared" si="31"/>
        <v/>
      </c>
      <c r="JH27" s="144"/>
      <c r="JI27" s="144"/>
      <c r="JJ27" s="144"/>
      <c r="JK27" s="144"/>
      <c r="JL27" s="144"/>
      <c r="JM27" s="144"/>
      <c r="JN27" s="144"/>
      <c r="JO27" s="144"/>
      <c r="JP27" s="144"/>
      <c r="JQ27" s="144"/>
      <c r="JR27" s="144"/>
      <c r="JS27" s="144"/>
      <c r="JT27" s="144"/>
      <c r="JU27" s="144"/>
      <c r="JV27" s="144"/>
      <c r="JW27" s="144"/>
      <c r="JX27" s="144"/>
      <c r="JY27" s="144"/>
      <c r="JZ27" s="144"/>
      <c r="KA27" s="144"/>
      <c r="KB27" s="144"/>
      <c r="KC27" s="144"/>
      <c r="KD27" s="144"/>
      <c r="KE27" s="677" t="str">
        <f t="shared" si="32"/>
        <v/>
      </c>
    </row>
    <row r="28" spans="1:291">
      <c r="B28" s="310">
        <v>6</v>
      </c>
      <c r="C28" s="303"/>
      <c r="D28" s="675"/>
      <c r="E28" s="144"/>
      <c r="F28" s="144"/>
      <c r="G28" s="678" t="str">
        <f t="shared" si="11"/>
        <v/>
      </c>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677" t="str">
        <f t="shared" si="12"/>
        <v/>
      </c>
      <c r="AF28" s="195"/>
      <c r="AG28" s="678" t="str">
        <f t="shared" si="13"/>
        <v/>
      </c>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677" t="str">
        <f t="shared" si="14"/>
        <v/>
      </c>
      <c r="BF28" s="195"/>
      <c r="BG28" s="678" t="str">
        <f t="shared" si="15"/>
        <v/>
      </c>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677" t="str">
        <f t="shared" si="16"/>
        <v/>
      </c>
      <c r="CF28" s="195"/>
      <c r="CG28" s="678" t="str">
        <f t="shared" si="17"/>
        <v/>
      </c>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677" t="str">
        <f t="shared" si="18"/>
        <v/>
      </c>
      <c r="DF28" s="195"/>
      <c r="DG28" s="678" t="str">
        <f t="shared" si="19"/>
        <v/>
      </c>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677" t="str">
        <f t="shared" si="20"/>
        <v/>
      </c>
      <c r="EF28" s="195"/>
      <c r="EG28" s="678" t="str">
        <f t="shared" si="21"/>
        <v/>
      </c>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677" t="str">
        <f t="shared" si="22"/>
        <v/>
      </c>
      <c r="FF28" s="195"/>
      <c r="FG28" s="678" t="str">
        <f t="shared" si="23"/>
        <v/>
      </c>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677" t="str">
        <f t="shared" si="24"/>
        <v/>
      </c>
      <c r="GF28" s="195"/>
      <c r="GG28" s="678" t="str">
        <f t="shared" si="25"/>
        <v/>
      </c>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677" t="str">
        <f t="shared" si="26"/>
        <v/>
      </c>
      <c r="HF28" s="195"/>
      <c r="HG28" s="678" t="str">
        <f t="shared" si="27"/>
        <v/>
      </c>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677" t="str">
        <f t="shared" si="28"/>
        <v/>
      </c>
      <c r="IF28" s="195"/>
      <c r="IG28" s="678" t="str">
        <f t="shared" si="29"/>
        <v/>
      </c>
      <c r="IH28" s="144"/>
      <c r="II28" s="144"/>
      <c r="IJ28" s="144"/>
      <c r="IK28" s="144"/>
      <c r="IL28" s="144"/>
      <c r="IM28" s="144"/>
      <c r="IN28" s="144"/>
      <c r="IO28" s="144"/>
      <c r="IP28" s="144"/>
      <c r="IQ28" s="144"/>
      <c r="IR28" s="144"/>
      <c r="IS28" s="144"/>
      <c r="IT28" s="144"/>
      <c r="IU28" s="144"/>
      <c r="IV28" s="144"/>
      <c r="IW28" s="144"/>
      <c r="IX28" s="144"/>
      <c r="IY28" s="144"/>
      <c r="IZ28" s="144"/>
      <c r="JA28" s="144"/>
      <c r="JB28" s="144"/>
      <c r="JC28" s="144"/>
      <c r="JD28" s="144"/>
      <c r="JE28" s="677" t="str">
        <f t="shared" si="30"/>
        <v/>
      </c>
      <c r="JF28" s="195"/>
      <c r="JG28" s="678" t="str">
        <f t="shared" si="31"/>
        <v/>
      </c>
      <c r="JH28" s="144"/>
      <c r="JI28" s="144"/>
      <c r="JJ28" s="144"/>
      <c r="JK28" s="144"/>
      <c r="JL28" s="144"/>
      <c r="JM28" s="144"/>
      <c r="JN28" s="144"/>
      <c r="JO28" s="144"/>
      <c r="JP28" s="144"/>
      <c r="JQ28" s="144"/>
      <c r="JR28" s="144"/>
      <c r="JS28" s="144"/>
      <c r="JT28" s="144"/>
      <c r="JU28" s="144"/>
      <c r="JV28" s="144"/>
      <c r="JW28" s="144"/>
      <c r="JX28" s="144"/>
      <c r="JY28" s="144"/>
      <c r="JZ28" s="144"/>
      <c r="KA28" s="144"/>
      <c r="KB28" s="144"/>
      <c r="KC28" s="144"/>
      <c r="KD28" s="144"/>
      <c r="KE28" s="677" t="str">
        <f t="shared" si="32"/>
        <v/>
      </c>
    </row>
    <row r="29" spans="1:291">
      <c r="B29" s="310">
        <v>7</v>
      </c>
      <c r="C29" s="303"/>
      <c r="D29" s="675"/>
      <c r="E29" s="144"/>
      <c r="F29" s="144"/>
      <c r="G29" s="678" t="str">
        <f t="shared" si="11"/>
        <v/>
      </c>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677" t="str">
        <f t="shared" si="12"/>
        <v/>
      </c>
      <c r="AF29" s="195"/>
      <c r="AG29" s="678" t="str">
        <f t="shared" si="13"/>
        <v/>
      </c>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677" t="str">
        <f t="shared" si="14"/>
        <v/>
      </c>
      <c r="BF29" s="195"/>
      <c r="BG29" s="678" t="str">
        <f t="shared" si="15"/>
        <v/>
      </c>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677" t="str">
        <f t="shared" si="16"/>
        <v/>
      </c>
      <c r="CF29" s="195"/>
      <c r="CG29" s="678" t="str">
        <f t="shared" si="17"/>
        <v/>
      </c>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677" t="str">
        <f t="shared" si="18"/>
        <v/>
      </c>
      <c r="DF29" s="195"/>
      <c r="DG29" s="678" t="str">
        <f t="shared" si="19"/>
        <v/>
      </c>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677" t="str">
        <f t="shared" si="20"/>
        <v/>
      </c>
      <c r="EF29" s="195"/>
      <c r="EG29" s="678" t="str">
        <f t="shared" si="21"/>
        <v/>
      </c>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677" t="str">
        <f t="shared" si="22"/>
        <v/>
      </c>
      <c r="FF29" s="195"/>
      <c r="FG29" s="678" t="str">
        <f t="shared" si="23"/>
        <v/>
      </c>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677" t="str">
        <f t="shared" si="24"/>
        <v/>
      </c>
      <c r="GF29" s="195"/>
      <c r="GG29" s="678" t="str">
        <f t="shared" si="25"/>
        <v/>
      </c>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677" t="str">
        <f t="shared" si="26"/>
        <v/>
      </c>
      <c r="HF29" s="195"/>
      <c r="HG29" s="678" t="str">
        <f t="shared" si="27"/>
        <v/>
      </c>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677" t="str">
        <f t="shared" si="28"/>
        <v/>
      </c>
      <c r="IF29" s="195"/>
      <c r="IG29" s="678" t="str">
        <f t="shared" si="29"/>
        <v/>
      </c>
      <c r="IH29" s="144"/>
      <c r="II29" s="144"/>
      <c r="IJ29" s="144"/>
      <c r="IK29" s="144"/>
      <c r="IL29" s="144"/>
      <c r="IM29" s="144"/>
      <c r="IN29" s="144"/>
      <c r="IO29" s="144"/>
      <c r="IP29" s="144"/>
      <c r="IQ29" s="144"/>
      <c r="IR29" s="144"/>
      <c r="IS29" s="144"/>
      <c r="IT29" s="144"/>
      <c r="IU29" s="144"/>
      <c r="IV29" s="144"/>
      <c r="IW29" s="144"/>
      <c r="IX29" s="144"/>
      <c r="IY29" s="144"/>
      <c r="IZ29" s="144"/>
      <c r="JA29" s="144"/>
      <c r="JB29" s="144"/>
      <c r="JC29" s="144"/>
      <c r="JD29" s="144"/>
      <c r="JE29" s="677" t="str">
        <f t="shared" si="30"/>
        <v/>
      </c>
      <c r="JF29" s="195"/>
      <c r="JG29" s="678" t="str">
        <f t="shared" si="31"/>
        <v/>
      </c>
      <c r="JH29" s="144"/>
      <c r="JI29" s="144"/>
      <c r="JJ29" s="144"/>
      <c r="JK29" s="144"/>
      <c r="JL29" s="144"/>
      <c r="JM29" s="144"/>
      <c r="JN29" s="144"/>
      <c r="JO29" s="144"/>
      <c r="JP29" s="144"/>
      <c r="JQ29" s="144"/>
      <c r="JR29" s="144"/>
      <c r="JS29" s="144"/>
      <c r="JT29" s="144"/>
      <c r="JU29" s="144"/>
      <c r="JV29" s="144"/>
      <c r="JW29" s="144"/>
      <c r="JX29" s="144"/>
      <c r="JY29" s="144"/>
      <c r="JZ29" s="144"/>
      <c r="KA29" s="144"/>
      <c r="KB29" s="144"/>
      <c r="KC29" s="144"/>
      <c r="KD29" s="144"/>
      <c r="KE29" s="677" t="str">
        <f t="shared" si="32"/>
        <v/>
      </c>
    </row>
    <row r="30" spans="1:291">
      <c r="B30" s="310">
        <v>8</v>
      </c>
      <c r="C30" s="303"/>
      <c r="D30" s="675"/>
      <c r="E30" s="144"/>
      <c r="F30" s="144"/>
      <c r="G30" s="678" t="str">
        <f t="shared" si="11"/>
        <v/>
      </c>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677" t="str">
        <f t="shared" si="12"/>
        <v/>
      </c>
      <c r="AF30" s="195"/>
      <c r="AG30" s="678" t="str">
        <f t="shared" si="13"/>
        <v/>
      </c>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677" t="str">
        <f t="shared" si="14"/>
        <v/>
      </c>
      <c r="BF30" s="195"/>
      <c r="BG30" s="678" t="str">
        <f t="shared" si="15"/>
        <v/>
      </c>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677" t="str">
        <f t="shared" si="16"/>
        <v/>
      </c>
      <c r="CF30" s="195"/>
      <c r="CG30" s="678" t="str">
        <f t="shared" si="17"/>
        <v/>
      </c>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677" t="str">
        <f t="shared" si="18"/>
        <v/>
      </c>
      <c r="DF30" s="195"/>
      <c r="DG30" s="678" t="str">
        <f t="shared" si="19"/>
        <v/>
      </c>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677" t="str">
        <f t="shared" si="20"/>
        <v/>
      </c>
      <c r="EF30" s="195"/>
      <c r="EG30" s="678" t="str">
        <f t="shared" si="21"/>
        <v/>
      </c>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677" t="str">
        <f t="shared" si="22"/>
        <v/>
      </c>
      <c r="FF30" s="195"/>
      <c r="FG30" s="678" t="str">
        <f t="shared" si="23"/>
        <v/>
      </c>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677" t="str">
        <f t="shared" si="24"/>
        <v/>
      </c>
      <c r="GF30" s="195"/>
      <c r="GG30" s="678" t="str">
        <f t="shared" si="25"/>
        <v/>
      </c>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677" t="str">
        <f t="shared" si="26"/>
        <v/>
      </c>
      <c r="HF30" s="195"/>
      <c r="HG30" s="678" t="str">
        <f t="shared" si="27"/>
        <v/>
      </c>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677" t="str">
        <f t="shared" si="28"/>
        <v/>
      </c>
      <c r="IF30" s="195"/>
      <c r="IG30" s="678" t="str">
        <f t="shared" si="29"/>
        <v/>
      </c>
      <c r="IH30" s="144"/>
      <c r="II30" s="144"/>
      <c r="IJ30" s="144"/>
      <c r="IK30" s="144"/>
      <c r="IL30" s="144"/>
      <c r="IM30" s="144"/>
      <c r="IN30" s="144"/>
      <c r="IO30" s="144"/>
      <c r="IP30" s="144"/>
      <c r="IQ30" s="144"/>
      <c r="IR30" s="144"/>
      <c r="IS30" s="144"/>
      <c r="IT30" s="144"/>
      <c r="IU30" s="144"/>
      <c r="IV30" s="144"/>
      <c r="IW30" s="144"/>
      <c r="IX30" s="144"/>
      <c r="IY30" s="144"/>
      <c r="IZ30" s="144"/>
      <c r="JA30" s="144"/>
      <c r="JB30" s="144"/>
      <c r="JC30" s="144"/>
      <c r="JD30" s="144"/>
      <c r="JE30" s="677" t="str">
        <f t="shared" si="30"/>
        <v/>
      </c>
      <c r="JF30" s="195"/>
      <c r="JG30" s="678" t="str">
        <f t="shared" si="31"/>
        <v/>
      </c>
      <c r="JH30" s="144"/>
      <c r="JI30" s="144"/>
      <c r="JJ30" s="144"/>
      <c r="JK30" s="144"/>
      <c r="JL30" s="144"/>
      <c r="JM30" s="144"/>
      <c r="JN30" s="144"/>
      <c r="JO30" s="144"/>
      <c r="JP30" s="144"/>
      <c r="JQ30" s="144"/>
      <c r="JR30" s="144"/>
      <c r="JS30" s="144"/>
      <c r="JT30" s="144"/>
      <c r="JU30" s="144"/>
      <c r="JV30" s="144"/>
      <c r="JW30" s="144"/>
      <c r="JX30" s="144"/>
      <c r="JY30" s="144"/>
      <c r="JZ30" s="144"/>
      <c r="KA30" s="144"/>
      <c r="KB30" s="144"/>
      <c r="KC30" s="144"/>
      <c r="KD30" s="144"/>
      <c r="KE30" s="677" t="str">
        <f t="shared" si="32"/>
        <v/>
      </c>
    </row>
    <row r="31" spans="1:291">
      <c r="B31" s="310">
        <v>9</v>
      </c>
      <c r="C31" s="303"/>
      <c r="D31" s="675"/>
      <c r="E31" s="144"/>
      <c r="F31" s="144"/>
      <c r="G31" s="678" t="str">
        <f t="shared" si="11"/>
        <v/>
      </c>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677" t="str">
        <f t="shared" si="12"/>
        <v/>
      </c>
      <c r="AF31" s="195"/>
      <c r="AG31" s="678" t="str">
        <f t="shared" si="13"/>
        <v/>
      </c>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677" t="str">
        <f t="shared" si="14"/>
        <v/>
      </c>
      <c r="BF31" s="195"/>
      <c r="BG31" s="678" t="str">
        <f t="shared" si="15"/>
        <v/>
      </c>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677" t="str">
        <f t="shared" si="16"/>
        <v/>
      </c>
      <c r="CF31" s="195"/>
      <c r="CG31" s="678" t="str">
        <f t="shared" si="17"/>
        <v/>
      </c>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677" t="str">
        <f t="shared" si="18"/>
        <v/>
      </c>
      <c r="DF31" s="195"/>
      <c r="DG31" s="678" t="str">
        <f t="shared" si="19"/>
        <v/>
      </c>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677" t="str">
        <f t="shared" si="20"/>
        <v/>
      </c>
      <c r="EF31" s="195"/>
      <c r="EG31" s="678" t="str">
        <f t="shared" si="21"/>
        <v/>
      </c>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677" t="str">
        <f t="shared" si="22"/>
        <v/>
      </c>
      <c r="FF31" s="195"/>
      <c r="FG31" s="678" t="str">
        <f t="shared" si="23"/>
        <v/>
      </c>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677" t="str">
        <f t="shared" si="24"/>
        <v/>
      </c>
      <c r="GF31" s="195"/>
      <c r="GG31" s="678" t="str">
        <f t="shared" si="25"/>
        <v/>
      </c>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677" t="str">
        <f t="shared" si="26"/>
        <v/>
      </c>
      <c r="HF31" s="195"/>
      <c r="HG31" s="678" t="str">
        <f t="shared" si="27"/>
        <v/>
      </c>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677" t="str">
        <f t="shared" si="28"/>
        <v/>
      </c>
      <c r="IF31" s="195"/>
      <c r="IG31" s="678" t="str">
        <f t="shared" si="29"/>
        <v/>
      </c>
      <c r="IH31" s="144"/>
      <c r="II31" s="144"/>
      <c r="IJ31" s="144"/>
      <c r="IK31" s="144"/>
      <c r="IL31" s="144"/>
      <c r="IM31" s="144"/>
      <c r="IN31" s="144"/>
      <c r="IO31" s="144"/>
      <c r="IP31" s="144"/>
      <c r="IQ31" s="144"/>
      <c r="IR31" s="144"/>
      <c r="IS31" s="144"/>
      <c r="IT31" s="144"/>
      <c r="IU31" s="144"/>
      <c r="IV31" s="144"/>
      <c r="IW31" s="144"/>
      <c r="IX31" s="144"/>
      <c r="IY31" s="144"/>
      <c r="IZ31" s="144"/>
      <c r="JA31" s="144"/>
      <c r="JB31" s="144"/>
      <c r="JC31" s="144"/>
      <c r="JD31" s="144"/>
      <c r="JE31" s="677" t="str">
        <f t="shared" si="30"/>
        <v/>
      </c>
      <c r="JF31" s="195"/>
      <c r="JG31" s="678" t="str">
        <f t="shared" si="31"/>
        <v/>
      </c>
      <c r="JH31" s="144"/>
      <c r="JI31" s="144"/>
      <c r="JJ31" s="144"/>
      <c r="JK31" s="144"/>
      <c r="JL31" s="144"/>
      <c r="JM31" s="144"/>
      <c r="JN31" s="144"/>
      <c r="JO31" s="144"/>
      <c r="JP31" s="144"/>
      <c r="JQ31" s="144"/>
      <c r="JR31" s="144"/>
      <c r="JS31" s="144"/>
      <c r="JT31" s="144"/>
      <c r="JU31" s="144"/>
      <c r="JV31" s="144"/>
      <c r="JW31" s="144"/>
      <c r="JX31" s="144"/>
      <c r="JY31" s="144"/>
      <c r="JZ31" s="144"/>
      <c r="KA31" s="144"/>
      <c r="KB31" s="144"/>
      <c r="KC31" s="144"/>
      <c r="KD31" s="144"/>
      <c r="KE31" s="677" t="str">
        <f t="shared" si="32"/>
        <v/>
      </c>
    </row>
    <row r="32" spans="1:291">
      <c r="B32" s="310">
        <v>10</v>
      </c>
      <c r="C32" s="303"/>
      <c r="D32" s="675"/>
      <c r="E32" s="144"/>
      <c r="F32" s="144"/>
      <c r="G32" s="678" t="str">
        <f t="shared" si="11"/>
        <v/>
      </c>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677" t="str">
        <f t="shared" si="12"/>
        <v/>
      </c>
      <c r="AF32" s="195"/>
      <c r="AG32" s="678" t="str">
        <f t="shared" si="13"/>
        <v/>
      </c>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677" t="str">
        <f t="shared" si="14"/>
        <v/>
      </c>
      <c r="BF32" s="195"/>
      <c r="BG32" s="678" t="str">
        <f t="shared" si="15"/>
        <v/>
      </c>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677" t="str">
        <f t="shared" si="16"/>
        <v/>
      </c>
      <c r="CF32" s="195"/>
      <c r="CG32" s="678" t="str">
        <f t="shared" si="17"/>
        <v/>
      </c>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677" t="str">
        <f t="shared" si="18"/>
        <v/>
      </c>
      <c r="DF32" s="195"/>
      <c r="DG32" s="678" t="str">
        <f t="shared" si="19"/>
        <v/>
      </c>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677" t="str">
        <f t="shared" si="20"/>
        <v/>
      </c>
      <c r="EF32" s="195"/>
      <c r="EG32" s="678" t="str">
        <f t="shared" si="21"/>
        <v/>
      </c>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677" t="str">
        <f t="shared" si="22"/>
        <v/>
      </c>
      <c r="FF32" s="195"/>
      <c r="FG32" s="678" t="str">
        <f t="shared" si="23"/>
        <v/>
      </c>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677" t="str">
        <f t="shared" si="24"/>
        <v/>
      </c>
      <c r="GF32" s="195"/>
      <c r="GG32" s="678" t="str">
        <f t="shared" si="25"/>
        <v/>
      </c>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677" t="str">
        <f t="shared" si="26"/>
        <v/>
      </c>
      <c r="HF32" s="195"/>
      <c r="HG32" s="678" t="str">
        <f t="shared" si="27"/>
        <v/>
      </c>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677" t="str">
        <f t="shared" si="28"/>
        <v/>
      </c>
      <c r="IF32" s="195"/>
      <c r="IG32" s="678" t="str">
        <f t="shared" si="29"/>
        <v/>
      </c>
      <c r="IH32" s="144"/>
      <c r="II32" s="144"/>
      <c r="IJ32" s="144"/>
      <c r="IK32" s="144"/>
      <c r="IL32" s="144"/>
      <c r="IM32" s="144"/>
      <c r="IN32" s="144"/>
      <c r="IO32" s="144"/>
      <c r="IP32" s="144"/>
      <c r="IQ32" s="144"/>
      <c r="IR32" s="144"/>
      <c r="IS32" s="144"/>
      <c r="IT32" s="144"/>
      <c r="IU32" s="144"/>
      <c r="IV32" s="144"/>
      <c r="IW32" s="144"/>
      <c r="IX32" s="144"/>
      <c r="IY32" s="144"/>
      <c r="IZ32" s="144"/>
      <c r="JA32" s="144"/>
      <c r="JB32" s="144"/>
      <c r="JC32" s="144"/>
      <c r="JD32" s="144"/>
      <c r="JE32" s="677" t="str">
        <f t="shared" si="30"/>
        <v/>
      </c>
      <c r="JF32" s="195"/>
      <c r="JG32" s="678" t="str">
        <f t="shared" si="31"/>
        <v/>
      </c>
      <c r="JH32" s="144"/>
      <c r="JI32" s="144"/>
      <c r="JJ32" s="144"/>
      <c r="JK32" s="144"/>
      <c r="JL32" s="144"/>
      <c r="JM32" s="144"/>
      <c r="JN32" s="144"/>
      <c r="JO32" s="144"/>
      <c r="JP32" s="144"/>
      <c r="JQ32" s="144"/>
      <c r="JR32" s="144"/>
      <c r="JS32" s="144"/>
      <c r="JT32" s="144"/>
      <c r="JU32" s="144"/>
      <c r="JV32" s="144"/>
      <c r="JW32" s="144"/>
      <c r="JX32" s="144"/>
      <c r="JY32" s="144"/>
      <c r="JZ32" s="144"/>
      <c r="KA32" s="144"/>
      <c r="KB32" s="144"/>
      <c r="KC32" s="144"/>
      <c r="KD32" s="144"/>
      <c r="KE32" s="677" t="str">
        <f t="shared" si="32"/>
        <v/>
      </c>
    </row>
    <row r="33" spans="2:291">
      <c r="B33" s="310">
        <v>11</v>
      </c>
      <c r="C33" s="303"/>
      <c r="D33" s="675"/>
      <c r="E33" s="144"/>
      <c r="F33" s="144"/>
      <c r="G33" s="678" t="str">
        <f t="shared" si="11"/>
        <v/>
      </c>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677" t="str">
        <f t="shared" si="12"/>
        <v/>
      </c>
      <c r="AF33" s="195"/>
      <c r="AG33" s="678" t="str">
        <f t="shared" si="13"/>
        <v/>
      </c>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677" t="str">
        <f t="shared" si="14"/>
        <v/>
      </c>
      <c r="BF33" s="195"/>
      <c r="BG33" s="678" t="str">
        <f t="shared" si="15"/>
        <v/>
      </c>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677" t="str">
        <f t="shared" si="16"/>
        <v/>
      </c>
      <c r="CF33" s="195"/>
      <c r="CG33" s="678" t="str">
        <f t="shared" si="17"/>
        <v/>
      </c>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677" t="str">
        <f t="shared" si="18"/>
        <v/>
      </c>
      <c r="DF33" s="195"/>
      <c r="DG33" s="678" t="str">
        <f t="shared" si="19"/>
        <v/>
      </c>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677" t="str">
        <f t="shared" si="20"/>
        <v/>
      </c>
      <c r="EF33" s="195"/>
      <c r="EG33" s="678" t="str">
        <f t="shared" si="21"/>
        <v/>
      </c>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677" t="str">
        <f t="shared" si="22"/>
        <v/>
      </c>
      <c r="FF33" s="195"/>
      <c r="FG33" s="678" t="str">
        <f t="shared" si="23"/>
        <v/>
      </c>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677" t="str">
        <f t="shared" si="24"/>
        <v/>
      </c>
      <c r="GF33" s="195"/>
      <c r="GG33" s="678" t="str">
        <f t="shared" si="25"/>
        <v/>
      </c>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677" t="str">
        <f t="shared" si="26"/>
        <v/>
      </c>
      <c r="HF33" s="195"/>
      <c r="HG33" s="678" t="str">
        <f t="shared" si="27"/>
        <v/>
      </c>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677" t="str">
        <f t="shared" si="28"/>
        <v/>
      </c>
      <c r="IF33" s="195"/>
      <c r="IG33" s="678" t="str">
        <f t="shared" si="29"/>
        <v/>
      </c>
      <c r="IH33" s="144"/>
      <c r="II33" s="144"/>
      <c r="IJ33" s="144"/>
      <c r="IK33" s="144"/>
      <c r="IL33" s="144"/>
      <c r="IM33" s="144"/>
      <c r="IN33" s="144"/>
      <c r="IO33" s="144"/>
      <c r="IP33" s="144"/>
      <c r="IQ33" s="144"/>
      <c r="IR33" s="144"/>
      <c r="IS33" s="144"/>
      <c r="IT33" s="144"/>
      <c r="IU33" s="144"/>
      <c r="IV33" s="144"/>
      <c r="IW33" s="144"/>
      <c r="IX33" s="144"/>
      <c r="IY33" s="144"/>
      <c r="IZ33" s="144"/>
      <c r="JA33" s="144"/>
      <c r="JB33" s="144"/>
      <c r="JC33" s="144"/>
      <c r="JD33" s="144"/>
      <c r="JE33" s="677" t="str">
        <f t="shared" si="30"/>
        <v/>
      </c>
      <c r="JF33" s="195"/>
      <c r="JG33" s="678" t="str">
        <f t="shared" si="31"/>
        <v/>
      </c>
      <c r="JH33" s="144"/>
      <c r="JI33" s="144"/>
      <c r="JJ33" s="144"/>
      <c r="JK33" s="144"/>
      <c r="JL33" s="144"/>
      <c r="JM33" s="144"/>
      <c r="JN33" s="144"/>
      <c r="JO33" s="144"/>
      <c r="JP33" s="144"/>
      <c r="JQ33" s="144"/>
      <c r="JR33" s="144"/>
      <c r="JS33" s="144"/>
      <c r="JT33" s="144"/>
      <c r="JU33" s="144"/>
      <c r="JV33" s="144"/>
      <c r="JW33" s="144"/>
      <c r="JX33" s="144"/>
      <c r="JY33" s="144"/>
      <c r="JZ33" s="144"/>
      <c r="KA33" s="144"/>
      <c r="KB33" s="144"/>
      <c r="KC33" s="144"/>
      <c r="KD33" s="144"/>
      <c r="KE33" s="677" t="str">
        <f t="shared" si="32"/>
        <v/>
      </c>
    </row>
    <row r="34" spans="2:291">
      <c r="B34" s="310">
        <v>12</v>
      </c>
      <c r="C34" s="303"/>
      <c r="D34" s="675"/>
      <c r="E34" s="144"/>
      <c r="F34" s="144"/>
      <c r="G34" s="678" t="str">
        <f t="shared" si="11"/>
        <v/>
      </c>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677" t="str">
        <f t="shared" si="12"/>
        <v/>
      </c>
      <c r="AF34" s="195"/>
      <c r="AG34" s="678" t="str">
        <f t="shared" si="13"/>
        <v/>
      </c>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677" t="str">
        <f t="shared" si="14"/>
        <v/>
      </c>
      <c r="BF34" s="195"/>
      <c r="BG34" s="678" t="str">
        <f t="shared" si="15"/>
        <v/>
      </c>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677" t="str">
        <f t="shared" si="16"/>
        <v/>
      </c>
      <c r="CF34" s="195"/>
      <c r="CG34" s="678" t="str">
        <f t="shared" si="17"/>
        <v/>
      </c>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677" t="str">
        <f t="shared" si="18"/>
        <v/>
      </c>
      <c r="DF34" s="195"/>
      <c r="DG34" s="678" t="str">
        <f t="shared" si="19"/>
        <v/>
      </c>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677" t="str">
        <f t="shared" si="20"/>
        <v/>
      </c>
      <c r="EF34" s="195"/>
      <c r="EG34" s="678" t="str">
        <f t="shared" si="21"/>
        <v/>
      </c>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677" t="str">
        <f t="shared" si="22"/>
        <v/>
      </c>
      <c r="FF34" s="195"/>
      <c r="FG34" s="678" t="str">
        <f t="shared" si="23"/>
        <v/>
      </c>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677" t="str">
        <f t="shared" si="24"/>
        <v/>
      </c>
      <c r="GF34" s="195"/>
      <c r="GG34" s="678" t="str">
        <f t="shared" si="25"/>
        <v/>
      </c>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677" t="str">
        <f t="shared" si="26"/>
        <v/>
      </c>
      <c r="HF34" s="195"/>
      <c r="HG34" s="678" t="str">
        <f t="shared" si="27"/>
        <v/>
      </c>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677" t="str">
        <f t="shared" si="28"/>
        <v/>
      </c>
      <c r="IF34" s="195"/>
      <c r="IG34" s="678" t="str">
        <f t="shared" si="29"/>
        <v/>
      </c>
      <c r="IH34" s="144"/>
      <c r="II34" s="144"/>
      <c r="IJ34" s="144"/>
      <c r="IK34" s="144"/>
      <c r="IL34" s="144"/>
      <c r="IM34" s="144"/>
      <c r="IN34" s="144"/>
      <c r="IO34" s="144"/>
      <c r="IP34" s="144"/>
      <c r="IQ34" s="144"/>
      <c r="IR34" s="144"/>
      <c r="IS34" s="144"/>
      <c r="IT34" s="144"/>
      <c r="IU34" s="144"/>
      <c r="IV34" s="144"/>
      <c r="IW34" s="144"/>
      <c r="IX34" s="144"/>
      <c r="IY34" s="144"/>
      <c r="IZ34" s="144"/>
      <c r="JA34" s="144"/>
      <c r="JB34" s="144"/>
      <c r="JC34" s="144"/>
      <c r="JD34" s="144"/>
      <c r="JE34" s="677" t="str">
        <f t="shared" si="30"/>
        <v/>
      </c>
      <c r="JF34" s="195"/>
      <c r="JG34" s="678" t="str">
        <f t="shared" si="31"/>
        <v/>
      </c>
      <c r="JH34" s="144"/>
      <c r="JI34" s="144"/>
      <c r="JJ34" s="144"/>
      <c r="JK34" s="144"/>
      <c r="JL34" s="144"/>
      <c r="JM34" s="144"/>
      <c r="JN34" s="144"/>
      <c r="JO34" s="144"/>
      <c r="JP34" s="144"/>
      <c r="JQ34" s="144"/>
      <c r="JR34" s="144"/>
      <c r="JS34" s="144"/>
      <c r="JT34" s="144"/>
      <c r="JU34" s="144"/>
      <c r="JV34" s="144"/>
      <c r="JW34" s="144"/>
      <c r="JX34" s="144"/>
      <c r="JY34" s="144"/>
      <c r="JZ34" s="144"/>
      <c r="KA34" s="144"/>
      <c r="KB34" s="144"/>
      <c r="KC34" s="144"/>
      <c r="KD34" s="144"/>
      <c r="KE34" s="677" t="str">
        <f t="shared" si="32"/>
        <v/>
      </c>
    </row>
    <row r="35" spans="2:291">
      <c r="B35" s="310">
        <v>13</v>
      </c>
      <c r="C35" s="303"/>
      <c r="D35" s="675"/>
      <c r="E35" s="144"/>
      <c r="F35" s="144"/>
      <c r="G35" s="678" t="str">
        <f t="shared" si="11"/>
        <v/>
      </c>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677" t="str">
        <f t="shared" si="12"/>
        <v/>
      </c>
      <c r="AF35" s="195"/>
      <c r="AG35" s="678" t="str">
        <f t="shared" si="13"/>
        <v/>
      </c>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677" t="str">
        <f t="shared" si="14"/>
        <v/>
      </c>
      <c r="BF35" s="195"/>
      <c r="BG35" s="678" t="str">
        <f t="shared" si="15"/>
        <v/>
      </c>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677" t="str">
        <f t="shared" si="16"/>
        <v/>
      </c>
      <c r="CF35" s="195"/>
      <c r="CG35" s="678" t="str">
        <f t="shared" si="17"/>
        <v/>
      </c>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677" t="str">
        <f t="shared" si="18"/>
        <v/>
      </c>
      <c r="DF35" s="195"/>
      <c r="DG35" s="678" t="str">
        <f t="shared" si="19"/>
        <v/>
      </c>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677" t="str">
        <f t="shared" si="20"/>
        <v/>
      </c>
      <c r="EF35" s="195"/>
      <c r="EG35" s="678" t="str">
        <f t="shared" si="21"/>
        <v/>
      </c>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677" t="str">
        <f t="shared" si="22"/>
        <v/>
      </c>
      <c r="FF35" s="195"/>
      <c r="FG35" s="678" t="str">
        <f t="shared" si="23"/>
        <v/>
      </c>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677" t="str">
        <f t="shared" si="24"/>
        <v/>
      </c>
      <c r="GF35" s="195"/>
      <c r="GG35" s="678" t="str">
        <f t="shared" si="25"/>
        <v/>
      </c>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677" t="str">
        <f t="shared" si="26"/>
        <v/>
      </c>
      <c r="HF35" s="195"/>
      <c r="HG35" s="678" t="str">
        <f t="shared" si="27"/>
        <v/>
      </c>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677" t="str">
        <f t="shared" si="28"/>
        <v/>
      </c>
      <c r="IF35" s="195"/>
      <c r="IG35" s="678" t="str">
        <f t="shared" si="29"/>
        <v/>
      </c>
      <c r="IH35" s="144"/>
      <c r="II35" s="144"/>
      <c r="IJ35" s="144"/>
      <c r="IK35" s="144"/>
      <c r="IL35" s="144"/>
      <c r="IM35" s="144"/>
      <c r="IN35" s="144"/>
      <c r="IO35" s="144"/>
      <c r="IP35" s="144"/>
      <c r="IQ35" s="144"/>
      <c r="IR35" s="144"/>
      <c r="IS35" s="144"/>
      <c r="IT35" s="144"/>
      <c r="IU35" s="144"/>
      <c r="IV35" s="144"/>
      <c r="IW35" s="144"/>
      <c r="IX35" s="144"/>
      <c r="IY35" s="144"/>
      <c r="IZ35" s="144"/>
      <c r="JA35" s="144"/>
      <c r="JB35" s="144"/>
      <c r="JC35" s="144"/>
      <c r="JD35" s="144"/>
      <c r="JE35" s="677" t="str">
        <f t="shared" si="30"/>
        <v/>
      </c>
      <c r="JF35" s="195"/>
      <c r="JG35" s="678" t="str">
        <f t="shared" si="31"/>
        <v/>
      </c>
      <c r="JH35" s="144"/>
      <c r="JI35" s="144"/>
      <c r="JJ35" s="144"/>
      <c r="JK35" s="144"/>
      <c r="JL35" s="144"/>
      <c r="JM35" s="144"/>
      <c r="JN35" s="144"/>
      <c r="JO35" s="144"/>
      <c r="JP35" s="144"/>
      <c r="JQ35" s="144"/>
      <c r="JR35" s="144"/>
      <c r="JS35" s="144"/>
      <c r="JT35" s="144"/>
      <c r="JU35" s="144"/>
      <c r="JV35" s="144"/>
      <c r="JW35" s="144"/>
      <c r="JX35" s="144"/>
      <c r="JY35" s="144"/>
      <c r="JZ35" s="144"/>
      <c r="KA35" s="144"/>
      <c r="KB35" s="144"/>
      <c r="KC35" s="144"/>
      <c r="KD35" s="144"/>
      <c r="KE35" s="677" t="str">
        <f t="shared" si="32"/>
        <v/>
      </c>
    </row>
    <row r="36" spans="2:291">
      <c r="B36" s="310">
        <v>14</v>
      </c>
      <c r="C36" s="303"/>
      <c r="D36" s="675"/>
      <c r="E36" s="144"/>
      <c r="F36" s="144"/>
      <c r="G36" s="678" t="str">
        <f t="shared" si="11"/>
        <v/>
      </c>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677" t="str">
        <f t="shared" si="12"/>
        <v/>
      </c>
      <c r="AF36" s="195"/>
      <c r="AG36" s="678" t="str">
        <f t="shared" si="13"/>
        <v/>
      </c>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677" t="str">
        <f t="shared" si="14"/>
        <v/>
      </c>
      <c r="BF36" s="195"/>
      <c r="BG36" s="678" t="str">
        <f t="shared" si="15"/>
        <v/>
      </c>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677" t="str">
        <f t="shared" si="16"/>
        <v/>
      </c>
      <c r="CF36" s="195"/>
      <c r="CG36" s="678" t="str">
        <f t="shared" si="17"/>
        <v/>
      </c>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677" t="str">
        <f t="shared" si="18"/>
        <v/>
      </c>
      <c r="DF36" s="195"/>
      <c r="DG36" s="678" t="str">
        <f t="shared" si="19"/>
        <v/>
      </c>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677" t="str">
        <f t="shared" si="20"/>
        <v/>
      </c>
      <c r="EF36" s="195"/>
      <c r="EG36" s="678" t="str">
        <f t="shared" si="21"/>
        <v/>
      </c>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677" t="str">
        <f t="shared" si="22"/>
        <v/>
      </c>
      <c r="FF36" s="195"/>
      <c r="FG36" s="678" t="str">
        <f t="shared" si="23"/>
        <v/>
      </c>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677" t="str">
        <f t="shared" si="24"/>
        <v/>
      </c>
      <c r="GF36" s="195"/>
      <c r="GG36" s="678" t="str">
        <f t="shared" si="25"/>
        <v/>
      </c>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677" t="str">
        <f t="shared" si="26"/>
        <v/>
      </c>
      <c r="HF36" s="195"/>
      <c r="HG36" s="678" t="str">
        <f t="shared" si="27"/>
        <v/>
      </c>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677" t="str">
        <f t="shared" si="28"/>
        <v/>
      </c>
      <c r="IF36" s="195"/>
      <c r="IG36" s="678" t="str">
        <f t="shared" si="29"/>
        <v/>
      </c>
      <c r="IH36" s="144"/>
      <c r="II36" s="144"/>
      <c r="IJ36" s="144"/>
      <c r="IK36" s="144"/>
      <c r="IL36" s="144"/>
      <c r="IM36" s="144"/>
      <c r="IN36" s="144"/>
      <c r="IO36" s="144"/>
      <c r="IP36" s="144"/>
      <c r="IQ36" s="144"/>
      <c r="IR36" s="144"/>
      <c r="IS36" s="144"/>
      <c r="IT36" s="144"/>
      <c r="IU36" s="144"/>
      <c r="IV36" s="144"/>
      <c r="IW36" s="144"/>
      <c r="IX36" s="144"/>
      <c r="IY36" s="144"/>
      <c r="IZ36" s="144"/>
      <c r="JA36" s="144"/>
      <c r="JB36" s="144"/>
      <c r="JC36" s="144"/>
      <c r="JD36" s="144"/>
      <c r="JE36" s="677" t="str">
        <f t="shared" si="30"/>
        <v/>
      </c>
      <c r="JF36" s="195"/>
      <c r="JG36" s="678" t="str">
        <f t="shared" si="31"/>
        <v/>
      </c>
      <c r="JH36" s="144"/>
      <c r="JI36" s="144"/>
      <c r="JJ36" s="144"/>
      <c r="JK36" s="144"/>
      <c r="JL36" s="144"/>
      <c r="JM36" s="144"/>
      <c r="JN36" s="144"/>
      <c r="JO36" s="144"/>
      <c r="JP36" s="144"/>
      <c r="JQ36" s="144"/>
      <c r="JR36" s="144"/>
      <c r="JS36" s="144"/>
      <c r="JT36" s="144"/>
      <c r="JU36" s="144"/>
      <c r="JV36" s="144"/>
      <c r="JW36" s="144"/>
      <c r="JX36" s="144"/>
      <c r="JY36" s="144"/>
      <c r="JZ36" s="144"/>
      <c r="KA36" s="144"/>
      <c r="KB36" s="144"/>
      <c r="KC36" s="144"/>
      <c r="KD36" s="144"/>
      <c r="KE36" s="677" t="str">
        <f t="shared" si="32"/>
        <v/>
      </c>
    </row>
    <row r="37" spans="2:291">
      <c r="B37" s="310">
        <v>15</v>
      </c>
      <c r="C37" s="303"/>
      <c r="D37" s="675"/>
      <c r="E37" s="144"/>
      <c r="F37" s="144"/>
      <c r="G37" s="678" t="str">
        <f t="shared" si="11"/>
        <v/>
      </c>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677" t="str">
        <f t="shared" si="12"/>
        <v/>
      </c>
      <c r="AF37" s="195"/>
      <c r="AG37" s="678" t="str">
        <f t="shared" si="13"/>
        <v/>
      </c>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677" t="str">
        <f t="shared" si="14"/>
        <v/>
      </c>
      <c r="BF37" s="195"/>
      <c r="BG37" s="678" t="str">
        <f t="shared" si="15"/>
        <v/>
      </c>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677" t="str">
        <f t="shared" si="16"/>
        <v/>
      </c>
      <c r="CF37" s="195"/>
      <c r="CG37" s="678" t="str">
        <f t="shared" si="17"/>
        <v/>
      </c>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677" t="str">
        <f t="shared" si="18"/>
        <v/>
      </c>
      <c r="DF37" s="195"/>
      <c r="DG37" s="678" t="str">
        <f t="shared" si="19"/>
        <v/>
      </c>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677" t="str">
        <f t="shared" si="20"/>
        <v/>
      </c>
      <c r="EF37" s="195"/>
      <c r="EG37" s="678" t="str">
        <f t="shared" si="21"/>
        <v/>
      </c>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677" t="str">
        <f t="shared" si="22"/>
        <v/>
      </c>
      <c r="FF37" s="195"/>
      <c r="FG37" s="678" t="str">
        <f t="shared" si="23"/>
        <v/>
      </c>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677" t="str">
        <f t="shared" si="24"/>
        <v/>
      </c>
      <c r="GF37" s="195"/>
      <c r="GG37" s="678" t="str">
        <f t="shared" si="25"/>
        <v/>
      </c>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677" t="str">
        <f t="shared" si="26"/>
        <v/>
      </c>
      <c r="HF37" s="195"/>
      <c r="HG37" s="678" t="str">
        <f t="shared" si="27"/>
        <v/>
      </c>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677" t="str">
        <f t="shared" si="28"/>
        <v/>
      </c>
      <c r="IF37" s="195"/>
      <c r="IG37" s="678" t="str">
        <f t="shared" si="29"/>
        <v/>
      </c>
      <c r="IH37" s="144"/>
      <c r="II37" s="144"/>
      <c r="IJ37" s="144"/>
      <c r="IK37" s="144"/>
      <c r="IL37" s="144"/>
      <c r="IM37" s="144"/>
      <c r="IN37" s="144"/>
      <c r="IO37" s="144"/>
      <c r="IP37" s="144"/>
      <c r="IQ37" s="144"/>
      <c r="IR37" s="144"/>
      <c r="IS37" s="144"/>
      <c r="IT37" s="144"/>
      <c r="IU37" s="144"/>
      <c r="IV37" s="144"/>
      <c r="IW37" s="144"/>
      <c r="IX37" s="144"/>
      <c r="IY37" s="144"/>
      <c r="IZ37" s="144"/>
      <c r="JA37" s="144"/>
      <c r="JB37" s="144"/>
      <c r="JC37" s="144"/>
      <c r="JD37" s="144"/>
      <c r="JE37" s="677" t="str">
        <f t="shared" si="30"/>
        <v/>
      </c>
      <c r="JF37" s="195"/>
      <c r="JG37" s="678" t="str">
        <f t="shared" si="31"/>
        <v/>
      </c>
      <c r="JH37" s="144"/>
      <c r="JI37" s="144"/>
      <c r="JJ37" s="144"/>
      <c r="JK37" s="144"/>
      <c r="JL37" s="144"/>
      <c r="JM37" s="144"/>
      <c r="JN37" s="144"/>
      <c r="JO37" s="144"/>
      <c r="JP37" s="144"/>
      <c r="JQ37" s="144"/>
      <c r="JR37" s="144"/>
      <c r="JS37" s="144"/>
      <c r="JT37" s="144"/>
      <c r="JU37" s="144"/>
      <c r="JV37" s="144"/>
      <c r="JW37" s="144"/>
      <c r="JX37" s="144"/>
      <c r="JY37" s="144"/>
      <c r="JZ37" s="144"/>
      <c r="KA37" s="144"/>
      <c r="KB37" s="144"/>
      <c r="KC37" s="144"/>
      <c r="KD37" s="144"/>
      <c r="KE37" s="677" t="str">
        <f t="shared" si="32"/>
        <v/>
      </c>
    </row>
    <row r="38" spans="2:291">
      <c r="B38" s="310">
        <v>16</v>
      </c>
      <c r="C38" s="303"/>
      <c r="D38" s="675"/>
      <c r="E38" s="144"/>
      <c r="F38" s="144"/>
      <c r="G38" s="678" t="str">
        <f t="shared" si="11"/>
        <v/>
      </c>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677" t="str">
        <f t="shared" si="12"/>
        <v/>
      </c>
      <c r="AF38" s="195"/>
      <c r="AG38" s="678" t="str">
        <f t="shared" si="13"/>
        <v/>
      </c>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677" t="str">
        <f t="shared" si="14"/>
        <v/>
      </c>
      <c r="BF38" s="195"/>
      <c r="BG38" s="678" t="str">
        <f t="shared" si="15"/>
        <v/>
      </c>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677" t="str">
        <f t="shared" si="16"/>
        <v/>
      </c>
      <c r="CF38" s="195"/>
      <c r="CG38" s="678" t="str">
        <f t="shared" si="17"/>
        <v/>
      </c>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677" t="str">
        <f t="shared" si="18"/>
        <v/>
      </c>
      <c r="DF38" s="195"/>
      <c r="DG38" s="678" t="str">
        <f t="shared" si="19"/>
        <v/>
      </c>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677" t="str">
        <f t="shared" si="20"/>
        <v/>
      </c>
      <c r="EF38" s="195"/>
      <c r="EG38" s="678" t="str">
        <f t="shared" si="21"/>
        <v/>
      </c>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677" t="str">
        <f t="shared" si="22"/>
        <v/>
      </c>
      <c r="FF38" s="195"/>
      <c r="FG38" s="678" t="str">
        <f t="shared" si="23"/>
        <v/>
      </c>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677" t="str">
        <f t="shared" si="24"/>
        <v/>
      </c>
      <c r="GF38" s="195"/>
      <c r="GG38" s="678" t="str">
        <f t="shared" si="25"/>
        <v/>
      </c>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677" t="str">
        <f t="shared" si="26"/>
        <v/>
      </c>
      <c r="HF38" s="195"/>
      <c r="HG38" s="678" t="str">
        <f t="shared" si="27"/>
        <v/>
      </c>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677" t="str">
        <f t="shared" si="28"/>
        <v/>
      </c>
      <c r="IF38" s="195"/>
      <c r="IG38" s="678" t="str">
        <f t="shared" si="29"/>
        <v/>
      </c>
      <c r="IH38" s="144"/>
      <c r="II38" s="144"/>
      <c r="IJ38" s="144"/>
      <c r="IK38" s="144"/>
      <c r="IL38" s="144"/>
      <c r="IM38" s="144"/>
      <c r="IN38" s="144"/>
      <c r="IO38" s="144"/>
      <c r="IP38" s="144"/>
      <c r="IQ38" s="144"/>
      <c r="IR38" s="144"/>
      <c r="IS38" s="144"/>
      <c r="IT38" s="144"/>
      <c r="IU38" s="144"/>
      <c r="IV38" s="144"/>
      <c r="IW38" s="144"/>
      <c r="IX38" s="144"/>
      <c r="IY38" s="144"/>
      <c r="IZ38" s="144"/>
      <c r="JA38" s="144"/>
      <c r="JB38" s="144"/>
      <c r="JC38" s="144"/>
      <c r="JD38" s="144"/>
      <c r="JE38" s="677" t="str">
        <f t="shared" si="30"/>
        <v/>
      </c>
      <c r="JF38" s="195"/>
      <c r="JG38" s="678" t="str">
        <f t="shared" si="31"/>
        <v/>
      </c>
      <c r="JH38" s="144"/>
      <c r="JI38" s="144"/>
      <c r="JJ38" s="144"/>
      <c r="JK38" s="144"/>
      <c r="JL38" s="144"/>
      <c r="JM38" s="144"/>
      <c r="JN38" s="144"/>
      <c r="JO38" s="144"/>
      <c r="JP38" s="144"/>
      <c r="JQ38" s="144"/>
      <c r="JR38" s="144"/>
      <c r="JS38" s="144"/>
      <c r="JT38" s="144"/>
      <c r="JU38" s="144"/>
      <c r="JV38" s="144"/>
      <c r="JW38" s="144"/>
      <c r="JX38" s="144"/>
      <c r="JY38" s="144"/>
      <c r="JZ38" s="144"/>
      <c r="KA38" s="144"/>
      <c r="KB38" s="144"/>
      <c r="KC38" s="144"/>
      <c r="KD38" s="144"/>
      <c r="KE38" s="677" t="str">
        <f t="shared" si="32"/>
        <v/>
      </c>
    </row>
    <row r="39" spans="2:291">
      <c r="B39" s="310">
        <v>17</v>
      </c>
      <c r="C39" s="303"/>
      <c r="D39" s="675"/>
      <c r="E39" s="144"/>
      <c r="F39" s="144"/>
      <c r="G39" s="678" t="str">
        <f t="shared" si="11"/>
        <v/>
      </c>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677" t="str">
        <f t="shared" si="12"/>
        <v/>
      </c>
      <c r="AF39" s="195"/>
      <c r="AG39" s="678" t="str">
        <f t="shared" si="13"/>
        <v/>
      </c>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677" t="str">
        <f t="shared" si="14"/>
        <v/>
      </c>
      <c r="BF39" s="195"/>
      <c r="BG39" s="678" t="str">
        <f t="shared" si="15"/>
        <v/>
      </c>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677" t="str">
        <f t="shared" si="16"/>
        <v/>
      </c>
      <c r="CF39" s="195"/>
      <c r="CG39" s="678" t="str">
        <f t="shared" si="17"/>
        <v/>
      </c>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677" t="str">
        <f t="shared" si="18"/>
        <v/>
      </c>
      <c r="DF39" s="195"/>
      <c r="DG39" s="678" t="str">
        <f t="shared" si="19"/>
        <v/>
      </c>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677" t="str">
        <f t="shared" si="20"/>
        <v/>
      </c>
      <c r="EF39" s="195"/>
      <c r="EG39" s="678" t="str">
        <f t="shared" si="21"/>
        <v/>
      </c>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677" t="str">
        <f t="shared" si="22"/>
        <v/>
      </c>
      <c r="FF39" s="195"/>
      <c r="FG39" s="678" t="str">
        <f t="shared" si="23"/>
        <v/>
      </c>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677" t="str">
        <f t="shared" si="24"/>
        <v/>
      </c>
      <c r="GF39" s="195"/>
      <c r="GG39" s="678" t="str">
        <f t="shared" si="25"/>
        <v/>
      </c>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677" t="str">
        <f t="shared" si="26"/>
        <v/>
      </c>
      <c r="HF39" s="195"/>
      <c r="HG39" s="678" t="str">
        <f t="shared" si="27"/>
        <v/>
      </c>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677" t="str">
        <f t="shared" si="28"/>
        <v/>
      </c>
      <c r="IF39" s="195"/>
      <c r="IG39" s="678" t="str">
        <f t="shared" si="29"/>
        <v/>
      </c>
      <c r="IH39" s="144"/>
      <c r="II39" s="144"/>
      <c r="IJ39" s="144"/>
      <c r="IK39" s="144"/>
      <c r="IL39" s="144"/>
      <c r="IM39" s="144"/>
      <c r="IN39" s="144"/>
      <c r="IO39" s="144"/>
      <c r="IP39" s="144"/>
      <c r="IQ39" s="144"/>
      <c r="IR39" s="144"/>
      <c r="IS39" s="144"/>
      <c r="IT39" s="144"/>
      <c r="IU39" s="144"/>
      <c r="IV39" s="144"/>
      <c r="IW39" s="144"/>
      <c r="IX39" s="144"/>
      <c r="IY39" s="144"/>
      <c r="IZ39" s="144"/>
      <c r="JA39" s="144"/>
      <c r="JB39" s="144"/>
      <c r="JC39" s="144"/>
      <c r="JD39" s="144"/>
      <c r="JE39" s="677" t="str">
        <f t="shared" si="30"/>
        <v/>
      </c>
      <c r="JF39" s="195"/>
      <c r="JG39" s="678" t="str">
        <f t="shared" si="31"/>
        <v/>
      </c>
      <c r="JH39" s="144"/>
      <c r="JI39" s="144"/>
      <c r="JJ39" s="144"/>
      <c r="JK39" s="144"/>
      <c r="JL39" s="144"/>
      <c r="JM39" s="144"/>
      <c r="JN39" s="144"/>
      <c r="JO39" s="144"/>
      <c r="JP39" s="144"/>
      <c r="JQ39" s="144"/>
      <c r="JR39" s="144"/>
      <c r="JS39" s="144"/>
      <c r="JT39" s="144"/>
      <c r="JU39" s="144"/>
      <c r="JV39" s="144"/>
      <c r="JW39" s="144"/>
      <c r="JX39" s="144"/>
      <c r="JY39" s="144"/>
      <c r="JZ39" s="144"/>
      <c r="KA39" s="144"/>
      <c r="KB39" s="144"/>
      <c r="KC39" s="144"/>
      <c r="KD39" s="144"/>
      <c r="KE39" s="677" t="str">
        <f t="shared" si="32"/>
        <v/>
      </c>
    </row>
    <row r="40" spans="2:291">
      <c r="B40" s="310">
        <v>18</v>
      </c>
      <c r="C40" s="303"/>
      <c r="D40" s="675"/>
      <c r="E40" s="144"/>
      <c r="F40" s="144"/>
      <c r="G40" s="678" t="str">
        <f t="shared" si="11"/>
        <v/>
      </c>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677" t="str">
        <f t="shared" si="12"/>
        <v/>
      </c>
      <c r="AF40" s="195"/>
      <c r="AG40" s="678" t="str">
        <f t="shared" si="13"/>
        <v/>
      </c>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677" t="str">
        <f t="shared" si="14"/>
        <v/>
      </c>
      <c r="BF40" s="195"/>
      <c r="BG40" s="678" t="str">
        <f t="shared" si="15"/>
        <v/>
      </c>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677" t="str">
        <f t="shared" si="16"/>
        <v/>
      </c>
      <c r="CF40" s="195"/>
      <c r="CG40" s="678" t="str">
        <f t="shared" si="17"/>
        <v/>
      </c>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677" t="str">
        <f t="shared" si="18"/>
        <v/>
      </c>
      <c r="DF40" s="195"/>
      <c r="DG40" s="678" t="str">
        <f t="shared" si="19"/>
        <v/>
      </c>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677" t="str">
        <f t="shared" si="20"/>
        <v/>
      </c>
      <c r="EF40" s="195"/>
      <c r="EG40" s="678" t="str">
        <f t="shared" si="21"/>
        <v/>
      </c>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677" t="str">
        <f t="shared" si="22"/>
        <v/>
      </c>
      <c r="FF40" s="195"/>
      <c r="FG40" s="678" t="str">
        <f t="shared" si="23"/>
        <v/>
      </c>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677" t="str">
        <f t="shared" si="24"/>
        <v/>
      </c>
      <c r="GF40" s="195"/>
      <c r="GG40" s="678" t="str">
        <f t="shared" si="25"/>
        <v/>
      </c>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677" t="str">
        <f t="shared" si="26"/>
        <v/>
      </c>
      <c r="HF40" s="195"/>
      <c r="HG40" s="678" t="str">
        <f t="shared" si="27"/>
        <v/>
      </c>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677" t="str">
        <f t="shared" si="28"/>
        <v/>
      </c>
      <c r="IF40" s="195"/>
      <c r="IG40" s="678" t="str">
        <f t="shared" si="29"/>
        <v/>
      </c>
      <c r="IH40" s="144"/>
      <c r="II40" s="144"/>
      <c r="IJ40" s="144"/>
      <c r="IK40" s="144"/>
      <c r="IL40" s="144"/>
      <c r="IM40" s="144"/>
      <c r="IN40" s="144"/>
      <c r="IO40" s="144"/>
      <c r="IP40" s="144"/>
      <c r="IQ40" s="144"/>
      <c r="IR40" s="144"/>
      <c r="IS40" s="144"/>
      <c r="IT40" s="144"/>
      <c r="IU40" s="144"/>
      <c r="IV40" s="144"/>
      <c r="IW40" s="144"/>
      <c r="IX40" s="144"/>
      <c r="IY40" s="144"/>
      <c r="IZ40" s="144"/>
      <c r="JA40" s="144"/>
      <c r="JB40" s="144"/>
      <c r="JC40" s="144"/>
      <c r="JD40" s="144"/>
      <c r="JE40" s="677" t="str">
        <f t="shared" si="30"/>
        <v/>
      </c>
      <c r="JF40" s="195"/>
      <c r="JG40" s="678" t="str">
        <f t="shared" si="31"/>
        <v/>
      </c>
      <c r="JH40" s="144"/>
      <c r="JI40" s="144"/>
      <c r="JJ40" s="144"/>
      <c r="JK40" s="144"/>
      <c r="JL40" s="144"/>
      <c r="JM40" s="144"/>
      <c r="JN40" s="144"/>
      <c r="JO40" s="144"/>
      <c r="JP40" s="144"/>
      <c r="JQ40" s="144"/>
      <c r="JR40" s="144"/>
      <c r="JS40" s="144"/>
      <c r="JT40" s="144"/>
      <c r="JU40" s="144"/>
      <c r="JV40" s="144"/>
      <c r="JW40" s="144"/>
      <c r="JX40" s="144"/>
      <c r="JY40" s="144"/>
      <c r="JZ40" s="144"/>
      <c r="KA40" s="144"/>
      <c r="KB40" s="144"/>
      <c r="KC40" s="144"/>
      <c r="KD40" s="144"/>
      <c r="KE40" s="677" t="str">
        <f t="shared" si="32"/>
        <v/>
      </c>
    </row>
    <row r="41" spans="2:291">
      <c r="B41" s="310">
        <v>19</v>
      </c>
      <c r="C41" s="303"/>
      <c r="D41" s="675"/>
      <c r="E41" s="144"/>
      <c r="F41" s="144"/>
      <c r="G41" s="678" t="str">
        <f t="shared" si="11"/>
        <v/>
      </c>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677" t="str">
        <f t="shared" si="12"/>
        <v/>
      </c>
      <c r="AF41" s="195"/>
      <c r="AG41" s="678" t="str">
        <f t="shared" si="13"/>
        <v/>
      </c>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677" t="str">
        <f t="shared" si="14"/>
        <v/>
      </c>
      <c r="BF41" s="195"/>
      <c r="BG41" s="678" t="str">
        <f t="shared" si="15"/>
        <v/>
      </c>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677" t="str">
        <f t="shared" si="16"/>
        <v/>
      </c>
      <c r="CF41" s="195"/>
      <c r="CG41" s="678" t="str">
        <f t="shared" si="17"/>
        <v/>
      </c>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677" t="str">
        <f t="shared" si="18"/>
        <v/>
      </c>
      <c r="DF41" s="195"/>
      <c r="DG41" s="678" t="str">
        <f t="shared" si="19"/>
        <v/>
      </c>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677" t="str">
        <f t="shared" si="20"/>
        <v/>
      </c>
      <c r="EF41" s="195"/>
      <c r="EG41" s="678" t="str">
        <f t="shared" si="21"/>
        <v/>
      </c>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677" t="str">
        <f t="shared" si="22"/>
        <v/>
      </c>
      <c r="FF41" s="195"/>
      <c r="FG41" s="678" t="str">
        <f t="shared" si="23"/>
        <v/>
      </c>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677" t="str">
        <f t="shared" si="24"/>
        <v/>
      </c>
      <c r="GF41" s="195"/>
      <c r="GG41" s="678" t="str">
        <f t="shared" si="25"/>
        <v/>
      </c>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677" t="str">
        <f t="shared" si="26"/>
        <v/>
      </c>
      <c r="HF41" s="195"/>
      <c r="HG41" s="678" t="str">
        <f t="shared" si="27"/>
        <v/>
      </c>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677" t="str">
        <f t="shared" si="28"/>
        <v/>
      </c>
      <c r="IF41" s="195"/>
      <c r="IG41" s="678" t="str">
        <f t="shared" si="29"/>
        <v/>
      </c>
      <c r="IH41" s="144"/>
      <c r="II41" s="144"/>
      <c r="IJ41" s="144"/>
      <c r="IK41" s="144"/>
      <c r="IL41" s="144"/>
      <c r="IM41" s="144"/>
      <c r="IN41" s="144"/>
      <c r="IO41" s="144"/>
      <c r="IP41" s="144"/>
      <c r="IQ41" s="144"/>
      <c r="IR41" s="144"/>
      <c r="IS41" s="144"/>
      <c r="IT41" s="144"/>
      <c r="IU41" s="144"/>
      <c r="IV41" s="144"/>
      <c r="IW41" s="144"/>
      <c r="IX41" s="144"/>
      <c r="IY41" s="144"/>
      <c r="IZ41" s="144"/>
      <c r="JA41" s="144"/>
      <c r="JB41" s="144"/>
      <c r="JC41" s="144"/>
      <c r="JD41" s="144"/>
      <c r="JE41" s="677" t="str">
        <f t="shared" si="30"/>
        <v/>
      </c>
      <c r="JF41" s="195"/>
      <c r="JG41" s="678" t="str">
        <f t="shared" si="31"/>
        <v/>
      </c>
      <c r="JH41" s="144"/>
      <c r="JI41" s="144"/>
      <c r="JJ41" s="144"/>
      <c r="JK41" s="144"/>
      <c r="JL41" s="144"/>
      <c r="JM41" s="144"/>
      <c r="JN41" s="144"/>
      <c r="JO41" s="144"/>
      <c r="JP41" s="144"/>
      <c r="JQ41" s="144"/>
      <c r="JR41" s="144"/>
      <c r="JS41" s="144"/>
      <c r="JT41" s="144"/>
      <c r="JU41" s="144"/>
      <c r="JV41" s="144"/>
      <c r="JW41" s="144"/>
      <c r="JX41" s="144"/>
      <c r="JY41" s="144"/>
      <c r="JZ41" s="144"/>
      <c r="KA41" s="144"/>
      <c r="KB41" s="144"/>
      <c r="KC41" s="144"/>
      <c r="KD41" s="144"/>
      <c r="KE41" s="677" t="str">
        <f t="shared" si="32"/>
        <v/>
      </c>
    </row>
    <row r="42" spans="2:291">
      <c r="B42" s="310">
        <v>20</v>
      </c>
      <c r="C42" s="303"/>
      <c r="D42" s="675"/>
      <c r="E42" s="144"/>
      <c r="F42" s="144"/>
      <c r="G42" s="678" t="str">
        <f t="shared" si="11"/>
        <v/>
      </c>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677" t="str">
        <f t="shared" si="12"/>
        <v/>
      </c>
      <c r="AF42" s="195"/>
      <c r="AG42" s="678" t="str">
        <f t="shared" si="13"/>
        <v/>
      </c>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677" t="str">
        <f t="shared" si="14"/>
        <v/>
      </c>
      <c r="BF42" s="195"/>
      <c r="BG42" s="678" t="str">
        <f t="shared" si="15"/>
        <v/>
      </c>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677" t="str">
        <f t="shared" si="16"/>
        <v/>
      </c>
      <c r="CF42" s="195"/>
      <c r="CG42" s="678" t="str">
        <f t="shared" si="17"/>
        <v/>
      </c>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677" t="str">
        <f t="shared" si="18"/>
        <v/>
      </c>
      <c r="DF42" s="195"/>
      <c r="DG42" s="678" t="str">
        <f t="shared" si="19"/>
        <v/>
      </c>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677" t="str">
        <f t="shared" si="20"/>
        <v/>
      </c>
      <c r="EF42" s="195"/>
      <c r="EG42" s="678" t="str">
        <f t="shared" si="21"/>
        <v/>
      </c>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677" t="str">
        <f t="shared" si="22"/>
        <v/>
      </c>
      <c r="FF42" s="195"/>
      <c r="FG42" s="678" t="str">
        <f t="shared" si="23"/>
        <v/>
      </c>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677" t="str">
        <f t="shared" si="24"/>
        <v/>
      </c>
      <c r="GF42" s="195"/>
      <c r="GG42" s="678" t="str">
        <f t="shared" si="25"/>
        <v/>
      </c>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677" t="str">
        <f t="shared" si="26"/>
        <v/>
      </c>
      <c r="HF42" s="195"/>
      <c r="HG42" s="678" t="str">
        <f t="shared" si="27"/>
        <v/>
      </c>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677" t="str">
        <f t="shared" si="28"/>
        <v/>
      </c>
      <c r="IF42" s="195"/>
      <c r="IG42" s="678" t="str">
        <f t="shared" si="29"/>
        <v/>
      </c>
      <c r="IH42" s="144"/>
      <c r="II42" s="144"/>
      <c r="IJ42" s="144"/>
      <c r="IK42" s="144"/>
      <c r="IL42" s="144"/>
      <c r="IM42" s="144"/>
      <c r="IN42" s="144"/>
      <c r="IO42" s="144"/>
      <c r="IP42" s="144"/>
      <c r="IQ42" s="144"/>
      <c r="IR42" s="144"/>
      <c r="IS42" s="144"/>
      <c r="IT42" s="144"/>
      <c r="IU42" s="144"/>
      <c r="IV42" s="144"/>
      <c r="IW42" s="144"/>
      <c r="IX42" s="144"/>
      <c r="IY42" s="144"/>
      <c r="IZ42" s="144"/>
      <c r="JA42" s="144"/>
      <c r="JB42" s="144"/>
      <c r="JC42" s="144"/>
      <c r="JD42" s="144"/>
      <c r="JE42" s="677" t="str">
        <f t="shared" si="30"/>
        <v/>
      </c>
      <c r="JF42" s="195"/>
      <c r="JG42" s="678" t="str">
        <f t="shared" si="31"/>
        <v/>
      </c>
      <c r="JH42" s="144"/>
      <c r="JI42" s="144"/>
      <c r="JJ42" s="144"/>
      <c r="JK42" s="144"/>
      <c r="JL42" s="144"/>
      <c r="JM42" s="144"/>
      <c r="JN42" s="144"/>
      <c r="JO42" s="144"/>
      <c r="JP42" s="144"/>
      <c r="JQ42" s="144"/>
      <c r="JR42" s="144"/>
      <c r="JS42" s="144"/>
      <c r="JT42" s="144"/>
      <c r="JU42" s="144"/>
      <c r="JV42" s="144"/>
      <c r="JW42" s="144"/>
      <c r="JX42" s="144"/>
      <c r="JY42" s="144"/>
      <c r="JZ42" s="144"/>
      <c r="KA42" s="144"/>
      <c r="KB42" s="144"/>
      <c r="KC42" s="144"/>
      <c r="KD42" s="144"/>
      <c r="KE42" s="677" t="str">
        <f t="shared" si="32"/>
        <v/>
      </c>
    </row>
    <row r="43" spans="2:291">
      <c r="B43" s="310">
        <v>21</v>
      </c>
      <c r="C43" s="303"/>
      <c r="D43" s="675"/>
      <c r="E43" s="144"/>
      <c r="F43" s="144"/>
      <c r="G43" s="678" t="str">
        <f t="shared" si="11"/>
        <v/>
      </c>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677" t="str">
        <f t="shared" si="12"/>
        <v/>
      </c>
      <c r="AF43" s="195"/>
      <c r="AG43" s="678" t="str">
        <f t="shared" si="13"/>
        <v/>
      </c>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677" t="str">
        <f t="shared" si="14"/>
        <v/>
      </c>
      <c r="BF43" s="195"/>
      <c r="BG43" s="678" t="str">
        <f t="shared" si="15"/>
        <v/>
      </c>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677" t="str">
        <f t="shared" si="16"/>
        <v/>
      </c>
      <c r="CF43" s="195"/>
      <c r="CG43" s="678" t="str">
        <f t="shared" si="17"/>
        <v/>
      </c>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677" t="str">
        <f t="shared" si="18"/>
        <v/>
      </c>
      <c r="DF43" s="195"/>
      <c r="DG43" s="678" t="str">
        <f t="shared" si="19"/>
        <v/>
      </c>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677" t="str">
        <f t="shared" si="20"/>
        <v/>
      </c>
      <c r="EF43" s="195"/>
      <c r="EG43" s="678" t="str">
        <f t="shared" si="21"/>
        <v/>
      </c>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677" t="str">
        <f t="shared" si="22"/>
        <v/>
      </c>
      <c r="FF43" s="195"/>
      <c r="FG43" s="678" t="str">
        <f t="shared" si="23"/>
        <v/>
      </c>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677" t="str">
        <f t="shared" si="24"/>
        <v/>
      </c>
      <c r="GF43" s="195"/>
      <c r="GG43" s="678" t="str">
        <f t="shared" si="25"/>
        <v/>
      </c>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677" t="str">
        <f t="shared" si="26"/>
        <v/>
      </c>
      <c r="HF43" s="195"/>
      <c r="HG43" s="678" t="str">
        <f t="shared" si="27"/>
        <v/>
      </c>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677" t="str">
        <f t="shared" si="28"/>
        <v/>
      </c>
      <c r="IF43" s="195"/>
      <c r="IG43" s="678" t="str">
        <f t="shared" si="29"/>
        <v/>
      </c>
      <c r="IH43" s="144"/>
      <c r="II43" s="144"/>
      <c r="IJ43" s="144"/>
      <c r="IK43" s="144"/>
      <c r="IL43" s="144"/>
      <c r="IM43" s="144"/>
      <c r="IN43" s="144"/>
      <c r="IO43" s="144"/>
      <c r="IP43" s="144"/>
      <c r="IQ43" s="144"/>
      <c r="IR43" s="144"/>
      <c r="IS43" s="144"/>
      <c r="IT43" s="144"/>
      <c r="IU43" s="144"/>
      <c r="IV43" s="144"/>
      <c r="IW43" s="144"/>
      <c r="IX43" s="144"/>
      <c r="IY43" s="144"/>
      <c r="IZ43" s="144"/>
      <c r="JA43" s="144"/>
      <c r="JB43" s="144"/>
      <c r="JC43" s="144"/>
      <c r="JD43" s="144"/>
      <c r="JE43" s="677" t="str">
        <f t="shared" si="30"/>
        <v/>
      </c>
      <c r="JF43" s="195"/>
      <c r="JG43" s="678" t="str">
        <f t="shared" si="31"/>
        <v/>
      </c>
      <c r="JH43" s="144"/>
      <c r="JI43" s="144"/>
      <c r="JJ43" s="144"/>
      <c r="JK43" s="144"/>
      <c r="JL43" s="144"/>
      <c r="JM43" s="144"/>
      <c r="JN43" s="144"/>
      <c r="JO43" s="144"/>
      <c r="JP43" s="144"/>
      <c r="JQ43" s="144"/>
      <c r="JR43" s="144"/>
      <c r="JS43" s="144"/>
      <c r="JT43" s="144"/>
      <c r="JU43" s="144"/>
      <c r="JV43" s="144"/>
      <c r="JW43" s="144"/>
      <c r="JX43" s="144"/>
      <c r="JY43" s="144"/>
      <c r="JZ43" s="144"/>
      <c r="KA43" s="144"/>
      <c r="KB43" s="144"/>
      <c r="KC43" s="144"/>
      <c r="KD43" s="144"/>
      <c r="KE43" s="677" t="str">
        <f t="shared" si="32"/>
        <v/>
      </c>
    </row>
    <row r="44" spans="2:291">
      <c r="B44" s="310">
        <v>22</v>
      </c>
      <c r="C44" s="303"/>
      <c r="D44" s="675"/>
      <c r="E44" s="144"/>
      <c r="F44" s="144"/>
      <c r="G44" s="678" t="str">
        <f t="shared" si="11"/>
        <v/>
      </c>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677" t="str">
        <f t="shared" si="12"/>
        <v/>
      </c>
      <c r="AF44" s="195"/>
      <c r="AG44" s="678" t="str">
        <f t="shared" si="13"/>
        <v/>
      </c>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677" t="str">
        <f t="shared" si="14"/>
        <v/>
      </c>
      <c r="BF44" s="195"/>
      <c r="BG44" s="678" t="str">
        <f t="shared" si="15"/>
        <v/>
      </c>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677" t="str">
        <f t="shared" si="16"/>
        <v/>
      </c>
      <c r="CF44" s="195"/>
      <c r="CG44" s="678" t="str">
        <f t="shared" si="17"/>
        <v/>
      </c>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677" t="str">
        <f t="shared" si="18"/>
        <v/>
      </c>
      <c r="DF44" s="195"/>
      <c r="DG44" s="678" t="str">
        <f t="shared" si="19"/>
        <v/>
      </c>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677" t="str">
        <f t="shared" si="20"/>
        <v/>
      </c>
      <c r="EF44" s="195"/>
      <c r="EG44" s="678" t="str">
        <f t="shared" si="21"/>
        <v/>
      </c>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677" t="str">
        <f t="shared" si="22"/>
        <v/>
      </c>
      <c r="FF44" s="195"/>
      <c r="FG44" s="678" t="str">
        <f t="shared" si="23"/>
        <v/>
      </c>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677" t="str">
        <f t="shared" si="24"/>
        <v/>
      </c>
      <c r="GF44" s="195"/>
      <c r="GG44" s="678" t="str">
        <f t="shared" si="25"/>
        <v/>
      </c>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677" t="str">
        <f t="shared" si="26"/>
        <v/>
      </c>
      <c r="HF44" s="195"/>
      <c r="HG44" s="678" t="str">
        <f t="shared" si="27"/>
        <v/>
      </c>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677" t="str">
        <f t="shared" si="28"/>
        <v/>
      </c>
      <c r="IF44" s="195"/>
      <c r="IG44" s="678" t="str">
        <f t="shared" si="29"/>
        <v/>
      </c>
      <c r="IH44" s="144"/>
      <c r="II44" s="144"/>
      <c r="IJ44" s="144"/>
      <c r="IK44" s="144"/>
      <c r="IL44" s="144"/>
      <c r="IM44" s="144"/>
      <c r="IN44" s="144"/>
      <c r="IO44" s="144"/>
      <c r="IP44" s="144"/>
      <c r="IQ44" s="144"/>
      <c r="IR44" s="144"/>
      <c r="IS44" s="144"/>
      <c r="IT44" s="144"/>
      <c r="IU44" s="144"/>
      <c r="IV44" s="144"/>
      <c r="IW44" s="144"/>
      <c r="IX44" s="144"/>
      <c r="IY44" s="144"/>
      <c r="IZ44" s="144"/>
      <c r="JA44" s="144"/>
      <c r="JB44" s="144"/>
      <c r="JC44" s="144"/>
      <c r="JD44" s="144"/>
      <c r="JE44" s="677" t="str">
        <f t="shared" si="30"/>
        <v/>
      </c>
      <c r="JF44" s="195"/>
      <c r="JG44" s="678" t="str">
        <f t="shared" si="31"/>
        <v/>
      </c>
      <c r="JH44" s="144"/>
      <c r="JI44" s="144"/>
      <c r="JJ44" s="144"/>
      <c r="JK44" s="144"/>
      <c r="JL44" s="144"/>
      <c r="JM44" s="144"/>
      <c r="JN44" s="144"/>
      <c r="JO44" s="144"/>
      <c r="JP44" s="144"/>
      <c r="JQ44" s="144"/>
      <c r="JR44" s="144"/>
      <c r="JS44" s="144"/>
      <c r="JT44" s="144"/>
      <c r="JU44" s="144"/>
      <c r="JV44" s="144"/>
      <c r="JW44" s="144"/>
      <c r="JX44" s="144"/>
      <c r="JY44" s="144"/>
      <c r="JZ44" s="144"/>
      <c r="KA44" s="144"/>
      <c r="KB44" s="144"/>
      <c r="KC44" s="144"/>
      <c r="KD44" s="144"/>
      <c r="KE44" s="677" t="str">
        <f t="shared" si="32"/>
        <v/>
      </c>
    </row>
    <row r="45" spans="2:291">
      <c r="B45" s="310">
        <v>23</v>
      </c>
      <c r="C45" s="303"/>
      <c r="D45" s="675"/>
      <c r="E45" s="144"/>
      <c r="F45" s="144"/>
      <c r="G45" s="678" t="str">
        <f t="shared" si="11"/>
        <v/>
      </c>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677" t="str">
        <f t="shared" si="12"/>
        <v/>
      </c>
      <c r="AF45" s="195"/>
      <c r="AG45" s="678" t="str">
        <f t="shared" si="13"/>
        <v/>
      </c>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677" t="str">
        <f t="shared" si="14"/>
        <v/>
      </c>
      <c r="BF45" s="195"/>
      <c r="BG45" s="678" t="str">
        <f t="shared" si="15"/>
        <v/>
      </c>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677" t="str">
        <f t="shared" si="16"/>
        <v/>
      </c>
      <c r="CF45" s="195"/>
      <c r="CG45" s="678" t="str">
        <f t="shared" si="17"/>
        <v/>
      </c>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677" t="str">
        <f t="shared" si="18"/>
        <v/>
      </c>
      <c r="DF45" s="195"/>
      <c r="DG45" s="678" t="str">
        <f t="shared" si="19"/>
        <v/>
      </c>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677" t="str">
        <f t="shared" si="20"/>
        <v/>
      </c>
      <c r="EF45" s="195"/>
      <c r="EG45" s="678" t="str">
        <f t="shared" si="21"/>
        <v/>
      </c>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677" t="str">
        <f t="shared" si="22"/>
        <v/>
      </c>
      <c r="FF45" s="195"/>
      <c r="FG45" s="678" t="str">
        <f t="shared" si="23"/>
        <v/>
      </c>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677" t="str">
        <f t="shared" si="24"/>
        <v/>
      </c>
      <c r="GF45" s="195"/>
      <c r="GG45" s="678" t="str">
        <f t="shared" si="25"/>
        <v/>
      </c>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677" t="str">
        <f t="shared" si="26"/>
        <v/>
      </c>
      <c r="HF45" s="195"/>
      <c r="HG45" s="678" t="str">
        <f t="shared" si="27"/>
        <v/>
      </c>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677" t="str">
        <f t="shared" si="28"/>
        <v/>
      </c>
      <c r="IF45" s="195"/>
      <c r="IG45" s="678" t="str">
        <f t="shared" si="29"/>
        <v/>
      </c>
      <c r="IH45" s="144"/>
      <c r="II45" s="144"/>
      <c r="IJ45" s="144"/>
      <c r="IK45" s="144"/>
      <c r="IL45" s="144"/>
      <c r="IM45" s="144"/>
      <c r="IN45" s="144"/>
      <c r="IO45" s="144"/>
      <c r="IP45" s="144"/>
      <c r="IQ45" s="144"/>
      <c r="IR45" s="144"/>
      <c r="IS45" s="144"/>
      <c r="IT45" s="144"/>
      <c r="IU45" s="144"/>
      <c r="IV45" s="144"/>
      <c r="IW45" s="144"/>
      <c r="IX45" s="144"/>
      <c r="IY45" s="144"/>
      <c r="IZ45" s="144"/>
      <c r="JA45" s="144"/>
      <c r="JB45" s="144"/>
      <c r="JC45" s="144"/>
      <c r="JD45" s="144"/>
      <c r="JE45" s="677" t="str">
        <f t="shared" si="30"/>
        <v/>
      </c>
      <c r="JF45" s="195"/>
      <c r="JG45" s="678" t="str">
        <f t="shared" si="31"/>
        <v/>
      </c>
      <c r="JH45" s="144"/>
      <c r="JI45" s="144"/>
      <c r="JJ45" s="144"/>
      <c r="JK45" s="144"/>
      <c r="JL45" s="144"/>
      <c r="JM45" s="144"/>
      <c r="JN45" s="144"/>
      <c r="JO45" s="144"/>
      <c r="JP45" s="144"/>
      <c r="JQ45" s="144"/>
      <c r="JR45" s="144"/>
      <c r="JS45" s="144"/>
      <c r="JT45" s="144"/>
      <c r="JU45" s="144"/>
      <c r="JV45" s="144"/>
      <c r="JW45" s="144"/>
      <c r="JX45" s="144"/>
      <c r="JY45" s="144"/>
      <c r="JZ45" s="144"/>
      <c r="KA45" s="144"/>
      <c r="KB45" s="144"/>
      <c r="KC45" s="144"/>
      <c r="KD45" s="144"/>
      <c r="KE45" s="677" t="str">
        <f t="shared" si="32"/>
        <v/>
      </c>
    </row>
    <row r="46" spans="2:291">
      <c r="B46" s="310">
        <v>24</v>
      </c>
      <c r="C46" s="303"/>
      <c r="D46" s="675"/>
      <c r="E46" s="144"/>
      <c r="F46" s="144"/>
      <c r="G46" s="678" t="str">
        <f t="shared" si="11"/>
        <v/>
      </c>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677" t="str">
        <f t="shared" si="12"/>
        <v/>
      </c>
      <c r="AF46" s="195"/>
      <c r="AG46" s="678" t="str">
        <f t="shared" si="13"/>
        <v/>
      </c>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677" t="str">
        <f t="shared" si="14"/>
        <v/>
      </c>
      <c r="BF46" s="195"/>
      <c r="BG46" s="678" t="str">
        <f t="shared" si="15"/>
        <v/>
      </c>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677" t="str">
        <f t="shared" si="16"/>
        <v/>
      </c>
      <c r="CF46" s="195"/>
      <c r="CG46" s="678" t="str">
        <f t="shared" si="17"/>
        <v/>
      </c>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677" t="str">
        <f t="shared" si="18"/>
        <v/>
      </c>
      <c r="DF46" s="195"/>
      <c r="DG46" s="678" t="str">
        <f t="shared" si="19"/>
        <v/>
      </c>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677" t="str">
        <f t="shared" si="20"/>
        <v/>
      </c>
      <c r="EF46" s="195"/>
      <c r="EG46" s="678" t="str">
        <f t="shared" si="21"/>
        <v/>
      </c>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677" t="str">
        <f t="shared" si="22"/>
        <v/>
      </c>
      <c r="FF46" s="195"/>
      <c r="FG46" s="678" t="str">
        <f t="shared" si="23"/>
        <v/>
      </c>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677" t="str">
        <f t="shared" si="24"/>
        <v/>
      </c>
      <c r="GF46" s="195"/>
      <c r="GG46" s="678" t="str">
        <f t="shared" si="25"/>
        <v/>
      </c>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677" t="str">
        <f t="shared" si="26"/>
        <v/>
      </c>
      <c r="HF46" s="195"/>
      <c r="HG46" s="678" t="str">
        <f t="shared" si="27"/>
        <v/>
      </c>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677" t="str">
        <f t="shared" si="28"/>
        <v/>
      </c>
      <c r="IF46" s="195"/>
      <c r="IG46" s="678" t="str">
        <f t="shared" si="29"/>
        <v/>
      </c>
      <c r="IH46" s="144"/>
      <c r="II46" s="144"/>
      <c r="IJ46" s="144"/>
      <c r="IK46" s="144"/>
      <c r="IL46" s="144"/>
      <c r="IM46" s="144"/>
      <c r="IN46" s="144"/>
      <c r="IO46" s="144"/>
      <c r="IP46" s="144"/>
      <c r="IQ46" s="144"/>
      <c r="IR46" s="144"/>
      <c r="IS46" s="144"/>
      <c r="IT46" s="144"/>
      <c r="IU46" s="144"/>
      <c r="IV46" s="144"/>
      <c r="IW46" s="144"/>
      <c r="IX46" s="144"/>
      <c r="IY46" s="144"/>
      <c r="IZ46" s="144"/>
      <c r="JA46" s="144"/>
      <c r="JB46" s="144"/>
      <c r="JC46" s="144"/>
      <c r="JD46" s="144"/>
      <c r="JE46" s="677" t="str">
        <f t="shared" si="30"/>
        <v/>
      </c>
      <c r="JF46" s="195"/>
      <c r="JG46" s="678" t="str">
        <f t="shared" si="31"/>
        <v/>
      </c>
      <c r="JH46" s="144"/>
      <c r="JI46" s="144"/>
      <c r="JJ46" s="144"/>
      <c r="JK46" s="144"/>
      <c r="JL46" s="144"/>
      <c r="JM46" s="144"/>
      <c r="JN46" s="144"/>
      <c r="JO46" s="144"/>
      <c r="JP46" s="144"/>
      <c r="JQ46" s="144"/>
      <c r="JR46" s="144"/>
      <c r="JS46" s="144"/>
      <c r="JT46" s="144"/>
      <c r="JU46" s="144"/>
      <c r="JV46" s="144"/>
      <c r="JW46" s="144"/>
      <c r="JX46" s="144"/>
      <c r="JY46" s="144"/>
      <c r="JZ46" s="144"/>
      <c r="KA46" s="144"/>
      <c r="KB46" s="144"/>
      <c r="KC46" s="144"/>
      <c r="KD46" s="144"/>
      <c r="KE46" s="677" t="str">
        <f t="shared" si="32"/>
        <v/>
      </c>
    </row>
    <row r="47" spans="2:291">
      <c r="B47" s="310">
        <v>25</v>
      </c>
      <c r="C47" s="303"/>
      <c r="D47" s="675"/>
      <c r="E47" s="144"/>
      <c r="F47" s="144"/>
      <c r="G47" s="678" t="str">
        <f t="shared" si="11"/>
        <v/>
      </c>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677" t="str">
        <f t="shared" si="12"/>
        <v/>
      </c>
      <c r="AF47" s="195"/>
      <c r="AG47" s="678" t="str">
        <f t="shared" si="13"/>
        <v/>
      </c>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677" t="str">
        <f t="shared" si="14"/>
        <v/>
      </c>
      <c r="BF47" s="195"/>
      <c r="BG47" s="678" t="str">
        <f t="shared" si="15"/>
        <v/>
      </c>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677" t="str">
        <f t="shared" si="16"/>
        <v/>
      </c>
      <c r="CF47" s="195"/>
      <c r="CG47" s="678" t="str">
        <f t="shared" si="17"/>
        <v/>
      </c>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677" t="str">
        <f t="shared" si="18"/>
        <v/>
      </c>
      <c r="DF47" s="195"/>
      <c r="DG47" s="678" t="str">
        <f t="shared" si="19"/>
        <v/>
      </c>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677" t="str">
        <f t="shared" si="20"/>
        <v/>
      </c>
      <c r="EF47" s="195"/>
      <c r="EG47" s="678" t="str">
        <f t="shared" si="21"/>
        <v/>
      </c>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677" t="str">
        <f t="shared" si="22"/>
        <v/>
      </c>
      <c r="FF47" s="195"/>
      <c r="FG47" s="678" t="str">
        <f t="shared" si="23"/>
        <v/>
      </c>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677" t="str">
        <f t="shared" si="24"/>
        <v/>
      </c>
      <c r="GF47" s="195"/>
      <c r="GG47" s="678" t="str">
        <f t="shared" si="25"/>
        <v/>
      </c>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677" t="str">
        <f t="shared" si="26"/>
        <v/>
      </c>
      <c r="HF47" s="195"/>
      <c r="HG47" s="678" t="str">
        <f t="shared" si="27"/>
        <v/>
      </c>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677" t="str">
        <f t="shared" si="28"/>
        <v/>
      </c>
      <c r="IF47" s="195"/>
      <c r="IG47" s="678" t="str">
        <f t="shared" si="29"/>
        <v/>
      </c>
      <c r="IH47" s="144"/>
      <c r="II47" s="144"/>
      <c r="IJ47" s="144"/>
      <c r="IK47" s="144"/>
      <c r="IL47" s="144"/>
      <c r="IM47" s="144"/>
      <c r="IN47" s="144"/>
      <c r="IO47" s="144"/>
      <c r="IP47" s="144"/>
      <c r="IQ47" s="144"/>
      <c r="IR47" s="144"/>
      <c r="IS47" s="144"/>
      <c r="IT47" s="144"/>
      <c r="IU47" s="144"/>
      <c r="IV47" s="144"/>
      <c r="IW47" s="144"/>
      <c r="IX47" s="144"/>
      <c r="IY47" s="144"/>
      <c r="IZ47" s="144"/>
      <c r="JA47" s="144"/>
      <c r="JB47" s="144"/>
      <c r="JC47" s="144"/>
      <c r="JD47" s="144"/>
      <c r="JE47" s="677" t="str">
        <f t="shared" si="30"/>
        <v/>
      </c>
      <c r="JF47" s="195"/>
      <c r="JG47" s="678" t="str">
        <f t="shared" si="31"/>
        <v/>
      </c>
      <c r="JH47" s="144"/>
      <c r="JI47" s="144"/>
      <c r="JJ47" s="144"/>
      <c r="JK47" s="144"/>
      <c r="JL47" s="144"/>
      <c r="JM47" s="144"/>
      <c r="JN47" s="144"/>
      <c r="JO47" s="144"/>
      <c r="JP47" s="144"/>
      <c r="JQ47" s="144"/>
      <c r="JR47" s="144"/>
      <c r="JS47" s="144"/>
      <c r="JT47" s="144"/>
      <c r="JU47" s="144"/>
      <c r="JV47" s="144"/>
      <c r="JW47" s="144"/>
      <c r="JX47" s="144"/>
      <c r="JY47" s="144"/>
      <c r="JZ47" s="144"/>
      <c r="KA47" s="144"/>
      <c r="KB47" s="144"/>
      <c r="KC47" s="144"/>
      <c r="KD47" s="144"/>
      <c r="KE47" s="677" t="str">
        <f t="shared" si="32"/>
        <v/>
      </c>
    </row>
    <row r="48" spans="2:291">
      <c r="B48" s="310">
        <v>26</v>
      </c>
      <c r="C48" s="303"/>
      <c r="D48" s="675"/>
      <c r="E48" s="144"/>
      <c r="F48" s="144"/>
      <c r="G48" s="678" t="str">
        <f t="shared" si="11"/>
        <v/>
      </c>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677" t="str">
        <f t="shared" si="12"/>
        <v/>
      </c>
      <c r="AF48" s="195"/>
      <c r="AG48" s="678" t="str">
        <f t="shared" si="13"/>
        <v/>
      </c>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677" t="str">
        <f t="shared" si="14"/>
        <v/>
      </c>
      <c r="BF48" s="195"/>
      <c r="BG48" s="678" t="str">
        <f t="shared" si="15"/>
        <v/>
      </c>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677" t="str">
        <f t="shared" si="16"/>
        <v/>
      </c>
      <c r="CF48" s="195"/>
      <c r="CG48" s="678" t="str">
        <f t="shared" si="17"/>
        <v/>
      </c>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677" t="str">
        <f t="shared" si="18"/>
        <v/>
      </c>
      <c r="DF48" s="195"/>
      <c r="DG48" s="678" t="str">
        <f t="shared" si="19"/>
        <v/>
      </c>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677" t="str">
        <f t="shared" si="20"/>
        <v/>
      </c>
      <c r="EF48" s="195"/>
      <c r="EG48" s="678" t="str">
        <f t="shared" si="21"/>
        <v/>
      </c>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677" t="str">
        <f t="shared" si="22"/>
        <v/>
      </c>
      <c r="FF48" s="195"/>
      <c r="FG48" s="678" t="str">
        <f t="shared" si="23"/>
        <v/>
      </c>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677" t="str">
        <f t="shared" si="24"/>
        <v/>
      </c>
      <c r="GF48" s="195"/>
      <c r="GG48" s="678" t="str">
        <f t="shared" si="25"/>
        <v/>
      </c>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677" t="str">
        <f t="shared" si="26"/>
        <v/>
      </c>
      <c r="HF48" s="195"/>
      <c r="HG48" s="678" t="str">
        <f t="shared" si="27"/>
        <v/>
      </c>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677" t="str">
        <f t="shared" si="28"/>
        <v/>
      </c>
      <c r="IF48" s="195"/>
      <c r="IG48" s="678" t="str">
        <f t="shared" si="29"/>
        <v/>
      </c>
      <c r="IH48" s="144"/>
      <c r="II48" s="144"/>
      <c r="IJ48" s="144"/>
      <c r="IK48" s="144"/>
      <c r="IL48" s="144"/>
      <c r="IM48" s="144"/>
      <c r="IN48" s="144"/>
      <c r="IO48" s="144"/>
      <c r="IP48" s="144"/>
      <c r="IQ48" s="144"/>
      <c r="IR48" s="144"/>
      <c r="IS48" s="144"/>
      <c r="IT48" s="144"/>
      <c r="IU48" s="144"/>
      <c r="IV48" s="144"/>
      <c r="IW48" s="144"/>
      <c r="IX48" s="144"/>
      <c r="IY48" s="144"/>
      <c r="IZ48" s="144"/>
      <c r="JA48" s="144"/>
      <c r="JB48" s="144"/>
      <c r="JC48" s="144"/>
      <c r="JD48" s="144"/>
      <c r="JE48" s="677" t="str">
        <f t="shared" si="30"/>
        <v/>
      </c>
      <c r="JF48" s="195"/>
      <c r="JG48" s="678" t="str">
        <f t="shared" si="31"/>
        <v/>
      </c>
      <c r="JH48" s="144"/>
      <c r="JI48" s="144"/>
      <c r="JJ48" s="144"/>
      <c r="JK48" s="144"/>
      <c r="JL48" s="144"/>
      <c r="JM48" s="144"/>
      <c r="JN48" s="144"/>
      <c r="JO48" s="144"/>
      <c r="JP48" s="144"/>
      <c r="JQ48" s="144"/>
      <c r="JR48" s="144"/>
      <c r="JS48" s="144"/>
      <c r="JT48" s="144"/>
      <c r="JU48" s="144"/>
      <c r="JV48" s="144"/>
      <c r="JW48" s="144"/>
      <c r="JX48" s="144"/>
      <c r="JY48" s="144"/>
      <c r="JZ48" s="144"/>
      <c r="KA48" s="144"/>
      <c r="KB48" s="144"/>
      <c r="KC48" s="144"/>
      <c r="KD48" s="144"/>
      <c r="KE48" s="677" t="str">
        <f t="shared" si="32"/>
        <v/>
      </c>
    </row>
    <row r="49" spans="2:291">
      <c r="B49" s="310">
        <v>27</v>
      </c>
      <c r="C49" s="303"/>
      <c r="D49" s="675"/>
      <c r="E49" s="144"/>
      <c r="F49" s="144"/>
      <c r="G49" s="678" t="str">
        <f t="shared" si="11"/>
        <v/>
      </c>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677" t="str">
        <f t="shared" si="12"/>
        <v/>
      </c>
      <c r="AF49" s="195"/>
      <c r="AG49" s="678" t="str">
        <f t="shared" si="13"/>
        <v/>
      </c>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677" t="str">
        <f t="shared" si="14"/>
        <v/>
      </c>
      <c r="BF49" s="195"/>
      <c r="BG49" s="678" t="str">
        <f t="shared" si="15"/>
        <v/>
      </c>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677" t="str">
        <f t="shared" si="16"/>
        <v/>
      </c>
      <c r="CF49" s="195"/>
      <c r="CG49" s="678" t="str">
        <f t="shared" si="17"/>
        <v/>
      </c>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677" t="str">
        <f t="shared" si="18"/>
        <v/>
      </c>
      <c r="DF49" s="195"/>
      <c r="DG49" s="678" t="str">
        <f t="shared" si="19"/>
        <v/>
      </c>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677" t="str">
        <f t="shared" si="20"/>
        <v/>
      </c>
      <c r="EF49" s="195"/>
      <c r="EG49" s="678" t="str">
        <f t="shared" si="21"/>
        <v/>
      </c>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677" t="str">
        <f t="shared" si="22"/>
        <v/>
      </c>
      <c r="FF49" s="195"/>
      <c r="FG49" s="678" t="str">
        <f t="shared" si="23"/>
        <v/>
      </c>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677" t="str">
        <f t="shared" si="24"/>
        <v/>
      </c>
      <c r="GF49" s="195"/>
      <c r="GG49" s="678" t="str">
        <f t="shared" si="25"/>
        <v/>
      </c>
      <c r="GH49" s="144"/>
      <c r="GI49" s="144"/>
      <c r="GJ49" s="144"/>
      <c r="GK49" s="144"/>
      <c r="GL49" s="144"/>
      <c r="GM49" s="144"/>
      <c r="GN49" s="144"/>
      <c r="GO49" s="144"/>
      <c r="GP49" s="144"/>
      <c r="GQ49" s="144"/>
      <c r="GR49" s="144"/>
      <c r="GS49" s="144"/>
      <c r="GT49" s="144"/>
      <c r="GU49" s="144"/>
      <c r="GV49" s="144"/>
      <c r="GW49" s="144"/>
      <c r="GX49" s="144"/>
      <c r="GY49" s="144"/>
      <c r="GZ49" s="144"/>
      <c r="HA49" s="144"/>
      <c r="HB49" s="144"/>
      <c r="HC49" s="144"/>
      <c r="HD49" s="144"/>
      <c r="HE49" s="677" t="str">
        <f t="shared" si="26"/>
        <v/>
      </c>
      <c r="HF49" s="195"/>
      <c r="HG49" s="678" t="str">
        <f t="shared" si="27"/>
        <v/>
      </c>
      <c r="HH49" s="144"/>
      <c r="HI49" s="144"/>
      <c r="HJ49" s="144"/>
      <c r="HK49" s="144"/>
      <c r="HL49" s="144"/>
      <c r="HM49" s="144"/>
      <c r="HN49" s="144"/>
      <c r="HO49" s="144"/>
      <c r="HP49" s="144"/>
      <c r="HQ49" s="144"/>
      <c r="HR49" s="144"/>
      <c r="HS49" s="144"/>
      <c r="HT49" s="144"/>
      <c r="HU49" s="144"/>
      <c r="HV49" s="144"/>
      <c r="HW49" s="144"/>
      <c r="HX49" s="144"/>
      <c r="HY49" s="144"/>
      <c r="HZ49" s="144"/>
      <c r="IA49" s="144"/>
      <c r="IB49" s="144"/>
      <c r="IC49" s="144"/>
      <c r="ID49" s="144"/>
      <c r="IE49" s="677" t="str">
        <f t="shared" si="28"/>
        <v/>
      </c>
      <c r="IF49" s="195"/>
      <c r="IG49" s="678" t="str">
        <f t="shared" si="29"/>
        <v/>
      </c>
      <c r="IH49" s="144"/>
      <c r="II49" s="144"/>
      <c r="IJ49" s="144"/>
      <c r="IK49" s="144"/>
      <c r="IL49" s="144"/>
      <c r="IM49" s="144"/>
      <c r="IN49" s="144"/>
      <c r="IO49" s="144"/>
      <c r="IP49" s="144"/>
      <c r="IQ49" s="144"/>
      <c r="IR49" s="144"/>
      <c r="IS49" s="144"/>
      <c r="IT49" s="144"/>
      <c r="IU49" s="144"/>
      <c r="IV49" s="144"/>
      <c r="IW49" s="144"/>
      <c r="IX49" s="144"/>
      <c r="IY49" s="144"/>
      <c r="IZ49" s="144"/>
      <c r="JA49" s="144"/>
      <c r="JB49" s="144"/>
      <c r="JC49" s="144"/>
      <c r="JD49" s="144"/>
      <c r="JE49" s="677" t="str">
        <f t="shared" si="30"/>
        <v/>
      </c>
      <c r="JF49" s="195"/>
      <c r="JG49" s="678" t="str">
        <f t="shared" si="31"/>
        <v/>
      </c>
      <c r="JH49" s="144"/>
      <c r="JI49" s="144"/>
      <c r="JJ49" s="144"/>
      <c r="JK49" s="144"/>
      <c r="JL49" s="144"/>
      <c r="JM49" s="144"/>
      <c r="JN49" s="144"/>
      <c r="JO49" s="144"/>
      <c r="JP49" s="144"/>
      <c r="JQ49" s="144"/>
      <c r="JR49" s="144"/>
      <c r="JS49" s="144"/>
      <c r="JT49" s="144"/>
      <c r="JU49" s="144"/>
      <c r="JV49" s="144"/>
      <c r="JW49" s="144"/>
      <c r="JX49" s="144"/>
      <c r="JY49" s="144"/>
      <c r="JZ49" s="144"/>
      <c r="KA49" s="144"/>
      <c r="KB49" s="144"/>
      <c r="KC49" s="144"/>
      <c r="KD49" s="144"/>
      <c r="KE49" s="677" t="str">
        <f t="shared" si="32"/>
        <v/>
      </c>
    </row>
    <row r="50" spans="2:291">
      <c r="B50" s="310">
        <v>28</v>
      </c>
      <c r="C50" s="303"/>
      <c r="D50" s="675"/>
      <c r="E50" s="144"/>
      <c r="F50" s="144"/>
      <c r="G50" s="678" t="str">
        <f t="shared" si="11"/>
        <v/>
      </c>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677" t="str">
        <f t="shared" si="12"/>
        <v/>
      </c>
      <c r="AF50" s="195"/>
      <c r="AG50" s="678" t="str">
        <f t="shared" si="13"/>
        <v/>
      </c>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677" t="str">
        <f t="shared" si="14"/>
        <v/>
      </c>
      <c r="BF50" s="195"/>
      <c r="BG50" s="678" t="str">
        <f t="shared" si="15"/>
        <v/>
      </c>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677" t="str">
        <f t="shared" si="16"/>
        <v/>
      </c>
      <c r="CF50" s="195"/>
      <c r="CG50" s="678" t="str">
        <f t="shared" si="17"/>
        <v/>
      </c>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677" t="str">
        <f t="shared" si="18"/>
        <v/>
      </c>
      <c r="DF50" s="195"/>
      <c r="DG50" s="678" t="str">
        <f t="shared" si="19"/>
        <v/>
      </c>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677" t="str">
        <f t="shared" si="20"/>
        <v/>
      </c>
      <c r="EF50" s="195"/>
      <c r="EG50" s="678" t="str">
        <f t="shared" si="21"/>
        <v/>
      </c>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677" t="str">
        <f t="shared" si="22"/>
        <v/>
      </c>
      <c r="FF50" s="195"/>
      <c r="FG50" s="678" t="str">
        <f t="shared" si="23"/>
        <v/>
      </c>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677" t="str">
        <f t="shared" si="24"/>
        <v/>
      </c>
      <c r="GF50" s="195"/>
      <c r="GG50" s="678" t="str">
        <f t="shared" si="25"/>
        <v/>
      </c>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677" t="str">
        <f t="shared" si="26"/>
        <v/>
      </c>
      <c r="HF50" s="195"/>
      <c r="HG50" s="678" t="str">
        <f t="shared" si="27"/>
        <v/>
      </c>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677" t="str">
        <f t="shared" si="28"/>
        <v/>
      </c>
      <c r="IF50" s="195"/>
      <c r="IG50" s="678" t="str">
        <f t="shared" si="29"/>
        <v/>
      </c>
      <c r="IH50" s="144"/>
      <c r="II50" s="144"/>
      <c r="IJ50" s="144"/>
      <c r="IK50" s="144"/>
      <c r="IL50" s="144"/>
      <c r="IM50" s="144"/>
      <c r="IN50" s="144"/>
      <c r="IO50" s="144"/>
      <c r="IP50" s="144"/>
      <c r="IQ50" s="144"/>
      <c r="IR50" s="144"/>
      <c r="IS50" s="144"/>
      <c r="IT50" s="144"/>
      <c r="IU50" s="144"/>
      <c r="IV50" s="144"/>
      <c r="IW50" s="144"/>
      <c r="IX50" s="144"/>
      <c r="IY50" s="144"/>
      <c r="IZ50" s="144"/>
      <c r="JA50" s="144"/>
      <c r="JB50" s="144"/>
      <c r="JC50" s="144"/>
      <c r="JD50" s="144"/>
      <c r="JE50" s="677" t="str">
        <f t="shared" si="30"/>
        <v/>
      </c>
      <c r="JF50" s="195"/>
      <c r="JG50" s="678" t="str">
        <f t="shared" si="31"/>
        <v/>
      </c>
      <c r="JH50" s="144"/>
      <c r="JI50" s="144"/>
      <c r="JJ50" s="144"/>
      <c r="JK50" s="144"/>
      <c r="JL50" s="144"/>
      <c r="JM50" s="144"/>
      <c r="JN50" s="144"/>
      <c r="JO50" s="144"/>
      <c r="JP50" s="144"/>
      <c r="JQ50" s="144"/>
      <c r="JR50" s="144"/>
      <c r="JS50" s="144"/>
      <c r="JT50" s="144"/>
      <c r="JU50" s="144"/>
      <c r="JV50" s="144"/>
      <c r="JW50" s="144"/>
      <c r="JX50" s="144"/>
      <c r="JY50" s="144"/>
      <c r="JZ50" s="144"/>
      <c r="KA50" s="144"/>
      <c r="KB50" s="144"/>
      <c r="KC50" s="144"/>
      <c r="KD50" s="144"/>
      <c r="KE50" s="677" t="str">
        <f t="shared" si="32"/>
        <v/>
      </c>
    </row>
    <row r="51" spans="2:291">
      <c r="B51" s="310">
        <v>29</v>
      </c>
      <c r="C51" s="303"/>
      <c r="D51" s="675"/>
      <c r="E51" s="144"/>
      <c r="F51" s="144"/>
      <c r="G51" s="678" t="str">
        <f t="shared" si="11"/>
        <v/>
      </c>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677" t="str">
        <f t="shared" si="12"/>
        <v/>
      </c>
      <c r="AF51" s="195"/>
      <c r="AG51" s="678" t="str">
        <f t="shared" si="13"/>
        <v/>
      </c>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677" t="str">
        <f t="shared" si="14"/>
        <v/>
      </c>
      <c r="BF51" s="195"/>
      <c r="BG51" s="678" t="str">
        <f t="shared" si="15"/>
        <v/>
      </c>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677" t="str">
        <f t="shared" si="16"/>
        <v/>
      </c>
      <c r="CF51" s="195"/>
      <c r="CG51" s="678" t="str">
        <f t="shared" si="17"/>
        <v/>
      </c>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677" t="str">
        <f t="shared" si="18"/>
        <v/>
      </c>
      <c r="DF51" s="195"/>
      <c r="DG51" s="678" t="str">
        <f t="shared" si="19"/>
        <v/>
      </c>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677" t="str">
        <f t="shared" si="20"/>
        <v/>
      </c>
      <c r="EF51" s="195"/>
      <c r="EG51" s="678" t="str">
        <f t="shared" si="21"/>
        <v/>
      </c>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677" t="str">
        <f t="shared" si="22"/>
        <v/>
      </c>
      <c r="FF51" s="195"/>
      <c r="FG51" s="678" t="str">
        <f t="shared" si="23"/>
        <v/>
      </c>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677" t="str">
        <f t="shared" si="24"/>
        <v/>
      </c>
      <c r="GF51" s="195"/>
      <c r="GG51" s="678" t="str">
        <f t="shared" si="25"/>
        <v/>
      </c>
      <c r="GH51" s="144"/>
      <c r="GI51" s="144"/>
      <c r="GJ51" s="144"/>
      <c r="GK51" s="144"/>
      <c r="GL51" s="144"/>
      <c r="GM51" s="144"/>
      <c r="GN51" s="144"/>
      <c r="GO51" s="144"/>
      <c r="GP51" s="144"/>
      <c r="GQ51" s="144"/>
      <c r="GR51" s="144"/>
      <c r="GS51" s="144"/>
      <c r="GT51" s="144"/>
      <c r="GU51" s="144"/>
      <c r="GV51" s="144"/>
      <c r="GW51" s="144"/>
      <c r="GX51" s="144"/>
      <c r="GY51" s="144"/>
      <c r="GZ51" s="144"/>
      <c r="HA51" s="144"/>
      <c r="HB51" s="144"/>
      <c r="HC51" s="144"/>
      <c r="HD51" s="144"/>
      <c r="HE51" s="677" t="str">
        <f t="shared" si="26"/>
        <v/>
      </c>
      <c r="HF51" s="195"/>
      <c r="HG51" s="678" t="str">
        <f t="shared" si="27"/>
        <v/>
      </c>
      <c r="HH51" s="144"/>
      <c r="HI51" s="144"/>
      <c r="HJ51" s="144"/>
      <c r="HK51" s="144"/>
      <c r="HL51" s="144"/>
      <c r="HM51" s="144"/>
      <c r="HN51" s="144"/>
      <c r="HO51" s="144"/>
      <c r="HP51" s="144"/>
      <c r="HQ51" s="144"/>
      <c r="HR51" s="144"/>
      <c r="HS51" s="144"/>
      <c r="HT51" s="144"/>
      <c r="HU51" s="144"/>
      <c r="HV51" s="144"/>
      <c r="HW51" s="144"/>
      <c r="HX51" s="144"/>
      <c r="HY51" s="144"/>
      <c r="HZ51" s="144"/>
      <c r="IA51" s="144"/>
      <c r="IB51" s="144"/>
      <c r="IC51" s="144"/>
      <c r="ID51" s="144"/>
      <c r="IE51" s="677" t="str">
        <f t="shared" si="28"/>
        <v/>
      </c>
      <c r="IF51" s="195"/>
      <c r="IG51" s="678" t="str">
        <f t="shared" si="29"/>
        <v/>
      </c>
      <c r="IH51" s="144"/>
      <c r="II51" s="144"/>
      <c r="IJ51" s="144"/>
      <c r="IK51" s="144"/>
      <c r="IL51" s="144"/>
      <c r="IM51" s="144"/>
      <c r="IN51" s="144"/>
      <c r="IO51" s="144"/>
      <c r="IP51" s="144"/>
      <c r="IQ51" s="144"/>
      <c r="IR51" s="144"/>
      <c r="IS51" s="144"/>
      <c r="IT51" s="144"/>
      <c r="IU51" s="144"/>
      <c r="IV51" s="144"/>
      <c r="IW51" s="144"/>
      <c r="IX51" s="144"/>
      <c r="IY51" s="144"/>
      <c r="IZ51" s="144"/>
      <c r="JA51" s="144"/>
      <c r="JB51" s="144"/>
      <c r="JC51" s="144"/>
      <c r="JD51" s="144"/>
      <c r="JE51" s="677" t="str">
        <f t="shared" si="30"/>
        <v/>
      </c>
      <c r="JF51" s="195"/>
      <c r="JG51" s="678" t="str">
        <f t="shared" si="31"/>
        <v/>
      </c>
      <c r="JH51" s="144"/>
      <c r="JI51" s="144"/>
      <c r="JJ51" s="144"/>
      <c r="JK51" s="144"/>
      <c r="JL51" s="144"/>
      <c r="JM51" s="144"/>
      <c r="JN51" s="144"/>
      <c r="JO51" s="144"/>
      <c r="JP51" s="144"/>
      <c r="JQ51" s="144"/>
      <c r="JR51" s="144"/>
      <c r="JS51" s="144"/>
      <c r="JT51" s="144"/>
      <c r="JU51" s="144"/>
      <c r="JV51" s="144"/>
      <c r="JW51" s="144"/>
      <c r="JX51" s="144"/>
      <c r="JY51" s="144"/>
      <c r="JZ51" s="144"/>
      <c r="KA51" s="144"/>
      <c r="KB51" s="144"/>
      <c r="KC51" s="144"/>
      <c r="KD51" s="144"/>
      <c r="KE51" s="677" t="str">
        <f t="shared" si="32"/>
        <v/>
      </c>
    </row>
    <row r="52" spans="2:291">
      <c r="B52" s="310">
        <v>30</v>
      </c>
      <c r="C52" s="303"/>
      <c r="D52" s="675"/>
      <c r="E52" s="144"/>
      <c r="F52" s="144"/>
      <c r="G52" s="678" t="str">
        <f t="shared" si="11"/>
        <v/>
      </c>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677" t="str">
        <f t="shared" si="12"/>
        <v/>
      </c>
      <c r="AF52" s="195"/>
      <c r="AG52" s="678" t="str">
        <f t="shared" si="13"/>
        <v/>
      </c>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677" t="str">
        <f t="shared" si="14"/>
        <v/>
      </c>
      <c r="BF52" s="195"/>
      <c r="BG52" s="678" t="str">
        <f t="shared" si="15"/>
        <v/>
      </c>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677" t="str">
        <f t="shared" si="16"/>
        <v/>
      </c>
      <c r="CF52" s="195"/>
      <c r="CG52" s="678" t="str">
        <f t="shared" si="17"/>
        <v/>
      </c>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677" t="str">
        <f t="shared" si="18"/>
        <v/>
      </c>
      <c r="DF52" s="195"/>
      <c r="DG52" s="678" t="str">
        <f t="shared" si="19"/>
        <v/>
      </c>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677" t="str">
        <f t="shared" si="20"/>
        <v/>
      </c>
      <c r="EF52" s="195"/>
      <c r="EG52" s="678" t="str">
        <f t="shared" si="21"/>
        <v/>
      </c>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677" t="str">
        <f t="shared" si="22"/>
        <v/>
      </c>
      <c r="FF52" s="195"/>
      <c r="FG52" s="678" t="str">
        <f t="shared" si="23"/>
        <v/>
      </c>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677" t="str">
        <f t="shared" si="24"/>
        <v/>
      </c>
      <c r="GF52" s="195"/>
      <c r="GG52" s="678" t="str">
        <f t="shared" si="25"/>
        <v/>
      </c>
      <c r="GH52" s="144"/>
      <c r="GI52" s="144"/>
      <c r="GJ52" s="144"/>
      <c r="GK52" s="144"/>
      <c r="GL52" s="144"/>
      <c r="GM52" s="144"/>
      <c r="GN52" s="144"/>
      <c r="GO52" s="144"/>
      <c r="GP52" s="144"/>
      <c r="GQ52" s="144"/>
      <c r="GR52" s="144"/>
      <c r="GS52" s="144"/>
      <c r="GT52" s="144"/>
      <c r="GU52" s="144"/>
      <c r="GV52" s="144"/>
      <c r="GW52" s="144"/>
      <c r="GX52" s="144"/>
      <c r="GY52" s="144"/>
      <c r="GZ52" s="144"/>
      <c r="HA52" s="144"/>
      <c r="HB52" s="144"/>
      <c r="HC52" s="144"/>
      <c r="HD52" s="144"/>
      <c r="HE52" s="677" t="str">
        <f t="shared" si="26"/>
        <v/>
      </c>
      <c r="HF52" s="195"/>
      <c r="HG52" s="678" t="str">
        <f t="shared" si="27"/>
        <v/>
      </c>
      <c r="HH52" s="144"/>
      <c r="HI52" s="144"/>
      <c r="HJ52" s="144"/>
      <c r="HK52" s="144"/>
      <c r="HL52" s="144"/>
      <c r="HM52" s="144"/>
      <c r="HN52" s="144"/>
      <c r="HO52" s="144"/>
      <c r="HP52" s="144"/>
      <c r="HQ52" s="144"/>
      <c r="HR52" s="144"/>
      <c r="HS52" s="144"/>
      <c r="HT52" s="144"/>
      <c r="HU52" s="144"/>
      <c r="HV52" s="144"/>
      <c r="HW52" s="144"/>
      <c r="HX52" s="144"/>
      <c r="HY52" s="144"/>
      <c r="HZ52" s="144"/>
      <c r="IA52" s="144"/>
      <c r="IB52" s="144"/>
      <c r="IC52" s="144"/>
      <c r="ID52" s="144"/>
      <c r="IE52" s="677" t="str">
        <f t="shared" si="28"/>
        <v/>
      </c>
      <c r="IF52" s="195"/>
      <c r="IG52" s="678" t="str">
        <f t="shared" si="29"/>
        <v/>
      </c>
      <c r="IH52" s="144"/>
      <c r="II52" s="144"/>
      <c r="IJ52" s="144"/>
      <c r="IK52" s="144"/>
      <c r="IL52" s="144"/>
      <c r="IM52" s="144"/>
      <c r="IN52" s="144"/>
      <c r="IO52" s="144"/>
      <c r="IP52" s="144"/>
      <c r="IQ52" s="144"/>
      <c r="IR52" s="144"/>
      <c r="IS52" s="144"/>
      <c r="IT52" s="144"/>
      <c r="IU52" s="144"/>
      <c r="IV52" s="144"/>
      <c r="IW52" s="144"/>
      <c r="IX52" s="144"/>
      <c r="IY52" s="144"/>
      <c r="IZ52" s="144"/>
      <c r="JA52" s="144"/>
      <c r="JB52" s="144"/>
      <c r="JC52" s="144"/>
      <c r="JD52" s="144"/>
      <c r="JE52" s="677" t="str">
        <f t="shared" si="30"/>
        <v/>
      </c>
      <c r="JF52" s="195"/>
      <c r="JG52" s="678" t="str">
        <f t="shared" si="31"/>
        <v/>
      </c>
      <c r="JH52" s="144"/>
      <c r="JI52" s="144"/>
      <c r="JJ52" s="144"/>
      <c r="JK52" s="144"/>
      <c r="JL52" s="144"/>
      <c r="JM52" s="144"/>
      <c r="JN52" s="144"/>
      <c r="JO52" s="144"/>
      <c r="JP52" s="144"/>
      <c r="JQ52" s="144"/>
      <c r="JR52" s="144"/>
      <c r="JS52" s="144"/>
      <c r="JT52" s="144"/>
      <c r="JU52" s="144"/>
      <c r="JV52" s="144"/>
      <c r="JW52" s="144"/>
      <c r="JX52" s="144"/>
      <c r="JY52" s="144"/>
      <c r="JZ52" s="144"/>
      <c r="KA52" s="144"/>
      <c r="KB52" s="144"/>
      <c r="KC52" s="144"/>
      <c r="KD52" s="144"/>
      <c r="KE52" s="677" t="str">
        <f t="shared" si="32"/>
        <v/>
      </c>
    </row>
    <row r="53" spans="2:291">
      <c r="B53" s="310">
        <v>31</v>
      </c>
      <c r="C53" s="303"/>
      <c r="D53" s="675"/>
      <c r="E53" s="144"/>
      <c r="F53" s="144"/>
      <c r="G53" s="678" t="str">
        <f t="shared" si="11"/>
        <v/>
      </c>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677" t="str">
        <f t="shared" si="12"/>
        <v/>
      </c>
      <c r="AF53" s="195"/>
      <c r="AG53" s="678" t="str">
        <f t="shared" si="13"/>
        <v/>
      </c>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677" t="str">
        <f t="shared" si="14"/>
        <v/>
      </c>
      <c r="BF53" s="195"/>
      <c r="BG53" s="678" t="str">
        <f t="shared" si="15"/>
        <v/>
      </c>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677" t="str">
        <f t="shared" si="16"/>
        <v/>
      </c>
      <c r="CF53" s="195"/>
      <c r="CG53" s="678" t="str">
        <f t="shared" si="17"/>
        <v/>
      </c>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677" t="str">
        <f t="shared" si="18"/>
        <v/>
      </c>
      <c r="DF53" s="195"/>
      <c r="DG53" s="678" t="str">
        <f t="shared" si="19"/>
        <v/>
      </c>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677" t="str">
        <f t="shared" si="20"/>
        <v/>
      </c>
      <c r="EF53" s="195"/>
      <c r="EG53" s="678" t="str">
        <f t="shared" si="21"/>
        <v/>
      </c>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677" t="str">
        <f t="shared" si="22"/>
        <v/>
      </c>
      <c r="FF53" s="195"/>
      <c r="FG53" s="678" t="str">
        <f t="shared" si="23"/>
        <v/>
      </c>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677" t="str">
        <f t="shared" si="24"/>
        <v/>
      </c>
      <c r="GF53" s="195"/>
      <c r="GG53" s="678" t="str">
        <f t="shared" si="25"/>
        <v/>
      </c>
      <c r="GH53" s="144"/>
      <c r="GI53" s="144"/>
      <c r="GJ53" s="144"/>
      <c r="GK53" s="144"/>
      <c r="GL53" s="144"/>
      <c r="GM53" s="144"/>
      <c r="GN53" s="144"/>
      <c r="GO53" s="144"/>
      <c r="GP53" s="144"/>
      <c r="GQ53" s="144"/>
      <c r="GR53" s="144"/>
      <c r="GS53" s="144"/>
      <c r="GT53" s="144"/>
      <c r="GU53" s="144"/>
      <c r="GV53" s="144"/>
      <c r="GW53" s="144"/>
      <c r="GX53" s="144"/>
      <c r="GY53" s="144"/>
      <c r="GZ53" s="144"/>
      <c r="HA53" s="144"/>
      <c r="HB53" s="144"/>
      <c r="HC53" s="144"/>
      <c r="HD53" s="144"/>
      <c r="HE53" s="677" t="str">
        <f t="shared" si="26"/>
        <v/>
      </c>
      <c r="HF53" s="195"/>
      <c r="HG53" s="678" t="str">
        <f t="shared" si="27"/>
        <v/>
      </c>
      <c r="HH53" s="144"/>
      <c r="HI53" s="144"/>
      <c r="HJ53" s="144"/>
      <c r="HK53" s="144"/>
      <c r="HL53" s="144"/>
      <c r="HM53" s="144"/>
      <c r="HN53" s="144"/>
      <c r="HO53" s="144"/>
      <c r="HP53" s="144"/>
      <c r="HQ53" s="144"/>
      <c r="HR53" s="144"/>
      <c r="HS53" s="144"/>
      <c r="HT53" s="144"/>
      <c r="HU53" s="144"/>
      <c r="HV53" s="144"/>
      <c r="HW53" s="144"/>
      <c r="HX53" s="144"/>
      <c r="HY53" s="144"/>
      <c r="HZ53" s="144"/>
      <c r="IA53" s="144"/>
      <c r="IB53" s="144"/>
      <c r="IC53" s="144"/>
      <c r="ID53" s="144"/>
      <c r="IE53" s="677" t="str">
        <f t="shared" si="28"/>
        <v/>
      </c>
      <c r="IF53" s="195"/>
      <c r="IG53" s="678" t="str">
        <f t="shared" si="29"/>
        <v/>
      </c>
      <c r="IH53" s="144"/>
      <c r="II53" s="144"/>
      <c r="IJ53" s="144"/>
      <c r="IK53" s="144"/>
      <c r="IL53" s="144"/>
      <c r="IM53" s="144"/>
      <c r="IN53" s="144"/>
      <c r="IO53" s="144"/>
      <c r="IP53" s="144"/>
      <c r="IQ53" s="144"/>
      <c r="IR53" s="144"/>
      <c r="IS53" s="144"/>
      <c r="IT53" s="144"/>
      <c r="IU53" s="144"/>
      <c r="IV53" s="144"/>
      <c r="IW53" s="144"/>
      <c r="IX53" s="144"/>
      <c r="IY53" s="144"/>
      <c r="IZ53" s="144"/>
      <c r="JA53" s="144"/>
      <c r="JB53" s="144"/>
      <c r="JC53" s="144"/>
      <c r="JD53" s="144"/>
      <c r="JE53" s="677" t="str">
        <f t="shared" si="30"/>
        <v/>
      </c>
      <c r="JF53" s="195"/>
      <c r="JG53" s="678" t="str">
        <f t="shared" si="31"/>
        <v/>
      </c>
      <c r="JH53" s="144"/>
      <c r="JI53" s="144"/>
      <c r="JJ53" s="144"/>
      <c r="JK53" s="144"/>
      <c r="JL53" s="144"/>
      <c r="JM53" s="144"/>
      <c r="JN53" s="144"/>
      <c r="JO53" s="144"/>
      <c r="JP53" s="144"/>
      <c r="JQ53" s="144"/>
      <c r="JR53" s="144"/>
      <c r="JS53" s="144"/>
      <c r="JT53" s="144"/>
      <c r="JU53" s="144"/>
      <c r="JV53" s="144"/>
      <c r="JW53" s="144"/>
      <c r="JX53" s="144"/>
      <c r="JY53" s="144"/>
      <c r="JZ53" s="144"/>
      <c r="KA53" s="144"/>
      <c r="KB53" s="144"/>
      <c r="KC53" s="144"/>
      <c r="KD53" s="144"/>
      <c r="KE53" s="677" t="str">
        <f t="shared" si="32"/>
        <v/>
      </c>
    </row>
    <row r="54" spans="2:291" ht="15" customHeight="1">
      <c r="B54" s="310">
        <v>32</v>
      </c>
      <c r="C54" s="303"/>
      <c r="D54" s="675"/>
      <c r="E54" s="144"/>
      <c r="F54" s="144"/>
      <c r="G54" s="678" t="str">
        <f t="shared" si="11"/>
        <v/>
      </c>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677" t="str">
        <f t="shared" si="12"/>
        <v/>
      </c>
      <c r="AF54" s="195"/>
      <c r="AG54" s="678" t="str">
        <f t="shared" si="13"/>
        <v/>
      </c>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677" t="str">
        <f t="shared" si="14"/>
        <v/>
      </c>
      <c r="BF54" s="195"/>
      <c r="BG54" s="678" t="str">
        <f t="shared" si="15"/>
        <v/>
      </c>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677" t="str">
        <f t="shared" si="16"/>
        <v/>
      </c>
      <c r="CF54" s="195"/>
      <c r="CG54" s="678" t="str">
        <f t="shared" si="17"/>
        <v/>
      </c>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677" t="str">
        <f t="shared" si="18"/>
        <v/>
      </c>
      <c r="DF54" s="195"/>
      <c r="DG54" s="678" t="str">
        <f t="shared" si="19"/>
        <v/>
      </c>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677" t="str">
        <f t="shared" si="20"/>
        <v/>
      </c>
      <c r="EF54" s="195"/>
      <c r="EG54" s="678" t="str">
        <f t="shared" si="21"/>
        <v/>
      </c>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677" t="str">
        <f t="shared" si="22"/>
        <v/>
      </c>
      <c r="FF54" s="195"/>
      <c r="FG54" s="678" t="str">
        <f t="shared" si="23"/>
        <v/>
      </c>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677" t="str">
        <f t="shared" si="24"/>
        <v/>
      </c>
      <c r="GF54" s="195"/>
      <c r="GG54" s="678" t="str">
        <f t="shared" si="25"/>
        <v/>
      </c>
      <c r="GH54" s="144"/>
      <c r="GI54" s="144"/>
      <c r="GJ54" s="144"/>
      <c r="GK54" s="144"/>
      <c r="GL54" s="144"/>
      <c r="GM54" s="144"/>
      <c r="GN54" s="144"/>
      <c r="GO54" s="144"/>
      <c r="GP54" s="144"/>
      <c r="GQ54" s="144"/>
      <c r="GR54" s="144"/>
      <c r="GS54" s="144"/>
      <c r="GT54" s="144"/>
      <c r="GU54" s="144"/>
      <c r="GV54" s="144"/>
      <c r="GW54" s="144"/>
      <c r="GX54" s="144"/>
      <c r="GY54" s="144"/>
      <c r="GZ54" s="144"/>
      <c r="HA54" s="144"/>
      <c r="HB54" s="144"/>
      <c r="HC54" s="144"/>
      <c r="HD54" s="144"/>
      <c r="HE54" s="677" t="str">
        <f t="shared" si="26"/>
        <v/>
      </c>
      <c r="HF54" s="195"/>
      <c r="HG54" s="678" t="str">
        <f t="shared" si="27"/>
        <v/>
      </c>
      <c r="HH54" s="144"/>
      <c r="HI54" s="144"/>
      <c r="HJ54" s="144"/>
      <c r="HK54" s="144"/>
      <c r="HL54" s="144"/>
      <c r="HM54" s="144"/>
      <c r="HN54" s="144"/>
      <c r="HO54" s="144"/>
      <c r="HP54" s="144"/>
      <c r="HQ54" s="144"/>
      <c r="HR54" s="144"/>
      <c r="HS54" s="144"/>
      <c r="HT54" s="144"/>
      <c r="HU54" s="144"/>
      <c r="HV54" s="144"/>
      <c r="HW54" s="144"/>
      <c r="HX54" s="144"/>
      <c r="HY54" s="144"/>
      <c r="HZ54" s="144"/>
      <c r="IA54" s="144"/>
      <c r="IB54" s="144"/>
      <c r="IC54" s="144"/>
      <c r="ID54" s="144"/>
      <c r="IE54" s="677" t="str">
        <f t="shared" si="28"/>
        <v/>
      </c>
      <c r="IF54" s="195"/>
      <c r="IG54" s="678" t="str">
        <f t="shared" si="29"/>
        <v/>
      </c>
      <c r="IH54" s="144"/>
      <c r="II54" s="144"/>
      <c r="IJ54" s="144"/>
      <c r="IK54" s="144"/>
      <c r="IL54" s="144"/>
      <c r="IM54" s="144"/>
      <c r="IN54" s="144"/>
      <c r="IO54" s="144"/>
      <c r="IP54" s="144"/>
      <c r="IQ54" s="144"/>
      <c r="IR54" s="144"/>
      <c r="IS54" s="144"/>
      <c r="IT54" s="144"/>
      <c r="IU54" s="144"/>
      <c r="IV54" s="144"/>
      <c r="IW54" s="144"/>
      <c r="IX54" s="144"/>
      <c r="IY54" s="144"/>
      <c r="IZ54" s="144"/>
      <c r="JA54" s="144"/>
      <c r="JB54" s="144"/>
      <c r="JC54" s="144"/>
      <c r="JD54" s="144"/>
      <c r="JE54" s="677" t="str">
        <f t="shared" si="30"/>
        <v/>
      </c>
      <c r="JF54" s="195"/>
      <c r="JG54" s="678" t="str">
        <f t="shared" si="31"/>
        <v/>
      </c>
      <c r="JH54" s="144"/>
      <c r="JI54" s="144"/>
      <c r="JJ54" s="144"/>
      <c r="JK54" s="144"/>
      <c r="JL54" s="144"/>
      <c r="JM54" s="144"/>
      <c r="JN54" s="144"/>
      <c r="JO54" s="144"/>
      <c r="JP54" s="144"/>
      <c r="JQ54" s="144"/>
      <c r="JR54" s="144"/>
      <c r="JS54" s="144"/>
      <c r="JT54" s="144"/>
      <c r="JU54" s="144"/>
      <c r="JV54" s="144"/>
      <c r="JW54" s="144"/>
      <c r="JX54" s="144"/>
      <c r="JY54" s="144"/>
      <c r="JZ54" s="144"/>
      <c r="KA54" s="144"/>
      <c r="KB54" s="144"/>
      <c r="KC54" s="144"/>
      <c r="KD54" s="144"/>
      <c r="KE54" s="677" t="str">
        <f t="shared" si="32"/>
        <v/>
      </c>
    </row>
    <row r="55" spans="2:291" ht="15" customHeight="1">
      <c r="B55" s="310">
        <v>33</v>
      </c>
      <c r="C55" s="303"/>
      <c r="D55" s="675"/>
      <c r="E55" s="144"/>
      <c r="F55" s="144"/>
      <c r="G55" s="678" t="str">
        <f t="shared" si="11"/>
        <v/>
      </c>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677" t="str">
        <f t="shared" si="12"/>
        <v/>
      </c>
      <c r="AF55" s="195"/>
      <c r="AG55" s="678" t="str">
        <f t="shared" si="13"/>
        <v/>
      </c>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677" t="str">
        <f t="shared" si="14"/>
        <v/>
      </c>
      <c r="BF55" s="195"/>
      <c r="BG55" s="678" t="str">
        <f t="shared" si="15"/>
        <v/>
      </c>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677" t="str">
        <f t="shared" si="16"/>
        <v/>
      </c>
      <c r="CF55" s="195"/>
      <c r="CG55" s="678" t="str">
        <f t="shared" si="17"/>
        <v/>
      </c>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677" t="str">
        <f t="shared" si="18"/>
        <v/>
      </c>
      <c r="DF55" s="195"/>
      <c r="DG55" s="678" t="str">
        <f t="shared" si="19"/>
        <v/>
      </c>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144"/>
      <c r="EE55" s="677" t="str">
        <f t="shared" si="20"/>
        <v/>
      </c>
      <c r="EF55" s="195"/>
      <c r="EG55" s="678" t="str">
        <f t="shared" si="21"/>
        <v/>
      </c>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677" t="str">
        <f t="shared" si="22"/>
        <v/>
      </c>
      <c r="FF55" s="195"/>
      <c r="FG55" s="678" t="str">
        <f t="shared" si="23"/>
        <v/>
      </c>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677" t="str">
        <f t="shared" si="24"/>
        <v/>
      </c>
      <c r="GF55" s="195"/>
      <c r="GG55" s="678" t="str">
        <f t="shared" si="25"/>
        <v/>
      </c>
      <c r="GH55" s="144"/>
      <c r="GI55" s="144"/>
      <c r="GJ55" s="144"/>
      <c r="GK55" s="144"/>
      <c r="GL55" s="144"/>
      <c r="GM55" s="144"/>
      <c r="GN55" s="144"/>
      <c r="GO55" s="144"/>
      <c r="GP55" s="144"/>
      <c r="GQ55" s="144"/>
      <c r="GR55" s="144"/>
      <c r="GS55" s="144"/>
      <c r="GT55" s="144"/>
      <c r="GU55" s="144"/>
      <c r="GV55" s="144"/>
      <c r="GW55" s="144"/>
      <c r="GX55" s="144"/>
      <c r="GY55" s="144"/>
      <c r="GZ55" s="144"/>
      <c r="HA55" s="144"/>
      <c r="HB55" s="144"/>
      <c r="HC55" s="144"/>
      <c r="HD55" s="144"/>
      <c r="HE55" s="677" t="str">
        <f t="shared" si="26"/>
        <v/>
      </c>
      <c r="HF55" s="195"/>
      <c r="HG55" s="678" t="str">
        <f t="shared" si="27"/>
        <v/>
      </c>
      <c r="HH55" s="144"/>
      <c r="HI55" s="144"/>
      <c r="HJ55" s="144"/>
      <c r="HK55" s="144"/>
      <c r="HL55" s="144"/>
      <c r="HM55" s="144"/>
      <c r="HN55" s="144"/>
      <c r="HO55" s="144"/>
      <c r="HP55" s="144"/>
      <c r="HQ55" s="144"/>
      <c r="HR55" s="144"/>
      <c r="HS55" s="144"/>
      <c r="HT55" s="144"/>
      <c r="HU55" s="144"/>
      <c r="HV55" s="144"/>
      <c r="HW55" s="144"/>
      <c r="HX55" s="144"/>
      <c r="HY55" s="144"/>
      <c r="HZ55" s="144"/>
      <c r="IA55" s="144"/>
      <c r="IB55" s="144"/>
      <c r="IC55" s="144"/>
      <c r="ID55" s="144"/>
      <c r="IE55" s="677" t="str">
        <f t="shared" si="28"/>
        <v/>
      </c>
      <c r="IF55" s="195"/>
      <c r="IG55" s="678" t="str">
        <f t="shared" si="29"/>
        <v/>
      </c>
      <c r="IH55" s="144"/>
      <c r="II55" s="144"/>
      <c r="IJ55" s="144"/>
      <c r="IK55" s="144"/>
      <c r="IL55" s="144"/>
      <c r="IM55" s="144"/>
      <c r="IN55" s="144"/>
      <c r="IO55" s="144"/>
      <c r="IP55" s="144"/>
      <c r="IQ55" s="144"/>
      <c r="IR55" s="144"/>
      <c r="IS55" s="144"/>
      <c r="IT55" s="144"/>
      <c r="IU55" s="144"/>
      <c r="IV55" s="144"/>
      <c r="IW55" s="144"/>
      <c r="IX55" s="144"/>
      <c r="IY55" s="144"/>
      <c r="IZ55" s="144"/>
      <c r="JA55" s="144"/>
      <c r="JB55" s="144"/>
      <c r="JC55" s="144"/>
      <c r="JD55" s="144"/>
      <c r="JE55" s="677" t="str">
        <f t="shared" si="30"/>
        <v/>
      </c>
      <c r="JF55" s="195"/>
      <c r="JG55" s="678" t="str">
        <f t="shared" si="31"/>
        <v/>
      </c>
      <c r="JH55" s="144"/>
      <c r="JI55" s="144"/>
      <c r="JJ55" s="144"/>
      <c r="JK55" s="144"/>
      <c r="JL55" s="144"/>
      <c r="JM55" s="144"/>
      <c r="JN55" s="144"/>
      <c r="JO55" s="144"/>
      <c r="JP55" s="144"/>
      <c r="JQ55" s="144"/>
      <c r="JR55" s="144"/>
      <c r="JS55" s="144"/>
      <c r="JT55" s="144"/>
      <c r="JU55" s="144"/>
      <c r="JV55" s="144"/>
      <c r="JW55" s="144"/>
      <c r="JX55" s="144"/>
      <c r="JY55" s="144"/>
      <c r="JZ55" s="144"/>
      <c r="KA55" s="144"/>
      <c r="KB55" s="144"/>
      <c r="KC55" s="144"/>
      <c r="KD55" s="144"/>
      <c r="KE55" s="677" t="str">
        <f t="shared" si="32"/>
        <v/>
      </c>
    </row>
    <row r="56" spans="2:291" ht="15" customHeight="1">
      <c r="B56" s="310">
        <v>34</v>
      </c>
      <c r="C56" s="303"/>
      <c r="D56" s="675"/>
      <c r="E56" s="144"/>
      <c r="F56" s="144"/>
      <c r="G56" s="678" t="str">
        <f t="shared" si="11"/>
        <v/>
      </c>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677" t="str">
        <f t="shared" si="12"/>
        <v/>
      </c>
      <c r="AF56" s="195"/>
      <c r="AG56" s="678" t="str">
        <f t="shared" si="13"/>
        <v/>
      </c>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677" t="str">
        <f t="shared" si="14"/>
        <v/>
      </c>
      <c r="BF56" s="195"/>
      <c r="BG56" s="678" t="str">
        <f t="shared" si="15"/>
        <v/>
      </c>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677" t="str">
        <f t="shared" si="16"/>
        <v/>
      </c>
      <c r="CF56" s="195"/>
      <c r="CG56" s="678" t="str">
        <f t="shared" si="17"/>
        <v/>
      </c>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677" t="str">
        <f t="shared" si="18"/>
        <v/>
      </c>
      <c r="DF56" s="195"/>
      <c r="DG56" s="678" t="str">
        <f t="shared" si="19"/>
        <v/>
      </c>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144"/>
      <c r="EE56" s="677" t="str">
        <f t="shared" si="20"/>
        <v/>
      </c>
      <c r="EF56" s="195"/>
      <c r="EG56" s="678" t="str">
        <f t="shared" si="21"/>
        <v/>
      </c>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677" t="str">
        <f t="shared" si="22"/>
        <v/>
      </c>
      <c r="FF56" s="195"/>
      <c r="FG56" s="678" t="str">
        <f t="shared" si="23"/>
        <v/>
      </c>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677" t="str">
        <f t="shared" si="24"/>
        <v/>
      </c>
      <c r="GF56" s="195"/>
      <c r="GG56" s="678" t="str">
        <f t="shared" si="25"/>
        <v/>
      </c>
      <c r="GH56" s="144"/>
      <c r="GI56" s="144"/>
      <c r="GJ56" s="144"/>
      <c r="GK56" s="144"/>
      <c r="GL56" s="144"/>
      <c r="GM56" s="144"/>
      <c r="GN56" s="144"/>
      <c r="GO56" s="144"/>
      <c r="GP56" s="144"/>
      <c r="GQ56" s="144"/>
      <c r="GR56" s="144"/>
      <c r="GS56" s="144"/>
      <c r="GT56" s="144"/>
      <c r="GU56" s="144"/>
      <c r="GV56" s="144"/>
      <c r="GW56" s="144"/>
      <c r="GX56" s="144"/>
      <c r="GY56" s="144"/>
      <c r="GZ56" s="144"/>
      <c r="HA56" s="144"/>
      <c r="HB56" s="144"/>
      <c r="HC56" s="144"/>
      <c r="HD56" s="144"/>
      <c r="HE56" s="677" t="str">
        <f t="shared" si="26"/>
        <v/>
      </c>
      <c r="HF56" s="195"/>
      <c r="HG56" s="678" t="str">
        <f t="shared" si="27"/>
        <v/>
      </c>
      <c r="HH56" s="144"/>
      <c r="HI56" s="144"/>
      <c r="HJ56" s="144"/>
      <c r="HK56" s="144"/>
      <c r="HL56" s="144"/>
      <c r="HM56" s="144"/>
      <c r="HN56" s="144"/>
      <c r="HO56" s="144"/>
      <c r="HP56" s="144"/>
      <c r="HQ56" s="144"/>
      <c r="HR56" s="144"/>
      <c r="HS56" s="144"/>
      <c r="HT56" s="144"/>
      <c r="HU56" s="144"/>
      <c r="HV56" s="144"/>
      <c r="HW56" s="144"/>
      <c r="HX56" s="144"/>
      <c r="HY56" s="144"/>
      <c r="HZ56" s="144"/>
      <c r="IA56" s="144"/>
      <c r="IB56" s="144"/>
      <c r="IC56" s="144"/>
      <c r="ID56" s="144"/>
      <c r="IE56" s="677" t="str">
        <f t="shared" si="28"/>
        <v/>
      </c>
      <c r="IF56" s="195"/>
      <c r="IG56" s="678" t="str">
        <f t="shared" si="29"/>
        <v/>
      </c>
      <c r="IH56" s="144"/>
      <c r="II56" s="144"/>
      <c r="IJ56" s="144"/>
      <c r="IK56" s="144"/>
      <c r="IL56" s="144"/>
      <c r="IM56" s="144"/>
      <c r="IN56" s="144"/>
      <c r="IO56" s="144"/>
      <c r="IP56" s="144"/>
      <c r="IQ56" s="144"/>
      <c r="IR56" s="144"/>
      <c r="IS56" s="144"/>
      <c r="IT56" s="144"/>
      <c r="IU56" s="144"/>
      <c r="IV56" s="144"/>
      <c r="IW56" s="144"/>
      <c r="IX56" s="144"/>
      <c r="IY56" s="144"/>
      <c r="IZ56" s="144"/>
      <c r="JA56" s="144"/>
      <c r="JB56" s="144"/>
      <c r="JC56" s="144"/>
      <c r="JD56" s="144"/>
      <c r="JE56" s="677" t="str">
        <f t="shared" si="30"/>
        <v/>
      </c>
      <c r="JF56" s="195"/>
      <c r="JG56" s="678" t="str">
        <f t="shared" si="31"/>
        <v/>
      </c>
      <c r="JH56" s="144"/>
      <c r="JI56" s="144"/>
      <c r="JJ56" s="144"/>
      <c r="JK56" s="144"/>
      <c r="JL56" s="144"/>
      <c r="JM56" s="144"/>
      <c r="JN56" s="144"/>
      <c r="JO56" s="144"/>
      <c r="JP56" s="144"/>
      <c r="JQ56" s="144"/>
      <c r="JR56" s="144"/>
      <c r="JS56" s="144"/>
      <c r="JT56" s="144"/>
      <c r="JU56" s="144"/>
      <c r="JV56" s="144"/>
      <c r="JW56" s="144"/>
      <c r="JX56" s="144"/>
      <c r="JY56" s="144"/>
      <c r="JZ56" s="144"/>
      <c r="KA56" s="144"/>
      <c r="KB56" s="144"/>
      <c r="KC56" s="144"/>
      <c r="KD56" s="144"/>
      <c r="KE56" s="677" t="str">
        <f t="shared" si="32"/>
        <v/>
      </c>
    </row>
    <row r="57" spans="2:291" ht="15" customHeight="1">
      <c r="B57" s="310">
        <v>35</v>
      </c>
      <c r="C57" s="303"/>
      <c r="D57" s="675"/>
      <c r="E57" s="144"/>
      <c r="F57" s="144"/>
      <c r="G57" s="678" t="str">
        <f t="shared" si="11"/>
        <v/>
      </c>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677" t="str">
        <f t="shared" si="12"/>
        <v/>
      </c>
      <c r="AF57" s="195"/>
      <c r="AG57" s="678" t="str">
        <f t="shared" si="13"/>
        <v/>
      </c>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677" t="str">
        <f t="shared" si="14"/>
        <v/>
      </c>
      <c r="BF57" s="195"/>
      <c r="BG57" s="678" t="str">
        <f t="shared" si="15"/>
        <v/>
      </c>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677" t="str">
        <f t="shared" si="16"/>
        <v/>
      </c>
      <c r="CF57" s="195"/>
      <c r="CG57" s="678" t="str">
        <f t="shared" si="17"/>
        <v/>
      </c>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677" t="str">
        <f t="shared" si="18"/>
        <v/>
      </c>
      <c r="DF57" s="195"/>
      <c r="DG57" s="678" t="str">
        <f t="shared" si="19"/>
        <v/>
      </c>
      <c r="DH57" s="144"/>
      <c r="DI57" s="144"/>
      <c r="DJ57" s="144"/>
      <c r="DK57" s="144"/>
      <c r="DL57" s="144"/>
      <c r="DM57" s="144"/>
      <c r="DN57" s="144"/>
      <c r="DO57" s="144"/>
      <c r="DP57" s="144"/>
      <c r="DQ57" s="144"/>
      <c r="DR57" s="144"/>
      <c r="DS57" s="144"/>
      <c r="DT57" s="144"/>
      <c r="DU57" s="144"/>
      <c r="DV57" s="144"/>
      <c r="DW57" s="144"/>
      <c r="DX57" s="144"/>
      <c r="DY57" s="144"/>
      <c r="DZ57" s="144"/>
      <c r="EA57" s="144"/>
      <c r="EB57" s="144"/>
      <c r="EC57" s="144"/>
      <c r="ED57" s="144"/>
      <c r="EE57" s="677" t="str">
        <f t="shared" si="20"/>
        <v/>
      </c>
      <c r="EF57" s="195"/>
      <c r="EG57" s="678" t="str">
        <f t="shared" si="21"/>
        <v/>
      </c>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677" t="str">
        <f t="shared" si="22"/>
        <v/>
      </c>
      <c r="FF57" s="195"/>
      <c r="FG57" s="678" t="str">
        <f t="shared" si="23"/>
        <v/>
      </c>
      <c r="FH57" s="144"/>
      <c r="FI57" s="144"/>
      <c r="FJ57" s="144"/>
      <c r="FK57" s="144"/>
      <c r="FL57" s="144"/>
      <c r="FM57" s="144"/>
      <c r="FN57" s="144"/>
      <c r="FO57" s="144"/>
      <c r="FP57" s="144"/>
      <c r="FQ57" s="144"/>
      <c r="FR57" s="144"/>
      <c r="FS57" s="144"/>
      <c r="FT57" s="144"/>
      <c r="FU57" s="144"/>
      <c r="FV57" s="144"/>
      <c r="FW57" s="144"/>
      <c r="FX57" s="144"/>
      <c r="FY57" s="144"/>
      <c r="FZ57" s="144"/>
      <c r="GA57" s="144"/>
      <c r="GB57" s="144"/>
      <c r="GC57" s="144"/>
      <c r="GD57" s="144"/>
      <c r="GE57" s="677" t="str">
        <f t="shared" si="24"/>
        <v/>
      </c>
      <c r="GF57" s="195"/>
      <c r="GG57" s="678" t="str">
        <f t="shared" si="25"/>
        <v/>
      </c>
      <c r="GH57" s="144"/>
      <c r="GI57" s="144"/>
      <c r="GJ57" s="144"/>
      <c r="GK57" s="144"/>
      <c r="GL57" s="144"/>
      <c r="GM57" s="144"/>
      <c r="GN57" s="144"/>
      <c r="GO57" s="144"/>
      <c r="GP57" s="144"/>
      <c r="GQ57" s="144"/>
      <c r="GR57" s="144"/>
      <c r="GS57" s="144"/>
      <c r="GT57" s="144"/>
      <c r="GU57" s="144"/>
      <c r="GV57" s="144"/>
      <c r="GW57" s="144"/>
      <c r="GX57" s="144"/>
      <c r="GY57" s="144"/>
      <c r="GZ57" s="144"/>
      <c r="HA57" s="144"/>
      <c r="HB57" s="144"/>
      <c r="HC57" s="144"/>
      <c r="HD57" s="144"/>
      <c r="HE57" s="677" t="str">
        <f t="shared" si="26"/>
        <v/>
      </c>
      <c r="HF57" s="195"/>
      <c r="HG57" s="678" t="str">
        <f t="shared" si="27"/>
        <v/>
      </c>
      <c r="HH57" s="144"/>
      <c r="HI57" s="144"/>
      <c r="HJ57" s="144"/>
      <c r="HK57" s="144"/>
      <c r="HL57" s="144"/>
      <c r="HM57" s="144"/>
      <c r="HN57" s="144"/>
      <c r="HO57" s="144"/>
      <c r="HP57" s="144"/>
      <c r="HQ57" s="144"/>
      <c r="HR57" s="144"/>
      <c r="HS57" s="144"/>
      <c r="HT57" s="144"/>
      <c r="HU57" s="144"/>
      <c r="HV57" s="144"/>
      <c r="HW57" s="144"/>
      <c r="HX57" s="144"/>
      <c r="HY57" s="144"/>
      <c r="HZ57" s="144"/>
      <c r="IA57" s="144"/>
      <c r="IB57" s="144"/>
      <c r="IC57" s="144"/>
      <c r="ID57" s="144"/>
      <c r="IE57" s="677" t="str">
        <f t="shared" si="28"/>
        <v/>
      </c>
      <c r="IF57" s="195"/>
      <c r="IG57" s="678" t="str">
        <f t="shared" si="29"/>
        <v/>
      </c>
      <c r="IH57" s="144"/>
      <c r="II57" s="144"/>
      <c r="IJ57" s="144"/>
      <c r="IK57" s="144"/>
      <c r="IL57" s="144"/>
      <c r="IM57" s="144"/>
      <c r="IN57" s="144"/>
      <c r="IO57" s="144"/>
      <c r="IP57" s="144"/>
      <c r="IQ57" s="144"/>
      <c r="IR57" s="144"/>
      <c r="IS57" s="144"/>
      <c r="IT57" s="144"/>
      <c r="IU57" s="144"/>
      <c r="IV57" s="144"/>
      <c r="IW57" s="144"/>
      <c r="IX57" s="144"/>
      <c r="IY57" s="144"/>
      <c r="IZ57" s="144"/>
      <c r="JA57" s="144"/>
      <c r="JB57" s="144"/>
      <c r="JC57" s="144"/>
      <c r="JD57" s="144"/>
      <c r="JE57" s="677" t="str">
        <f t="shared" si="30"/>
        <v/>
      </c>
      <c r="JF57" s="195"/>
      <c r="JG57" s="678" t="str">
        <f t="shared" si="31"/>
        <v/>
      </c>
      <c r="JH57" s="144"/>
      <c r="JI57" s="144"/>
      <c r="JJ57" s="144"/>
      <c r="JK57" s="144"/>
      <c r="JL57" s="144"/>
      <c r="JM57" s="144"/>
      <c r="JN57" s="144"/>
      <c r="JO57" s="144"/>
      <c r="JP57" s="144"/>
      <c r="JQ57" s="144"/>
      <c r="JR57" s="144"/>
      <c r="JS57" s="144"/>
      <c r="JT57" s="144"/>
      <c r="JU57" s="144"/>
      <c r="JV57" s="144"/>
      <c r="JW57" s="144"/>
      <c r="JX57" s="144"/>
      <c r="JY57" s="144"/>
      <c r="JZ57" s="144"/>
      <c r="KA57" s="144"/>
      <c r="KB57" s="144"/>
      <c r="KC57" s="144"/>
      <c r="KD57" s="144"/>
      <c r="KE57" s="677" t="str">
        <f t="shared" si="32"/>
        <v/>
      </c>
    </row>
    <row r="58" spans="2:291" ht="15" customHeight="1">
      <c r="B58" s="310">
        <v>36</v>
      </c>
      <c r="C58" s="303"/>
      <c r="D58" s="675"/>
      <c r="E58" s="144"/>
      <c r="F58" s="144"/>
      <c r="G58" s="678" t="str">
        <f t="shared" si="11"/>
        <v/>
      </c>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677" t="str">
        <f t="shared" si="12"/>
        <v/>
      </c>
      <c r="AF58" s="195"/>
      <c r="AG58" s="678" t="str">
        <f t="shared" si="13"/>
        <v/>
      </c>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677" t="str">
        <f t="shared" si="14"/>
        <v/>
      </c>
      <c r="BF58" s="195"/>
      <c r="BG58" s="678" t="str">
        <f t="shared" si="15"/>
        <v/>
      </c>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677" t="str">
        <f t="shared" si="16"/>
        <v/>
      </c>
      <c r="CF58" s="195"/>
      <c r="CG58" s="678" t="str">
        <f t="shared" si="17"/>
        <v/>
      </c>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677" t="str">
        <f t="shared" si="18"/>
        <v/>
      </c>
      <c r="DF58" s="195"/>
      <c r="DG58" s="678" t="str">
        <f t="shared" si="19"/>
        <v/>
      </c>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144"/>
      <c r="EE58" s="677" t="str">
        <f t="shared" si="20"/>
        <v/>
      </c>
      <c r="EF58" s="195"/>
      <c r="EG58" s="678" t="str">
        <f t="shared" si="21"/>
        <v/>
      </c>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677" t="str">
        <f t="shared" si="22"/>
        <v/>
      </c>
      <c r="FF58" s="195"/>
      <c r="FG58" s="678" t="str">
        <f t="shared" si="23"/>
        <v/>
      </c>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677" t="str">
        <f t="shared" si="24"/>
        <v/>
      </c>
      <c r="GF58" s="195"/>
      <c r="GG58" s="678" t="str">
        <f t="shared" si="25"/>
        <v/>
      </c>
      <c r="GH58" s="144"/>
      <c r="GI58" s="144"/>
      <c r="GJ58" s="144"/>
      <c r="GK58" s="144"/>
      <c r="GL58" s="144"/>
      <c r="GM58" s="144"/>
      <c r="GN58" s="144"/>
      <c r="GO58" s="144"/>
      <c r="GP58" s="144"/>
      <c r="GQ58" s="144"/>
      <c r="GR58" s="144"/>
      <c r="GS58" s="144"/>
      <c r="GT58" s="144"/>
      <c r="GU58" s="144"/>
      <c r="GV58" s="144"/>
      <c r="GW58" s="144"/>
      <c r="GX58" s="144"/>
      <c r="GY58" s="144"/>
      <c r="GZ58" s="144"/>
      <c r="HA58" s="144"/>
      <c r="HB58" s="144"/>
      <c r="HC58" s="144"/>
      <c r="HD58" s="144"/>
      <c r="HE58" s="677" t="str">
        <f t="shared" si="26"/>
        <v/>
      </c>
      <c r="HF58" s="195"/>
      <c r="HG58" s="678" t="str">
        <f t="shared" si="27"/>
        <v/>
      </c>
      <c r="HH58" s="144"/>
      <c r="HI58" s="144"/>
      <c r="HJ58" s="144"/>
      <c r="HK58" s="144"/>
      <c r="HL58" s="144"/>
      <c r="HM58" s="144"/>
      <c r="HN58" s="144"/>
      <c r="HO58" s="144"/>
      <c r="HP58" s="144"/>
      <c r="HQ58" s="144"/>
      <c r="HR58" s="144"/>
      <c r="HS58" s="144"/>
      <c r="HT58" s="144"/>
      <c r="HU58" s="144"/>
      <c r="HV58" s="144"/>
      <c r="HW58" s="144"/>
      <c r="HX58" s="144"/>
      <c r="HY58" s="144"/>
      <c r="HZ58" s="144"/>
      <c r="IA58" s="144"/>
      <c r="IB58" s="144"/>
      <c r="IC58" s="144"/>
      <c r="ID58" s="144"/>
      <c r="IE58" s="677" t="str">
        <f t="shared" si="28"/>
        <v/>
      </c>
      <c r="IF58" s="195"/>
      <c r="IG58" s="678" t="str">
        <f t="shared" si="29"/>
        <v/>
      </c>
      <c r="IH58" s="144"/>
      <c r="II58" s="144"/>
      <c r="IJ58" s="144"/>
      <c r="IK58" s="144"/>
      <c r="IL58" s="144"/>
      <c r="IM58" s="144"/>
      <c r="IN58" s="144"/>
      <c r="IO58" s="144"/>
      <c r="IP58" s="144"/>
      <c r="IQ58" s="144"/>
      <c r="IR58" s="144"/>
      <c r="IS58" s="144"/>
      <c r="IT58" s="144"/>
      <c r="IU58" s="144"/>
      <c r="IV58" s="144"/>
      <c r="IW58" s="144"/>
      <c r="IX58" s="144"/>
      <c r="IY58" s="144"/>
      <c r="IZ58" s="144"/>
      <c r="JA58" s="144"/>
      <c r="JB58" s="144"/>
      <c r="JC58" s="144"/>
      <c r="JD58" s="144"/>
      <c r="JE58" s="677" t="str">
        <f t="shared" si="30"/>
        <v/>
      </c>
      <c r="JF58" s="195"/>
      <c r="JG58" s="678" t="str">
        <f t="shared" si="31"/>
        <v/>
      </c>
      <c r="JH58" s="144"/>
      <c r="JI58" s="144"/>
      <c r="JJ58" s="144"/>
      <c r="JK58" s="144"/>
      <c r="JL58" s="144"/>
      <c r="JM58" s="144"/>
      <c r="JN58" s="144"/>
      <c r="JO58" s="144"/>
      <c r="JP58" s="144"/>
      <c r="JQ58" s="144"/>
      <c r="JR58" s="144"/>
      <c r="JS58" s="144"/>
      <c r="JT58" s="144"/>
      <c r="JU58" s="144"/>
      <c r="JV58" s="144"/>
      <c r="JW58" s="144"/>
      <c r="JX58" s="144"/>
      <c r="JY58" s="144"/>
      <c r="JZ58" s="144"/>
      <c r="KA58" s="144"/>
      <c r="KB58" s="144"/>
      <c r="KC58" s="144"/>
      <c r="KD58" s="144"/>
      <c r="KE58" s="677" t="str">
        <f t="shared" si="32"/>
        <v/>
      </c>
    </row>
    <row r="59" spans="2:291" ht="15" customHeight="1">
      <c r="B59" s="310">
        <v>37</v>
      </c>
      <c r="C59" s="303"/>
      <c r="D59" s="675"/>
      <c r="E59" s="144"/>
      <c r="F59" s="144"/>
      <c r="G59" s="678" t="str">
        <f t="shared" si="11"/>
        <v/>
      </c>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677" t="str">
        <f t="shared" si="12"/>
        <v/>
      </c>
      <c r="AF59" s="195"/>
      <c r="AG59" s="678" t="str">
        <f t="shared" si="13"/>
        <v/>
      </c>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677" t="str">
        <f t="shared" si="14"/>
        <v/>
      </c>
      <c r="BF59" s="195"/>
      <c r="BG59" s="678" t="str">
        <f t="shared" si="15"/>
        <v/>
      </c>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677" t="str">
        <f t="shared" si="16"/>
        <v/>
      </c>
      <c r="CF59" s="195"/>
      <c r="CG59" s="678" t="str">
        <f t="shared" si="17"/>
        <v/>
      </c>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677" t="str">
        <f t="shared" si="18"/>
        <v/>
      </c>
      <c r="DF59" s="195"/>
      <c r="DG59" s="678" t="str">
        <f t="shared" si="19"/>
        <v/>
      </c>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677" t="str">
        <f t="shared" si="20"/>
        <v/>
      </c>
      <c r="EF59" s="195"/>
      <c r="EG59" s="678" t="str">
        <f t="shared" si="21"/>
        <v/>
      </c>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677" t="str">
        <f t="shared" si="22"/>
        <v/>
      </c>
      <c r="FF59" s="195"/>
      <c r="FG59" s="678" t="str">
        <f t="shared" si="23"/>
        <v/>
      </c>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677" t="str">
        <f t="shared" si="24"/>
        <v/>
      </c>
      <c r="GF59" s="195"/>
      <c r="GG59" s="678" t="str">
        <f t="shared" si="25"/>
        <v/>
      </c>
      <c r="GH59" s="144"/>
      <c r="GI59" s="144"/>
      <c r="GJ59" s="144"/>
      <c r="GK59" s="144"/>
      <c r="GL59" s="144"/>
      <c r="GM59" s="144"/>
      <c r="GN59" s="144"/>
      <c r="GO59" s="144"/>
      <c r="GP59" s="144"/>
      <c r="GQ59" s="144"/>
      <c r="GR59" s="144"/>
      <c r="GS59" s="144"/>
      <c r="GT59" s="144"/>
      <c r="GU59" s="144"/>
      <c r="GV59" s="144"/>
      <c r="GW59" s="144"/>
      <c r="GX59" s="144"/>
      <c r="GY59" s="144"/>
      <c r="GZ59" s="144"/>
      <c r="HA59" s="144"/>
      <c r="HB59" s="144"/>
      <c r="HC59" s="144"/>
      <c r="HD59" s="144"/>
      <c r="HE59" s="677" t="str">
        <f t="shared" si="26"/>
        <v/>
      </c>
      <c r="HF59" s="195"/>
      <c r="HG59" s="678" t="str">
        <f t="shared" si="27"/>
        <v/>
      </c>
      <c r="HH59" s="144"/>
      <c r="HI59" s="144"/>
      <c r="HJ59" s="144"/>
      <c r="HK59" s="144"/>
      <c r="HL59" s="144"/>
      <c r="HM59" s="144"/>
      <c r="HN59" s="144"/>
      <c r="HO59" s="144"/>
      <c r="HP59" s="144"/>
      <c r="HQ59" s="144"/>
      <c r="HR59" s="144"/>
      <c r="HS59" s="144"/>
      <c r="HT59" s="144"/>
      <c r="HU59" s="144"/>
      <c r="HV59" s="144"/>
      <c r="HW59" s="144"/>
      <c r="HX59" s="144"/>
      <c r="HY59" s="144"/>
      <c r="HZ59" s="144"/>
      <c r="IA59" s="144"/>
      <c r="IB59" s="144"/>
      <c r="IC59" s="144"/>
      <c r="ID59" s="144"/>
      <c r="IE59" s="677" t="str">
        <f t="shared" si="28"/>
        <v/>
      </c>
      <c r="IF59" s="195"/>
      <c r="IG59" s="678" t="str">
        <f t="shared" si="29"/>
        <v/>
      </c>
      <c r="IH59" s="144"/>
      <c r="II59" s="144"/>
      <c r="IJ59" s="144"/>
      <c r="IK59" s="144"/>
      <c r="IL59" s="144"/>
      <c r="IM59" s="144"/>
      <c r="IN59" s="144"/>
      <c r="IO59" s="144"/>
      <c r="IP59" s="144"/>
      <c r="IQ59" s="144"/>
      <c r="IR59" s="144"/>
      <c r="IS59" s="144"/>
      <c r="IT59" s="144"/>
      <c r="IU59" s="144"/>
      <c r="IV59" s="144"/>
      <c r="IW59" s="144"/>
      <c r="IX59" s="144"/>
      <c r="IY59" s="144"/>
      <c r="IZ59" s="144"/>
      <c r="JA59" s="144"/>
      <c r="JB59" s="144"/>
      <c r="JC59" s="144"/>
      <c r="JD59" s="144"/>
      <c r="JE59" s="677" t="str">
        <f t="shared" si="30"/>
        <v/>
      </c>
      <c r="JF59" s="195"/>
      <c r="JG59" s="678" t="str">
        <f t="shared" si="31"/>
        <v/>
      </c>
      <c r="JH59" s="144"/>
      <c r="JI59" s="144"/>
      <c r="JJ59" s="144"/>
      <c r="JK59" s="144"/>
      <c r="JL59" s="144"/>
      <c r="JM59" s="144"/>
      <c r="JN59" s="144"/>
      <c r="JO59" s="144"/>
      <c r="JP59" s="144"/>
      <c r="JQ59" s="144"/>
      <c r="JR59" s="144"/>
      <c r="JS59" s="144"/>
      <c r="JT59" s="144"/>
      <c r="JU59" s="144"/>
      <c r="JV59" s="144"/>
      <c r="JW59" s="144"/>
      <c r="JX59" s="144"/>
      <c r="JY59" s="144"/>
      <c r="JZ59" s="144"/>
      <c r="KA59" s="144"/>
      <c r="KB59" s="144"/>
      <c r="KC59" s="144"/>
      <c r="KD59" s="144"/>
      <c r="KE59" s="677" t="str">
        <f t="shared" si="32"/>
        <v/>
      </c>
    </row>
    <row r="60" spans="2:291" ht="15" customHeight="1">
      <c r="B60" s="310">
        <v>38</v>
      </c>
      <c r="C60" s="303"/>
      <c r="D60" s="675"/>
      <c r="E60" s="144"/>
      <c r="F60" s="144"/>
      <c r="G60" s="678" t="str">
        <f t="shared" si="11"/>
        <v/>
      </c>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677" t="str">
        <f t="shared" si="12"/>
        <v/>
      </c>
      <c r="AF60" s="195"/>
      <c r="AG60" s="678" t="str">
        <f t="shared" si="13"/>
        <v/>
      </c>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677" t="str">
        <f t="shared" si="14"/>
        <v/>
      </c>
      <c r="BF60" s="195"/>
      <c r="BG60" s="678" t="str">
        <f t="shared" si="15"/>
        <v/>
      </c>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677" t="str">
        <f t="shared" si="16"/>
        <v/>
      </c>
      <c r="CF60" s="195"/>
      <c r="CG60" s="678" t="str">
        <f t="shared" si="17"/>
        <v/>
      </c>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677" t="str">
        <f t="shared" si="18"/>
        <v/>
      </c>
      <c r="DF60" s="195"/>
      <c r="DG60" s="678" t="str">
        <f t="shared" si="19"/>
        <v/>
      </c>
      <c r="DH60" s="144"/>
      <c r="DI60" s="144"/>
      <c r="DJ60" s="144"/>
      <c r="DK60" s="144"/>
      <c r="DL60" s="144"/>
      <c r="DM60" s="144"/>
      <c r="DN60" s="144"/>
      <c r="DO60" s="144"/>
      <c r="DP60" s="144"/>
      <c r="DQ60" s="144"/>
      <c r="DR60" s="144"/>
      <c r="DS60" s="144"/>
      <c r="DT60" s="144"/>
      <c r="DU60" s="144"/>
      <c r="DV60" s="144"/>
      <c r="DW60" s="144"/>
      <c r="DX60" s="144"/>
      <c r="DY60" s="144"/>
      <c r="DZ60" s="144"/>
      <c r="EA60" s="144"/>
      <c r="EB60" s="144"/>
      <c r="EC60" s="144"/>
      <c r="ED60" s="144"/>
      <c r="EE60" s="677" t="str">
        <f t="shared" si="20"/>
        <v/>
      </c>
      <c r="EF60" s="195"/>
      <c r="EG60" s="678" t="str">
        <f t="shared" si="21"/>
        <v/>
      </c>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677" t="str">
        <f t="shared" si="22"/>
        <v/>
      </c>
      <c r="FF60" s="195"/>
      <c r="FG60" s="678" t="str">
        <f t="shared" si="23"/>
        <v/>
      </c>
      <c r="FH60" s="144"/>
      <c r="FI60" s="144"/>
      <c r="FJ60" s="144"/>
      <c r="FK60" s="144"/>
      <c r="FL60" s="144"/>
      <c r="FM60" s="144"/>
      <c r="FN60" s="144"/>
      <c r="FO60" s="144"/>
      <c r="FP60" s="144"/>
      <c r="FQ60" s="144"/>
      <c r="FR60" s="144"/>
      <c r="FS60" s="144"/>
      <c r="FT60" s="144"/>
      <c r="FU60" s="144"/>
      <c r="FV60" s="144"/>
      <c r="FW60" s="144"/>
      <c r="FX60" s="144"/>
      <c r="FY60" s="144"/>
      <c r="FZ60" s="144"/>
      <c r="GA60" s="144"/>
      <c r="GB60" s="144"/>
      <c r="GC60" s="144"/>
      <c r="GD60" s="144"/>
      <c r="GE60" s="677" t="str">
        <f t="shared" si="24"/>
        <v/>
      </c>
      <c r="GF60" s="195"/>
      <c r="GG60" s="678" t="str">
        <f t="shared" si="25"/>
        <v/>
      </c>
      <c r="GH60" s="144"/>
      <c r="GI60" s="144"/>
      <c r="GJ60" s="144"/>
      <c r="GK60" s="144"/>
      <c r="GL60" s="144"/>
      <c r="GM60" s="144"/>
      <c r="GN60" s="144"/>
      <c r="GO60" s="144"/>
      <c r="GP60" s="144"/>
      <c r="GQ60" s="144"/>
      <c r="GR60" s="144"/>
      <c r="GS60" s="144"/>
      <c r="GT60" s="144"/>
      <c r="GU60" s="144"/>
      <c r="GV60" s="144"/>
      <c r="GW60" s="144"/>
      <c r="GX60" s="144"/>
      <c r="GY60" s="144"/>
      <c r="GZ60" s="144"/>
      <c r="HA60" s="144"/>
      <c r="HB60" s="144"/>
      <c r="HC60" s="144"/>
      <c r="HD60" s="144"/>
      <c r="HE60" s="677" t="str">
        <f t="shared" si="26"/>
        <v/>
      </c>
      <c r="HF60" s="195"/>
      <c r="HG60" s="678" t="str">
        <f t="shared" si="27"/>
        <v/>
      </c>
      <c r="HH60" s="144"/>
      <c r="HI60" s="144"/>
      <c r="HJ60" s="144"/>
      <c r="HK60" s="144"/>
      <c r="HL60" s="144"/>
      <c r="HM60" s="144"/>
      <c r="HN60" s="144"/>
      <c r="HO60" s="144"/>
      <c r="HP60" s="144"/>
      <c r="HQ60" s="144"/>
      <c r="HR60" s="144"/>
      <c r="HS60" s="144"/>
      <c r="HT60" s="144"/>
      <c r="HU60" s="144"/>
      <c r="HV60" s="144"/>
      <c r="HW60" s="144"/>
      <c r="HX60" s="144"/>
      <c r="HY60" s="144"/>
      <c r="HZ60" s="144"/>
      <c r="IA60" s="144"/>
      <c r="IB60" s="144"/>
      <c r="IC60" s="144"/>
      <c r="ID60" s="144"/>
      <c r="IE60" s="677" t="str">
        <f t="shared" si="28"/>
        <v/>
      </c>
      <c r="IF60" s="195"/>
      <c r="IG60" s="678" t="str">
        <f t="shared" si="29"/>
        <v/>
      </c>
      <c r="IH60" s="144"/>
      <c r="II60" s="144"/>
      <c r="IJ60" s="144"/>
      <c r="IK60" s="144"/>
      <c r="IL60" s="144"/>
      <c r="IM60" s="144"/>
      <c r="IN60" s="144"/>
      <c r="IO60" s="144"/>
      <c r="IP60" s="144"/>
      <c r="IQ60" s="144"/>
      <c r="IR60" s="144"/>
      <c r="IS60" s="144"/>
      <c r="IT60" s="144"/>
      <c r="IU60" s="144"/>
      <c r="IV60" s="144"/>
      <c r="IW60" s="144"/>
      <c r="IX60" s="144"/>
      <c r="IY60" s="144"/>
      <c r="IZ60" s="144"/>
      <c r="JA60" s="144"/>
      <c r="JB60" s="144"/>
      <c r="JC60" s="144"/>
      <c r="JD60" s="144"/>
      <c r="JE60" s="677" t="str">
        <f t="shared" si="30"/>
        <v/>
      </c>
      <c r="JF60" s="195"/>
      <c r="JG60" s="678" t="str">
        <f t="shared" si="31"/>
        <v/>
      </c>
      <c r="JH60" s="144"/>
      <c r="JI60" s="144"/>
      <c r="JJ60" s="144"/>
      <c r="JK60" s="144"/>
      <c r="JL60" s="144"/>
      <c r="JM60" s="144"/>
      <c r="JN60" s="144"/>
      <c r="JO60" s="144"/>
      <c r="JP60" s="144"/>
      <c r="JQ60" s="144"/>
      <c r="JR60" s="144"/>
      <c r="JS60" s="144"/>
      <c r="JT60" s="144"/>
      <c r="JU60" s="144"/>
      <c r="JV60" s="144"/>
      <c r="JW60" s="144"/>
      <c r="JX60" s="144"/>
      <c r="JY60" s="144"/>
      <c r="JZ60" s="144"/>
      <c r="KA60" s="144"/>
      <c r="KB60" s="144"/>
      <c r="KC60" s="144"/>
      <c r="KD60" s="144"/>
      <c r="KE60" s="677" t="str">
        <f t="shared" si="32"/>
        <v/>
      </c>
    </row>
    <row r="61" spans="2:291" ht="15" customHeight="1">
      <c r="B61" s="310">
        <v>39</v>
      </c>
      <c r="C61" s="303"/>
      <c r="D61" s="675"/>
      <c r="E61" s="144"/>
      <c r="F61" s="144"/>
      <c r="G61" s="678" t="str">
        <f t="shared" si="11"/>
        <v/>
      </c>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677" t="str">
        <f t="shared" si="12"/>
        <v/>
      </c>
      <c r="AF61" s="195"/>
      <c r="AG61" s="678" t="str">
        <f t="shared" si="13"/>
        <v/>
      </c>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677" t="str">
        <f t="shared" si="14"/>
        <v/>
      </c>
      <c r="BF61" s="195"/>
      <c r="BG61" s="678" t="str">
        <f t="shared" si="15"/>
        <v/>
      </c>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677" t="str">
        <f t="shared" si="16"/>
        <v/>
      </c>
      <c r="CF61" s="195"/>
      <c r="CG61" s="678" t="str">
        <f t="shared" si="17"/>
        <v/>
      </c>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677" t="str">
        <f t="shared" si="18"/>
        <v/>
      </c>
      <c r="DF61" s="195"/>
      <c r="DG61" s="678" t="str">
        <f t="shared" si="19"/>
        <v/>
      </c>
      <c r="DH61" s="144"/>
      <c r="DI61" s="144"/>
      <c r="DJ61" s="144"/>
      <c r="DK61" s="144"/>
      <c r="DL61" s="144"/>
      <c r="DM61" s="144"/>
      <c r="DN61" s="144"/>
      <c r="DO61" s="144"/>
      <c r="DP61" s="144"/>
      <c r="DQ61" s="144"/>
      <c r="DR61" s="144"/>
      <c r="DS61" s="144"/>
      <c r="DT61" s="144"/>
      <c r="DU61" s="144"/>
      <c r="DV61" s="144"/>
      <c r="DW61" s="144"/>
      <c r="DX61" s="144"/>
      <c r="DY61" s="144"/>
      <c r="DZ61" s="144"/>
      <c r="EA61" s="144"/>
      <c r="EB61" s="144"/>
      <c r="EC61" s="144"/>
      <c r="ED61" s="144"/>
      <c r="EE61" s="677" t="str">
        <f t="shared" si="20"/>
        <v/>
      </c>
      <c r="EF61" s="195"/>
      <c r="EG61" s="678" t="str">
        <f t="shared" si="21"/>
        <v/>
      </c>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677" t="str">
        <f t="shared" si="22"/>
        <v/>
      </c>
      <c r="FF61" s="195"/>
      <c r="FG61" s="678" t="str">
        <f t="shared" si="23"/>
        <v/>
      </c>
      <c r="FH61" s="144"/>
      <c r="FI61" s="144"/>
      <c r="FJ61" s="144"/>
      <c r="FK61" s="144"/>
      <c r="FL61" s="144"/>
      <c r="FM61" s="144"/>
      <c r="FN61" s="144"/>
      <c r="FO61" s="144"/>
      <c r="FP61" s="144"/>
      <c r="FQ61" s="144"/>
      <c r="FR61" s="144"/>
      <c r="FS61" s="144"/>
      <c r="FT61" s="144"/>
      <c r="FU61" s="144"/>
      <c r="FV61" s="144"/>
      <c r="FW61" s="144"/>
      <c r="FX61" s="144"/>
      <c r="FY61" s="144"/>
      <c r="FZ61" s="144"/>
      <c r="GA61" s="144"/>
      <c r="GB61" s="144"/>
      <c r="GC61" s="144"/>
      <c r="GD61" s="144"/>
      <c r="GE61" s="677" t="str">
        <f t="shared" si="24"/>
        <v/>
      </c>
      <c r="GF61" s="195"/>
      <c r="GG61" s="678" t="str">
        <f t="shared" si="25"/>
        <v/>
      </c>
      <c r="GH61" s="144"/>
      <c r="GI61" s="144"/>
      <c r="GJ61" s="144"/>
      <c r="GK61" s="144"/>
      <c r="GL61" s="144"/>
      <c r="GM61" s="144"/>
      <c r="GN61" s="144"/>
      <c r="GO61" s="144"/>
      <c r="GP61" s="144"/>
      <c r="GQ61" s="144"/>
      <c r="GR61" s="144"/>
      <c r="GS61" s="144"/>
      <c r="GT61" s="144"/>
      <c r="GU61" s="144"/>
      <c r="GV61" s="144"/>
      <c r="GW61" s="144"/>
      <c r="GX61" s="144"/>
      <c r="GY61" s="144"/>
      <c r="GZ61" s="144"/>
      <c r="HA61" s="144"/>
      <c r="HB61" s="144"/>
      <c r="HC61" s="144"/>
      <c r="HD61" s="144"/>
      <c r="HE61" s="677" t="str">
        <f t="shared" si="26"/>
        <v/>
      </c>
      <c r="HF61" s="195"/>
      <c r="HG61" s="678" t="str">
        <f t="shared" si="27"/>
        <v/>
      </c>
      <c r="HH61" s="144"/>
      <c r="HI61" s="144"/>
      <c r="HJ61" s="144"/>
      <c r="HK61" s="144"/>
      <c r="HL61" s="144"/>
      <c r="HM61" s="144"/>
      <c r="HN61" s="144"/>
      <c r="HO61" s="144"/>
      <c r="HP61" s="144"/>
      <c r="HQ61" s="144"/>
      <c r="HR61" s="144"/>
      <c r="HS61" s="144"/>
      <c r="HT61" s="144"/>
      <c r="HU61" s="144"/>
      <c r="HV61" s="144"/>
      <c r="HW61" s="144"/>
      <c r="HX61" s="144"/>
      <c r="HY61" s="144"/>
      <c r="HZ61" s="144"/>
      <c r="IA61" s="144"/>
      <c r="IB61" s="144"/>
      <c r="IC61" s="144"/>
      <c r="ID61" s="144"/>
      <c r="IE61" s="677" t="str">
        <f t="shared" si="28"/>
        <v/>
      </c>
      <c r="IF61" s="195"/>
      <c r="IG61" s="678" t="str">
        <f t="shared" si="29"/>
        <v/>
      </c>
      <c r="IH61" s="144"/>
      <c r="II61" s="144"/>
      <c r="IJ61" s="144"/>
      <c r="IK61" s="144"/>
      <c r="IL61" s="144"/>
      <c r="IM61" s="144"/>
      <c r="IN61" s="144"/>
      <c r="IO61" s="144"/>
      <c r="IP61" s="144"/>
      <c r="IQ61" s="144"/>
      <c r="IR61" s="144"/>
      <c r="IS61" s="144"/>
      <c r="IT61" s="144"/>
      <c r="IU61" s="144"/>
      <c r="IV61" s="144"/>
      <c r="IW61" s="144"/>
      <c r="IX61" s="144"/>
      <c r="IY61" s="144"/>
      <c r="IZ61" s="144"/>
      <c r="JA61" s="144"/>
      <c r="JB61" s="144"/>
      <c r="JC61" s="144"/>
      <c r="JD61" s="144"/>
      <c r="JE61" s="677" t="str">
        <f t="shared" si="30"/>
        <v/>
      </c>
      <c r="JF61" s="195"/>
      <c r="JG61" s="678" t="str">
        <f t="shared" si="31"/>
        <v/>
      </c>
      <c r="JH61" s="144"/>
      <c r="JI61" s="144"/>
      <c r="JJ61" s="144"/>
      <c r="JK61" s="144"/>
      <c r="JL61" s="144"/>
      <c r="JM61" s="144"/>
      <c r="JN61" s="144"/>
      <c r="JO61" s="144"/>
      <c r="JP61" s="144"/>
      <c r="JQ61" s="144"/>
      <c r="JR61" s="144"/>
      <c r="JS61" s="144"/>
      <c r="JT61" s="144"/>
      <c r="JU61" s="144"/>
      <c r="JV61" s="144"/>
      <c r="JW61" s="144"/>
      <c r="JX61" s="144"/>
      <c r="JY61" s="144"/>
      <c r="JZ61" s="144"/>
      <c r="KA61" s="144"/>
      <c r="KB61" s="144"/>
      <c r="KC61" s="144"/>
      <c r="KD61" s="144"/>
      <c r="KE61" s="677" t="str">
        <f t="shared" si="32"/>
        <v/>
      </c>
    </row>
    <row r="62" spans="2:291" ht="15" customHeight="1">
      <c r="B62" s="310">
        <v>40</v>
      </c>
      <c r="C62" s="303"/>
      <c r="D62" s="675"/>
      <c r="E62" s="144"/>
      <c r="F62" s="144"/>
      <c r="G62" s="678" t="str">
        <f t="shared" si="11"/>
        <v/>
      </c>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677" t="str">
        <f t="shared" si="12"/>
        <v/>
      </c>
      <c r="AF62" s="195"/>
      <c r="AG62" s="678" t="str">
        <f t="shared" si="13"/>
        <v/>
      </c>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677" t="str">
        <f t="shared" si="14"/>
        <v/>
      </c>
      <c r="BF62" s="195"/>
      <c r="BG62" s="678" t="str">
        <f t="shared" si="15"/>
        <v/>
      </c>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677" t="str">
        <f t="shared" si="16"/>
        <v/>
      </c>
      <c r="CF62" s="195"/>
      <c r="CG62" s="678" t="str">
        <f t="shared" si="17"/>
        <v/>
      </c>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677" t="str">
        <f t="shared" si="18"/>
        <v/>
      </c>
      <c r="DF62" s="195"/>
      <c r="DG62" s="678" t="str">
        <f t="shared" si="19"/>
        <v/>
      </c>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144"/>
      <c r="EE62" s="677" t="str">
        <f t="shared" si="20"/>
        <v/>
      </c>
      <c r="EF62" s="195"/>
      <c r="EG62" s="678" t="str">
        <f t="shared" si="21"/>
        <v/>
      </c>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677" t="str">
        <f t="shared" si="22"/>
        <v/>
      </c>
      <c r="FF62" s="195"/>
      <c r="FG62" s="678" t="str">
        <f t="shared" si="23"/>
        <v/>
      </c>
      <c r="FH62" s="144"/>
      <c r="FI62" s="144"/>
      <c r="FJ62" s="144"/>
      <c r="FK62" s="144"/>
      <c r="FL62" s="144"/>
      <c r="FM62" s="144"/>
      <c r="FN62" s="144"/>
      <c r="FO62" s="144"/>
      <c r="FP62" s="144"/>
      <c r="FQ62" s="144"/>
      <c r="FR62" s="144"/>
      <c r="FS62" s="144"/>
      <c r="FT62" s="144"/>
      <c r="FU62" s="144"/>
      <c r="FV62" s="144"/>
      <c r="FW62" s="144"/>
      <c r="FX62" s="144"/>
      <c r="FY62" s="144"/>
      <c r="FZ62" s="144"/>
      <c r="GA62" s="144"/>
      <c r="GB62" s="144"/>
      <c r="GC62" s="144"/>
      <c r="GD62" s="144"/>
      <c r="GE62" s="677" t="str">
        <f t="shared" si="24"/>
        <v/>
      </c>
      <c r="GF62" s="195"/>
      <c r="GG62" s="678" t="str">
        <f t="shared" si="25"/>
        <v/>
      </c>
      <c r="GH62" s="144"/>
      <c r="GI62" s="144"/>
      <c r="GJ62" s="144"/>
      <c r="GK62" s="144"/>
      <c r="GL62" s="144"/>
      <c r="GM62" s="144"/>
      <c r="GN62" s="144"/>
      <c r="GO62" s="144"/>
      <c r="GP62" s="144"/>
      <c r="GQ62" s="144"/>
      <c r="GR62" s="144"/>
      <c r="GS62" s="144"/>
      <c r="GT62" s="144"/>
      <c r="GU62" s="144"/>
      <c r="GV62" s="144"/>
      <c r="GW62" s="144"/>
      <c r="GX62" s="144"/>
      <c r="GY62" s="144"/>
      <c r="GZ62" s="144"/>
      <c r="HA62" s="144"/>
      <c r="HB62" s="144"/>
      <c r="HC62" s="144"/>
      <c r="HD62" s="144"/>
      <c r="HE62" s="677" t="str">
        <f t="shared" si="26"/>
        <v/>
      </c>
      <c r="HF62" s="195"/>
      <c r="HG62" s="678" t="str">
        <f t="shared" si="27"/>
        <v/>
      </c>
      <c r="HH62" s="144"/>
      <c r="HI62" s="144"/>
      <c r="HJ62" s="144"/>
      <c r="HK62" s="144"/>
      <c r="HL62" s="144"/>
      <c r="HM62" s="144"/>
      <c r="HN62" s="144"/>
      <c r="HO62" s="144"/>
      <c r="HP62" s="144"/>
      <c r="HQ62" s="144"/>
      <c r="HR62" s="144"/>
      <c r="HS62" s="144"/>
      <c r="HT62" s="144"/>
      <c r="HU62" s="144"/>
      <c r="HV62" s="144"/>
      <c r="HW62" s="144"/>
      <c r="HX62" s="144"/>
      <c r="HY62" s="144"/>
      <c r="HZ62" s="144"/>
      <c r="IA62" s="144"/>
      <c r="IB62" s="144"/>
      <c r="IC62" s="144"/>
      <c r="ID62" s="144"/>
      <c r="IE62" s="677" t="str">
        <f t="shared" si="28"/>
        <v/>
      </c>
      <c r="IF62" s="195"/>
      <c r="IG62" s="678" t="str">
        <f t="shared" si="29"/>
        <v/>
      </c>
      <c r="IH62" s="144"/>
      <c r="II62" s="144"/>
      <c r="IJ62" s="144"/>
      <c r="IK62" s="144"/>
      <c r="IL62" s="144"/>
      <c r="IM62" s="144"/>
      <c r="IN62" s="144"/>
      <c r="IO62" s="144"/>
      <c r="IP62" s="144"/>
      <c r="IQ62" s="144"/>
      <c r="IR62" s="144"/>
      <c r="IS62" s="144"/>
      <c r="IT62" s="144"/>
      <c r="IU62" s="144"/>
      <c r="IV62" s="144"/>
      <c r="IW62" s="144"/>
      <c r="IX62" s="144"/>
      <c r="IY62" s="144"/>
      <c r="IZ62" s="144"/>
      <c r="JA62" s="144"/>
      <c r="JB62" s="144"/>
      <c r="JC62" s="144"/>
      <c r="JD62" s="144"/>
      <c r="JE62" s="677" t="str">
        <f t="shared" si="30"/>
        <v/>
      </c>
      <c r="JF62" s="195"/>
      <c r="JG62" s="678" t="str">
        <f t="shared" si="31"/>
        <v/>
      </c>
      <c r="JH62" s="144"/>
      <c r="JI62" s="144"/>
      <c r="JJ62" s="144"/>
      <c r="JK62" s="144"/>
      <c r="JL62" s="144"/>
      <c r="JM62" s="144"/>
      <c r="JN62" s="144"/>
      <c r="JO62" s="144"/>
      <c r="JP62" s="144"/>
      <c r="JQ62" s="144"/>
      <c r="JR62" s="144"/>
      <c r="JS62" s="144"/>
      <c r="JT62" s="144"/>
      <c r="JU62" s="144"/>
      <c r="JV62" s="144"/>
      <c r="JW62" s="144"/>
      <c r="JX62" s="144"/>
      <c r="JY62" s="144"/>
      <c r="JZ62" s="144"/>
      <c r="KA62" s="144"/>
      <c r="KB62" s="144"/>
      <c r="KC62" s="144"/>
      <c r="KD62" s="144"/>
      <c r="KE62" s="677" t="str">
        <f t="shared" si="32"/>
        <v/>
      </c>
    </row>
    <row r="63" spans="2:291" ht="15" customHeight="1">
      <c r="B63" s="310">
        <v>41</v>
      </c>
      <c r="C63" s="303"/>
      <c r="D63" s="675"/>
      <c r="E63" s="144"/>
      <c r="F63" s="144"/>
      <c r="G63" s="678" t="str">
        <f t="shared" si="11"/>
        <v/>
      </c>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677" t="str">
        <f t="shared" si="12"/>
        <v/>
      </c>
      <c r="AF63" s="195"/>
      <c r="AG63" s="678" t="str">
        <f t="shared" si="13"/>
        <v/>
      </c>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677" t="str">
        <f t="shared" si="14"/>
        <v/>
      </c>
      <c r="BF63" s="195"/>
      <c r="BG63" s="678" t="str">
        <f t="shared" si="15"/>
        <v/>
      </c>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677" t="str">
        <f t="shared" si="16"/>
        <v/>
      </c>
      <c r="CF63" s="195"/>
      <c r="CG63" s="678" t="str">
        <f t="shared" si="17"/>
        <v/>
      </c>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677" t="str">
        <f t="shared" si="18"/>
        <v/>
      </c>
      <c r="DF63" s="195"/>
      <c r="DG63" s="678" t="str">
        <f t="shared" si="19"/>
        <v/>
      </c>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144"/>
      <c r="EE63" s="677" t="str">
        <f t="shared" si="20"/>
        <v/>
      </c>
      <c r="EF63" s="195"/>
      <c r="EG63" s="678" t="str">
        <f t="shared" si="21"/>
        <v/>
      </c>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677" t="str">
        <f t="shared" si="22"/>
        <v/>
      </c>
      <c r="FF63" s="195"/>
      <c r="FG63" s="678" t="str">
        <f t="shared" si="23"/>
        <v/>
      </c>
      <c r="FH63" s="144"/>
      <c r="FI63" s="144"/>
      <c r="FJ63" s="144"/>
      <c r="FK63" s="144"/>
      <c r="FL63" s="144"/>
      <c r="FM63" s="144"/>
      <c r="FN63" s="144"/>
      <c r="FO63" s="144"/>
      <c r="FP63" s="144"/>
      <c r="FQ63" s="144"/>
      <c r="FR63" s="144"/>
      <c r="FS63" s="144"/>
      <c r="FT63" s="144"/>
      <c r="FU63" s="144"/>
      <c r="FV63" s="144"/>
      <c r="FW63" s="144"/>
      <c r="FX63" s="144"/>
      <c r="FY63" s="144"/>
      <c r="FZ63" s="144"/>
      <c r="GA63" s="144"/>
      <c r="GB63" s="144"/>
      <c r="GC63" s="144"/>
      <c r="GD63" s="144"/>
      <c r="GE63" s="677" t="str">
        <f t="shared" si="24"/>
        <v/>
      </c>
      <c r="GF63" s="195"/>
      <c r="GG63" s="678" t="str">
        <f t="shared" si="25"/>
        <v/>
      </c>
      <c r="GH63" s="144"/>
      <c r="GI63" s="144"/>
      <c r="GJ63" s="144"/>
      <c r="GK63" s="144"/>
      <c r="GL63" s="144"/>
      <c r="GM63" s="144"/>
      <c r="GN63" s="144"/>
      <c r="GO63" s="144"/>
      <c r="GP63" s="144"/>
      <c r="GQ63" s="144"/>
      <c r="GR63" s="144"/>
      <c r="GS63" s="144"/>
      <c r="GT63" s="144"/>
      <c r="GU63" s="144"/>
      <c r="GV63" s="144"/>
      <c r="GW63" s="144"/>
      <c r="GX63" s="144"/>
      <c r="GY63" s="144"/>
      <c r="GZ63" s="144"/>
      <c r="HA63" s="144"/>
      <c r="HB63" s="144"/>
      <c r="HC63" s="144"/>
      <c r="HD63" s="144"/>
      <c r="HE63" s="677" t="str">
        <f t="shared" si="26"/>
        <v/>
      </c>
      <c r="HF63" s="195"/>
      <c r="HG63" s="678" t="str">
        <f t="shared" si="27"/>
        <v/>
      </c>
      <c r="HH63" s="144"/>
      <c r="HI63" s="144"/>
      <c r="HJ63" s="144"/>
      <c r="HK63" s="144"/>
      <c r="HL63" s="144"/>
      <c r="HM63" s="144"/>
      <c r="HN63" s="144"/>
      <c r="HO63" s="144"/>
      <c r="HP63" s="144"/>
      <c r="HQ63" s="144"/>
      <c r="HR63" s="144"/>
      <c r="HS63" s="144"/>
      <c r="HT63" s="144"/>
      <c r="HU63" s="144"/>
      <c r="HV63" s="144"/>
      <c r="HW63" s="144"/>
      <c r="HX63" s="144"/>
      <c r="HY63" s="144"/>
      <c r="HZ63" s="144"/>
      <c r="IA63" s="144"/>
      <c r="IB63" s="144"/>
      <c r="IC63" s="144"/>
      <c r="ID63" s="144"/>
      <c r="IE63" s="677" t="str">
        <f t="shared" si="28"/>
        <v/>
      </c>
      <c r="IF63" s="195"/>
      <c r="IG63" s="678" t="str">
        <f t="shared" si="29"/>
        <v/>
      </c>
      <c r="IH63" s="144"/>
      <c r="II63" s="144"/>
      <c r="IJ63" s="144"/>
      <c r="IK63" s="144"/>
      <c r="IL63" s="144"/>
      <c r="IM63" s="144"/>
      <c r="IN63" s="144"/>
      <c r="IO63" s="144"/>
      <c r="IP63" s="144"/>
      <c r="IQ63" s="144"/>
      <c r="IR63" s="144"/>
      <c r="IS63" s="144"/>
      <c r="IT63" s="144"/>
      <c r="IU63" s="144"/>
      <c r="IV63" s="144"/>
      <c r="IW63" s="144"/>
      <c r="IX63" s="144"/>
      <c r="IY63" s="144"/>
      <c r="IZ63" s="144"/>
      <c r="JA63" s="144"/>
      <c r="JB63" s="144"/>
      <c r="JC63" s="144"/>
      <c r="JD63" s="144"/>
      <c r="JE63" s="677" t="str">
        <f t="shared" si="30"/>
        <v/>
      </c>
      <c r="JF63" s="195"/>
      <c r="JG63" s="678" t="str">
        <f t="shared" si="31"/>
        <v/>
      </c>
      <c r="JH63" s="144"/>
      <c r="JI63" s="144"/>
      <c r="JJ63" s="144"/>
      <c r="JK63" s="144"/>
      <c r="JL63" s="144"/>
      <c r="JM63" s="144"/>
      <c r="JN63" s="144"/>
      <c r="JO63" s="144"/>
      <c r="JP63" s="144"/>
      <c r="JQ63" s="144"/>
      <c r="JR63" s="144"/>
      <c r="JS63" s="144"/>
      <c r="JT63" s="144"/>
      <c r="JU63" s="144"/>
      <c r="JV63" s="144"/>
      <c r="JW63" s="144"/>
      <c r="JX63" s="144"/>
      <c r="JY63" s="144"/>
      <c r="JZ63" s="144"/>
      <c r="KA63" s="144"/>
      <c r="KB63" s="144"/>
      <c r="KC63" s="144"/>
      <c r="KD63" s="144"/>
      <c r="KE63" s="677" t="str">
        <f t="shared" si="32"/>
        <v/>
      </c>
    </row>
    <row r="64" spans="2:291" ht="15" customHeight="1">
      <c r="B64" s="310">
        <v>42</v>
      </c>
      <c r="C64" s="303"/>
      <c r="D64" s="675"/>
      <c r="E64" s="144"/>
      <c r="F64" s="144"/>
      <c r="G64" s="678" t="str">
        <f t="shared" si="11"/>
        <v/>
      </c>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677" t="str">
        <f t="shared" si="12"/>
        <v/>
      </c>
      <c r="AF64" s="195"/>
      <c r="AG64" s="678" t="str">
        <f t="shared" si="13"/>
        <v/>
      </c>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677" t="str">
        <f t="shared" si="14"/>
        <v/>
      </c>
      <c r="BF64" s="195"/>
      <c r="BG64" s="678" t="str">
        <f t="shared" si="15"/>
        <v/>
      </c>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677" t="str">
        <f t="shared" si="16"/>
        <v/>
      </c>
      <c r="CF64" s="195"/>
      <c r="CG64" s="678" t="str">
        <f t="shared" si="17"/>
        <v/>
      </c>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677" t="str">
        <f t="shared" si="18"/>
        <v/>
      </c>
      <c r="DF64" s="195"/>
      <c r="DG64" s="678" t="str">
        <f t="shared" si="19"/>
        <v/>
      </c>
      <c r="DH64" s="144"/>
      <c r="DI64" s="144"/>
      <c r="DJ64" s="144"/>
      <c r="DK64" s="144"/>
      <c r="DL64" s="144"/>
      <c r="DM64" s="144"/>
      <c r="DN64" s="144"/>
      <c r="DO64" s="144"/>
      <c r="DP64" s="144"/>
      <c r="DQ64" s="144"/>
      <c r="DR64" s="144"/>
      <c r="DS64" s="144"/>
      <c r="DT64" s="144"/>
      <c r="DU64" s="144"/>
      <c r="DV64" s="144"/>
      <c r="DW64" s="144"/>
      <c r="DX64" s="144"/>
      <c r="DY64" s="144"/>
      <c r="DZ64" s="144"/>
      <c r="EA64" s="144"/>
      <c r="EB64" s="144"/>
      <c r="EC64" s="144"/>
      <c r="ED64" s="144"/>
      <c r="EE64" s="677" t="str">
        <f t="shared" si="20"/>
        <v/>
      </c>
      <c r="EF64" s="195"/>
      <c r="EG64" s="678" t="str">
        <f t="shared" si="21"/>
        <v/>
      </c>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677" t="str">
        <f t="shared" si="22"/>
        <v/>
      </c>
      <c r="FF64" s="195"/>
      <c r="FG64" s="678" t="str">
        <f t="shared" si="23"/>
        <v/>
      </c>
      <c r="FH64" s="144"/>
      <c r="FI64" s="144"/>
      <c r="FJ64" s="144"/>
      <c r="FK64" s="144"/>
      <c r="FL64" s="144"/>
      <c r="FM64" s="144"/>
      <c r="FN64" s="144"/>
      <c r="FO64" s="144"/>
      <c r="FP64" s="144"/>
      <c r="FQ64" s="144"/>
      <c r="FR64" s="144"/>
      <c r="FS64" s="144"/>
      <c r="FT64" s="144"/>
      <c r="FU64" s="144"/>
      <c r="FV64" s="144"/>
      <c r="FW64" s="144"/>
      <c r="FX64" s="144"/>
      <c r="FY64" s="144"/>
      <c r="FZ64" s="144"/>
      <c r="GA64" s="144"/>
      <c r="GB64" s="144"/>
      <c r="GC64" s="144"/>
      <c r="GD64" s="144"/>
      <c r="GE64" s="677" t="str">
        <f t="shared" si="24"/>
        <v/>
      </c>
      <c r="GF64" s="195"/>
      <c r="GG64" s="678" t="str">
        <f t="shared" si="25"/>
        <v/>
      </c>
      <c r="GH64" s="144"/>
      <c r="GI64" s="144"/>
      <c r="GJ64" s="144"/>
      <c r="GK64" s="144"/>
      <c r="GL64" s="144"/>
      <c r="GM64" s="144"/>
      <c r="GN64" s="144"/>
      <c r="GO64" s="144"/>
      <c r="GP64" s="144"/>
      <c r="GQ64" s="144"/>
      <c r="GR64" s="144"/>
      <c r="GS64" s="144"/>
      <c r="GT64" s="144"/>
      <c r="GU64" s="144"/>
      <c r="GV64" s="144"/>
      <c r="GW64" s="144"/>
      <c r="GX64" s="144"/>
      <c r="GY64" s="144"/>
      <c r="GZ64" s="144"/>
      <c r="HA64" s="144"/>
      <c r="HB64" s="144"/>
      <c r="HC64" s="144"/>
      <c r="HD64" s="144"/>
      <c r="HE64" s="677" t="str">
        <f t="shared" si="26"/>
        <v/>
      </c>
      <c r="HF64" s="195"/>
      <c r="HG64" s="678" t="str">
        <f t="shared" si="27"/>
        <v/>
      </c>
      <c r="HH64" s="144"/>
      <c r="HI64" s="144"/>
      <c r="HJ64" s="144"/>
      <c r="HK64" s="144"/>
      <c r="HL64" s="144"/>
      <c r="HM64" s="144"/>
      <c r="HN64" s="144"/>
      <c r="HO64" s="144"/>
      <c r="HP64" s="144"/>
      <c r="HQ64" s="144"/>
      <c r="HR64" s="144"/>
      <c r="HS64" s="144"/>
      <c r="HT64" s="144"/>
      <c r="HU64" s="144"/>
      <c r="HV64" s="144"/>
      <c r="HW64" s="144"/>
      <c r="HX64" s="144"/>
      <c r="HY64" s="144"/>
      <c r="HZ64" s="144"/>
      <c r="IA64" s="144"/>
      <c r="IB64" s="144"/>
      <c r="IC64" s="144"/>
      <c r="ID64" s="144"/>
      <c r="IE64" s="677" t="str">
        <f t="shared" si="28"/>
        <v/>
      </c>
      <c r="IF64" s="195"/>
      <c r="IG64" s="678" t="str">
        <f t="shared" si="29"/>
        <v/>
      </c>
      <c r="IH64" s="144"/>
      <c r="II64" s="144"/>
      <c r="IJ64" s="144"/>
      <c r="IK64" s="144"/>
      <c r="IL64" s="144"/>
      <c r="IM64" s="144"/>
      <c r="IN64" s="144"/>
      <c r="IO64" s="144"/>
      <c r="IP64" s="144"/>
      <c r="IQ64" s="144"/>
      <c r="IR64" s="144"/>
      <c r="IS64" s="144"/>
      <c r="IT64" s="144"/>
      <c r="IU64" s="144"/>
      <c r="IV64" s="144"/>
      <c r="IW64" s="144"/>
      <c r="IX64" s="144"/>
      <c r="IY64" s="144"/>
      <c r="IZ64" s="144"/>
      <c r="JA64" s="144"/>
      <c r="JB64" s="144"/>
      <c r="JC64" s="144"/>
      <c r="JD64" s="144"/>
      <c r="JE64" s="677" t="str">
        <f t="shared" si="30"/>
        <v/>
      </c>
      <c r="JF64" s="195"/>
      <c r="JG64" s="678" t="str">
        <f t="shared" si="31"/>
        <v/>
      </c>
      <c r="JH64" s="144"/>
      <c r="JI64" s="144"/>
      <c r="JJ64" s="144"/>
      <c r="JK64" s="144"/>
      <c r="JL64" s="144"/>
      <c r="JM64" s="144"/>
      <c r="JN64" s="144"/>
      <c r="JO64" s="144"/>
      <c r="JP64" s="144"/>
      <c r="JQ64" s="144"/>
      <c r="JR64" s="144"/>
      <c r="JS64" s="144"/>
      <c r="JT64" s="144"/>
      <c r="JU64" s="144"/>
      <c r="JV64" s="144"/>
      <c r="JW64" s="144"/>
      <c r="JX64" s="144"/>
      <c r="JY64" s="144"/>
      <c r="JZ64" s="144"/>
      <c r="KA64" s="144"/>
      <c r="KB64" s="144"/>
      <c r="KC64" s="144"/>
      <c r="KD64" s="144"/>
      <c r="KE64" s="677" t="str">
        <f t="shared" si="32"/>
        <v/>
      </c>
    </row>
    <row r="65" spans="2:291" ht="15" customHeight="1">
      <c r="B65" s="310">
        <v>43</v>
      </c>
      <c r="C65" s="303"/>
      <c r="D65" s="675"/>
      <c r="E65" s="144"/>
      <c r="F65" s="144"/>
      <c r="G65" s="678" t="str">
        <f t="shared" si="11"/>
        <v/>
      </c>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677" t="str">
        <f t="shared" si="12"/>
        <v/>
      </c>
      <c r="AF65" s="195"/>
      <c r="AG65" s="678" t="str">
        <f t="shared" si="13"/>
        <v/>
      </c>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677" t="str">
        <f t="shared" si="14"/>
        <v/>
      </c>
      <c r="BF65" s="195"/>
      <c r="BG65" s="678" t="str">
        <f t="shared" si="15"/>
        <v/>
      </c>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677" t="str">
        <f t="shared" si="16"/>
        <v/>
      </c>
      <c r="CF65" s="195"/>
      <c r="CG65" s="678" t="str">
        <f t="shared" si="17"/>
        <v/>
      </c>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677" t="str">
        <f t="shared" si="18"/>
        <v/>
      </c>
      <c r="DF65" s="195"/>
      <c r="DG65" s="678" t="str">
        <f t="shared" si="19"/>
        <v/>
      </c>
      <c r="DH65" s="144"/>
      <c r="DI65" s="144"/>
      <c r="DJ65" s="144"/>
      <c r="DK65" s="144"/>
      <c r="DL65" s="144"/>
      <c r="DM65" s="144"/>
      <c r="DN65" s="144"/>
      <c r="DO65" s="144"/>
      <c r="DP65" s="144"/>
      <c r="DQ65" s="144"/>
      <c r="DR65" s="144"/>
      <c r="DS65" s="144"/>
      <c r="DT65" s="144"/>
      <c r="DU65" s="144"/>
      <c r="DV65" s="144"/>
      <c r="DW65" s="144"/>
      <c r="DX65" s="144"/>
      <c r="DY65" s="144"/>
      <c r="DZ65" s="144"/>
      <c r="EA65" s="144"/>
      <c r="EB65" s="144"/>
      <c r="EC65" s="144"/>
      <c r="ED65" s="144"/>
      <c r="EE65" s="677" t="str">
        <f t="shared" si="20"/>
        <v/>
      </c>
      <c r="EF65" s="195"/>
      <c r="EG65" s="678" t="str">
        <f t="shared" si="21"/>
        <v/>
      </c>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677" t="str">
        <f t="shared" si="22"/>
        <v/>
      </c>
      <c r="FF65" s="195"/>
      <c r="FG65" s="678" t="str">
        <f t="shared" si="23"/>
        <v/>
      </c>
      <c r="FH65" s="144"/>
      <c r="FI65" s="144"/>
      <c r="FJ65" s="144"/>
      <c r="FK65" s="144"/>
      <c r="FL65" s="144"/>
      <c r="FM65" s="144"/>
      <c r="FN65" s="144"/>
      <c r="FO65" s="144"/>
      <c r="FP65" s="144"/>
      <c r="FQ65" s="144"/>
      <c r="FR65" s="144"/>
      <c r="FS65" s="144"/>
      <c r="FT65" s="144"/>
      <c r="FU65" s="144"/>
      <c r="FV65" s="144"/>
      <c r="FW65" s="144"/>
      <c r="FX65" s="144"/>
      <c r="FY65" s="144"/>
      <c r="FZ65" s="144"/>
      <c r="GA65" s="144"/>
      <c r="GB65" s="144"/>
      <c r="GC65" s="144"/>
      <c r="GD65" s="144"/>
      <c r="GE65" s="677" t="str">
        <f t="shared" si="24"/>
        <v/>
      </c>
      <c r="GF65" s="195"/>
      <c r="GG65" s="678" t="str">
        <f t="shared" si="25"/>
        <v/>
      </c>
      <c r="GH65" s="144"/>
      <c r="GI65" s="144"/>
      <c r="GJ65" s="144"/>
      <c r="GK65" s="144"/>
      <c r="GL65" s="144"/>
      <c r="GM65" s="144"/>
      <c r="GN65" s="144"/>
      <c r="GO65" s="144"/>
      <c r="GP65" s="144"/>
      <c r="GQ65" s="144"/>
      <c r="GR65" s="144"/>
      <c r="GS65" s="144"/>
      <c r="GT65" s="144"/>
      <c r="GU65" s="144"/>
      <c r="GV65" s="144"/>
      <c r="GW65" s="144"/>
      <c r="GX65" s="144"/>
      <c r="GY65" s="144"/>
      <c r="GZ65" s="144"/>
      <c r="HA65" s="144"/>
      <c r="HB65" s="144"/>
      <c r="HC65" s="144"/>
      <c r="HD65" s="144"/>
      <c r="HE65" s="677" t="str">
        <f t="shared" si="26"/>
        <v/>
      </c>
      <c r="HF65" s="195"/>
      <c r="HG65" s="678" t="str">
        <f t="shared" si="27"/>
        <v/>
      </c>
      <c r="HH65" s="144"/>
      <c r="HI65" s="144"/>
      <c r="HJ65" s="144"/>
      <c r="HK65" s="144"/>
      <c r="HL65" s="144"/>
      <c r="HM65" s="144"/>
      <c r="HN65" s="144"/>
      <c r="HO65" s="144"/>
      <c r="HP65" s="144"/>
      <c r="HQ65" s="144"/>
      <c r="HR65" s="144"/>
      <c r="HS65" s="144"/>
      <c r="HT65" s="144"/>
      <c r="HU65" s="144"/>
      <c r="HV65" s="144"/>
      <c r="HW65" s="144"/>
      <c r="HX65" s="144"/>
      <c r="HY65" s="144"/>
      <c r="HZ65" s="144"/>
      <c r="IA65" s="144"/>
      <c r="IB65" s="144"/>
      <c r="IC65" s="144"/>
      <c r="ID65" s="144"/>
      <c r="IE65" s="677" t="str">
        <f t="shared" si="28"/>
        <v/>
      </c>
      <c r="IF65" s="195"/>
      <c r="IG65" s="678" t="str">
        <f t="shared" si="29"/>
        <v/>
      </c>
      <c r="IH65" s="144"/>
      <c r="II65" s="144"/>
      <c r="IJ65" s="144"/>
      <c r="IK65" s="144"/>
      <c r="IL65" s="144"/>
      <c r="IM65" s="144"/>
      <c r="IN65" s="144"/>
      <c r="IO65" s="144"/>
      <c r="IP65" s="144"/>
      <c r="IQ65" s="144"/>
      <c r="IR65" s="144"/>
      <c r="IS65" s="144"/>
      <c r="IT65" s="144"/>
      <c r="IU65" s="144"/>
      <c r="IV65" s="144"/>
      <c r="IW65" s="144"/>
      <c r="IX65" s="144"/>
      <c r="IY65" s="144"/>
      <c r="IZ65" s="144"/>
      <c r="JA65" s="144"/>
      <c r="JB65" s="144"/>
      <c r="JC65" s="144"/>
      <c r="JD65" s="144"/>
      <c r="JE65" s="677" t="str">
        <f t="shared" si="30"/>
        <v/>
      </c>
      <c r="JF65" s="195"/>
      <c r="JG65" s="678" t="str">
        <f t="shared" si="31"/>
        <v/>
      </c>
      <c r="JH65" s="144"/>
      <c r="JI65" s="144"/>
      <c r="JJ65" s="144"/>
      <c r="JK65" s="144"/>
      <c r="JL65" s="144"/>
      <c r="JM65" s="144"/>
      <c r="JN65" s="144"/>
      <c r="JO65" s="144"/>
      <c r="JP65" s="144"/>
      <c r="JQ65" s="144"/>
      <c r="JR65" s="144"/>
      <c r="JS65" s="144"/>
      <c r="JT65" s="144"/>
      <c r="JU65" s="144"/>
      <c r="JV65" s="144"/>
      <c r="JW65" s="144"/>
      <c r="JX65" s="144"/>
      <c r="JY65" s="144"/>
      <c r="JZ65" s="144"/>
      <c r="KA65" s="144"/>
      <c r="KB65" s="144"/>
      <c r="KC65" s="144"/>
      <c r="KD65" s="144"/>
      <c r="KE65" s="677" t="str">
        <f t="shared" si="32"/>
        <v/>
      </c>
    </row>
    <row r="66" spans="2:291" ht="15" customHeight="1">
      <c r="B66" s="310">
        <v>44</v>
      </c>
      <c r="C66" s="303"/>
      <c r="D66" s="675"/>
      <c r="E66" s="144"/>
      <c r="F66" s="144"/>
      <c r="G66" s="678" t="str">
        <f t="shared" si="11"/>
        <v/>
      </c>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677" t="str">
        <f t="shared" si="12"/>
        <v/>
      </c>
      <c r="AF66" s="195"/>
      <c r="AG66" s="678" t="str">
        <f t="shared" si="13"/>
        <v/>
      </c>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677" t="str">
        <f t="shared" si="14"/>
        <v/>
      </c>
      <c r="BF66" s="195"/>
      <c r="BG66" s="678" t="str">
        <f t="shared" si="15"/>
        <v/>
      </c>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677" t="str">
        <f t="shared" si="16"/>
        <v/>
      </c>
      <c r="CF66" s="195"/>
      <c r="CG66" s="678" t="str">
        <f t="shared" si="17"/>
        <v/>
      </c>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677" t="str">
        <f t="shared" si="18"/>
        <v/>
      </c>
      <c r="DF66" s="195"/>
      <c r="DG66" s="678" t="str">
        <f t="shared" si="19"/>
        <v/>
      </c>
      <c r="DH66" s="144"/>
      <c r="DI66" s="144"/>
      <c r="DJ66" s="144"/>
      <c r="DK66" s="144"/>
      <c r="DL66" s="144"/>
      <c r="DM66" s="144"/>
      <c r="DN66" s="144"/>
      <c r="DO66" s="144"/>
      <c r="DP66" s="144"/>
      <c r="DQ66" s="144"/>
      <c r="DR66" s="144"/>
      <c r="DS66" s="144"/>
      <c r="DT66" s="144"/>
      <c r="DU66" s="144"/>
      <c r="DV66" s="144"/>
      <c r="DW66" s="144"/>
      <c r="DX66" s="144"/>
      <c r="DY66" s="144"/>
      <c r="DZ66" s="144"/>
      <c r="EA66" s="144"/>
      <c r="EB66" s="144"/>
      <c r="EC66" s="144"/>
      <c r="ED66" s="144"/>
      <c r="EE66" s="677" t="str">
        <f t="shared" si="20"/>
        <v/>
      </c>
      <c r="EF66" s="195"/>
      <c r="EG66" s="678" t="str">
        <f t="shared" si="21"/>
        <v/>
      </c>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677" t="str">
        <f t="shared" si="22"/>
        <v/>
      </c>
      <c r="FF66" s="195"/>
      <c r="FG66" s="678" t="str">
        <f t="shared" si="23"/>
        <v/>
      </c>
      <c r="FH66" s="144"/>
      <c r="FI66" s="144"/>
      <c r="FJ66" s="144"/>
      <c r="FK66" s="144"/>
      <c r="FL66" s="144"/>
      <c r="FM66" s="144"/>
      <c r="FN66" s="144"/>
      <c r="FO66" s="144"/>
      <c r="FP66" s="144"/>
      <c r="FQ66" s="144"/>
      <c r="FR66" s="144"/>
      <c r="FS66" s="144"/>
      <c r="FT66" s="144"/>
      <c r="FU66" s="144"/>
      <c r="FV66" s="144"/>
      <c r="FW66" s="144"/>
      <c r="FX66" s="144"/>
      <c r="FY66" s="144"/>
      <c r="FZ66" s="144"/>
      <c r="GA66" s="144"/>
      <c r="GB66" s="144"/>
      <c r="GC66" s="144"/>
      <c r="GD66" s="144"/>
      <c r="GE66" s="677" t="str">
        <f t="shared" si="24"/>
        <v/>
      </c>
      <c r="GF66" s="195"/>
      <c r="GG66" s="678" t="str">
        <f t="shared" si="25"/>
        <v/>
      </c>
      <c r="GH66" s="144"/>
      <c r="GI66" s="144"/>
      <c r="GJ66" s="144"/>
      <c r="GK66" s="144"/>
      <c r="GL66" s="144"/>
      <c r="GM66" s="144"/>
      <c r="GN66" s="144"/>
      <c r="GO66" s="144"/>
      <c r="GP66" s="144"/>
      <c r="GQ66" s="144"/>
      <c r="GR66" s="144"/>
      <c r="GS66" s="144"/>
      <c r="GT66" s="144"/>
      <c r="GU66" s="144"/>
      <c r="GV66" s="144"/>
      <c r="GW66" s="144"/>
      <c r="GX66" s="144"/>
      <c r="GY66" s="144"/>
      <c r="GZ66" s="144"/>
      <c r="HA66" s="144"/>
      <c r="HB66" s="144"/>
      <c r="HC66" s="144"/>
      <c r="HD66" s="144"/>
      <c r="HE66" s="677" t="str">
        <f t="shared" si="26"/>
        <v/>
      </c>
      <c r="HF66" s="195"/>
      <c r="HG66" s="678" t="str">
        <f t="shared" si="27"/>
        <v/>
      </c>
      <c r="HH66" s="144"/>
      <c r="HI66" s="144"/>
      <c r="HJ66" s="144"/>
      <c r="HK66" s="144"/>
      <c r="HL66" s="144"/>
      <c r="HM66" s="144"/>
      <c r="HN66" s="144"/>
      <c r="HO66" s="144"/>
      <c r="HP66" s="144"/>
      <c r="HQ66" s="144"/>
      <c r="HR66" s="144"/>
      <c r="HS66" s="144"/>
      <c r="HT66" s="144"/>
      <c r="HU66" s="144"/>
      <c r="HV66" s="144"/>
      <c r="HW66" s="144"/>
      <c r="HX66" s="144"/>
      <c r="HY66" s="144"/>
      <c r="HZ66" s="144"/>
      <c r="IA66" s="144"/>
      <c r="IB66" s="144"/>
      <c r="IC66" s="144"/>
      <c r="ID66" s="144"/>
      <c r="IE66" s="677" t="str">
        <f t="shared" si="28"/>
        <v/>
      </c>
      <c r="IF66" s="195"/>
      <c r="IG66" s="678" t="str">
        <f t="shared" si="29"/>
        <v/>
      </c>
      <c r="IH66" s="144"/>
      <c r="II66" s="144"/>
      <c r="IJ66" s="144"/>
      <c r="IK66" s="144"/>
      <c r="IL66" s="144"/>
      <c r="IM66" s="144"/>
      <c r="IN66" s="144"/>
      <c r="IO66" s="144"/>
      <c r="IP66" s="144"/>
      <c r="IQ66" s="144"/>
      <c r="IR66" s="144"/>
      <c r="IS66" s="144"/>
      <c r="IT66" s="144"/>
      <c r="IU66" s="144"/>
      <c r="IV66" s="144"/>
      <c r="IW66" s="144"/>
      <c r="IX66" s="144"/>
      <c r="IY66" s="144"/>
      <c r="IZ66" s="144"/>
      <c r="JA66" s="144"/>
      <c r="JB66" s="144"/>
      <c r="JC66" s="144"/>
      <c r="JD66" s="144"/>
      <c r="JE66" s="677" t="str">
        <f t="shared" si="30"/>
        <v/>
      </c>
      <c r="JF66" s="195"/>
      <c r="JG66" s="678" t="str">
        <f t="shared" si="31"/>
        <v/>
      </c>
      <c r="JH66" s="144"/>
      <c r="JI66" s="144"/>
      <c r="JJ66" s="144"/>
      <c r="JK66" s="144"/>
      <c r="JL66" s="144"/>
      <c r="JM66" s="144"/>
      <c r="JN66" s="144"/>
      <c r="JO66" s="144"/>
      <c r="JP66" s="144"/>
      <c r="JQ66" s="144"/>
      <c r="JR66" s="144"/>
      <c r="JS66" s="144"/>
      <c r="JT66" s="144"/>
      <c r="JU66" s="144"/>
      <c r="JV66" s="144"/>
      <c r="JW66" s="144"/>
      <c r="JX66" s="144"/>
      <c r="JY66" s="144"/>
      <c r="JZ66" s="144"/>
      <c r="KA66" s="144"/>
      <c r="KB66" s="144"/>
      <c r="KC66" s="144"/>
      <c r="KD66" s="144"/>
      <c r="KE66" s="677" t="str">
        <f t="shared" si="32"/>
        <v/>
      </c>
    </row>
    <row r="67" spans="2:291" ht="15" customHeight="1">
      <c r="B67" s="310">
        <v>45</v>
      </c>
      <c r="C67" s="303"/>
      <c r="D67" s="675"/>
      <c r="E67" s="144"/>
      <c r="F67" s="144"/>
      <c r="G67" s="678" t="str">
        <f t="shared" si="11"/>
        <v/>
      </c>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677" t="str">
        <f t="shared" si="12"/>
        <v/>
      </c>
      <c r="AF67" s="195"/>
      <c r="AG67" s="678" t="str">
        <f t="shared" si="13"/>
        <v/>
      </c>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677" t="str">
        <f t="shared" si="14"/>
        <v/>
      </c>
      <c r="BF67" s="195"/>
      <c r="BG67" s="678" t="str">
        <f t="shared" si="15"/>
        <v/>
      </c>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677" t="str">
        <f t="shared" si="16"/>
        <v/>
      </c>
      <c r="CF67" s="195"/>
      <c r="CG67" s="678" t="str">
        <f t="shared" si="17"/>
        <v/>
      </c>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677" t="str">
        <f t="shared" si="18"/>
        <v/>
      </c>
      <c r="DF67" s="195"/>
      <c r="DG67" s="678" t="str">
        <f t="shared" si="19"/>
        <v/>
      </c>
      <c r="DH67" s="144"/>
      <c r="DI67" s="144"/>
      <c r="DJ67" s="144"/>
      <c r="DK67" s="144"/>
      <c r="DL67" s="144"/>
      <c r="DM67" s="144"/>
      <c r="DN67" s="144"/>
      <c r="DO67" s="144"/>
      <c r="DP67" s="144"/>
      <c r="DQ67" s="144"/>
      <c r="DR67" s="144"/>
      <c r="DS67" s="144"/>
      <c r="DT67" s="144"/>
      <c r="DU67" s="144"/>
      <c r="DV67" s="144"/>
      <c r="DW67" s="144"/>
      <c r="DX67" s="144"/>
      <c r="DY67" s="144"/>
      <c r="DZ67" s="144"/>
      <c r="EA67" s="144"/>
      <c r="EB67" s="144"/>
      <c r="EC67" s="144"/>
      <c r="ED67" s="144"/>
      <c r="EE67" s="677" t="str">
        <f t="shared" si="20"/>
        <v/>
      </c>
      <c r="EF67" s="195"/>
      <c r="EG67" s="678" t="str">
        <f t="shared" si="21"/>
        <v/>
      </c>
      <c r="EH67" s="144"/>
      <c r="EI67" s="144"/>
      <c r="EJ67" s="144"/>
      <c r="EK67" s="144"/>
      <c r="EL67" s="144"/>
      <c r="EM67" s="144"/>
      <c r="EN67" s="144"/>
      <c r="EO67" s="144"/>
      <c r="EP67" s="144"/>
      <c r="EQ67" s="144"/>
      <c r="ER67" s="144"/>
      <c r="ES67" s="144"/>
      <c r="ET67" s="144"/>
      <c r="EU67" s="144"/>
      <c r="EV67" s="144"/>
      <c r="EW67" s="144"/>
      <c r="EX67" s="144"/>
      <c r="EY67" s="144"/>
      <c r="EZ67" s="144"/>
      <c r="FA67" s="144"/>
      <c r="FB67" s="144"/>
      <c r="FC67" s="144"/>
      <c r="FD67" s="144"/>
      <c r="FE67" s="677" t="str">
        <f t="shared" si="22"/>
        <v/>
      </c>
      <c r="FF67" s="195"/>
      <c r="FG67" s="678" t="str">
        <f t="shared" si="23"/>
        <v/>
      </c>
      <c r="FH67" s="144"/>
      <c r="FI67" s="144"/>
      <c r="FJ67" s="144"/>
      <c r="FK67" s="144"/>
      <c r="FL67" s="144"/>
      <c r="FM67" s="144"/>
      <c r="FN67" s="144"/>
      <c r="FO67" s="144"/>
      <c r="FP67" s="144"/>
      <c r="FQ67" s="144"/>
      <c r="FR67" s="144"/>
      <c r="FS67" s="144"/>
      <c r="FT67" s="144"/>
      <c r="FU67" s="144"/>
      <c r="FV67" s="144"/>
      <c r="FW67" s="144"/>
      <c r="FX67" s="144"/>
      <c r="FY67" s="144"/>
      <c r="FZ67" s="144"/>
      <c r="GA67" s="144"/>
      <c r="GB67" s="144"/>
      <c r="GC67" s="144"/>
      <c r="GD67" s="144"/>
      <c r="GE67" s="677" t="str">
        <f t="shared" si="24"/>
        <v/>
      </c>
      <c r="GF67" s="195"/>
      <c r="GG67" s="678" t="str">
        <f t="shared" si="25"/>
        <v/>
      </c>
      <c r="GH67" s="144"/>
      <c r="GI67" s="144"/>
      <c r="GJ67" s="144"/>
      <c r="GK67" s="144"/>
      <c r="GL67" s="144"/>
      <c r="GM67" s="144"/>
      <c r="GN67" s="144"/>
      <c r="GO67" s="144"/>
      <c r="GP67" s="144"/>
      <c r="GQ67" s="144"/>
      <c r="GR67" s="144"/>
      <c r="GS67" s="144"/>
      <c r="GT67" s="144"/>
      <c r="GU67" s="144"/>
      <c r="GV67" s="144"/>
      <c r="GW67" s="144"/>
      <c r="GX67" s="144"/>
      <c r="GY67" s="144"/>
      <c r="GZ67" s="144"/>
      <c r="HA67" s="144"/>
      <c r="HB67" s="144"/>
      <c r="HC67" s="144"/>
      <c r="HD67" s="144"/>
      <c r="HE67" s="677" t="str">
        <f t="shared" si="26"/>
        <v/>
      </c>
      <c r="HF67" s="195"/>
      <c r="HG67" s="678" t="str">
        <f t="shared" si="27"/>
        <v/>
      </c>
      <c r="HH67" s="144"/>
      <c r="HI67" s="144"/>
      <c r="HJ67" s="144"/>
      <c r="HK67" s="144"/>
      <c r="HL67" s="144"/>
      <c r="HM67" s="144"/>
      <c r="HN67" s="144"/>
      <c r="HO67" s="144"/>
      <c r="HP67" s="144"/>
      <c r="HQ67" s="144"/>
      <c r="HR67" s="144"/>
      <c r="HS67" s="144"/>
      <c r="HT67" s="144"/>
      <c r="HU67" s="144"/>
      <c r="HV67" s="144"/>
      <c r="HW67" s="144"/>
      <c r="HX67" s="144"/>
      <c r="HY67" s="144"/>
      <c r="HZ67" s="144"/>
      <c r="IA67" s="144"/>
      <c r="IB67" s="144"/>
      <c r="IC67" s="144"/>
      <c r="ID67" s="144"/>
      <c r="IE67" s="677" t="str">
        <f t="shared" si="28"/>
        <v/>
      </c>
      <c r="IF67" s="195"/>
      <c r="IG67" s="678" t="str">
        <f t="shared" si="29"/>
        <v/>
      </c>
      <c r="IH67" s="144"/>
      <c r="II67" s="144"/>
      <c r="IJ67" s="144"/>
      <c r="IK67" s="144"/>
      <c r="IL67" s="144"/>
      <c r="IM67" s="144"/>
      <c r="IN67" s="144"/>
      <c r="IO67" s="144"/>
      <c r="IP67" s="144"/>
      <c r="IQ67" s="144"/>
      <c r="IR67" s="144"/>
      <c r="IS67" s="144"/>
      <c r="IT67" s="144"/>
      <c r="IU67" s="144"/>
      <c r="IV67" s="144"/>
      <c r="IW67" s="144"/>
      <c r="IX67" s="144"/>
      <c r="IY67" s="144"/>
      <c r="IZ67" s="144"/>
      <c r="JA67" s="144"/>
      <c r="JB67" s="144"/>
      <c r="JC67" s="144"/>
      <c r="JD67" s="144"/>
      <c r="JE67" s="677" t="str">
        <f t="shared" si="30"/>
        <v/>
      </c>
      <c r="JF67" s="195"/>
      <c r="JG67" s="678" t="str">
        <f t="shared" si="31"/>
        <v/>
      </c>
      <c r="JH67" s="144"/>
      <c r="JI67" s="144"/>
      <c r="JJ67" s="144"/>
      <c r="JK67" s="144"/>
      <c r="JL67" s="144"/>
      <c r="JM67" s="144"/>
      <c r="JN67" s="144"/>
      <c r="JO67" s="144"/>
      <c r="JP67" s="144"/>
      <c r="JQ67" s="144"/>
      <c r="JR67" s="144"/>
      <c r="JS67" s="144"/>
      <c r="JT67" s="144"/>
      <c r="JU67" s="144"/>
      <c r="JV67" s="144"/>
      <c r="JW67" s="144"/>
      <c r="JX67" s="144"/>
      <c r="JY67" s="144"/>
      <c r="JZ67" s="144"/>
      <c r="KA67" s="144"/>
      <c r="KB67" s="144"/>
      <c r="KC67" s="144"/>
      <c r="KD67" s="144"/>
      <c r="KE67" s="677" t="str">
        <f t="shared" si="32"/>
        <v/>
      </c>
    </row>
    <row r="68" spans="2:291" ht="15" customHeight="1">
      <c r="B68" s="310">
        <v>46</v>
      </c>
      <c r="C68" s="303"/>
      <c r="D68" s="675"/>
      <c r="E68" s="144"/>
      <c r="F68" s="144"/>
      <c r="G68" s="678" t="str">
        <f t="shared" si="11"/>
        <v/>
      </c>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677" t="str">
        <f t="shared" si="12"/>
        <v/>
      </c>
      <c r="AF68" s="195"/>
      <c r="AG68" s="678" t="str">
        <f t="shared" si="13"/>
        <v/>
      </c>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677" t="str">
        <f t="shared" si="14"/>
        <v/>
      </c>
      <c r="BF68" s="195"/>
      <c r="BG68" s="678" t="str">
        <f t="shared" si="15"/>
        <v/>
      </c>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677" t="str">
        <f t="shared" si="16"/>
        <v/>
      </c>
      <c r="CF68" s="195"/>
      <c r="CG68" s="678" t="str">
        <f t="shared" si="17"/>
        <v/>
      </c>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677" t="str">
        <f t="shared" si="18"/>
        <v/>
      </c>
      <c r="DF68" s="195"/>
      <c r="DG68" s="678" t="str">
        <f t="shared" si="19"/>
        <v/>
      </c>
      <c r="DH68" s="144"/>
      <c r="DI68" s="144"/>
      <c r="DJ68" s="144"/>
      <c r="DK68" s="144"/>
      <c r="DL68" s="144"/>
      <c r="DM68" s="144"/>
      <c r="DN68" s="144"/>
      <c r="DO68" s="144"/>
      <c r="DP68" s="144"/>
      <c r="DQ68" s="144"/>
      <c r="DR68" s="144"/>
      <c r="DS68" s="144"/>
      <c r="DT68" s="144"/>
      <c r="DU68" s="144"/>
      <c r="DV68" s="144"/>
      <c r="DW68" s="144"/>
      <c r="DX68" s="144"/>
      <c r="DY68" s="144"/>
      <c r="DZ68" s="144"/>
      <c r="EA68" s="144"/>
      <c r="EB68" s="144"/>
      <c r="EC68" s="144"/>
      <c r="ED68" s="144"/>
      <c r="EE68" s="677" t="str">
        <f t="shared" si="20"/>
        <v/>
      </c>
      <c r="EF68" s="195"/>
      <c r="EG68" s="678" t="str">
        <f t="shared" si="21"/>
        <v/>
      </c>
      <c r="EH68" s="144"/>
      <c r="EI68" s="144"/>
      <c r="EJ68" s="144"/>
      <c r="EK68" s="144"/>
      <c r="EL68" s="144"/>
      <c r="EM68" s="144"/>
      <c r="EN68" s="144"/>
      <c r="EO68" s="144"/>
      <c r="EP68" s="144"/>
      <c r="EQ68" s="144"/>
      <c r="ER68" s="144"/>
      <c r="ES68" s="144"/>
      <c r="ET68" s="144"/>
      <c r="EU68" s="144"/>
      <c r="EV68" s="144"/>
      <c r="EW68" s="144"/>
      <c r="EX68" s="144"/>
      <c r="EY68" s="144"/>
      <c r="EZ68" s="144"/>
      <c r="FA68" s="144"/>
      <c r="FB68" s="144"/>
      <c r="FC68" s="144"/>
      <c r="FD68" s="144"/>
      <c r="FE68" s="677" t="str">
        <f t="shared" si="22"/>
        <v/>
      </c>
      <c r="FF68" s="195"/>
      <c r="FG68" s="678" t="str">
        <f t="shared" si="23"/>
        <v/>
      </c>
      <c r="FH68" s="144"/>
      <c r="FI68" s="144"/>
      <c r="FJ68" s="144"/>
      <c r="FK68" s="144"/>
      <c r="FL68" s="144"/>
      <c r="FM68" s="144"/>
      <c r="FN68" s="144"/>
      <c r="FO68" s="144"/>
      <c r="FP68" s="144"/>
      <c r="FQ68" s="144"/>
      <c r="FR68" s="144"/>
      <c r="FS68" s="144"/>
      <c r="FT68" s="144"/>
      <c r="FU68" s="144"/>
      <c r="FV68" s="144"/>
      <c r="FW68" s="144"/>
      <c r="FX68" s="144"/>
      <c r="FY68" s="144"/>
      <c r="FZ68" s="144"/>
      <c r="GA68" s="144"/>
      <c r="GB68" s="144"/>
      <c r="GC68" s="144"/>
      <c r="GD68" s="144"/>
      <c r="GE68" s="677" t="str">
        <f t="shared" si="24"/>
        <v/>
      </c>
      <c r="GF68" s="195"/>
      <c r="GG68" s="678" t="str">
        <f t="shared" si="25"/>
        <v/>
      </c>
      <c r="GH68" s="144"/>
      <c r="GI68" s="144"/>
      <c r="GJ68" s="144"/>
      <c r="GK68" s="144"/>
      <c r="GL68" s="144"/>
      <c r="GM68" s="144"/>
      <c r="GN68" s="144"/>
      <c r="GO68" s="144"/>
      <c r="GP68" s="144"/>
      <c r="GQ68" s="144"/>
      <c r="GR68" s="144"/>
      <c r="GS68" s="144"/>
      <c r="GT68" s="144"/>
      <c r="GU68" s="144"/>
      <c r="GV68" s="144"/>
      <c r="GW68" s="144"/>
      <c r="GX68" s="144"/>
      <c r="GY68" s="144"/>
      <c r="GZ68" s="144"/>
      <c r="HA68" s="144"/>
      <c r="HB68" s="144"/>
      <c r="HC68" s="144"/>
      <c r="HD68" s="144"/>
      <c r="HE68" s="677" t="str">
        <f t="shared" si="26"/>
        <v/>
      </c>
      <c r="HF68" s="195"/>
      <c r="HG68" s="678" t="str">
        <f t="shared" si="27"/>
        <v/>
      </c>
      <c r="HH68" s="144"/>
      <c r="HI68" s="144"/>
      <c r="HJ68" s="144"/>
      <c r="HK68" s="144"/>
      <c r="HL68" s="144"/>
      <c r="HM68" s="144"/>
      <c r="HN68" s="144"/>
      <c r="HO68" s="144"/>
      <c r="HP68" s="144"/>
      <c r="HQ68" s="144"/>
      <c r="HR68" s="144"/>
      <c r="HS68" s="144"/>
      <c r="HT68" s="144"/>
      <c r="HU68" s="144"/>
      <c r="HV68" s="144"/>
      <c r="HW68" s="144"/>
      <c r="HX68" s="144"/>
      <c r="HY68" s="144"/>
      <c r="HZ68" s="144"/>
      <c r="IA68" s="144"/>
      <c r="IB68" s="144"/>
      <c r="IC68" s="144"/>
      <c r="ID68" s="144"/>
      <c r="IE68" s="677" t="str">
        <f t="shared" si="28"/>
        <v/>
      </c>
      <c r="IF68" s="195"/>
      <c r="IG68" s="678" t="str">
        <f t="shared" si="29"/>
        <v/>
      </c>
      <c r="IH68" s="144"/>
      <c r="II68" s="144"/>
      <c r="IJ68" s="144"/>
      <c r="IK68" s="144"/>
      <c r="IL68" s="144"/>
      <c r="IM68" s="144"/>
      <c r="IN68" s="144"/>
      <c r="IO68" s="144"/>
      <c r="IP68" s="144"/>
      <c r="IQ68" s="144"/>
      <c r="IR68" s="144"/>
      <c r="IS68" s="144"/>
      <c r="IT68" s="144"/>
      <c r="IU68" s="144"/>
      <c r="IV68" s="144"/>
      <c r="IW68" s="144"/>
      <c r="IX68" s="144"/>
      <c r="IY68" s="144"/>
      <c r="IZ68" s="144"/>
      <c r="JA68" s="144"/>
      <c r="JB68" s="144"/>
      <c r="JC68" s="144"/>
      <c r="JD68" s="144"/>
      <c r="JE68" s="677" t="str">
        <f t="shared" si="30"/>
        <v/>
      </c>
      <c r="JF68" s="195"/>
      <c r="JG68" s="678" t="str">
        <f t="shared" si="31"/>
        <v/>
      </c>
      <c r="JH68" s="144"/>
      <c r="JI68" s="144"/>
      <c r="JJ68" s="144"/>
      <c r="JK68" s="144"/>
      <c r="JL68" s="144"/>
      <c r="JM68" s="144"/>
      <c r="JN68" s="144"/>
      <c r="JO68" s="144"/>
      <c r="JP68" s="144"/>
      <c r="JQ68" s="144"/>
      <c r="JR68" s="144"/>
      <c r="JS68" s="144"/>
      <c r="JT68" s="144"/>
      <c r="JU68" s="144"/>
      <c r="JV68" s="144"/>
      <c r="JW68" s="144"/>
      <c r="JX68" s="144"/>
      <c r="JY68" s="144"/>
      <c r="JZ68" s="144"/>
      <c r="KA68" s="144"/>
      <c r="KB68" s="144"/>
      <c r="KC68" s="144"/>
      <c r="KD68" s="144"/>
      <c r="KE68" s="677" t="str">
        <f t="shared" si="32"/>
        <v/>
      </c>
    </row>
    <row r="69" spans="2:291" ht="15" customHeight="1">
      <c r="B69" s="310">
        <v>47</v>
      </c>
      <c r="C69" s="303"/>
      <c r="D69" s="675"/>
      <c r="E69" s="144"/>
      <c r="F69" s="144"/>
      <c r="G69" s="678" t="str">
        <f t="shared" si="11"/>
        <v/>
      </c>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677" t="str">
        <f t="shared" si="12"/>
        <v/>
      </c>
      <c r="AF69" s="195"/>
      <c r="AG69" s="678" t="str">
        <f t="shared" si="13"/>
        <v/>
      </c>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677" t="str">
        <f t="shared" si="14"/>
        <v/>
      </c>
      <c r="BF69" s="195"/>
      <c r="BG69" s="678" t="str">
        <f t="shared" si="15"/>
        <v/>
      </c>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677" t="str">
        <f t="shared" si="16"/>
        <v/>
      </c>
      <c r="CF69" s="195"/>
      <c r="CG69" s="678" t="str">
        <f t="shared" si="17"/>
        <v/>
      </c>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677" t="str">
        <f t="shared" si="18"/>
        <v/>
      </c>
      <c r="DF69" s="195"/>
      <c r="DG69" s="678" t="str">
        <f t="shared" si="19"/>
        <v/>
      </c>
      <c r="DH69" s="144"/>
      <c r="DI69" s="144"/>
      <c r="DJ69" s="144"/>
      <c r="DK69" s="144"/>
      <c r="DL69" s="144"/>
      <c r="DM69" s="144"/>
      <c r="DN69" s="144"/>
      <c r="DO69" s="144"/>
      <c r="DP69" s="144"/>
      <c r="DQ69" s="144"/>
      <c r="DR69" s="144"/>
      <c r="DS69" s="144"/>
      <c r="DT69" s="144"/>
      <c r="DU69" s="144"/>
      <c r="DV69" s="144"/>
      <c r="DW69" s="144"/>
      <c r="DX69" s="144"/>
      <c r="DY69" s="144"/>
      <c r="DZ69" s="144"/>
      <c r="EA69" s="144"/>
      <c r="EB69" s="144"/>
      <c r="EC69" s="144"/>
      <c r="ED69" s="144"/>
      <c r="EE69" s="677" t="str">
        <f t="shared" si="20"/>
        <v/>
      </c>
      <c r="EF69" s="195"/>
      <c r="EG69" s="678" t="str">
        <f t="shared" si="21"/>
        <v/>
      </c>
      <c r="EH69" s="144"/>
      <c r="EI69" s="144"/>
      <c r="EJ69" s="144"/>
      <c r="EK69" s="144"/>
      <c r="EL69" s="144"/>
      <c r="EM69" s="144"/>
      <c r="EN69" s="144"/>
      <c r="EO69" s="144"/>
      <c r="EP69" s="144"/>
      <c r="EQ69" s="144"/>
      <c r="ER69" s="144"/>
      <c r="ES69" s="144"/>
      <c r="ET69" s="144"/>
      <c r="EU69" s="144"/>
      <c r="EV69" s="144"/>
      <c r="EW69" s="144"/>
      <c r="EX69" s="144"/>
      <c r="EY69" s="144"/>
      <c r="EZ69" s="144"/>
      <c r="FA69" s="144"/>
      <c r="FB69" s="144"/>
      <c r="FC69" s="144"/>
      <c r="FD69" s="144"/>
      <c r="FE69" s="677" t="str">
        <f t="shared" si="22"/>
        <v/>
      </c>
      <c r="FF69" s="195"/>
      <c r="FG69" s="678" t="str">
        <f t="shared" si="23"/>
        <v/>
      </c>
      <c r="FH69" s="144"/>
      <c r="FI69" s="144"/>
      <c r="FJ69" s="144"/>
      <c r="FK69" s="144"/>
      <c r="FL69" s="144"/>
      <c r="FM69" s="144"/>
      <c r="FN69" s="144"/>
      <c r="FO69" s="144"/>
      <c r="FP69" s="144"/>
      <c r="FQ69" s="144"/>
      <c r="FR69" s="144"/>
      <c r="FS69" s="144"/>
      <c r="FT69" s="144"/>
      <c r="FU69" s="144"/>
      <c r="FV69" s="144"/>
      <c r="FW69" s="144"/>
      <c r="FX69" s="144"/>
      <c r="FY69" s="144"/>
      <c r="FZ69" s="144"/>
      <c r="GA69" s="144"/>
      <c r="GB69" s="144"/>
      <c r="GC69" s="144"/>
      <c r="GD69" s="144"/>
      <c r="GE69" s="677" t="str">
        <f t="shared" si="24"/>
        <v/>
      </c>
      <c r="GF69" s="195"/>
      <c r="GG69" s="678" t="str">
        <f t="shared" si="25"/>
        <v/>
      </c>
      <c r="GH69" s="144"/>
      <c r="GI69" s="144"/>
      <c r="GJ69" s="144"/>
      <c r="GK69" s="144"/>
      <c r="GL69" s="144"/>
      <c r="GM69" s="144"/>
      <c r="GN69" s="144"/>
      <c r="GO69" s="144"/>
      <c r="GP69" s="144"/>
      <c r="GQ69" s="144"/>
      <c r="GR69" s="144"/>
      <c r="GS69" s="144"/>
      <c r="GT69" s="144"/>
      <c r="GU69" s="144"/>
      <c r="GV69" s="144"/>
      <c r="GW69" s="144"/>
      <c r="GX69" s="144"/>
      <c r="GY69" s="144"/>
      <c r="GZ69" s="144"/>
      <c r="HA69" s="144"/>
      <c r="HB69" s="144"/>
      <c r="HC69" s="144"/>
      <c r="HD69" s="144"/>
      <c r="HE69" s="677" t="str">
        <f t="shared" si="26"/>
        <v/>
      </c>
      <c r="HF69" s="195"/>
      <c r="HG69" s="678" t="str">
        <f t="shared" si="27"/>
        <v/>
      </c>
      <c r="HH69" s="144"/>
      <c r="HI69" s="144"/>
      <c r="HJ69" s="144"/>
      <c r="HK69" s="144"/>
      <c r="HL69" s="144"/>
      <c r="HM69" s="144"/>
      <c r="HN69" s="144"/>
      <c r="HO69" s="144"/>
      <c r="HP69" s="144"/>
      <c r="HQ69" s="144"/>
      <c r="HR69" s="144"/>
      <c r="HS69" s="144"/>
      <c r="HT69" s="144"/>
      <c r="HU69" s="144"/>
      <c r="HV69" s="144"/>
      <c r="HW69" s="144"/>
      <c r="HX69" s="144"/>
      <c r="HY69" s="144"/>
      <c r="HZ69" s="144"/>
      <c r="IA69" s="144"/>
      <c r="IB69" s="144"/>
      <c r="IC69" s="144"/>
      <c r="ID69" s="144"/>
      <c r="IE69" s="677" t="str">
        <f t="shared" si="28"/>
        <v/>
      </c>
      <c r="IF69" s="195"/>
      <c r="IG69" s="678" t="str">
        <f t="shared" si="29"/>
        <v/>
      </c>
      <c r="IH69" s="144"/>
      <c r="II69" s="144"/>
      <c r="IJ69" s="144"/>
      <c r="IK69" s="144"/>
      <c r="IL69" s="144"/>
      <c r="IM69" s="144"/>
      <c r="IN69" s="144"/>
      <c r="IO69" s="144"/>
      <c r="IP69" s="144"/>
      <c r="IQ69" s="144"/>
      <c r="IR69" s="144"/>
      <c r="IS69" s="144"/>
      <c r="IT69" s="144"/>
      <c r="IU69" s="144"/>
      <c r="IV69" s="144"/>
      <c r="IW69" s="144"/>
      <c r="IX69" s="144"/>
      <c r="IY69" s="144"/>
      <c r="IZ69" s="144"/>
      <c r="JA69" s="144"/>
      <c r="JB69" s="144"/>
      <c r="JC69" s="144"/>
      <c r="JD69" s="144"/>
      <c r="JE69" s="677" t="str">
        <f t="shared" si="30"/>
        <v/>
      </c>
      <c r="JF69" s="195"/>
      <c r="JG69" s="678" t="str">
        <f t="shared" si="31"/>
        <v/>
      </c>
      <c r="JH69" s="144"/>
      <c r="JI69" s="144"/>
      <c r="JJ69" s="144"/>
      <c r="JK69" s="144"/>
      <c r="JL69" s="144"/>
      <c r="JM69" s="144"/>
      <c r="JN69" s="144"/>
      <c r="JO69" s="144"/>
      <c r="JP69" s="144"/>
      <c r="JQ69" s="144"/>
      <c r="JR69" s="144"/>
      <c r="JS69" s="144"/>
      <c r="JT69" s="144"/>
      <c r="JU69" s="144"/>
      <c r="JV69" s="144"/>
      <c r="JW69" s="144"/>
      <c r="JX69" s="144"/>
      <c r="JY69" s="144"/>
      <c r="JZ69" s="144"/>
      <c r="KA69" s="144"/>
      <c r="KB69" s="144"/>
      <c r="KC69" s="144"/>
      <c r="KD69" s="144"/>
      <c r="KE69" s="677" t="str">
        <f t="shared" si="32"/>
        <v/>
      </c>
    </row>
    <row r="70" spans="2:291" ht="15" customHeight="1">
      <c r="B70" s="310">
        <v>48</v>
      </c>
      <c r="C70" s="303"/>
      <c r="D70" s="675"/>
      <c r="E70" s="144"/>
      <c r="F70" s="144"/>
      <c r="G70" s="678" t="str">
        <f t="shared" si="11"/>
        <v/>
      </c>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677" t="str">
        <f t="shared" si="12"/>
        <v/>
      </c>
      <c r="AF70" s="195"/>
      <c r="AG70" s="678" t="str">
        <f t="shared" si="13"/>
        <v/>
      </c>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677" t="str">
        <f t="shared" si="14"/>
        <v/>
      </c>
      <c r="BF70" s="195"/>
      <c r="BG70" s="678" t="str">
        <f t="shared" si="15"/>
        <v/>
      </c>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677" t="str">
        <f t="shared" si="16"/>
        <v/>
      </c>
      <c r="CF70" s="195"/>
      <c r="CG70" s="678" t="str">
        <f t="shared" si="17"/>
        <v/>
      </c>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677" t="str">
        <f t="shared" si="18"/>
        <v/>
      </c>
      <c r="DF70" s="195"/>
      <c r="DG70" s="678" t="str">
        <f t="shared" si="19"/>
        <v/>
      </c>
      <c r="DH70" s="144"/>
      <c r="DI70" s="144"/>
      <c r="DJ70" s="144"/>
      <c r="DK70" s="144"/>
      <c r="DL70" s="144"/>
      <c r="DM70" s="144"/>
      <c r="DN70" s="144"/>
      <c r="DO70" s="144"/>
      <c r="DP70" s="144"/>
      <c r="DQ70" s="144"/>
      <c r="DR70" s="144"/>
      <c r="DS70" s="144"/>
      <c r="DT70" s="144"/>
      <c r="DU70" s="144"/>
      <c r="DV70" s="144"/>
      <c r="DW70" s="144"/>
      <c r="DX70" s="144"/>
      <c r="DY70" s="144"/>
      <c r="DZ70" s="144"/>
      <c r="EA70" s="144"/>
      <c r="EB70" s="144"/>
      <c r="EC70" s="144"/>
      <c r="ED70" s="144"/>
      <c r="EE70" s="677" t="str">
        <f t="shared" si="20"/>
        <v/>
      </c>
      <c r="EF70" s="195"/>
      <c r="EG70" s="678" t="str">
        <f t="shared" si="21"/>
        <v/>
      </c>
      <c r="EH70" s="144"/>
      <c r="EI70" s="144"/>
      <c r="EJ70" s="144"/>
      <c r="EK70" s="144"/>
      <c r="EL70" s="144"/>
      <c r="EM70" s="144"/>
      <c r="EN70" s="144"/>
      <c r="EO70" s="144"/>
      <c r="EP70" s="144"/>
      <c r="EQ70" s="144"/>
      <c r="ER70" s="144"/>
      <c r="ES70" s="144"/>
      <c r="ET70" s="144"/>
      <c r="EU70" s="144"/>
      <c r="EV70" s="144"/>
      <c r="EW70" s="144"/>
      <c r="EX70" s="144"/>
      <c r="EY70" s="144"/>
      <c r="EZ70" s="144"/>
      <c r="FA70" s="144"/>
      <c r="FB70" s="144"/>
      <c r="FC70" s="144"/>
      <c r="FD70" s="144"/>
      <c r="FE70" s="677" t="str">
        <f t="shared" si="22"/>
        <v/>
      </c>
      <c r="FF70" s="195"/>
      <c r="FG70" s="678" t="str">
        <f t="shared" si="23"/>
        <v/>
      </c>
      <c r="FH70" s="144"/>
      <c r="FI70" s="144"/>
      <c r="FJ70" s="144"/>
      <c r="FK70" s="144"/>
      <c r="FL70" s="144"/>
      <c r="FM70" s="144"/>
      <c r="FN70" s="144"/>
      <c r="FO70" s="144"/>
      <c r="FP70" s="144"/>
      <c r="FQ70" s="144"/>
      <c r="FR70" s="144"/>
      <c r="FS70" s="144"/>
      <c r="FT70" s="144"/>
      <c r="FU70" s="144"/>
      <c r="FV70" s="144"/>
      <c r="FW70" s="144"/>
      <c r="FX70" s="144"/>
      <c r="FY70" s="144"/>
      <c r="FZ70" s="144"/>
      <c r="GA70" s="144"/>
      <c r="GB70" s="144"/>
      <c r="GC70" s="144"/>
      <c r="GD70" s="144"/>
      <c r="GE70" s="677" t="str">
        <f t="shared" si="24"/>
        <v/>
      </c>
      <c r="GF70" s="195"/>
      <c r="GG70" s="678" t="str">
        <f t="shared" si="25"/>
        <v/>
      </c>
      <c r="GH70" s="144"/>
      <c r="GI70" s="144"/>
      <c r="GJ70" s="144"/>
      <c r="GK70" s="144"/>
      <c r="GL70" s="144"/>
      <c r="GM70" s="144"/>
      <c r="GN70" s="144"/>
      <c r="GO70" s="144"/>
      <c r="GP70" s="144"/>
      <c r="GQ70" s="144"/>
      <c r="GR70" s="144"/>
      <c r="GS70" s="144"/>
      <c r="GT70" s="144"/>
      <c r="GU70" s="144"/>
      <c r="GV70" s="144"/>
      <c r="GW70" s="144"/>
      <c r="GX70" s="144"/>
      <c r="GY70" s="144"/>
      <c r="GZ70" s="144"/>
      <c r="HA70" s="144"/>
      <c r="HB70" s="144"/>
      <c r="HC70" s="144"/>
      <c r="HD70" s="144"/>
      <c r="HE70" s="677" t="str">
        <f t="shared" si="26"/>
        <v/>
      </c>
      <c r="HF70" s="195"/>
      <c r="HG70" s="678" t="str">
        <f t="shared" si="27"/>
        <v/>
      </c>
      <c r="HH70" s="144"/>
      <c r="HI70" s="144"/>
      <c r="HJ70" s="144"/>
      <c r="HK70" s="144"/>
      <c r="HL70" s="144"/>
      <c r="HM70" s="144"/>
      <c r="HN70" s="144"/>
      <c r="HO70" s="144"/>
      <c r="HP70" s="144"/>
      <c r="HQ70" s="144"/>
      <c r="HR70" s="144"/>
      <c r="HS70" s="144"/>
      <c r="HT70" s="144"/>
      <c r="HU70" s="144"/>
      <c r="HV70" s="144"/>
      <c r="HW70" s="144"/>
      <c r="HX70" s="144"/>
      <c r="HY70" s="144"/>
      <c r="HZ70" s="144"/>
      <c r="IA70" s="144"/>
      <c r="IB70" s="144"/>
      <c r="IC70" s="144"/>
      <c r="ID70" s="144"/>
      <c r="IE70" s="677" t="str">
        <f t="shared" si="28"/>
        <v/>
      </c>
      <c r="IF70" s="195"/>
      <c r="IG70" s="678" t="str">
        <f t="shared" si="29"/>
        <v/>
      </c>
      <c r="IH70" s="144"/>
      <c r="II70" s="144"/>
      <c r="IJ70" s="144"/>
      <c r="IK70" s="144"/>
      <c r="IL70" s="144"/>
      <c r="IM70" s="144"/>
      <c r="IN70" s="144"/>
      <c r="IO70" s="144"/>
      <c r="IP70" s="144"/>
      <c r="IQ70" s="144"/>
      <c r="IR70" s="144"/>
      <c r="IS70" s="144"/>
      <c r="IT70" s="144"/>
      <c r="IU70" s="144"/>
      <c r="IV70" s="144"/>
      <c r="IW70" s="144"/>
      <c r="IX70" s="144"/>
      <c r="IY70" s="144"/>
      <c r="IZ70" s="144"/>
      <c r="JA70" s="144"/>
      <c r="JB70" s="144"/>
      <c r="JC70" s="144"/>
      <c r="JD70" s="144"/>
      <c r="JE70" s="677" t="str">
        <f t="shared" si="30"/>
        <v/>
      </c>
      <c r="JF70" s="195"/>
      <c r="JG70" s="678" t="str">
        <f t="shared" si="31"/>
        <v/>
      </c>
      <c r="JH70" s="144"/>
      <c r="JI70" s="144"/>
      <c r="JJ70" s="144"/>
      <c r="JK70" s="144"/>
      <c r="JL70" s="144"/>
      <c r="JM70" s="144"/>
      <c r="JN70" s="144"/>
      <c r="JO70" s="144"/>
      <c r="JP70" s="144"/>
      <c r="JQ70" s="144"/>
      <c r="JR70" s="144"/>
      <c r="JS70" s="144"/>
      <c r="JT70" s="144"/>
      <c r="JU70" s="144"/>
      <c r="JV70" s="144"/>
      <c r="JW70" s="144"/>
      <c r="JX70" s="144"/>
      <c r="JY70" s="144"/>
      <c r="JZ70" s="144"/>
      <c r="KA70" s="144"/>
      <c r="KB70" s="144"/>
      <c r="KC70" s="144"/>
      <c r="KD70" s="144"/>
      <c r="KE70" s="677" t="str">
        <f t="shared" si="32"/>
        <v/>
      </c>
    </row>
    <row r="71" spans="2:291" ht="15" customHeight="1">
      <c r="B71" s="310">
        <v>49</v>
      </c>
      <c r="C71" s="303"/>
      <c r="D71" s="675"/>
      <c r="E71" s="144"/>
      <c r="F71" s="144"/>
      <c r="G71" s="678" t="str">
        <f t="shared" si="11"/>
        <v/>
      </c>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677" t="str">
        <f t="shared" si="12"/>
        <v/>
      </c>
      <c r="AF71" s="195"/>
      <c r="AG71" s="678" t="str">
        <f t="shared" si="13"/>
        <v/>
      </c>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677" t="str">
        <f t="shared" si="14"/>
        <v/>
      </c>
      <c r="BF71" s="195"/>
      <c r="BG71" s="678" t="str">
        <f t="shared" si="15"/>
        <v/>
      </c>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677" t="str">
        <f t="shared" si="16"/>
        <v/>
      </c>
      <c r="CF71" s="195"/>
      <c r="CG71" s="678" t="str">
        <f t="shared" si="17"/>
        <v/>
      </c>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677" t="str">
        <f t="shared" si="18"/>
        <v/>
      </c>
      <c r="DF71" s="195"/>
      <c r="DG71" s="678" t="str">
        <f t="shared" si="19"/>
        <v/>
      </c>
      <c r="DH71" s="144"/>
      <c r="DI71" s="144"/>
      <c r="DJ71" s="144"/>
      <c r="DK71" s="144"/>
      <c r="DL71" s="144"/>
      <c r="DM71" s="144"/>
      <c r="DN71" s="144"/>
      <c r="DO71" s="144"/>
      <c r="DP71" s="144"/>
      <c r="DQ71" s="144"/>
      <c r="DR71" s="144"/>
      <c r="DS71" s="144"/>
      <c r="DT71" s="144"/>
      <c r="DU71" s="144"/>
      <c r="DV71" s="144"/>
      <c r="DW71" s="144"/>
      <c r="DX71" s="144"/>
      <c r="DY71" s="144"/>
      <c r="DZ71" s="144"/>
      <c r="EA71" s="144"/>
      <c r="EB71" s="144"/>
      <c r="EC71" s="144"/>
      <c r="ED71" s="144"/>
      <c r="EE71" s="677" t="str">
        <f t="shared" si="20"/>
        <v/>
      </c>
      <c r="EF71" s="195"/>
      <c r="EG71" s="678" t="str">
        <f t="shared" si="21"/>
        <v/>
      </c>
      <c r="EH71" s="144"/>
      <c r="EI71" s="144"/>
      <c r="EJ71" s="144"/>
      <c r="EK71" s="144"/>
      <c r="EL71" s="144"/>
      <c r="EM71" s="144"/>
      <c r="EN71" s="144"/>
      <c r="EO71" s="144"/>
      <c r="EP71" s="144"/>
      <c r="EQ71" s="144"/>
      <c r="ER71" s="144"/>
      <c r="ES71" s="144"/>
      <c r="ET71" s="144"/>
      <c r="EU71" s="144"/>
      <c r="EV71" s="144"/>
      <c r="EW71" s="144"/>
      <c r="EX71" s="144"/>
      <c r="EY71" s="144"/>
      <c r="EZ71" s="144"/>
      <c r="FA71" s="144"/>
      <c r="FB71" s="144"/>
      <c r="FC71" s="144"/>
      <c r="FD71" s="144"/>
      <c r="FE71" s="677" t="str">
        <f t="shared" si="22"/>
        <v/>
      </c>
      <c r="FF71" s="195"/>
      <c r="FG71" s="678" t="str">
        <f t="shared" si="23"/>
        <v/>
      </c>
      <c r="FH71" s="144"/>
      <c r="FI71" s="144"/>
      <c r="FJ71" s="144"/>
      <c r="FK71" s="144"/>
      <c r="FL71" s="144"/>
      <c r="FM71" s="144"/>
      <c r="FN71" s="144"/>
      <c r="FO71" s="144"/>
      <c r="FP71" s="144"/>
      <c r="FQ71" s="144"/>
      <c r="FR71" s="144"/>
      <c r="FS71" s="144"/>
      <c r="FT71" s="144"/>
      <c r="FU71" s="144"/>
      <c r="FV71" s="144"/>
      <c r="FW71" s="144"/>
      <c r="FX71" s="144"/>
      <c r="FY71" s="144"/>
      <c r="FZ71" s="144"/>
      <c r="GA71" s="144"/>
      <c r="GB71" s="144"/>
      <c r="GC71" s="144"/>
      <c r="GD71" s="144"/>
      <c r="GE71" s="677" t="str">
        <f t="shared" si="24"/>
        <v/>
      </c>
      <c r="GF71" s="195"/>
      <c r="GG71" s="678" t="str">
        <f t="shared" si="25"/>
        <v/>
      </c>
      <c r="GH71" s="144"/>
      <c r="GI71" s="144"/>
      <c r="GJ71" s="144"/>
      <c r="GK71" s="144"/>
      <c r="GL71" s="144"/>
      <c r="GM71" s="144"/>
      <c r="GN71" s="144"/>
      <c r="GO71" s="144"/>
      <c r="GP71" s="144"/>
      <c r="GQ71" s="144"/>
      <c r="GR71" s="144"/>
      <c r="GS71" s="144"/>
      <c r="GT71" s="144"/>
      <c r="GU71" s="144"/>
      <c r="GV71" s="144"/>
      <c r="GW71" s="144"/>
      <c r="GX71" s="144"/>
      <c r="GY71" s="144"/>
      <c r="GZ71" s="144"/>
      <c r="HA71" s="144"/>
      <c r="HB71" s="144"/>
      <c r="HC71" s="144"/>
      <c r="HD71" s="144"/>
      <c r="HE71" s="677" t="str">
        <f t="shared" si="26"/>
        <v/>
      </c>
      <c r="HF71" s="195"/>
      <c r="HG71" s="678" t="str">
        <f t="shared" si="27"/>
        <v/>
      </c>
      <c r="HH71" s="144"/>
      <c r="HI71" s="144"/>
      <c r="HJ71" s="144"/>
      <c r="HK71" s="144"/>
      <c r="HL71" s="144"/>
      <c r="HM71" s="144"/>
      <c r="HN71" s="144"/>
      <c r="HO71" s="144"/>
      <c r="HP71" s="144"/>
      <c r="HQ71" s="144"/>
      <c r="HR71" s="144"/>
      <c r="HS71" s="144"/>
      <c r="HT71" s="144"/>
      <c r="HU71" s="144"/>
      <c r="HV71" s="144"/>
      <c r="HW71" s="144"/>
      <c r="HX71" s="144"/>
      <c r="HY71" s="144"/>
      <c r="HZ71" s="144"/>
      <c r="IA71" s="144"/>
      <c r="IB71" s="144"/>
      <c r="IC71" s="144"/>
      <c r="ID71" s="144"/>
      <c r="IE71" s="677" t="str">
        <f t="shared" si="28"/>
        <v/>
      </c>
      <c r="IF71" s="195"/>
      <c r="IG71" s="678" t="str">
        <f t="shared" si="29"/>
        <v/>
      </c>
      <c r="IH71" s="144"/>
      <c r="II71" s="144"/>
      <c r="IJ71" s="144"/>
      <c r="IK71" s="144"/>
      <c r="IL71" s="144"/>
      <c r="IM71" s="144"/>
      <c r="IN71" s="144"/>
      <c r="IO71" s="144"/>
      <c r="IP71" s="144"/>
      <c r="IQ71" s="144"/>
      <c r="IR71" s="144"/>
      <c r="IS71" s="144"/>
      <c r="IT71" s="144"/>
      <c r="IU71" s="144"/>
      <c r="IV71" s="144"/>
      <c r="IW71" s="144"/>
      <c r="IX71" s="144"/>
      <c r="IY71" s="144"/>
      <c r="IZ71" s="144"/>
      <c r="JA71" s="144"/>
      <c r="JB71" s="144"/>
      <c r="JC71" s="144"/>
      <c r="JD71" s="144"/>
      <c r="JE71" s="677" t="str">
        <f t="shared" si="30"/>
        <v/>
      </c>
      <c r="JF71" s="195"/>
      <c r="JG71" s="678" t="str">
        <f t="shared" si="31"/>
        <v/>
      </c>
      <c r="JH71" s="144"/>
      <c r="JI71" s="144"/>
      <c r="JJ71" s="144"/>
      <c r="JK71" s="144"/>
      <c r="JL71" s="144"/>
      <c r="JM71" s="144"/>
      <c r="JN71" s="144"/>
      <c r="JO71" s="144"/>
      <c r="JP71" s="144"/>
      <c r="JQ71" s="144"/>
      <c r="JR71" s="144"/>
      <c r="JS71" s="144"/>
      <c r="JT71" s="144"/>
      <c r="JU71" s="144"/>
      <c r="JV71" s="144"/>
      <c r="JW71" s="144"/>
      <c r="JX71" s="144"/>
      <c r="JY71" s="144"/>
      <c r="JZ71" s="144"/>
      <c r="KA71" s="144"/>
      <c r="KB71" s="144"/>
      <c r="KC71" s="144"/>
      <c r="KD71" s="144"/>
      <c r="KE71" s="677" t="str">
        <f t="shared" si="32"/>
        <v/>
      </c>
    </row>
    <row r="72" spans="2:291" ht="15" customHeight="1">
      <c r="B72" s="310">
        <v>50</v>
      </c>
      <c r="C72" s="303"/>
      <c r="D72" s="675"/>
      <c r="E72" s="144"/>
      <c r="F72" s="144"/>
      <c r="G72" s="678" t="str">
        <f t="shared" si="11"/>
        <v/>
      </c>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677" t="str">
        <f t="shared" si="12"/>
        <v/>
      </c>
      <c r="AF72" s="195"/>
      <c r="AG72" s="678" t="str">
        <f t="shared" si="13"/>
        <v/>
      </c>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677" t="str">
        <f t="shared" si="14"/>
        <v/>
      </c>
      <c r="BF72" s="195"/>
      <c r="BG72" s="678" t="str">
        <f t="shared" si="15"/>
        <v/>
      </c>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677" t="str">
        <f t="shared" si="16"/>
        <v/>
      </c>
      <c r="CF72" s="195"/>
      <c r="CG72" s="678" t="str">
        <f t="shared" si="17"/>
        <v/>
      </c>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677" t="str">
        <f t="shared" si="18"/>
        <v/>
      </c>
      <c r="DF72" s="195"/>
      <c r="DG72" s="678" t="str">
        <f t="shared" si="19"/>
        <v/>
      </c>
      <c r="DH72" s="144"/>
      <c r="DI72" s="144"/>
      <c r="DJ72" s="144"/>
      <c r="DK72" s="144"/>
      <c r="DL72" s="144"/>
      <c r="DM72" s="144"/>
      <c r="DN72" s="144"/>
      <c r="DO72" s="144"/>
      <c r="DP72" s="144"/>
      <c r="DQ72" s="144"/>
      <c r="DR72" s="144"/>
      <c r="DS72" s="144"/>
      <c r="DT72" s="144"/>
      <c r="DU72" s="144"/>
      <c r="DV72" s="144"/>
      <c r="DW72" s="144"/>
      <c r="DX72" s="144"/>
      <c r="DY72" s="144"/>
      <c r="DZ72" s="144"/>
      <c r="EA72" s="144"/>
      <c r="EB72" s="144"/>
      <c r="EC72" s="144"/>
      <c r="ED72" s="144"/>
      <c r="EE72" s="677" t="str">
        <f t="shared" si="20"/>
        <v/>
      </c>
      <c r="EF72" s="195"/>
      <c r="EG72" s="678" t="str">
        <f t="shared" si="21"/>
        <v/>
      </c>
      <c r="EH72" s="144"/>
      <c r="EI72" s="144"/>
      <c r="EJ72" s="144"/>
      <c r="EK72" s="144"/>
      <c r="EL72" s="144"/>
      <c r="EM72" s="144"/>
      <c r="EN72" s="144"/>
      <c r="EO72" s="144"/>
      <c r="EP72" s="144"/>
      <c r="EQ72" s="144"/>
      <c r="ER72" s="144"/>
      <c r="ES72" s="144"/>
      <c r="ET72" s="144"/>
      <c r="EU72" s="144"/>
      <c r="EV72" s="144"/>
      <c r="EW72" s="144"/>
      <c r="EX72" s="144"/>
      <c r="EY72" s="144"/>
      <c r="EZ72" s="144"/>
      <c r="FA72" s="144"/>
      <c r="FB72" s="144"/>
      <c r="FC72" s="144"/>
      <c r="FD72" s="144"/>
      <c r="FE72" s="677" t="str">
        <f t="shared" si="22"/>
        <v/>
      </c>
      <c r="FF72" s="195"/>
      <c r="FG72" s="678" t="str">
        <f t="shared" si="23"/>
        <v/>
      </c>
      <c r="FH72" s="144"/>
      <c r="FI72" s="144"/>
      <c r="FJ72" s="144"/>
      <c r="FK72" s="144"/>
      <c r="FL72" s="144"/>
      <c r="FM72" s="144"/>
      <c r="FN72" s="144"/>
      <c r="FO72" s="144"/>
      <c r="FP72" s="144"/>
      <c r="FQ72" s="144"/>
      <c r="FR72" s="144"/>
      <c r="FS72" s="144"/>
      <c r="FT72" s="144"/>
      <c r="FU72" s="144"/>
      <c r="FV72" s="144"/>
      <c r="FW72" s="144"/>
      <c r="FX72" s="144"/>
      <c r="FY72" s="144"/>
      <c r="FZ72" s="144"/>
      <c r="GA72" s="144"/>
      <c r="GB72" s="144"/>
      <c r="GC72" s="144"/>
      <c r="GD72" s="144"/>
      <c r="GE72" s="677" t="str">
        <f t="shared" si="24"/>
        <v/>
      </c>
      <c r="GF72" s="195"/>
      <c r="GG72" s="678" t="str">
        <f t="shared" si="25"/>
        <v/>
      </c>
      <c r="GH72" s="144"/>
      <c r="GI72" s="144"/>
      <c r="GJ72" s="144"/>
      <c r="GK72" s="144"/>
      <c r="GL72" s="144"/>
      <c r="GM72" s="144"/>
      <c r="GN72" s="144"/>
      <c r="GO72" s="144"/>
      <c r="GP72" s="144"/>
      <c r="GQ72" s="144"/>
      <c r="GR72" s="144"/>
      <c r="GS72" s="144"/>
      <c r="GT72" s="144"/>
      <c r="GU72" s="144"/>
      <c r="GV72" s="144"/>
      <c r="GW72" s="144"/>
      <c r="GX72" s="144"/>
      <c r="GY72" s="144"/>
      <c r="GZ72" s="144"/>
      <c r="HA72" s="144"/>
      <c r="HB72" s="144"/>
      <c r="HC72" s="144"/>
      <c r="HD72" s="144"/>
      <c r="HE72" s="677" t="str">
        <f t="shared" si="26"/>
        <v/>
      </c>
      <c r="HF72" s="195"/>
      <c r="HG72" s="678" t="str">
        <f t="shared" si="27"/>
        <v/>
      </c>
      <c r="HH72" s="144"/>
      <c r="HI72" s="144"/>
      <c r="HJ72" s="144"/>
      <c r="HK72" s="144"/>
      <c r="HL72" s="144"/>
      <c r="HM72" s="144"/>
      <c r="HN72" s="144"/>
      <c r="HO72" s="144"/>
      <c r="HP72" s="144"/>
      <c r="HQ72" s="144"/>
      <c r="HR72" s="144"/>
      <c r="HS72" s="144"/>
      <c r="HT72" s="144"/>
      <c r="HU72" s="144"/>
      <c r="HV72" s="144"/>
      <c r="HW72" s="144"/>
      <c r="HX72" s="144"/>
      <c r="HY72" s="144"/>
      <c r="HZ72" s="144"/>
      <c r="IA72" s="144"/>
      <c r="IB72" s="144"/>
      <c r="IC72" s="144"/>
      <c r="ID72" s="144"/>
      <c r="IE72" s="677" t="str">
        <f t="shared" si="28"/>
        <v/>
      </c>
      <c r="IF72" s="195"/>
      <c r="IG72" s="678" t="str">
        <f t="shared" si="29"/>
        <v/>
      </c>
      <c r="IH72" s="144"/>
      <c r="II72" s="144"/>
      <c r="IJ72" s="144"/>
      <c r="IK72" s="144"/>
      <c r="IL72" s="144"/>
      <c r="IM72" s="144"/>
      <c r="IN72" s="144"/>
      <c r="IO72" s="144"/>
      <c r="IP72" s="144"/>
      <c r="IQ72" s="144"/>
      <c r="IR72" s="144"/>
      <c r="IS72" s="144"/>
      <c r="IT72" s="144"/>
      <c r="IU72" s="144"/>
      <c r="IV72" s="144"/>
      <c r="IW72" s="144"/>
      <c r="IX72" s="144"/>
      <c r="IY72" s="144"/>
      <c r="IZ72" s="144"/>
      <c r="JA72" s="144"/>
      <c r="JB72" s="144"/>
      <c r="JC72" s="144"/>
      <c r="JD72" s="144"/>
      <c r="JE72" s="677" t="str">
        <f t="shared" si="30"/>
        <v/>
      </c>
      <c r="JF72" s="195"/>
      <c r="JG72" s="678" t="str">
        <f t="shared" si="31"/>
        <v/>
      </c>
      <c r="JH72" s="144"/>
      <c r="JI72" s="144"/>
      <c r="JJ72" s="144"/>
      <c r="JK72" s="144"/>
      <c r="JL72" s="144"/>
      <c r="JM72" s="144"/>
      <c r="JN72" s="144"/>
      <c r="JO72" s="144"/>
      <c r="JP72" s="144"/>
      <c r="JQ72" s="144"/>
      <c r="JR72" s="144"/>
      <c r="JS72" s="144"/>
      <c r="JT72" s="144"/>
      <c r="JU72" s="144"/>
      <c r="JV72" s="144"/>
      <c r="JW72" s="144"/>
      <c r="JX72" s="144"/>
      <c r="JY72" s="144"/>
      <c r="JZ72" s="144"/>
      <c r="KA72" s="144"/>
      <c r="KB72" s="144"/>
      <c r="KC72" s="144"/>
      <c r="KD72" s="144"/>
      <c r="KE72" s="677" t="str">
        <f t="shared" si="32"/>
        <v/>
      </c>
    </row>
    <row r="73" spans="2:291" ht="15" customHeight="1">
      <c r="B73" s="310">
        <v>51</v>
      </c>
      <c r="C73" s="303"/>
      <c r="D73" s="675"/>
      <c r="E73" s="144"/>
      <c r="F73" s="144"/>
      <c r="G73" s="678" t="str">
        <f t="shared" si="11"/>
        <v/>
      </c>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677" t="str">
        <f t="shared" si="12"/>
        <v/>
      </c>
      <c r="AF73" s="195"/>
      <c r="AG73" s="678" t="str">
        <f t="shared" si="13"/>
        <v/>
      </c>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677" t="str">
        <f t="shared" si="14"/>
        <v/>
      </c>
      <c r="BF73" s="195"/>
      <c r="BG73" s="678" t="str">
        <f t="shared" si="15"/>
        <v/>
      </c>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677" t="str">
        <f t="shared" si="16"/>
        <v/>
      </c>
      <c r="CF73" s="195"/>
      <c r="CG73" s="678" t="str">
        <f t="shared" si="17"/>
        <v/>
      </c>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677" t="str">
        <f t="shared" si="18"/>
        <v/>
      </c>
      <c r="DF73" s="195"/>
      <c r="DG73" s="678" t="str">
        <f t="shared" si="19"/>
        <v/>
      </c>
      <c r="DH73" s="144"/>
      <c r="DI73" s="144"/>
      <c r="DJ73" s="144"/>
      <c r="DK73" s="144"/>
      <c r="DL73" s="144"/>
      <c r="DM73" s="144"/>
      <c r="DN73" s="144"/>
      <c r="DO73" s="144"/>
      <c r="DP73" s="144"/>
      <c r="DQ73" s="144"/>
      <c r="DR73" s="144"/>
      <c r="DS73" s="144"/>
      <c r="DT73" s="144"/>
      <c r="DU73" s="144"/>
      <c r="DV73" s="144"/>
      <c r="DW73" s="144"/>
      <c r="DX73" s="144"/>
      <c r="DY73" s="144"/>
      <c r="DZ73" s="144"/>
      <c r="EA73" s="144"/>
      <c r="EB73" s="144"/>
      <c r="EC73" s="144"/>
      <c r="ED73" s="144"/>
      <c r="EE73" s="677" t="str">
        <f t="shared" si="20"/>
        <v/>
      </c>
      <c r="EF73" s="195"/>
      <c r="EG73" s="678" t="str">
        <f t="shared" si="21"/>
        <v/>
      </c>
      <c r="EH73" s="144"/>
      <c r="EI73" s="144"/>
      <c r="EJ73" s="144"/>
      <c r="EK73" s="144"/>
      <c r="EL73" s="144"/>
      <c r="EM73" s="144"/>
      <c r="EN73" s="144"/>
      <c r="EO73" s="144"/>
      <c r="EP73" s="144"/>
      <c r="EQ73" s="144"/>
      <c r="ER73" s="144"/>
      <c r="ES73" s="144"/>
      <c r="ET73" s="144"/>
      <c r="EU73" s="144"/>
      <c r="EV73" s="144"/>
      <c r="EW73" s="144"/>
      <c r="EX73" s="144"/>
      <c r="EY73" s="144"/>
      <c r="EZ73" s="144"/>
      <c r="FA73" s="144"/>
      <c r="FB73" s="144"/>
      <c r="FC73" s="144"/>
      <c r="FD73" s="144"/>
      <c r="FE73" s="677" t="str">
        <f t="shared" si="22"/>
        <v/>
      </c>
      <c r="FF73" s="195"/>
      <c r="FG73" s="678" t="str">
        <f t="shared" si="23"/>
        <v/>
      </c>
      <c r="FH73" s="144"/>
      <c r="FI73" s="144"/>
      <c r="FJ73" s="144"/>
      <c r="FK73" s="144"/>
      <c r="FL73" s="144"/>
      <c r="FM73" s="144"/>
      <c r="FN73" s="144"/>
      <c r="FO73" s="144"/>
      <c r="FP73" s="144"/>
      <c r="FQ73" s="144"/>
      <c r="FR73" s="144"/>
      <c r="FS73" s="144"/>
      <c r="FT73" s="144"/>
      <c r="FU73" s="144"/>
      <c r="FV73" s="144"/>
      <c r="FW73" s="144"/>
      <c r="FX73" s="144"/>
      <c r="FY73" s="144"/>
      <c r="FZ73" s="144"/>
      <c r="GA73" s="144"/>
      <c r="GB73" s="144"/>
      <c r="GC73" s="144"/>
      <c r="GD73" s="144"/>
      <c r="GE73" s="677" t="str">
        <f t="shared" si="24"/>
        <v/>
      </c>
      <c r="GF73" s="195"/>
      <c r="GG73" s="678" t="str">
        <f t="shared" si="25"/>
        <v/>
      </c>
      <c r="GH73" s="144"/>
      <c r="GI73" s="144"/>
      <c r="GJ73" s="144"/>
      <c r="GK73" s="144"/>
      <c r="GL73" s="144"/>
      <c r="GM73" s="144"/>
      <c r="GN73" s="144"/>
      <c r="GO73" s="144"/>
      <c r="GP73" s="144"/>
      <c r="GQ73" s="144"/>
      <c r="GR73" s="144"/>
      <c r="GS73" s="144"/>
      <c r="GT73" s="144"/>
      <c r="GU73" s="144"/>
      <c r="GV73" s="144"/>
      <c r="GW73" s="144"/>
      <c r="GX73" s="144"/>
      <c r="GY73" s="144"/>
      <c r="GZ73" s="144"/>
      <c r="HA73" s="144"/>
      <c r="HB73" s="144"/>
      <c r="HC73" s="144"/>
      <c r="HD73" s="144"/>
      <c r="HE73" s="677" t="str">
        <f t="shared" si="26"/>
        <v/>
      </c>
      <c r="HF73" s="195"/>
      <c r="HG73" s="678" t="str">
        <f t="shared" si="27"/>
        <v/>
      </c>
      <c r="HH73" s="144"/>
      <c r="HI73" s="144"/>
      <c r="HJ73" s="144"/>
      <c r="HK73" s="144"/>
      <c r="HL73" s="144"/>
      <c r="HM73" s="144"/>
      <c r="HN73" s="144"/>
      <c r="HO73" s="144"/>
      <c r="HP73" s="144"/>
      <c r="HQ73" s="144"/>
      <c r="HR73" s="144"/>
      <c r="HS73" s="144"/>
      <c r="HT73" s="144"/>
      <c r="HU73" s="144"/>
      <c r="HV73" s="144"/>
      <c r="HW73" s="144"/>
      <c r="HX73" s="144"/>
      <c r="HY73" s="144"/>
      <c r="HZ73" s="144"/>
      <c r="IA73" s="144"/>
      <c r="IB73" s="144"/>
      <c r="IC73" s="144"/>
      <c r="ID73" s="144"/>
      <c r="IE73" s="677" t="str">
        <f t="shared" si="28"/>
        <v/>
      </c>
      <c r="IF73" s="195"/>
      <c r="IG73" s="678" t="str">
        <f t="shared" si="29"/>
        <v/>
      </c>
      <c r="IH73" s="144"/>
      <c r="II73" s="144"/>
      <c r="IJ73" s="144"/>
      <c r="IK73" s="144"/>
      <c r="IL73" s="144"/>
      <c r="IM73" s="144"/>
      <c r="IN73" s="144"/>
      <c r="IO73" s="144"/>
      <c r="IP73" s="144"/>
      <c r="IQ73" s="144"/>
      <c r="IR73" s="144"/>
      <c r="IS73" s="144"/>
      <c r="IT73" s="144"/>
      <c r="IU73" s="144"/>
      <c r="IV73" s="144"/>
      <c r="IW73" s="144"/>
      <c r="IX73" s="144"/>
      <c r="IY73" s="144"/>
      <c r="IZ73" s="144"/>
      <c r="JA73" s="144"/>
      <c r="JB73" s="144"/>
      <c r="JC73" s="144"/>
      <c r="JD73" s="144"/>
      <c r="JE73" s="677" t="str">
        <f t="shared" si="30"/>
        <v/>
      </c>
      <c r="JF73" s="195"/>
      <c r="JG73" s="678" t="str">
        <f t="shared" si="31"/>
        <v/>
      </c>
      <c r="JH73" s="144"/>
      <c r="JI73" s="144"/>
      <c r="JJ73" s="144"/>
      <c r="JK73" s="144"/>
      <c r="JL73" s="144"/>
      <c r="JM73" s="144"/>
      <c r="JN73" s="144"/>
      <c r="JO73" s="144"/>
      <c r="JP73" s="144"/>
      <c r="JQ73" s="144"/>
      <c r="JR73" s="144"/>
      <c r="JS73" s="144"/>
      <c r="JT73" s="144"/>
      <c r="JU73" s="144"/>
      <c r="JV73" s="144"/>
      <c r="JW73" s="144"/>
      <c r="JX73" s="144"/>
      <c r="JY73" s="144"/>
      <c r="JZ73" s="144"/>
      <c r="KA73" s="144"/>
      <c r="KB73" s="144"/>
      <c r="KC73" s="144"/>
      <c r="KD73" s="144"/>
      <c r="KE73" s="677" t="str">
        <f t="shared" si="32"/>
        <v/>
      </c>
    </row>
    <row r="74" spans="2:291" ht="15" customHeight="1">
      <c r="B74" s="310">
        <v>52</v>
      </c>
      <c r="C74" s="303"/>
      <c r="D74" s="675"/>
      <c r="E74" s="144"/>
      <c r="F74" s="144"/>
      <c r="G74" s="678" t="str">
        <f t="shared" si="11"/>
        <v/>
      </c>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677" t="str">
        <f t="shared" si="12"/>
        <v/>
      </c>
      <c r="AF74" s="195"/>
      <c r="AG74" s="678" t="str">
        <f t="shared" si="13"/>
        <v/>
      </c>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677" t="str">
        <f t="shared" si="14"/>
        <v/>
      </c>
      <c r="BF74" s="195"/>
      <c r="BG74" s="678" t="str">
        <f t="shared" si="15"/>
        <v/>
      </c>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677" t="str">
        <f t="shared" si="16"/>
        <v/>
      </c>
      <c r="CF74" s="195"/>
      <c r="CG74" s="678" t="str">
        <f t="shared" si="17"/>
        <v/>
      </c>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677" t="str">
        <f t="shared" si="18"/>
        <v/>
      </c>
      <c r="DF74" s="195"/>
      <c r="DG74" s="678" t="str">
        <f t="shared" si="19"/>
        <v/>
      </c>
      <c r="DH74" s="144"/>
      <c r="DI74" s="144"/>
      <c r="DJ74" s="144"/>
      <c r="DK74" s="144"/>
      <c r="DL74" s="144"/>
      <c r="DM74" s="144"/>
      <c r="DN74" s="144"/>
      <c r="DO74" s="144"/>
      <c r="DP74" s="144"/>
      <c r="DQ74" s="144"/>
      <c r="DR74" s="144"/>
      <c r="DS74" s="144"/>
      <c r="DT74" s="144"/>
      <c r="DU74" s="144"/>
      <c r="DV74" s="144"/>
      <c r="DW74" s="144"/>
      <c r="DX74" s="144"/>
      <c r="DY74" s="144"/>
      <c r="DZ74" s="144"/>
      <c r="EA74" s="144"/>
      <c r="EB74" s="144"/>
      <c r="EC74" s="144"/>
      <c r="ED74" s="144"/>
      <c r="EE74" s="677" t="str">
        <f t="shared" si="20"/>
        <v/>
      </c>
      <c r="EF74" s="195"/>
      <c r="EG74" s="678" t="str">
        <f t="shared" si="21"/>
        <v/>
      </c>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677" t="str">
        <f t="shared" si="22"/>
        <v/>
      </c>
      <c r="FF74" s="195"/>
      <c r="FG74" s="678" t="str">
        <f t="shared" si="23"/>
        <v/>
      </c>
      <c r="FH74" s="144"/>
      <c r="FI74" s="144"/>
      <c r="FJ74" s="144"/>
      <c r="FK74" s="144"/>
      <c r="FL74" s="144"/>
      <c r="FM74" s="144"/>
      <c r="FN74" s="144"/>
      <c r="FO74" s="144"/>
      <c r="FP74" s="144"/>
      <c r="FQ74" s="144"/>
      <c r="FR74" s="144"/>
      <c r="FS74" s="144"/>
      <c r="FT74" s="144"/>
      <c r="FU74" s="144"/>
      <c r="FV74" s="144"/>
      <c r="FW74" s="144"/>
      <c r="FX74" s="144"/>
      <c r="FY74" s="144"/>
      <c r="FZ74" s="144"/>
      <c r="GA74" s="144"/>
      <c r="GB74" s="144"/>
      <c r="GC74" s="144"/>
      <c r="GD74" s="144"/>
      <c r="GE74" s="677" t="str">
        <f t="shared" si="24"/>
        <v/>
      </c>
      <c r="GF74" s="195"/>
      <c r="GG74" s="678" t="str">
        <f t="shared" si="25"/>
        <v/>
      </c>
      <c r="GH74" s="144"/>
      <c r="GI74" s="144"/>
      <c r="GJ74" s="144"/>
      <c r="GK74" s="144"/>
      <c r="GL74" s="144"/>
      <c r="GM74" s="144"/>
      <c r="GN74" s="144"/>
      <c r="GO74" s="144"/>
      <c r="GP74" s="144"/>
      <c r="GQ74" s="144"/>
      <c r="GR74" s="144"/>
      <c r="GS74" s="144"/>
      <c r="GT74" s="144"/>
      <c r="GU74" s="144"/>
      <c r="GV74" s="144"/>
      <c r="GW74" s="144"/>
      <c r="GX74" s="144"/>
      <c r="GY74" s="144"/>
      <c r="GZ74" s="144"/>
      <c r="HA74" s="144"/>
      <c r="HB74" s="144"/>
      <c r="HC74" s="144"/>
      <c r="HD74" s="144"/>
      <c r="HE74" s="677" t="str">
        <f t="shared" si="26"/>
        <v/>
      </c>
      <c r="HF74" s="195"/>
      <c r="HG74" s="678" t="str">
        <f t="shared" si="27"/>
        <v/>
      </c>
      <c r="HH74" s="144"/>
      <c r="HI74" s="144"/>
      <c r="HJ74" s="144"/>
      <c r="HK74" s="144"/>
      <c r="HL74" s="144"/>
      <c r="HM74" s="144"/>
      <c r="HN74" s="144"/>
      <c r="HO74" s="144"/>
      <c r="HP74" s="144"/>
      <c r="HQ74" s="144"/>
      <c r="HR74" s="144"/>
      <c r="HS74" s="144"/>
      <c r="HT74" s="144"/>
      <c r="HU74" s="144"/>
      <c r="HV74" s="144"/>
      <c r="HW74" s="144"/>
      <c r="HX74" s="144"/>
      <c r="HY74" s="144"/>
      <c r="HZ74" s="144"/>
      <c r="IA74" s="144"/>
      <c r="IB74" s="144"/>
      <c r="IC74" s="144"/>
      <c r="ID74" s="144"/>
      <c r="IE74" s="677" t="str">
        <f t="shared" si="28"/>
        <v/>
      </c>
      <c r="IF74" s="195"/>
      <c r="IG74" s="678" t="str">
        <f t="shared" si="29"/>
        <v/>
      </c>
      <c r="IH74" s="144"/>
      <c r="II74" s="144"/>
      <c r="IJ74" s="144"/>
      <c r="IK74" s="144"/>
      <c r="IL74" s="144"/>
      <c r="IM74" s="144"/>
      <c r="IN74" s="144"/>
      <c r="IO74" s="144"/>
      <c r="IP74" s="144"/>
      <c r="IQ74" s="144"/>
      <c r="IR74" s="144"/>
      <c r="IS74" s="144"/>
      <c r="IT74" s="144"/>
      <c r="IU74" s="144"/>
      <c r="IV74" s="144"/>
      <c r="IW74" s="144"/>
      <c r="IX74" s="144"/>
      <c r="IY74" s="144"/>
      <c r="IZ74" s="144"/>
      <c r="JA74" s="144"/>
      <c r="JB74" s="144"/>
      <c r="JC74" s="144"/>
      <c r="JD74" s="144"/>
      <c r="JE74" s="677" t="str">
        <f t="shared" si="30"/>
        <v/>
      </c>
      <c r="JF74" s="195"/>
      <c r="JG74" s="678" t="str">
        <f t="shared" si="31"/>
        <v/>
      </c>
      <c r="JH74" s="144"/>
      <c r="JI74" s="144"/>
      <c r="JJ74" s="144"/>
      <c r="JK74" s="144"/>
      <c r="JL74" s="144"/>
      <c r="JM74" s="144"/>
      <c r="JN74" s="144"/>
      <c r="JO74" s="144"/>
      <c r="JP74" s="144"/>
      <c r="JQ74" s="144"/>
      <c r="JR74" s="144"/>
      <c r="JS74" s="144"/>
      <c r="JT74" s="144"/>
      <c r="JU74" s="144"/>
      <c r="JV74" s="144"/>
      <c r="JW74" s="144"/>
      <c r="JX74" s="144"/>
      <c r="JY74" s="144"/>
      <c r="JZ74" s="144"/>
      <c r="KA74" s="144"/>
      <c r="KB74" s="144"/>
      <c r="KC74" s="144"/>
      <c r="KD74" s="144"/>
      <c r="KE74" s="677" t="str">
        <f t="shared" si="32"/>
        <v/>
      </c>
    </row>
    <row r="75" spans="2:291" ht="15" customHeight="1">
      <c r="B75" s="310">
        <v>53</v>
      </c>
      <c r="C75" s="303"/>
      <c r="D75" s="675"/>
      <c r="E75" s="144"/>
      <c r="F75" s="144"/>
      <c r="G75" s="678" t="str">
        <f t="shared" si="11"/>
        <v/>
      </c>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677" t="str">
        <f t="shared" si="12"/>
        <v/>
      </c>
      <c r="AF75" s="195"/>
      <c r="AG75" s="678" t="str">
        <f t="shared" si="13"/>
        <v/>
      </c>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677" t="str">
        <f t="shared" si="14"/>
        <v/>
      </c>
      <c r="BF75" s="195"/>
      <c r="BG75" s="678" t="str">
        <f t="shared" si="15"/>
        <v/>
      </c>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677" t="str">
        <f t="shared" si="16"/>
        <v/>
      </c>
      <c r="CF75" s="195"/>
      <c r="CG75" s="678" t="str">
        <f t="shared" si="17"/>
        <v/>
      </c>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677" t="str">
        <f t="shared" si="18"/>
        <v/>
      </c>
      <c r="DF75" s="195"/>
      <c r="DG75" s="678" t="str">
        <f t="shared" si="19"/>
        <v/>
      </c>
      <c r="DH75" s="144"/>
      <c r="DI75" s="144"/>
      <c r="DJ75" s="144"/>
      <c r="DK75" s="144"/>
      <c r="DL75" s="144"/>
      <c r="DM75" s="144"/>
      <c r="DN75" s="144"/>
      <c r="DO75" s="144"/>
      <c r="DP75" s="144"/>
      <c r="DQ75" s="144"/>
      <c r="DR75" s="144"/>
      <c r="DS75" s="144"/>
      <c r="DT75" s="144"/>
      <c r="DU75" s="144"/>
      <c r="DV75" s="144"/>
      <c r="DW75" s="144"/>
      <c r="DX75" s="144"/>
      <c r="DY75" s="144"/>
      <c r="DZ75" s="144"/>
      <c r="EA75" s="144"/>
      <c r="EB75" s="144"/>
      <c r="EC75" s="144"/>
      <c r="ED75" s="144"/>
      <c r="EE75" s="677" t="str">
        <f t="shared" si="20"/>
        <v/>
      </c>
      <c r="EF75" s="195"/>
      <c r="EG75" s="678" t="str">
        <f t="shared" si="21"/>
        <v/>
      </c>
      <c r="EH75" s="144"/>
      <c r="EI75" s="144"/>
      <c r="EJ75" s="144"/>
      <c r="EK75" s="144"/>
      <c r="EL75" s="144"/>
      <c r="EM75" s="144"/>
      <c r="EN75" s="144"/>
      <c r="EO75" s="144"/>
      <c r="EP75" s="144"/>
      <c r="EQ75" s="144"/>
      <c r="ER75" s="144"/>
      <c r="ES75" s="144"/>
      <c r="ET75" s="144"/>
      <c r="EU75" s="144"/>
      <c r="EV75" s="144"/>
      <c r="EW75" s="144"/>
      <c r="EX75" s="144"/>
      <c r="EY75" s="144"/>
      <c r="EZ75" s="144"/>
      <c r="FA75" s="144"/>
      <c r="FB75" s="144"/>
      <c r="FC75" s="144"/>
      <c r="FD75" s="144"/>
      <c r="FE75" s="677" t="str">
        <f t="shared" si="22"/>
        <v/>
      </c>
      <c r="FF75" s="195"/>
      <c r="FG75" s="678" t="str">
        <f t="shared" si="23"/>
        <v/>
      </c>
      <c r="FH75" s="144"/>
      <c r="FI75" s="144"/>
      <c r="FJ75" s="144"/>
      <c r="FK75" s="144"/>
      <c r="FL75" s="144"/>
      <c r="FM75" s="144"/>
      <c r="FN75" s="144"/>
      <c r="FO75" s="144"/>
      <c r="FP75" s="144"/>
      <c r="FQ75" s="144"/>
      <c r="FR75" s="144"/>
      <c r="FS75" s="144"/>
      <c r="FT75" s="144"/>
      <c r="FU75" s="144"/>
      <c r="FV75" s="144"/>
      <c r="FW75" s="144"/>
      <c r="FX75" s="144"/>
      <c r="FY75" s="144"/>
      <c r="FZ75" s="144"/>
      <c r="GA75" s="144"/>
      <c r="GB75" s="144"/>
      <c r="GC75" s="144"/>
      <c r="GD75" s="144"/>
      <c r="GE75" s="677" t="str">
        <f t="shared" si="24"/>
        <v/>
      </c>
      <c r="GF75" s="195"/>
      <c r="GG75" s="678" t="str">
        <f t="shared" si="25"/>
        <v/>
      </c>
      <c r="GH75" s="144"/>
      <c r="GI75" s="144"/>
      <c r="GJ75" s="144"/>
      <c r="GK75" s="144"/>
      <c r="GL75" s="144"/>
      <c r="GM75" s="144"/>
      <c r="GN75" s="144"/>
      <c r="GO75" s="144"/>
      <c r="GP75" s="144"/>
      <c r="GQ75" s="144"/>
      <c r="GR75" s="144"/>
      <c r="GS75" s="144"/>
      <c r="GT75" s="144"/>
      <c r="GU75" s="144"/>
      <c r="GV75" s="144"/>
      <c r="GW75" s="144"/>
      <c r="GX75" s="144"/>
      <c r="GY75" s="144"/>
      <c r="GZ75" s="144"/>
      <c r="HA75" s="144"/>
      <c r="HB75" s="144"/>
      <c r="HC75" s="144"/>
      <c r="HD75" s="144"/>
      <c r="HE75" s="677" t="str">
        <f t="shared" si="26"/>
        <v/>
      </c>
      <c r="HF75" s="195"/>
      <c r="HG75" s="678" t="str">
        <f t="shared" si="27"/>
        <v/>
      </c>
      <c r="HH75" s="144"/>
      <c r="HI75" s="144"/>
      <c r="HJ75" s="144"/>
      <c r="HK75" s="144"/>
      <c r="HL75" s="144"/>
      <c r="HM75" s="144"/>
      <c r="HN75" s="144"/>
      <c r="HO75" s="144"/>
      <c r="HP75" s="144"/>
      <c r="HQ75" s="144"/>
      <c r="HR75" s="144"/>
      <c r="HS75" s="144"/>
      <c r="HT75" s="144"/>
      <c r="HU75" s="144"/>
      <c r="HV75" s="144"/>
      <c r="HW75" s="144"/>
      <c r="HX75" s="144"/>
      <c r="HY75" s="144"/>
      <c r="HZ75" s="144"/>
      <c r="IA75" s="144"/>
      <c r="IB75" s="144"/>
      <c r="IC75" s="144"/>
      <c r="ID75" s="144"/>
      <c r="IE75" s="677" t="str">
        <f t="shared" si="28"/>
        <v/>
      </c>
      <c r="IF75" s="195"/>
      <c r="IG75" s="678" t="str">
        <f t="shared" si="29"/>
        <v/>
      </c>
      <c r="IH75" s="144"/>
      <c r="II75" s="144"/>
      <c r="IJ75" s="144"/>
      <c r="IK75" s="144"/>
      <c r="IL75" s="144"/>
      <c r="IM75" s="144"/>
      <c r="IN75" s="144"/>
      <c r="IO75" s="144"/>
      <c r="IP75" s="144"/>
      <c r="IQ75" s="144"/>
      <c r="IR75" s="144"/>
      <c r="IS75" s="144"/>
      <c r="IT75" s="144"/>
      <c r="IU75" s="144"/>
      <c r="IV75" s="144"/>
      <c r="IW75" s="144"/>
      <c r="IX75" s="144"/>
      <c r="IY75" s="144"/>
      <c r="IZ75" s="144"/>
      <c r="JA75" s="144"/>
      <c r="JB75" s="144"/>
      <c r="JC75" s="144"/>
      <c r="JD75" s="144"/>
      <c r="JE75" s="677" t="str">
        <f t="shared" si="30"/>
        <v/>
      </c>
      <c r="JF75" s="195"/>
      <c r="JG75" s="678" t="str">
        <f t="shared" si="31"/>
        <v/>
      </c>
      <c r="JH75" s="144"/>
      <c r="JI75" s="144"/>
      <c r="JJ75" s="144"/>
      <c r="JK75" s="144"/>
      <c r="JL75" s="144"/>
      <c r="JM75" s="144"/>
      <c r="JN75" s="144"/>
      <c r="JO75" s="144"/>
      <c r="JP75" s="144"/>
      <c r="JQ75" s="144"/>
      <c r="JR75" s="144"/>
      <c r="JS75" s="144"/>
      <c r="JT75" s="144"/>
      <c r="JU75" s="144"/>
      <c r="JV75" s="144"/>
      <c r="JW75" s="144"/>
      <c r="JX75" s="144"/>
      <c r="JY75" s="144"/>
      <c r="JZ75" s="144"/>
      <c r="KA75" s="144"/>
      <c r="KB75" s="144"/>
      <c r="KC75" s="144"/>
      <c r="KD75" s="144"/>
      <c r="KE75" s="677" t="str">
        <f t="shared" si="32"/>
        <v/>
      </c>
    </row>
    <row r="76" spans="2:291" ht="15" customHeight="1">
      <c r="B76" s="310">
        <v>54</v>
      </c>
      <c r="C76" s="303"/>
      <c r="D76" s="675"/>
      <c r="E76" s="144"/>
      <c r="F76" s="144"/>
      <c r="G76" s="678" t="str">
        <f t="shared" si="11"/>
        <v/>
      </c>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677" t="str">
        <f t="shared" si="12"/>
        <v/>
      </c>
      <c r="AF76" s="195"/>
      <c r="AG76" s="678" t="str">
        <f t="shared" si="13"/>
        <v/>
      </c>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677" t="str">
        <f t="shared" si="14"/>
        <v/>
      </c>
      <c r="BF76" s="195"/>
      <c r="BG76" s="678" t="str">
        <f t="shared" si="15"/>
        <v/>
      </c>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677" t="str">
        <f t="shared" si="16"/>
        <v/>
      </c>
      <c r="CF76" s="195"/>
      <c r="CG76" s="678" t="str">
        <f t="shared" si="17"/>
        <v/>
      </c>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677" t="str">
        <f t="shared" si="18"/>
        <v/>
      </c>
      <c r="DF76" s="195"/>
      <c r="DG76" s="678" t="str">
        <f t="shared" si="19"/>
        <v/>
      </c>
      <c r="DH76" s="144"/>
      <c r="DI76" s="144"/>
      <c r="DJ76" s="144"/>
      <c r="DK76" s="144"/>
      <c r="DL76" s="144"/>
      <c r="DM76" s="144"/>
      <c r="DN76" s="144"/>
      <c r="DO76" s="144"/>
      <c r="DP76" s="144"/>
      <c r="DQ76" s="144"/>
      <c r="DR76" s="144"/>
      <c r="DS76" s="144"/>
      <c r="DT76" s="144"/>
      <c r="DU76" s="144"/>
      <c r="DV76" s="144"/>
      <c r="DW76" s="144"/>
      <c r="DX76" s="144"/>
      <c r="DY76" s="144"/>
      <c r="DZ76" s="144"/>
      <c r="EA76" s="144"/>
      <c r="EB76" s="144"/>
      <c r="EC76" s="144"/>
      <c r="ED76" s="144"/>
      <c r="EE76" s="677" t="str">
        <f t="shared" si="20"/>
        <v/>
      </c>
      <c r="EF76" s="195"/>
      <c r="EG76" s="678" t="str">
        <f t="shared" si="21"/>
        <v/>
      </c>
      <c r="EH76" s="144"/>
      <c r="EI76" s="144"/>
      <c r="EJ76" s="144"/>
      <c r="EK76" s="144"/>
      <c r="EL76" s="144"/>
      <c r="EM76" s="144"/>
      <c r="EN76" s="144"/>
      <c r="EO76" s="144"/>
      <c r="EP76" s="144"/>
      <c r="EQ76" s="144"/>
      <c r="ER76" s="144"/>
      <c r="ES76" s="144"/>
      <c r="ET76" s="144"/>
      <c r="EU76" s="144"/>
      <c r="EV76" s="144"/>
      <c r="EW76" s="144"/>
      <c r="EX76" s="144"/>
      <c r="EY76" s="144"/>
      <c r="EZ76" s="144"/>
      <c r="FA76" s="144"/>
      <c r="FB76" s="144"/>
      <c r="FC76" s="144"/>
      <c r="FD76" s="144"/>
      <c r="FE76" s="677" t="str">
        <f t="shared" si="22"/>
        <v/>
      </c>
      <c r="FF76" s="195"/>
      <c r="FG76" s="678" t="str">
        <f t="shared" si="23"/>
        <v/>
      </c>
      <c r="FH76" s="144"/>
      <c r="FI76" s="144"/>
      <c r="FJ76" s="144"/>
      <c r="FK76" s="144"/>
      <c r="FL76" s="144"/>
      <c r="FM76" s="144"/>
      <c r="FN76" s="144"/>
      <c r="FO76" s="144"/>
      <c r="FP76" s="144"/>
      <c r="FQ76" s="144"/>
      <c r="FR76" s="144"/>
      <c r="FS76" s="144"/>
      <c r="FT76" s="144"/>
      <c r="FU76" s="144"/>
      <c r="FV76" s="144"/>
      <c r="FW76" s="144"/>
      <c r="FX76" s="144"/>
      <c r="FY76" s="144"/>
      <c r="FZ76" s="144"/>
      <c r="GA76" s="144"/>
      <c r="GB76" s="144"/>
      <c r="GC76" s="144"/>
      <c r="GD76" s="144"/>
      <c r="GE76" s="677" t="str">
        <f t="shared" si="24"/>
        <v/>
      </c>
      <c r="GF76" s="195"/>
      <c r="GG76" s="678" t="str">
        <f t="shared" si="25"/>
        <v/>
      </c>
      <c r="GH76" s="144"/>
      <c r="GI76" s="144"/>
      <c r="GJ76" s="144"/>
      <c r="GK76" s="144"/>
      <c r="GL76" s="144"/>
      <c r="GM76" s="144"/>
      <c r="GN76" s="144"/>
      <c r="GO76" s="144"/>
      <c r="GP76" s="144"/>
      <c r="GQ76" s="144"/>
      <c r="GR76" s="144"/>
      <c r="GS76" s="144"/>
      <c r="GT76" s="144"/>
      <c r="GU76" s="144"/>
      <c r="GV76" s="144"/>
      <c r="GW76" s="144"/>
      <c r="GX76" s="144"/>
      <c r="GY76" s="144"/>
      <c r="GZ76" s="144"/>
      <c r="HA76" s="144"/>
      <c r="HB76" s="144"/>
      <c r="HC76" s="144"/>
      <c r="HD76" s="144"/>
      <c r="HE76" s="677" t="str">
        <f t="shared" si="26"/>
        <v/>
      </c>
      <c r="HF76" s="195"/>
      <c r="HG76" s="678" t="str">
        <f t="shared" si="27"/>
        <v/>
      </c>
      <c r="HH76" s="144"/>
      <c r="HI76" s="144"/>
      <c r="HJ76" s="144"/>
      <c r="HK76" s="144"/>
      <c r="HL76" s="144"/>
      <c r="HM76" s="144"/>
      <c r="HN76" s="144"/>
      <c r="HO76" s="144"/>
      <c r="HP76" s="144"/>
      <c r="HQ76" s="144"/>
      <c r="HR76" s="144"/>
      <c r="HS76" s="144"/>
      <c r="HT76" s="144"/>
      <c r="HU76" s="144"/>
      <c r="HV76" s="144"/>
      <c r="HW76" s="144"/>
      <c r="HX76" s="144"/>
      <c r="HY76" s="144"/>
      <c r="HZ76" s="144"/>
      <c r="IA76" s="144"/>
      <c r="IB76" s="144"/>
      <c r="IC76" s="144"/>
      <c r="ID76" s="144"/>
      <c r="IE76" s="677" t="str">
        <f t="shared" si="28"/>
        <v/>
      </c>
      <c r="IF76" s="195"/>
      <c r="IG76" s="678" t="str">
        <f t="shared" si="29"/>
        <v/>
      </c>
      <c r="IH76" s="144"/>
      <c r="II76" s="144"/>
      <c r="IJ76" s="144"/>
      <c r="IK76" s="144"/>
      <c r="IL76" s="144"/>
      <c r="IM76" s="144"/>
      <c r="IN76" s="144"/>
      <c r="IO76" s="144"/>
      <c r="IP76" s="144"/>
      <c r="IQ76" s="144"/>
      <c r="IR76" s="144"/>
      <c r="IS76" s="144"/>
      <c r="IT76" s="144"/>
      <c r="IU76" s="144"/>
      <c r="IV76" s="144"/>
      <c r="IW76" s="144"/>
      <c r="IX76" s="144"/>
      <c r="IY76" s="144"/>
      <c r="IZ76" s="144"/>
      <c r="JA76" s="144"/>
      <c r="JB76" s="144"/>
      <c r="JC76" s="144"/>
      <c r="JD76" s="144"/>
      <c r="JE76" s="677" t="str">
        <f t="shared" si="30"/>
        <v/>
      </c>
      <c r="JF76" s="195"/>
      <c r="JG76" s="678" t="str">
        <f t="shared" si="31"/>
        <v/>
      </c>
      <c r="JH76" s="144"/>
      <c r="JI76" s="144"/>
      <c r="JJ76" s="144"/>
      <c r="JK76" s="144"/>
      <c r="JL76" s="144"/>
      <c r="JM76" s="144"/>
      <c r="JN76" s="144"/>
      <c r="JO76" s="144"/>
      <c r="JP76" s="144"/>
      <c r="JQ76" s="144"/>
      <c r="JR76" s="144"/>
      <c r="JS76" s="144"/>
      <c r="JT76" s="144"/>
      <c r="JU76" s="144"/>
      <c r="JV76" s="144"/>
      <c r="JW76" s="144"/>
      <c r="JX76" s="144"/>
      <c r="JY76" s="144"/>
      <c r="JZ76" s="144"/>
      <c r="KA76" s="144"/>
      <c r="KB76" s="144"/>
      <c r="KC76" s="144"/>
      <c r="KD76" s="144"/>
      <c r="KE76" s="677" t="str">
        <f t="shared" si="32"/>
        <v/>
      </c>
    </row>
    <row r="77" spans="2:291" ht="15" customHeight="1">
      <c r="B77" s="310">
        <v>55</v>
      </c>
      <c r="C77" s="303"/>
      <c r="D77" s="675"/>
      <c r="E77" s="144"/>
      <c r="F77" s="144"/>
      <c r="G77" s="678" t="str">
        <f t="shared" si="11"/>
        <v/>
      </c>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677" t="str">
        <f t="shared" si="12"/>
        <v/>
      </c>
      <c r="AF77" s="195"/>
      <c r="AG77" s="678" t="str">
        <f t="shared" si="13"/>
        <v/>
      </c>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677" t="str">
        <f t="shared" si="14"/>
        <v/>
      </c>
      <c r="BF77" s="195"/>
      <c r="BG77" s="678" t="str">
        <f t="shared" si="15"/>
        <v/>
      </c>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677" t="str">
        <f t="shared" si="16"/>
        <v/>
      </c>
      <c r="CF77" s="195"/>
      <c r="CG77" s="678" t="str">
        <f t="shared" si="17"/>
        <v/>
      </c>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677" t="str">
        <f t="shared" si="18"/>
        <v/>
      </c>
      <c r="DF77" s="195"/>
      <c r="DG77" s="678" t="str">
        <f t="shared" si="19"/>
        <v/>
      </c>
      <c r="DH77" s="144"/>
      <c r="DI77" s="144"/>
      <c r="DJ77" s="144"/>
      <c r="DK77" s="144"/>
      <c r="DL77" s="144"/>
      <c r="DM77" s="144"/>
      <c r="DN77" s="144"/>
      <c r="DO77" s="144"/>
      <c r="DP77" s="144"/>
      <c r="DQ77" s="144"/>
      <c r="DR77" s="144"/>
      <c r="DS77" s="144"/>
      <c r="DT77" s="144"/>
      <c r="DU77" s="144"/>
      <c r="DV77" s="144"/>
      <c r="DW77" s="144"/>
      <c r="DX77" s="144"/>
      <c r="DY77" s="144"/>
      <c r="DZ77" s="144"/>
      <c r="EA77" s="144"/>
      <c r="EB77" s="144"/>
      <c r="EC77" s="144"/>
      <c r="ED77" s="144"/>
      <c r="EE77" s="677" t="str">
        <f t="shared" si="20"/>
        <v/>
      </c>
      <c r="EF77" s="195"/>
      <c r="EG77" s="678" t="str">
        <f t="shared" si="21"/>
        <v/>
      </c>
      <c r="EH77" s="144"/>
      <c r="EI77" s="144"/>
      <c r="EJ77" s="144"/>
      <c r="EK77" s="144"/>
      <c r="EL77" s="144"/>
      <c r="EM77" s="144"/>
      <c r="EN77" s="144"/>
      <c r="EO77" s="144"/>
      <c r="EP77" s="144"/>
      <c r="EQ77" s="144"/>
      <c r="ER77" s="144"/>
      <c r="ES77" s="144"/>
      <c r="ET77" s="144"/>
      <c r="EU77" s="144"/>
      <c r="EV77" s="144"/>
      <c r="EW77" s="144"/>
      <c r="EX77" s="144"/>
      <c r="EY77" s="144"/>
      <c r="EZ77" s="144"/>
      <c r="FA77" s="144"/>
      <c r="FB77" s="144"/>
      <c r="FC77" s="144"/>
      <c r="FD77" s="144"/>
      <c r="FE77" s="677" t="str">
        <f t="shared" si="22"/>
        <v/>
      </c>
      <c r="FF77" s="195"/>
      <c r="FG77" s="678" t="str">
        <f t="shared" si="23"/>
        <v/>
      </c>
      <c r="FH77" s="144"/>
      <c r="FI77" s="144"/>
      <c r="FJ77" s="144"/>
      <c r="FK77" s="144"/>
      <c r="FL77" s="144"/>
      <c r="FM77" s="144"/>
      <c r="FN77" s="144"/>
      <c r="FO77" s="144"/>
      <c r="FP77" s="144"/>
      <c r="FQ77" s="144"/>
      <c r="FR77" s="144"/>
      <c r="FS77" s="144"/>
      <c r="FT77" s="144"/>
      <c r="FU77" s="144"/>
      <c r="FV77" s="144"/>
      <c r="FW77" s="144"/>
      <c r="FX77" s="144"/>
      <c r="FY77" s="144"/>
      <c r="FZ77" s="144"/>
      <c r="GA77" s="144"/>
      <c r="GB77" s="144"/>
      <c r="GC77" s="144"/>
      <c r="GD77" s="144"/>
      <c r="GE77" s="677" t="str">
        <f t="shared" si="24"/>
        <v/>
      </c>
      <c r="GF77" s="195"/>
      <c r="GG77" s="678" t="str">
        <f t="shared" si="25"/>
        <v/>
      </c>
      <c r="GH77" s="144"/>
      <c r="GI77" s="144"/>
      <c r="GJ77" s="144"/>
      <c r="GK77" s="144"/>
      <c r="GL77" s="144"/>
      <c r="GM77" s="144"/>
      <c r="GN77" s="144"/>
      <c r="GO77" s="144"/>
      <c r="GP77" s="144"/>
      <c r="GQ77" s="144"/>
      <c r="GR77" s="144"/>
      <c r="GS77" s="144"/>
      <c r="GT77" s="144"/>
      <c r="GU77" s="144"/>
      <c r="GV77" s="144"/>
      <c r="GW77" s="144"/>
      <c r="GX77" s="144"/>
      <c r="GY77" s="144"/>
      <c r="GZ77" s="144"/>
      <c r="HA77" s="144"/>
      <c r="HB77" s="144"/>
      <c r="HC77" s="144"/>
      <c r="HD77" s="144"/>
      <c r="HE77" s="677" t="str">
        <f t="shared" si="26"/>
        <v/>
      </c>
      <c r="HF77" s="195"/>
      <c r="HG77" s="678" t="str">
        <f t="shared" si="27"/>
        <v/>
      </c>
      <c r="HH77" s="144"/>
      <c r="HI77" s="144"/>
      <c r="HJ77" s="144"/>
      <c r="HK77" s="144"/>
      <c r="HL77" s="144"/>
      <c r="HM77" s="144"/>
      <c r="HN77" s="144"/>
      <c r="HO77" s="144"/>
      <c r="HP77" s="144"/>
      <c r="HQ77" s="144"/>
      <c r="HR77" s="144"/>
      <c r="HS77" s="144"/>
      <c r="HT77" s="144"/>
      <c r="HU77" s="144"/>
      <c r="HV77" s="144"/>
      <c r="HW77" s="144"/>
      <c r="HX77" s="144"/>
      <c r="HY77" s="144"/>
      <c r="HZ77" s="144"/>
      <c r="IA77" s="144"/>
      <c r="IB77" s="144"/>
      <c r="IC77" s="144"/>
      <c r="ID77" s="144"/>
      <c r="IE77" s="677" t="str">
        <f t="shared" si="28"/>
        <v/>
      </c>
      <c r="IF77" s="195"/>
      <c r="IG77" s="678" t="str">
        <f t="shared" si="29"/>
        <v/>
      </c>
      <c r="IH77" s="144"/>
      <c r="II77" s="144"/>
      <c r="IJ77" s="144"/>
      <c r="IK77" s="144"/>
      <c r="IL77" s="144"/>
      <c r="IM77" s="144"/>
      <c r="IN77" s="144"/>
      <c r="IO77" s="144"/>
      <c r="IP77" s="144"/>
      <c r="IQ77" s="144"/>
      <c r="IR77" s="144"/>
      <c r="IS77" s="144"/>
      <c r="IT77" s="144"/>
      <c r="IU77" s="144"/>
      <c r="IV77" s="144"/>
      <c r="IW77" s="144"/>
      <c r="IX77" s="144"/>
      <c r="IY77" s="144"/>
      <c r="IZ77" s="144"/>
      <c r="JA77" s="144"/>
      <c r="JB77" s="144"/>
      <c r="JC77" s="144"/>
      <c r="JD77" s="144"/>
      <c r="JE77" s="677" t="str">
        <f t="shared" si="30"/>
        <v/>
      </c>
      <c r="JF77" s="195"/>
      <c r="JG77" s="678" t="str">
        <f t="shared" si="31"/>
        <v/>
      </c>
      <c r="JH77" s="144"/>
      <c r="JI77" s="144"/>
      <c r="JJ77" s="144"/>
      <c r="JK77" s="144"/>
      <c r="JL77" s="144"/>
      <c r="JM77" s="144"/>
      <c r="JN77" s="144"/>
      <c r="JO77" s="144"/>
      <c r="JP77" s="144"/>
      <c r="JQ77" s="144"/>
      <c r="JR77" s="144"/>
      <c r="JS77" s="144"/>
      <c r="JT77" s="144"/>
      <c r="JU77" s="144"/>
      <c r="JV77" s="144"/>
      <c r="JW77" s="144"/>
      <c r="JX77" s="144"/>
      <c r="JY77" s="144"/>
      <c r="JZ77" s="144"/>
      <c r="KA77" s="144"/>
      <c r="KB77" s="144"/>
      <c r="KC77" s="144"/>
      <c r="KD77" s="144"/>
      <c r="KE77" s="677" t="str">
        <f t="shared" si="32"/>
        <v/>
      </c>
    </row>
    <row r="78" spans="2:291" ht="15" customHeight="1">
      <c r="B78" s="310">
        <v>56</v>
      </c>
      <c r="C78" s="303"/>
      <c r="D78" s="675"/>
      <c r="E78" s="144"/>
      <c r="F78" s="144"/>
      <c r="G78" s="678" t="str">
        <f t="shared" si="11"/>
        <v/>
      </c>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677" t="str">
        <f t="shared" si="12"/>
        <v/>
      </c>
      <c r="AF78" s="195"/>
      <c r="AG78" s="678" t="str">
        <f t="shared" si="13"/>
        <v/>
      </c>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677" t="str">
        <f t="shared" si="14"/>
        <v/>
      </c>
      <c r="BF78" s="195"/>
      <c r="BG78" s="678" t="str">
        <f t="shared" si="15"/>
        <v/>
      </c>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677" t="str">
        <f t="shared" si="16"/>
        <v/>
      </c>
      <c r="CF78" s="195"/>
      <c r="CG78" s="678" t="str">
        <f t="shared" si="17"/>
        <v/>
      </c>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677" t="str">
        <f t="shared" si="18"/>
        <v/>
      </c>
      <c r="DF78" s="195"/>
      <c r="DG78" s="678" t="str">
        <f t="shared" si="19"/>
        <v/>
      </c>
      <c r="DH78" s="144"/>
      <c r="DI78" s="144"/>
      <c r="DJ78" s="144"/>
      <c r="DK78" s="144"/>
      <c r="DL78" s="144"/>
      <c r="DM78" s="144"/>
      <c r="DN78" s="144"/>
      <c r="DO78" s="144"/>
      <c r="DP78" s="144"/>
      <c r="DQ78" s="144"/>
      <c r="DR78" s="144"/>
      <c r="DS78" s="144"/>
      <c r="DT78" s="144"/>
      <c r="DU78" s="144"/>
      <c r="DV78" s="144"/>
      <c r="DW78" s="144"/>
      <c r="DX78" s="144"/>
      <c r="DY78" s="144"/>
      <c r="DZ78" s="144"/>
      <c r="EA78" s="144"/>
      <c r="EB78" s="144"/>
      <c r="EC78" s="144"/>
      <c r="ED78" s="144"/>
      <c r="EE78" s="677" t="str">
        <f t="shared" si="20"/>
        <v/>
      </c>
      <c r="EF78" s="195"/>
      <c r="EG78" s="678" t="str">
        <f t="shared" si="21"/>
        <v/>
      </c>
      <c r="EH78" s="144"/>
      <c r="EI78" s="144"/>
      <c r="EJ78" s="144"/>
      <c r="EK78" s="144"/>
      <c r="EL78" s="144"/>
      <c r="EM78" s="144"/>
      <c r="EN78" s="144"/>
      <c r="EO78" s="144"/>
      <c r="EP78" s="144"/>
      <c r="EQ78" s="144"/>
      <c r="ER78" s="144"/>
      <c r="ES78" s="144"/>
      <c r="ET78" s="144"/>
      <c r="EU78" s="144"/>
      <c r="EV78" s="144"/>
      <c r="EW78" s="144"/>
      <c r="EX78" s="144"/>
      <c r="EY78" s="144"/>
      <c r="EZ78" s="144"/>
      <c r="FA78" s="144"/>
      <c r="FB78" s="144"/>
      <c r="FC78" s="144"/>
      <c r="FD78" s="144"/>
      <c r="FE78" s="677" t="str">
        <f t="shared" si="22"/>
        <v/>
      </c>
      <c r="FF78" s="195"/>
      <c r="FG78" s="678" t="str">
        <f t="shared" si="23"/>
        <v/>
      </c>
      <c r="FH78" s="144"/>
      <c r="FI78" s="144"/>
      <c r="FJ78" s="144"/>
      <c r="FK78" s="144"/>
      <c r="FL78" s="144"/>
      <c r="FM78" s="144"/>
      <c r="FN78" s="144"/>
      <c r="FO78" s="144"/>
      <c r="FP78" s="144"/>
      <c r="FQ78" s="144"/>
      <c r="FR78" s="144"/>
      <c r="FS78" s="144"/>
      <c r="FT78" s="144"/>
      <c r="FU78" s="144"/>
      <c r="FV78" s="144"/>
      <c r="FW78" s="144"/>
      <c r="FX78" s="144"/>
      <c r="FY78" s="144"/>
      <c r="FZ78" s="144"/>
      <c r="GA78" s="144"/>
      <c r="GB78" s="144"/>
      <c r="GC78" s="144"/>
      <c r="GD78" s="144"/>
      <c r="GE78" s="677" t="str">
        <f t="shared" si="24"/>
        <v/>
      </c>
      <c r="GF78" s="195"/>
      <c r="GG78" s="678" t="str">
        <f t="shared" si="25"/>
        <v/>
      </c>
      <c r="GH78" s="144"/>
      <c r="GI78" s="144"/>
      <c r="GJ78" s="144"/>
      <c r="GK78" s="144"/>
      <c r="GL78" s="144"/>
      <c r="GM78" s="144"/>
      <c r="GN78" s="144"/>
      <c r="GO78" s="144"/>
      <c r="GP78" s="144"/>
      <c r="GQ78" s="144"/>
      <c r="GR78" s="144"/>
      <c r="GS78" s="144"/>
      <c r="GT78" s="144"/>
      <c r="GU78" s="144"/>
      <c r="GV78" s="144"/>
      <c r="GW78" s="144"/>
      <c r="GX78" s="144"/>
      <c r="GY78" s="144"/>
      <c r="GZ78" s="144"/>
      <c r="HA78" s="144"/>
      <c r="HB78" s="144"/>
      <c r="HC78" s="144"/>
      <c r="HD78" s="144"/>
      <c r="HE78" s="677" t="str">
        <f t="shared" si="26"/>
        <v/>
      </c>
      <c r="HF78" s="195"/>
      <c r="HG78" s="678" t="str">
        <f t="shared" si="27"/>
        <v/>
      </c>
      <c r="HH78" s="144"/>
      <c r="HI78" s="144"/>
      <c r="HJ78" s="144"/>
      <c r="HK78" s="144"/>
      <c r="HL78" s="144"/>
      <c r="HM78" s="144"/>
      <c r="HN78" s="144"/>
      <c r="HO78" s="144"/>
      <c r="HP78" s="144"/>
      <c r="HQ78" s="144"/>
      <c r="HR78" s="144"/>
      <c r="HS78" s="144"/>
      <c r="HT78" s="144"/>
      <c r="HU78" s="144"/>
      <c r="HV78" s="144"/>
      <c r="HW78" s="144"/>
      <c r="HX78" s="144"/>
      <c r="HY78" s="144"/>
      <c r="HZ78" s="144"/>
      <c r="IA78" s="144"/>
      <c r="IB78" s="144"/>
      <c r="IC78" s="144"/>
      <c r="ID78" s="144"/>
      <c r="IE78" s="677" t="str">
        <f t="shared" si="28"/>
        <v/>
      </c>
      <c r="IF78" s="195"/>
      <c r="IG78" s="678" t="str">
        <f t="shared" si="29"/>
        <v/>
      </c>
      <c r="IH78" s="144"/>
      <c r="II78" s="144"/>
      <c r="IJ78" s="144"/>
      <c r="IK78" s="144"/>
      <c r="IL78" s="144"/>
      <c r="IM78" s="144"/>
      <c r="IN78" s="144"/>
      <c r="IO78" s="144"/>
      <c r="IP78" s="144"/>
      <c r="IQ78" s="144"/>
      <c r="IR78" s="144"/>
      <c r="IS78" s="144"/>
      <c r="IT78" s="144"/>
      <c r="IU78" s="144"/>
      <c r="IV78" s="144"/>
      <c r="IW78" s="144"/>
      <c r="IX78" s="144"/>
      <c r="IY78" s="144"/>
      <c r="IZ78" s="144"/>
      <c r="JA78" s="144"/>
      <c r="JB78" s="144"/>
      <c r="JC78" s="144"/>
      <c r="JD78" s="144"/>
      <c r="JE78" s="677" t="str">
        <f t="shared" si="30"/>
        <v/>
      </c>
      <c r="JF78" s="195"/>
      <c r="JG78" s="678" t="str">
        <f t="shared" si="31"/>
        <v/>
      </c>
      <c r="JH78" s="144"/>
      <c r="JI78" s="144"/>
      <c r="JJ78" s="144"/>
      <c r="JK78" s="144"/>
      <c r="JL78" s="144"/>
      <c r="JM78" s="144"/>
      <c r="JN78" s="144"/>
      <c r="JO78" s="144"/>
      <c r="JP78" s="144"/>
      <c r="JQ78" s="144"/>
      <c r="JR78" s="144"/>
      <c r="JS78" s="144"/>
      <c r="JT78" s="144"/>
      <c r="JU78" s="144"/>
      <c r="JV78" s="144"/>
      <c r="JW78" s="144"/>
      <c r="JX78" s="144"/>
      <c r="JY78" s="144"/>
      <c r="JZ78" s="144"/>
      <c r="KA78" s="144"/>
      <c r="KB78" s="144"/>
      <c r="KC78" s="144"/>
      <c r="KD78" s="144"/>
      <c r="KE78" s="677" t="str">
        <f t="shared" si="32"/>
        <v/>
      </c>
    </row>
    <row r="79" spans="2:291" ht="15" customHeight="1">
      <c r="B79" s="310">
        <v>57</v>
      </c>
      <c r="C79" s="303"/>
      <c r="D79" s="675"/>
      <c r="E79" s="144"/>
      <c r="F79" s="144"/>
      <c r="G79" s="678" t="str">
        <f t="shared" si="11"/>
        <v/>
      </c>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677" t="str">
        <f t="shared" si="12"/>
        <v/>
      </c>
      <c r="AF79" s="195"/>
      <c r="AG79" s="678" t="str">
        <f t="shared" si="13"/>
        <v/>
      </c>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677" t="str">
        <f t="shared" si="14"/>
        <v/>
      </c>
      <c r="BF79" s="195"/>
      <c r="BG79" s="678" t="str">
        <f t="shared" si="15"/>
        <v/>
      </c>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677" t="str">
        <f t="shared" si="16"/>
        <v/>
      </c>
      <c r="CF79" s="195"/>
      <c r="CG79" s="678" t="str">
        <f t="shared" si="17"/>
        <v/>
      </c>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677" t="str">
        <f t="shared" si="18"/>
        <v/>
      </c>
      <c r="DF79" s="195"/>
      <c r="DG79" s="678" t="str">
        <f t="shared" si="19"/>
        <v/>
      </c>
      <c r="DH79" s="144"/>
      <c r="DI79" s="144"/>
      <c r="DJ79" s="144"/>
      <c r="DK79" s="144"/>
      <c r="DL79" s="144"/>
      <c r="DM79" s="144"/>
      <c r="DN79" s="144"/>
      <c r="DO79" s="144"/>
      <c r="DP79" s="144"/>
      <c r="DQ79" s="144"/>
      <c r="DR79" s="144"/>
      <c r="DS79" s="144"/>
      <c r="DT79" s="144"/>
      <c r="DU79" s="144"/>
      <c r="DV79" s="144"/>
      <c r="DW79" s="144"/>
      <c r="DX79" s="144"/>
      <c r="DY79" s="144"/>
      <c r="DZ79" s="144"/>
      <c r="EA79" s="144"/>
      <c r="EB79" s="144"/>
      <c r="EC79" s="144"/>
      <c r="ED79" s="144"/>
      <c r="EE79" s="677" t="str">
        <f t="shared" si="20"/>
        <v/>
      </c>
      <c r="EF79" s="195"/>
      <c r="EG79" s="678" t="str">
        <f t="shared" si="21"/>
        <v/>
      </c>
      <c r="EH79" s="144"/>
      <c r="EI79" s="144"/>
      <c r="EJ79" s="144"/>
      <c r="EK79" s="144"/>
      <c r="EL79" s="144"/>
      <c r="EM79" s="144"/>
      <c r="EN79" s="144"/>
      <c r="EO79" s="144"/>
      <c r="EP79" s="144"/>
      <c r="EQ79" s="144"/>
      <c r="ER79" s="144"/>
      <c r="ES79" s="144"/>
      <c r="ET79" s="144"/>
      <c r="EU79" s="144"/>
      <c r="EV79" s="144"/>
      <c r="EW79" s="144"/>
      <c r="EX79" s="144"/>
      <c r="EY79" s="144"/>
      <c r="EZ79" s="144"/>
      <c r="FA79" s="144"/>
      <c r="FB79" s="144"/>
      <c r="FC79" s="144"/>
      <c r="FD79" s="144"/>
      <c r="FE79" s="677" t="str">
        <f t="shared" si="22"/>
        <v/>
      </c>
      <c r="FF79" s="195"/>
      <c r="FG79" s="678" t="str">
        <f t="shared" si="23"/>
        <v/>
      </c>
      <c r="FH79" s="144"/>
      <c r="FI79" s="144"/>
      <c r="FJ79" s="144"/>
      <c r="FK79" s="144"/>
      <c r="FL79" s="144"/>
      <c r="FM79" s="144"/>
      <c r="FN79" s="144"/>
      <c r="FO79" s="144"/>
      <c r="FP79" s="144"/>
      <c r="FQ79" s="144"/>
      <c r="FR79" s="144"/>
      <c r="FS79" s="144"/>
      <c r="FT79" s="144"/>
      <c r="FU79" s="144"/>
      <c r="FV79" s="144"/>
      <c r="FW79" s="144"/>
      <c r="FX79" s="144"/>
      <c r="FY79" s="144"/>
      <c r="FZ79" s="144"/>
      <c r="GA79" s="144"/>
      <c r="GB79" s="144"/>
      <c r="GC79" s="144"/>
      <c r="GD79" s="144"/>
      <c r="GE79" s="677" t="str">
        <f t="shared" si="24"/>
        <v/>
      </c>
      <c r="GF79" s="195"/>
      <c r="GG79" s="678" t="str">
        <f t="shared" si="25"/>
        <v/>
      </c>
      <c r="GH79" s="144"/>
      <c r="GI79" s="144"/>
      <c r="GJ79" s="144"/>
      <c r="GK79" s="144"/>
      <c r="GL79" s="144"/>
      <c r="GM79" s="144"/>
      <c r="GN79" s="144"/>
      <c r="GO79" s="144"/>
      <c r="GP79" s="144"/>
      <c r="GQ79" s="144"/>
      <c r="GR79" s="144"/>
      <c r="GS79" s="144"/>
      <c r="GT79" s="144"/>
      <c r="GU79" s="144"/>
      <c r="GV79" s="144"/>
      <c r="GW79" s="144"/>
      <c r="GX79" s="144"/>
      <c r="GY79" s="144"/>
      <c r="GZ79" s="144"/>
      <c r="HA79" s="144"/>
      <c r="HB79" s="144"/>
      <c r="HC79" s="144"/>
      <c r="HD79" s="144"/>
      <c r="HE79" s="677" t="str">
        <f t="shared" si="26"/>
        <v/>
      </c>
      <c r="HF79" s="195"/>
      <c r="HG79" s="678" t="str">
        <f t="shared" si="27"/>
        <v/>
      </c>
      <c r="HH79" s="144"/>
      <c r="HI79" s="144"/>
      <c r="HJ79" s="144"/>
      <c r="HK79" s="144"/>
      <c r="HL79" s="144"/>
      <c r="HM79" s="144"/>
      <c r="HN79" s="144"/>
      <c r="HO79" s="144"/>
      <c r="HP79" s="144"/>
      <c r="HQ79" s="144"/>
      <c r="HR79" s="144"/>
      <c r="HS79" s="144"/>
      <c r="HT79" s="144"/>
      <c r="HU79" s="144"/>
      <c r="HV79" s="144"/>
      <c r="HW79" s="144"/>
      <c r="HX79" s="144"/>
      <c r="HY79" s="144"/>
      <c r="HZ79" s="144"/>
      <c r="IA79" s="144"/>
      <c r="IB79" s="144"/>
      <c r="IC79" s="144"/>
      <c r="ID79" s="144"/>
      <c r="IE79" s="677" t="str">
        <f t="shared" si="28"/>
        <v/>
      </c>
      <c r="IF79" s="195"/>
      <c r="IG79" s="678" t="str">
        <f t="shared" si="29"/>
        <v/>
      </c>
      <c r="IH79" s="144"/>
      <c r="II79" s="144"/>
      <c r="IJ79" s="144"/>
      <c r="IK79" s="144"/>
      <c r="IL79" s="144"/>
      <c r="IM79" s="144"/>
      <c r="IN79" s="144"/>
      <c r="IO79" s="144"/>
      <c r="IP79" s="144"/>
      <c r="IQ79" s="144"/>
      <c r="IR79" s="144"/>
      <c r="IS79" s="144"/>
      <c r="IT79" s="144"/>
      <c r="IU79" s="144"/>
      <c r="IV79" s="144"/>
      <c r="IW79" s="144"/>
      <c r="IX79" s="144"/>
      <c r="IY79" s="144"/>
      <c r="IZ79" s="144"/>
      <c r="JA79" s="144"/>
      <c r="JB79" s="144"/>
      <c r="JC79" s="144"/>
      <c r="JD79" s="144"/>
      <c r="JE79" s="677" t="str">
        <f t="shared" si="30"/>
        <v/>
      </c>
      <c r="JF79" s="195"/>
      <c r="JG79" s="678" t="str">
        <f t="shared" si="31"/>
        <v/>
      </c>
      <c r="JH79" s="144"/>
      <c r="JI79" s="144"/>
      <c r="JJ79" s="144"/>
      <c r="JK79" s="144"/>
      <c r="JL79" s="144"/>
      <c r="JM79" s="144"/>
      <c r="JN79" s="144"/>
      <c r="JO79" s="144"/>
      <c r="JP79" s="144"/>
      <c r="JQ79" s="144"/>
      <c r="JR79" s="144"/>
      <c r="JS79" s="144"/>
      <c r="JT79" s="144"/>
      <c r="JU79" s="144"/>
      <c r="JV79" s="144"/>
      <c r="JW79" s="144"/>
      <c r="JX79" s="144"/>
      <c r="JY79" s="144"/>
      <c r="JZ79" s="144"/>
      <c r="KA79" s="144"/>
      <c r="KB79" s="144"/>
      <c r="KC79" s="144"/>
      <c r="KD79" s="144"/>
      <c r="KE79" s="677" t="str">
        <f t="shared" si="32"/>
        <v/>
      </c>
    </row>
    <row r="80" spans="2:291" ht="15" customHeight="1">
      <c r="B80" s="310">
        <v>58</v>
      </c>
      <c r="C80" s="303"/>
      <c r="D80" s="675"/>
      <c r="E80" s="144"/>
      <c r="F80" s="144"/>
      <c r="G80" s="678" t="str">
        <f t="shared" si="11"/>
        <v/>
      </c>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677" t="str">
        <f t="shared" si="12"/>
        <v/>
      </c>
      <c r="AF80" s="195"/>
      <c r="AG80" s="678" t="str">
        <f t="shared" si="13"/>
        <v/>
      </c>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677" t="str">
        <f t="shared" si="14"/>
        <v/>
      </c>
      <c r="BF80" s="195"/>
      <c r="BG80" s="678" t="str">
        <f t="shared" si="15"/>
        <v/>
      </c>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677" t="str">
        <f t="shared" si="16"/>
        <v/>
      </c>
      <c r="CF80" s="195"/>
      <c r="CG80" s="678" t="str">
        <f t="shared" si="17"/>
        <v/>
      </c>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677" t="str">
        <f t="shared" si="18"/>
        <v/>
      </c>
      <c r="DF80" s="195"/>
      <c r="DG80" s="678" t="str">
        <f t="shared" si="19"/>
        <v/>
      </c>
      <c r="DH80" s="144"/>
      <c r="DI80" s="144"/>
      <c r="DJ80" s="144"/>
      <c r="DK80" s="144"/>
      <c r="DL80" s="144"/>
      <c r="DM80" s="144"/>
      <c r="DN80" s="144"/>
      <c r="DO80" s="144"/>
      <c r="DP80" s="144"/>
      <c r="DQ80" s="144"/>
      <c r="DR80" s="144"/>
      <c r="DS80" s="144"/>
      <c r="DT80" s="144"/>
      <c r="DU80" s="144"/>
      <c r="DV80" s="144"/>
      <c r="DW80" s="144"/>
      <c r="DX80" s="144"/>
      <c r="DY80" s="144"/>
      <c r="DZ80" s="144"/>
      <c r="EA80" s="144"/>
      <c r="EB80" s="144"/>
      <c r="EC80" s="144"/>
      <c r="ED80" s="144"/>
      <c r="EE80" s="677" t="str">
        <f t="shared" si="20"/>
        <v/>
      </c>
      <c r="EF80" s="195"/>
      <c r="EG80" s="678" t="str">
        <f t="shared" si="21"/>
        <v/>
      </c>
      <c r="EH80" s="144"/>
      <c r="EI80" s="144"/>
      <c r="EJ80" s="144"/>
      <c r="EK80" s="144"/>
      <c r="EL80" s="144"/>
      <c r="EM80" s="144"/>
      <c r="EN80" s="144"/>
      <c r="EO80" s="144"/>
      <c r="EP80" s="144"/>
      <c r="EQ80" s="144"/>
      <c r="ER80" s="144"/>
      <c r="ES80" s="144"/>
      <c r="ET80" s="144"/>
      <c r="EU80" s="144"/>
      <c r="EV80" s="144"/>
      <c r="EW80" s="144"/>
      <c r="EX80" s="144"/>
      <c r="EY80" s="144"/>
      <c r="EZ80" s="144"/>
      <c r="FA80" s="144"/>
      <c r="FB80" s="144"/>
      <c r="FC80" s="144"/>
      <c r="FD80" s="144"/>
      <c r="FE80" s="677" t="str">
        <f t="shared" si="22"/>
        <v/>
      </c>
      <c r="FF80" s="195"/>
      <c r="FG80" s="678" t="str">
        <f t="shared" si="23"/>
        <v/>
      </c>
      <c r="FH80" s="144"/>
      <c r="FI80" s="144"/>
      <c r="FJ80" s="144"/>
      <c r="FK80" s="144"/>
      <c r="FL80" s="144"/>
      <c r="FM80" s="144"/>
      <c r="FN80" s="144"/>
      <c r="FO80" s="144"/>
      <c r="FP80" s="144"/>
      <c r="FQ80" s="144"/>
      <c r="FR80" s="144"/>
      <c r="FS80" s="144"/>
      <c r="FT80" s="144"/>
      <c r="FU80" s="144"/>
      <c r="FV80" s="144"/>
      <c r="FW80" s="144"/>
      <c r="FX80" s="144"/>
      <c r="FY80" s="144"/>
      <c r="FZ80" s="144"/>
      <c r="GA80" s="144"/>
      <c r="GB80" s="144"/>
      <c r="GC80" s="144"/>
      <c r="GD80" s="144"/>
      <c r="GE80" s="677" t="str">
        <f t="shared" si="24"/>
        <v/>
      </c>
      <c r="GF80" s="195"/>
      <c r="GG80" s="678" t="str">
        <f t="shared" si="25"/>
        <v/>
      </c>
      <c r="GH80" s="144"/>
      <c r="GI80" s="144"/>
      <c r="GJ80" s="144"/>
      <c r="GK80" s="144"/>
      <c r="GL80" s="144"/>
      <c r="GM80" s="144"/>
      <c r="GN80" s="144"/>
      <c r="GO80" s="144"/>
      <c r="GP80" s="144"/>
      <c r="GQ80" s="144"/>
      <c r="GR80" s="144"/>
      <c r="GS80" s="144"/>
      <c r="GT80" s="144"/>
      <c r="GU80" s="144"/>
      <c r="GV80" s="144"/>
      <c r="GW80" s="144"/>
      <c r="GX80" s="144"/>
      <c r="GY80" s="144"/>
      <c r="GZ80" s="144"/>
      <c r="HA80" s="144"/>
      <c r="HB80" s="144"/>
      <c r="HC80" s="144"/>
      <c r="HD80" s="144"/>
      <c r="HE80" s="677" t="str">
        <f t="shared" si="26"/>
        <v/>
      </c>
      <c r="HF80" s="195"/>
      <c r="HG80" s="678" t="str">
        <f t="shared" si="27"/>
        <v/>
      </c>
      <c r="HH80" s="144"/>
      <c r="HI80" s="144"/>
      <c r="HJ80" s="144"/>
      <c r="HK80" s="144"/>
      <c r="HL80" s="144"/>
      <c r="HM80" s="144"/>
      <c r="HN80" s="144"/>
      <c r="HO80" s="144"/>
      <c r="HP80" s="144"/>
      <c r="HQ80" s="144"/>
      <c r="HR80" s="144"/>
      <c r="HS80" s="144"/>
      <c r="HT80" s="144"/>
      <c r="HU80" s="144"/>
      <c r="HV80" s="144"/>
      <c r="HW80" s="144"/>
      <c r="HX80" s="144"/>
      <c r="HY80" s="144"/>
      <c r="HZ80" s="144"/>
      <c r="IA80" s="144"/>
      <c r="IB80" s="144"/>
      <c r="IC80" s="144"/>
      <c r="ID80" s="144"/>
      <c r="IE80" s="677" t="str">
        <f t="shared" si="28"/>
        <v/>
      </c>
      <c r="IF80" s="195"/>
      <c r="IG80" s="678" t="str">
        <f t="shared" si="29"/>
        <v/>
      </c>
      <c r="IH80" s="144"/>
      <c r="II80" s="144"/>
      <c r="IJ80" s="144"/>
      <c r="IK80" s="144"/>
      <c r="IL80" s="144"/>
      <c r="IM80" s="144"/>
      <c r="IN80" s="144"/>
      <c r="IO80" s="144"/>
      <c r="IP80" s="144"/>
      <c r="IQ80" s="144"/>
      <c r="IR80" s="144"/>
      <c r="IS80" s="144"/>
      <c r="IT80" s="144"/>
      <c r="IU80" s="144"/>
      <c r="IV80" s="144"/>
      <c r="IW80" s="144"/>
      <c r="IX80" s="144"/>
      <c r="IY80" s="144"/>
      <c r="IZ80" s="144"/>
      <c r="JA80" s="144"/>
      <c r="JB80" s="144"/>
      <c r="JC80" s="144"/>
      <c r="JD80" s="144"/>
      <c r="JE80" s="677" t="str">
        <f t="shared" si="30"/>
        <v/>
      </c>
      <c r="JF80" s="195"/>
      <c r="JG80" s="678" t="str">
        <f t="shared" si="31"/>
        <v/>
      </c>
      <c r="JH80" s="144"/>
      <c r="JI80" s="144"/>
      <c r="JJ80" s="144"/>
      <c r="JK80" s="144"/>
      <c r="JL80" s="144"/>
      <c r="JM80" s="144"/>
      <c r="JN80" s="144"/>
      <c r="JO80" s="144"/>
      <c r="JP80" s="144"/>
      <c r="JQ80" s="144"/>
      <c r="JR80" s="144"/>
      <c r="JS80" s="144"/>
      <c r="JT80" s="144"/>
      <c r="JU80" s="144"/>
      <c r="JV80" s="144"/>
      <c r="JW80" s="144"/>
      <c r="JX80" s="144"/>
      <c r="JY80" s="144"/>
      <c r="JZ80" s="144"/>
      <c r="KA80" s="144"/>
      <c r="KB80" s="144"/>
      <c r="KC80" s="144"/>
      <c r="KD80" s="144"/>
      <c r="KE80" s="677" t="str">
        <f t="shared" si="32"/>
        <v/>
      </c>
    </row>
    <row r="81" spans="2:291" ht="15" customHeight="1">
      <c r="B81" s="310">
        <v>59</v>
      </c>
      <c r="C81" s="303"/>
      <c r="D81" s="675"/>
      <c r="E81" s="144"/>
      <c r="F81" s="144"/>
      <c r="G81" s="678" t="str">
        <f t="shared" si="11"/>
        <v/>
      </c>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677" t="str">
        <f t="shared" si="12"/>
        <v/>
      </c>
      <c r="AF81" s="195"/>
      <c r="AG81" s="678" t="str">
        <f t="shared" si="13"/>
        <v/>
      </c>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677" t="str">
        <f t="shared" si="14"/>
        <v/>
      </c>
      <c r="BF81" s="195"/>
      <c r="BG81" s="678" t="str">
        <f t="shared" si="15"/>
        <v/>
      </c>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677" t="str">
        <f t="shared" si="16"/>
        <v/>
      </c>
      <c r="CF81" s="195"/>
      <c r="CG81" s="678" t="str">
        <f t="shared" si="17"/>
        <v/>
      </c>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677" t="str">
        <f t="shared" si="18"/>
        <v/>
      </c>
      <c r="DF81" s="195"/>
      <c r="DG81" s="678" t="str">
        <f t="shared" si="19"/>
        <v/>
      </c>
      <c r="DH81" s="144"/>
      <c r="DI81" s="144"/>
      <c r="DJ81" s="144"/>
      <c r="DK81" s="144"/>
      <c r="DL81" s="144"/>
      <c r="DM81" s="144"/>
      <c r="DN81" s="144"/>
      <c r="DO81" s="144"/>
      <c r="DP81" s="144"/>
      <c r="DQ81" s="144"/>
      <c r="DR81" s="144"/>
      <c r="DS81" s="144"/>
      <c r="DT81" s="144"/>
      <c r="DU81" s="144"/>
      <c r="DV81" s="144"/>
      <c r="DW81" s="144"/>
      <c r="DX81" s="144"/>
      <c r="DY81" s="144"/>
      <c r="DZ81" s="144"/>
      <c r="EA81" s="144"/>
      <c r="EB81" s="144"/>
      <c r="EC81" s="144"/>
      <c r="ED81" s="144"/>
      <c r="EE81" s="677" t="str">
        <f t="shared" si="20"/>
        <v/>
      </c>
      <c r="EF81" s="195"/>
      <c r="EG81" s="678" t="str">
        <f t="shared" si="21"/>
        <v/>
      </c>
      <c r="EH81" s="144"/>
      <c r="EI81" s="144"/>
      <c r="EJ81" s="144"/>
      <c r="EK81" s="144"/>
      <c r="EL81" s="144"/>
      <c r="EM81" s="144"/>
      <c r="EN81" s="144"/>
      <c r="EO81" s="144"/>
      <c r="EP81" s="144"/>
      <c r="EQ81" s="144"/>
      <c r="ER81" s="144"/>
      <c r="ES81" s="144"/>
      <c r="ET81" s="144"/>
      <c r="EU81" s="144"/>
      <c r="EV81" s="144"/>
      <c r="EW81" s="144"/>
      <c r="EX81" s="144"/>
      <c r="EY81" s="144"/>
      <c r="EZ81" s="144"/>
      <c r="FA81" s="144"/>
      <c r="FB81" s="144"/>
      <c r="FC81" s="144"/>
      <c r="FD81" s="144"/>
      <c r="FE81" s="677" t="str">
        <f t="shared" si="22"/>
        <v/>
      </c>
      <c r="FF81" s="195"/>
      <c r="FG81" s="678" t="str">
        <f t="shared" si="23"/>
        <v/>
      </c>
      <c r="FH81" s="144"/>
      <c r="FI81" s="144"/>
      <c r="FJ81" s="144"/>
      <c r="FK81" s="144"/>
      <c r="FL81" s="144"/>
      <c r="FM81" s="144"/>
      <c r="FN81" s="144"/>
      <c r="FO81" s="144"/>
      <c r="FP81" s="144"/>
      <c r="FQ81" s="144"/>
      <c r="FR81" s="144"/>
      <c r="FS81" s="144"/>
      <c r="FT81" s="144"/>
      <c r="FU81" s="144"/>
      <c r="FV81" s="144"/>
      <c r="FW81" s="144"/>
      <c r="FX81" s="144"/>
      <c r="FY81" s="144"/>
      <c r="FZ81" s="144"/>
      <c r="GA81" s="144"/>
      <c r="GB81" s="144"/>
      <c r="GC81" s="144"/>
      <c r="GD81" s="144"/>
      <c r="GE81" s="677" t="str">
        <f t="shared" si="24"/>
        <v/>
      </c>
      <c r="GF81" s="195"/>
      <c r="GG81" s="678" t="str">
        <f t="shared" si="25"/>
        <v/>
      </c>
      <c r="GH81" s="144"/>
      <c r="GI81" s="144"/>
      <c r="GJ81" s="144"/>
      <c r="GK81" s="144"/>
      <c r="GL81" s="144"/>
      <c r="GM81" s="144"/>
      <c r="GN81" s="144"/>
      <c r="GO81" s="144"/>
      <c r="GP81" s="144"/>
      <c r="GQ81" s="144"/>
      <c r="GR81" s="144"/>
      <c r="GS81" s="144"/>
      <c r="GT81" s="144"/>
      <c r="GU81" s="144"/>
      <c r="GV81" s="144"/>
      <c r="GW81" s="144"/>
      <c r="GX81" s="144"/>
      <c r="GY81" s="144"/>
      <c r="GZ81" s="144"/>
      <c r="HA81" s="144"/>
      <c r="HB81" s="144"/>
      <c r="HC81" s="144"/>
      <c r="HD81" s="144"/>
      <c r="HE81" s="677" t="str">
        <f t="shared" si="26"/>
        <v/>
      </c>
      <c r="HF81" s="195"/>
      <c r="HG81" s="678" t="str">
        <f t="shared" si="27"/>
        <v/>
      </c>
      <c r="HH81" s="144"/>
      <c r="HI81" s="144"/>
      <c r="HJ81" s="144"/>
      <c r="HK81" s="144"/>
      <c r="HL81" s="144"/>
      <c r="HM81" s="144"/>
      <c r="HN81" s="144"/>
      <c r="HO81" s="144"/>
      <c r="HP81" s="144"/>
      <c r="HQ81" s="144"/>
      <c r="HR81" s="144"/>
      <c r="HS81" s="144"/>
      <c r="HT81" s="144"/>
      <c r="HU81" s="144"/>
      <c r="HV81" s="144"/>
      <c r="HW81" s="144"/>
      <c r="HX81" s="144"/>
      <c r="HY81" s="144"/>
      <c r="HZ81" s="144"/>
      <c r="IA81" s="144"/>
      <c r="IB81" s="144"/>
      <c r="IC81" s="144"/>
      <c r="ID81" s="144"/>
      <c r="IE81" s="677" t="str">
        <f t="shared" si="28"/>
        <v/>
      </c>
      <c r="IF81" s="195"/>
      <c r="IG81" s="678" t="str">
        <f t="shared" si="29"/>
        <v/>
      </c>
      <c r="IH81" s="144"/>
      <c r="II81" s="144"/>
      <c r="IJ81" s="144"/>
      <c r="IK81" s="144"/>
      <c r="IL81" s="144"/>
      <c r="IM81" s="144"/>
      <c r="IN81" s="144"/>
      <c r="IO81" s="144"/>
      <c r="IP81" s="144"/>
      <c r="IQ81" s="144"/>
      <c r="IR81" s="144"/>
      <c r="IS81" s="144"/>
      <c r="IT81" s="144"/>
      <c r="IU81" s="144"/>
      <c r="IV81" s="144"/>
      <c r="IW81" s="144"/>
      <c r="IX81" s="144"/>
      <c r="IY81" s="144"/>
      <c r="IZ81" s="144"/>
      <c r="JA81" s="144"/>
      <c r="JB81" s="144"/>
      <c r="JC81" s="144"/>
      <c r="JD81" s="144"/>
      <c r="JE81" s="677" t="str">
        <f t="shared" si="30"/>
        <v/>
      </c>
      <c r="JF81" s="195"/>
      <c r="JG81" s="678" t="str">
        <f t="shared" si="31"/>
        <v/>
      </c>
      <c r="JH81" s="144"/>
      <c r="JI81" s="144"/>
      <c r="JJ81" s="144"/>
      <c r="JK81" s="144"/>
      <c r="JL81" s="144"/>
      <c r="JM81" s="144"/>
      <c r="JN81" s="144"/>
      <c r="JO81" s="144"/>
      <c r="JP81" s="144"/>
      <c r="JQ81" s="144"/>
      <c r="JR81" s="144"/>
      <c r="JS81" s="144"/>
      <c r="JT81" s="144"/>
      <c r="JU81" s="144"/>
      <c r="JV81" s="144"/>
      <c r="JW81" s="144"/>
      <c r="JX81" s="144"/>
      <c r="JY81" s="144"/>
      <c r="JZ81" s="144"/>
      <c r="KA81" s="144"/>
      <c r="KB81" s="144"/>
      <c r="KC81" s="144"/>
      <c r="KD81" s="144"/>
      <c r="KE81" s="677" t="str">
        <f t="shared" si="32"/>
        <v/>
      </c>
    </row>
    <row r="82" spans="2:291" ht="15" customHeight="1">
      <c r="B82" s="310">
        <v>60</v>
      </c>
      <c r="C82" s="303"/>
      <c r="D82" s="675"/>
      <c r="E82" s="144"/>
      <c r="F82" s="144"/>
      <c r="G82" s="678" t="str">
        <f t="shared" si="11"/>
        <v/>
      </c>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677" t="str">
        <f t="shared" si="12"/>
        <v/>
      </c>
      <c r="AF82" s="195"/>
      <c r="AG82" s="678" t="str">
        <f t="shared" si="13"/>
        <v/>
      </c>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677" t="str">
        <f t="shared" si="14"/>
        <v/>
      </c>
      <c r="BF82" s="195"/>
      <c r="BG82" s="678" t="str">
        <f t="shared" si="15"/>
        <v/>
      </c>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677" t="str">
        <f t="shared" si="16"/>
        <v/>
      </c>
      <c r="CF82" s="195"/>
      <c r="CG82" s="678" t="str">
        <f t="shared" si="17"/>
        <v/>
      </c>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677" t="str">
        <f t="shared" si="18"/>
        <v/>
      </c>
      <c r="DF82" s="195"/>
      <c r="DG82" s="678" t="str">
        <f t="shared" si="19"/>
        <v/>
      </c>
      <c r="DH82" s="144"/>
      <c r="DI82" s="144"/>
      <c r="DJ82" s="144"/>
      <c r="DK82" s="144"/>
      <c r="DL82" s="144"/>
      <c r="DM82" s="144"/>
      <c r="DN82" s="144"/>
      <c r="DO82" s="144"/>
      <c r="DP82" s="144"/>
      <c r="DQ82" s="144"/>
      <c r="DR82" s="144"/>
      <c r="DS82" s="144"/>
      <c r="DT82" s="144"/>
      <c r="DU82" s="144"/>
      <c r="DV82" s="144"/>
      <c r="DW82" s="144"/>
      <c r="DX82" s="144"/>
      <c r="DY82" s="144"/>
      <c r="DZ82" s="144"/>
      <c r="EA82" s="144"/>
      <c r="EB82" s="144"/>
      <c r="EC82" s="144"/>
      <c r="ED82" s="144"/>
      <c r="EE82" s="677" t="str">
        <f t="shared" si="20"/>
        <v/>
      </c>
      <c r="EF82" s="195"/>
      <c r="EG82" s="678" t="str">
        <f t="shared" si="21"/>
        <v/>
      </c>
      <c r="EH82" s="144"/>
      <c r="EI82" s="144"/>
      <c r="EJ82" s="144"/>
      <c r="EK82" s="144"/>
      <c r="EL82" s="144"/>
      <c r="EM82" s="144"/>
      <c r="EN82" s="144"/>
      <c r="EO82" s="144"/>
      <c r="EP82" s="144"/>
      <c r="EQ82" s="144"/>
      <c r="ER82" s="144"/>
      <c r="ES82" s="144"/>
      <c r="ET82" s="144"/>
      <c r="EU82" s="144"/>
      <c r="EV82" s="144"/>
      <c r="EW82" s="144"/>
      <c r="EX82" s="144"/>
      <c r="EY82" s="144"/>
      <c r="EZ82" s="144"/>
      <c r="FA82" s="144"/>
      <c r="FB82" s="144"/>
      <c r="FC82" s="144"/>
      <c r="FD82" s="144"/>
      <c r="FE82" s="677" t="str">
        <f t="shared" si="22"/>
        <v/>
      </c>
      <c r="FF82" s="195"/>
      <c r="FG82" s="678" t="str">
        <f t="shared" si="23"/>
        <v/>
      </c>
      <c r="FH82" s="144"/>
      <c r="FI82" s="144"/>
      <c r="FJ82" s="144"/>
      <c r="FK82" s="144"/>
      <c r="FL82" s="144"/>
      <c r="FM82" s="144"/>
      <c r="FN82" s="144"/>
      <c r="FO82" s="144"/>
      <c r="FP82" s="144"/>
      <c r="FQ82" s="144"/>
      <c r="FR82" s="144"/>
      <c r="FS82" s="144"/>
      <c r="FT82" s="144"/>
      <c r="FU82" s="144"/>
      <c r="FV82" s="144"/>
      <c r="FW82" s="144"/>
      <c r="FX82" s="144"/>
      <c r="FY82" s="144"/>
      <c r="FZ82" s="144"/>
      <c r="GA82" s="144"/>
      <c r="GB82" s="144"/>
      <c r="GC82" s="144"/>
      <c r="GD82" s="144"/>
      <c r="GE82" s="677" t="str">
        <f t="shared" si="24"/>
        <v/>
      </c>
      <c r="GF82" s="195"/>
      <c r="GG82" s="678" t="str">
        <f t="shared" si="25"/>
        <v/>
      </c>
      <c r="GH82" s="144"/>
      <c r="GI82" s="144"/>
      <c r="GJ82" s="144"/>
      <c r="GK82" s="144"/>
      <c r="GL82" s="144"/>
      <c r="GM82" s="144"/>
      <c r="GN82" s="144"/>
      <c r="GO82" s="144"/>
      <c r="GP82" s="144"/>
      <c r="GQ82" s="144"/>
      <c r="GR82" s="144"/>
      <c r="GS82" s="144"/>
      <c r="GT82" s="144"/>
      <c r="GU82" s="144"/>
      <c r="GV82" s="144"/>
      <c r="GW82" s="144"/>
      <c r="GX82" s="144"/>
      <c r="GY82" s="144"/>
      <c r="GZ82" s="144"/>
      <c r="HA82" s="144"/>
      <c r="HB82" s="144"/>
      <c r="HC82" s="144"/>
      <c r="HD82" s="144"/>
      <c r="HE82" s="677" t="str">
        <f t="shared" si="26"/>
        <v/>
      </c>
      <c r="HF82" s="195"/>
      <c r="HG82" s="678" t="str">
        <f t="shared" si="27"/>
        <v/>
      </c>
      <c r="HH82" s="144"/>
      <c r="HI82" s="144"/>
      <c r="HJ82" s="144"/>
      <c r="HK82" s="144"/>
      <c r="HL82" s="144"/>
      <c r="HM82" s="144"/>
      <c r="HN82" s="144"/>
      <c r="HO82" s="144"/>
      <c r="HP82" s="144"/>
      <c r="HQ82" s="144"/>
      <c r="HR82" s="144"/>
      <c r="HS82" s="144"/>
      <c r="HT82" s="144"/>
      <c r="HU82" s="144"/>
      <c r="HV82" s="144"/>
      <c r="HW82" s="144"/>
      <c r="HX82" s="144"/>
      <c r="HY82" s="144"/>
      <c r="HZ82" s="144"/>
      <c r="IA82" s="144"/>
      <c r="IB82" s="144"/>
      <c r="IC82" s="144"/>
      <c r="ID82" s="144"/>
      <c r="IE82" s="677" t="str">
        <f t="shared" si="28"/>
        <v/>
      </c>
      <c r="IF82" s="195"/>
      <c r="IG82" s="678" t="str">
        <f t="shared" si="29"/>
        <v/>
      </c>
      <c r="IH82" s="144"/>
      <c r="II82" s="144"/>
      <c r="IJ82" s="144"/>
      <c r="IK82" s="144"/>
      <c r="IL82" s="144"/>
      <c r="IM82" s="144"/>
      <c r="IN82" s="144"/>
      <c r="IO82" s="144"/>
      <c r="IP82" s="144"/>
      <c r="IQ82" s="144"/>
      <c r="IR82" s="144"/>
      <c r="IS82" s="144"/>
      <c r="IT82" s="144"/>
      <c r="IU82" s="144"/>
      <c r="IV82" s="144"/>
      <c r="IW82" s="144"/>
      <c r="IX82" s="144"/>
      <c r="IY82" s="144"/>
      <c r="IZ82" s="144"/>
      <c r="JA82" s="144"/>
      <c r="JB82" s="144"/>
      <c r="JC82" s="144"/>
      <c r="JD82" s="144"/>
      <c r="JE82" s="677" t="str">
        <f t="shared" si="30"/>
        <v/>
      </c>
      <c r="JF82" s="195"/>
      <c r="JG82" s="678" t="str">
        <f t="shared" si="31"/>
        <v/>
      </c>
      <c r="JH82" s="144"/>
      <c r="JI82" s="144"/>
      <c r="JJ82" s="144"/>
      <c r="JK82" s="144"/>
      <c r="JL82" s="144"/>
      <c r="JM82" s="144"/>
      <c r="JN82" s="144"/>
      <c r="JO82" s="144"/>
      <c r="JP82" s="144"/>
      <c r="JQ82" s="144"/>
      <c r="JR82" s="144"/>
      <c r="JS82" s="144"/>
      <c r="JT82" s="144"/>
      <c r="JU82" s="144"/>
      <c r="JV82" s="144"/>
      <c r="JW82" s="144"/>
      <c r="JX82" s="144"/>
      <c r="JY82" s="144"/>
      <c r="JZ82" s="144"/>
      <c r="KA82" s="144"/>
      <c r="KB82" s="144"/>
      <c r="KC82" s="144"/>
      <c r="KD82" s="144"/>
      <c r="KE82" s="677" t="str">
        <f t="shared" si="32"/>
        <v/>
      </c>
    </row>
    <row r="83" spans="2:291" ht="15" customHeight="1">
      <c r="B83" s="310">
        <v>61</v>
      </c>
      <c r="C83" s="303"/>
      <c r="D83" s="675"/>
      <c r="E83" s="144"/>
      <c r="F83" s="144"/>
      <c r="G83" s="678" t="str">
        <f t="shared" si="11"/>
        <v/>
      </c>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677" t="str">
        <f t="shared" si="12"/>
        <v/>
      </c>
      <c r="AF83" s="195"/>
      <c r="AG83" s="678" t="str">
        <f t="shared" si="13"/>
        <v/>
      </c>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677" t="str">
        <f t="shared" si="14"/>
        <v/>
      </c>
      <c r="BF83" s="195"/>
      <c r="BG83" s="678" t="str">
        <f t="shared" si="15"/>
        <v/>
      </c>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677" t="str">
        <f t="shared" si="16"/>
        <v/>
      </c>
      <c r="CF83" s="195"/>
      <c r="CG83" s="678" t="str">
        <f t="shared" si="17"/>
        <v/>
      </c>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677" t="str">
        <f t="shared" si="18"/>
        <v/>
      </c>
      <c r="DF83" s="195"/>
      <c r="DG83" s="678" t="str">
        <f t="shared" si="19"/>
        <v/>
      </c>
      <c r="DH83" s="144"/>
      <c r="DI83" s="144"/>
      <c r="DJ83" s="144"/>
      <c r="DK83" s="144"/>
      <c r="DL83" s="144"/>
      <c r="DM83" s="144"/>
      <c r="DN83" s="144"/>
      <c r="DO83" s="144"/>
      <c r="DP83" s="144"/>
      <c r="DQ83" s="144"/>
      <c r="DR83" s="144"/>
      <c r="DS83" s="144"/>
      <c r="DT83" s="144"/>
      <c r="DU83" s="144"/>
      <c r="DV83" s="144"/>
      <c r="DW83" s="144"/>
      <c r="DX83" s="144"/>
      <c r="DY83" s="144"/>
      <c r="DZ83" s="144"/>
      <c r="EA83" s="144"/>
      <c r="EB83" s="144"/>
      <c r="EC83" s="144"/>
      <c r="ED83" s="144"/>
      <c r="EE83" s="677" t="str">
        <f t="shared" si="20"/>
        <v/>
      </c>
      <c r="EF83" s="195"/>
      <c r="EG83" s="678" t="str">
        <f t="shared" si="21"/>
        <v/>
      </c>
      <c r="EH83" s="144"/>
      <c r="EI83" s="144"/>
      <c r="EJ83" s="144"/>
      <c r="EK83" s="144"/>
      <c r="EL83" s="144"/>
      <c r="EM83" s="144"/>
      <c r="EN83" s="144"/>
      <c r="EO83" s="144"/>
      <c r="EP83" s="144"/>
      <c r="EQ83" s="144"/>
      <c r="ER83" s="144"/>
      <c r="ES83" s="144"/>
      <c r="ET83" s="144"/>
      <c r="EU83" s="144"/>
      <c r="EV83" s="144"/>
      <c r="EW83" s="144"/>
      <c r="EX83" s="144"/>
      <c r="EY83" s="144"/>
      <c r="EZ83" s="144"/>
      <c r="FA83" s="144"/>
      <c r="FB83" s="144"/>
      <c r="FC83" s="144"/>
      <c r="FD83" s="144"/>
      <c r="FE83" s="677" t="str">
        <f t="shared" si="22"/>
        <v/>
      </c>
      <c r="FF83" s="195"/>
      <c r="FG83" s="678" t="str">
        <f t="shared" si="23"/>
        <v/>
      </c>
      <c r="FH83" s="144"/>
      <c r="FI83" s="144"/>
      <c r="FJ83" s="144"/>
      <c r="FK83" s="144"/>
      <c r="FL83" s="144"/>
      <c r="FM83" s="144"/>
      <c r="FN83" s="144"/>
      <c r="FO83" s="144"/>
      <c r="FP83" s="144"/>
      <c r="FQ83" s="144"/>
      <c r="FR83" s="144"/>
      <c r="FS83" s="144"/>
      <c r="FT83" s="144"/>
      <c r="FU83" s="144"/>
      <c r="FV83" s="144"/>
      <c r="FW83" s="144"/>
      <c r="FX83" s="144"/>
      <c r="FY83" s="144"/>
      <c r="FZ83" s="144"/>
      <c r="GA83" s="144"/>
      <c r="GB83" s="144"/>
      <c r="GC83" s="144"/>
      <c r="GD83" s="144"/>
      <c r="GE83" s="677" t="str">
        <f t="shared" si="24"/>
        <v/>
      </c>
      <c r="GF83" s="195"/>
      <c r="GG83" s="678" t="str">
        <f t="shared" si="25"/>
        <v/>
      </c>
      <c r="GH83" s="144"/>
      <c r="GI83" s="144"/>
      <c r="GJ83" s="144"/>
      <c r="GK83" s="144"/>
      <c r="GL83" s="144"/>
      <c r="GM83" s="144"/>
      <c r="GN83" s="144"/>
      <c r="GO83" s="144"/>
      <c r="GP83" s="144"/>
      <c r="GQ83" s="144"/>
      <c r="GR83" s="144"/>
      <c r="GS83" s="144"/>
      <c r="GT83" s="144"/>
      <c r="GU83" s="144"/>
      <c r="GV83" s="144"/>
      <c r="GW83" s="144"/>
      <c r="GX83" s="144"/>
      <c r="GY83" s="144"/>
      <c r="GZ83" s="144"/>
      <c r="HA83" s="144"/>
      <c r="HB83" s="144"/>
      <c r="HC83" s="144"/>
      <c r="HD83" s="144"/>
      <c r="HE83" s="677" t="str">
        <f t="shared" si="26"/>
        <v/>
      </c>
      <c r="HF83" s="195"/>
      <c r="HG83" s="678" t="str">
        <f t="shared" si="27"/>
        <v/>
      </c>
      <c r="HH83" s="144"/>
      <c r="HI83" s="144"/>
      <c r="HJ83" s="144"/>
      <c r="HK83" s="144"/>
      <c r="HL83" s="144"/>
      <c r="HM83" s="144"/>
      <c r="HN83" s="144"/>
      <c r="HO83" s="144"/>
      <c r="HP83" s="144"/>
      <c r="HQ83" s="144"/>
      <c r="HR83" s="144"/>
      <c r="HS83" s="144"/>
      <c r="HT83" s="144"/>
      <c r="HU83" s="144"/>
      <c r="HV83" s="144"/>
      <c r="HW83" s="144"/>
      <c r="HX83" s="144"/>
      <c r="HY83" s="144"/>
      <c r="HZ83" s="144"/>
      <c r="IA83" s="144"/>
      <c r="IB83" s="144"/>
      <c r="IC83" s="144"/>
      <c r="ID83" s="144"/>
      <c r="IE83" s="677" t="str">
        <f t="shared" si="28"/>
        <v/>
      </c>
      <c r="IF83" s="195"/>
      <c r="IG83" s="678" t="str">
        <f t="shared" si="29"/>
        <v/>
      </c>
      <c r="IH83" s="144"/>
      <c r="II83" s="144"/>
      <c r="IJ83" s="144"/>
      <c r="IK83" s="144"/>
      <c r="IL83" s="144"/>
      <c r="IM83" s="144"/>
      <c r="IN83" s="144"/>
      <c r="IO83" s="144"/>
      <c r="IP83" s="144"/>
      <c r="IQ83" s="144"/>
      <c r="IR83" s="144"/>
      <c r="IS83" s="144"/>
      <c r="IT83" s="144"/>
      <c r="IU83" s="144"/>
      <c r="IV83" s="144"/>
      <c r="IW83" s="144"/>
      <c r="IX83" s="144"/>
      <c r="IY83" s="144"/>
      <c r="IZ83" s="144"/>
      <c r="JA83" s="144"/>
      <c r="JB83" s="144"/>
      <c r="JC83" s="144"/>
      <c r="JD83" s="144"/>
      <c r="JE83" s="677" t="str">
        <f t="shared" si="30"/>
        <v/>
      </c>
      <c r="JF83" s="195"/>
      <c r="JG83" s="678" t="str">
        <f t="shared" si="31"/>
        <v/>
      </c>
      <c r="JH83" s="144"/>
      <c r="JI83" s="144"/>
      <c r="JJ83" s="144"/>
      <c r="JK83" s="144"/>
      <c r="JL83" s="144"/>
      <c r="JM83" s="144"/>
      <c r="JN83" s="144"/>
      <c r="JO83" s="144"/>
      <c r="JP83" s="144"/>
      <c r="JQ83" s="144"/>
      <c r="JR83" s="144"/>
      <c r="JS83" s="144"/>
      <c r="JT83" s="144"/>
      <c r="JU83" s="144"/>
      <c r="JV83" s="144"/>
      <c r="JW83" s="144"/>
      <c r="JX83" s="144"/>
      <c r="JY83" s="144"/>
      <c r="JZ83" s="144"/>
      <c r="KA83" s="144"/>
      <c r="KB83" s="144"/>
      <c r="KC83" s="144"/>
      <c r="KD83" s="144"/>
      <c r="KE83" s="677" t="str">
        <f t="shared" si="32"/>
        <v/>
      </c>
    </row>
    <row r="84" spans="2:291" ht="15" customHeight="1">
      <c r="B84" s="310">
        <v>62</v>
      </c>
      <c r="C84" s="303"/>
      <c r="D84" s="675"/>
      <c r="E84" s="144"/>
      <c r="F84" s="144"/>
      <c r="G84" s="678" t="str">
        <f t="shared" si="11"/>
        <v/>
      </c>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677" t="str">
        <f t="shared" si="12"/>
        <v/>
      </c>
      <c r="AF84" s="195"/>
      <c r="AG84" s="678" t="str">
        <f t="shared" si="13"/>
        <v/>
      </c>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677" t="str">
        <f t="shared" si="14"/>
        <v/>
      </c>
      <c r="BF84" s="195"/>
      <c r="BG84" s="678" t="str">
        <f t="shared" si="15"/>
        <v/>
      </c>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677" t="str">
        <f t="shared" si="16"/>
        <v/>
      </c>
      <c r="CF84" s="195"/>
      <c r="CG84" s="678" t="str">
        <f t="shared" si="17"/>
        <v/>
      </c>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677" t="str">
        <f t="shared" si="18"/>
        <v/>
      </c>
      <c r="DF84" s="195"/>
      <c r="DG84" s="678" t="str">
        <f t="shared" si="19"/>
        <v/>
      </c>
      <c r="DH84" s="144"/>
      <c r="DI84" s="144"/>
      <c r="DJ84" s="144"/>
      <c r="DK84" s="144"/>
      <c r="DL84" s="144"/>
      <c r="DM84" s="144"/>
      <c r="DN84" s="144"/>
      <c r="DO84" s="144"/>
      <c r="DP84" s="144"/>
      <c r="DQ84" s="144"/>
      <c r="DR84" s="144"/>
      <c r="DS84" s="144"/>
      <c r="DT84" s="144"/>
      <c r="DU84" s="144"/>
      <c r="DV84" s="144"/>
      <c r="DW84" s="144"/>
      <c r="DX84" s="144"/>
      <c r="DY84" s="144"/>
      <c r="DZ84" s="144"/>
      <c r="EA84" s="144"/>
      <c r="EB84" s="144"/>
      <c r="EC84" s="144"/>
      <c r="ED84" s="144"/>
      <c r="EE84" s="677" t="str">
        <f t="shared" si="20"/>
        <v/>
      </c>
      <c r="EF84" s="195"/>
      <c r="EG84" s="678" t="str">
        <f t="shared" si="21"/>
        <v/>
      </c>
      <c r="EH84" s="144"/>
      <c r="EI84" s="144"/>
      <c r="EJ84" s="144"/>
      <c r="EK84" s="144"/>
      <c r="EL84" s="144"/>
      <c r="EM84" s="144"/>
      <c r="EN84" s="144"/>
      <c r="EO84" s="144"/>
      <c r="EP84" s="144"/>
      <c r="EQ84" s="144"/>
      <c r="ER84" s="144"/>
      <c r="ES84" s="144"/>
      <c r="ET84" s="144"/>
      <c r="EU84" s="144"/>
      <c r="EV84" s="144"/>
      <c r="EW84" s="144"/>
      <c r="EX84" s="144"/>
      <c r="EY84" s="144"/>
      <c r="EZ84" s="144"/>
      <c r="FA84" s="144"/>
      <c r="FB84" s="144"/>
      <c r="FC84" s="144"/>
      <c r="FD84" s="144"/>
      <c r="FE84" s="677" t="str">
        <f t="shared" si="22"/>
        <v/>
      </c>
      <c r="FF84" s="195"/>
      <c r="FG84" s="678" t="str">
        <f t="shared" si="23"/>
        <v/>
      </c>
      <c r="FH84" s="144"/>
      <c r="FI84" s="144"/>
      <c r="FJ84" s="144"/>
      <c r="FK84" s="144"/>
      <c r="FL84" s="144"/>
      <c r="FM84" s="144"/>
      <c r="FN84" s="144"/>
      <c r="FO84" s="144"/>
      <c r="FP84" s="144"/>
      <c r="FQ84" s="144"/>
      <c r="FR84" s="144"/>
      <c r="FS84" s="144"/>
      <c r="FT84" s="144"/>
      <c r="FU84" s="144"/>
      <c r="FV84" s="144"/>
      <c r="FW84" s="144"/>
      <c r="FX84" s="144"/>
      <c r="FY84" s="144"/>
      <c r="FZ84" s="144"/>
      <c r="GA84" s="144"/>
      <c r="GB84" s="144"/>
      <c r="GC84" s="144"/>
      <c r="GD84" s="144"/>
      <c r="GE84" s="677" t="str">
        <f t="shared" si="24"/>
        <v/>
      </c>
      <c r="GF84" s="195"/>
      <c r="GG84" s="678" t="str">
        <f t="shared" si="25"/>
        <v/>
      </c>
      <c r="GH84" s="144"/>
      <c r="GI84" s="144"/>
      <c r="GJ84" s="144"/>
      <c r="GK84" s="144"/>
      <c r="GL84" s="144"/>
      <c r="GM84" s="144"/>
      <c r="GN84" s="144"/>
      <c r="GO84" s="144"/>
      <c r="GP84" s="144"/>
      <c r="GQ84" s="144"/>
      <c r="GR84" s="144"/>
      <c r="GS84" s="144"/>
      <c r="GT84" s="144"/>
      <c r="GU84" s="144"/>
      <c r="GV84" s="144"/>
      <c r="GW84" s="144"/>
      <c r="GX84" s="144"/>
      <c r="GY84" s="144"/>
      <c r="GZ84" s="144"/>
      <c r="HA84" s="144"/>
      <c r="HB84" s="144"/>
      <c r="HC84" s="144"/>
      <c r="HD84" s="144"/>
      <c r="HE84" s="677" t="str">
        <f t="shared" si="26"/>
        <v/>
      </c>
      <c r="HF84" s="195"/>
      <c r="HG84" s="678" t="str">
        <f t="shared" si="27"/>
        <v/>
      </c>
      <c r="HH84" s="144"/>
      <c r="HI84" s="144"/>
      <c r="HJ84" s="144"/>
      <c r="HK84" s="144"/>
      <c r="HL84" s="144"/>
      <c r="HM84" s="144"/>
      <c r="HN84" s="144"/>
      <c r="HO84" s="144"/>
      <c r="HP84" s="144"/>
      <c r="HQ84" s="144"/>
      <c r="HR84" s="144"/>
      <c r="HS84" s="144"/>
      <c r="HT84" s="144"/>
      <c r="HU84" s="144"/>
      <c r="HV84" s="144"/>
      <c r="HW84" s="144"/>
      <c r="HX84" s="144"/>
      <c r="HY84" s="144"/>
      <c r="HZ84" s="144"/>
      <c r="IA84" s="144"/>
      <c r="IB84" s="144"/>
      <c r="IC84" s="144"/>
      <c r="ID84" s="144"/>
      <c r="IE84" s="677" t="str">
        <f t="shared" si="28"/>
        <v/>
      </c>
      <c r="IF84" s="195"/>
      <c r="IG84" s="678" t="str">
        <f t="shared" si="29"/>
        <v/>
      </c>
      <c r="IH84" s="144"/>
      <c r="II84" s="144"/>
      <c r="IJ84" s="144"/>
      <c r="IK84" s="144"/>
      <c r="IL84" s="144"/>
      <c r="IM84" s="144"/>
      <c r="IN84" s="144"/>
      <c r="IO84" s="144"/>
      <c r="IP84" s="144"/>
      <c r="IQ84" s="144"/>
      <c r="IR84" s="144"/>
      <c r="IS84" s="144"/>
      <c r="IT84" s="144"/>
      <c r="IU84" s="144"/>
      <c r="IV84" s="144"/>
      <c r="IW84" s="144"/>
      <c r="IX84" s="144"/>
      <c r="IY84" s="144"/>
      <c r="IZ84" s="144"/>
      <c r="JA84" s="144"/>
      <c r="JB84" s="144"/>
      <c r="JC84" s="144"/>
      <c r="JD84" s="144"/>
      <c r="JE84" s="677" t="str">
        <f t="shared" si="30"/>
        <v/>
      </c>
      <c r="JF84" s="195"/>
      <c r="JG84" s="678" t="str">
        <f t="shared" si="31"/>
        <v/>
      </c>
      <c r="JH84" s="144"/>
      <c r="JI84" s="144"/>
      <c r="JJ84" s="144"/>
      <c r="JK84" s="144"/>
      <c r="JL84" s="144"/>
      <c r="JM84" s="144"/>
      <c r="JN84" s="144"/>
      <c r="JO84" s="144"/>
      <c r="JP84" s="144"/>
      <c r="JQ84" s="144"/>
      <c r="JR84" s="144"/>
      <c r="JS84" s="144"/>
      <c r="JT84" s="144"/>
      <c r="JU84" s="144"/>
      <c r="JV84" s="144"/>
      <c r="JW84" s="144"/>
      <c r="JX84" s="144"/>
      <c r="JY84" s="144"/>
      <c r="JZ84" s="144"/>
      <c r="KA84" s="144"/>
      <c r="KB84" s="144"/>
      <c r="KC84" s="144"/>
      <c r="KD84" s="144"/>
      <c r="KE84" s="677" t="str">
        <f t="shared" si="32"/>
        <v/>
      </c>
    </row>
    <row r="85" spans="2:291" ht="15" customHeight="1">
      <c r="B85" s="310">
        <v>63</v>
      </c>
      <c r="C85" s="303"/>
      <c r="D85" s="675"/>
      <c r="E85" s="144"/>
      <c r="F85" s="144"/>
      <c r="G85" s="678" t="str">
        <f t="shared" si="11"/>
        <v/>
      </c>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677" t="str">
        <f t="shared" si="12"/>
        <v/>
      </c>
      <c r="AF85" s="195"/>
      <c r="AG85" s="678" t="str">
        <f t="shared" si="13"/>
        <v/>
      </c>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677" t="str">
        <f t="shared" si="14"/>
        <v/>
      </c>
      <c r="BF85" s="195"/>
      <c r="BG85" s="678" t="str">
        <f t="shared" si="15"/>
        <v/>
      </c>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677" t="str">
        <f t="shared" si="16"/>
        <v/>
      </c>
      <c r="CF85" s="195"/>
      <c r="CG85" s="678" t="str">
        <f t="shared" si="17"/>
        <v/>
      </c>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677" t="str">
        <f t="shared" si="18"/>
        <v/>
      </c>
      <c r="DF85" s="195"/>
      <c r="DG85" s="678" t="str">
        <f t="shared" si="19"/>
        <v/>
      </c>
      <c r="DH85" s="144"/>
      <c r="DI85" s="144"/>
      <c r="DJ85" s="144"/>
      <c r="DK85" s="144"/>
      <c r="DL85" s="144"/>
      <c r="DM85" s="144"/>
      <c r="DN85" s="144"/>
      <c r="DO85" s="144"/>
      <c r="DP85" s="144"/>
      <c r="DQ85" s="144"/>
      <c r="DR85" s="144"/>
      <c r="DS85" s="144"/>
      <c r="DT85" s="144"/>
      <c r="DU85" s="144"/>
      <c r="DV85" s="144"/>
      <c r="DW85" s="144"/>
      <c r="DX85" s="144"/>
      <c r="DY85" s="144"/>
      <c r="DZ85" s="144"/>
      <c r="EA85" s="144"/>
      <c r="EB85" s="144"/>
      <c r="EC85" s="144"/>
      <c r="ED85" s="144"/>
      <c r="EE85" s="677" t="str">
        <f t="shared" si="20"/>
        <v/>
      </c>
      <c r="EF85" s="195"/>
      <c r="EG85" s="678" t="str">
        <f t="shared" si="21"/>
        <v/>
      </c>
      <c r="EH85" s="144"/>
      <c r="EI85" s="144"/>
      <c r="EJ85" s="144"/>
      <c r="EK85" s="144"/>
      <c r="EL85" s="144"/>
      <c r="EM85" s="144"/>
      <c r="EN85" s="144"/>
      <c r="EO85" s="144"/>
      <c r="EP85" s="144"/>
      <c r="EQ85" s="144"/>
      <c r="ER85" s="144"/>
      <c r="ES85" s="144"/>
      <c r="ET85" s="144"/>
      <c r="EU85" s="144"/>
      <c r="EV85" s="144"/>
      <c r="EW85" s="144"/>
      <c r="EX85" s="144"/>
      <c r="EY85" s="144"/>
      <c r="EZ85" s="144"/>
      <c r="FA85" s="144"/>
      <c r="FB85" s="144"/>
      <c r="FC85" s="144"/>
      <c r="FD85" s="144"/>
      <c r="FE85" s="677" t="str">
        <f t="shared" si="22"/>
        <v/>
      </c>
      <c r="FF85" s="195"/>
      <c r="FG85" s="678" t="str">
        <f t="shared" si="23"/>
        <v/>
      </c>
      <c r="FH85" s="144"/>
      <c r="FI85" s="144"/>
      <c r="FJ85" s="144"/>
      <c r="FK85" s="144"/>
      <c r="FL85" s="144"/>
      <c r="FM85" s="144"/>
      <c r="FN85" s="144"/>
      <c r="FO85" s="144"/>
      <c r="FP85" s="144"/>
      <c r="FQ85" s="144"/>
      <c r="FR85" s="144"/>
      <c r="FS85" s="144"/>
      <c r="FT85" s="144"/>
      <c r="FU85" s="144"/>
      <c r="FV85" s="144"/>
      <c r="FW85" s="144"/>
      <c r="FX85" s="144"/>
      <c r="FY85" s="144"/>
      <c r="FZ85" s="144"/>
      <c r="GA85" s="144"/>
      <c r="GB85" s="144"/>
      <c r="GC85" s="144"/>
      <c r="GD85" s="144"/>
      <c r="GE85" s="677" t="str">
        <f t="shared" si="24"/>
        <v/>
      </c>
      <c r="GF85" s="195"/>
      <c r="GG85" s="678" t="str">
        <f t="shared" si="25"/>
        <v/>
      </c>
      <c r="GH85" s="144"/>
      <c r="GI85" s="144"/>
      <c r="GJ85" s="144"/>
      <c r="GK85" s="144"/>
      <c r="GL85" s="144"/>
      <c r="GM85" s="144"/>
      <c r="GN85" s="144"/>
      <c r="GO85" s="144"/>
      <c r="GP85" s="144"/>
      <c r="GQ85" s="144"/>
      <c r="GR85" s="144"/>
      <c r="GS85" s="144"/>
      <c r="GT85" s="144"/>
      <c r="GU85" s="144"/>
      <c r="GV85" s="144"/>
      <c r="GW85" s="144"/>
      <c r="GX85" s="144"/>
      <c r="GY85" s="144"/>
      <c r="GZ85" s="144"/>
      <c r="HA85" s="144"/>
      <c r="HB85" s="144"/>
      <c r="HC85" s="144"/>
      <c r="HD85" s="144"/>
      <c r="HE85" s="677" t="str">
        <f t="shared" si="26"/>
        <v/>
      </c>
      <c r="HF85" s="195"/>
      <c r="HG85" s="678" t="str">
        <f t="shared" si="27"/>
        <v/>
      </c>
      <c r="HH85" s="144"/>
      <c r="HI85" s="144"/>
      <c r="HJ85" s="144"/>
      <c r="HK85" s="144"/>
      <c r="HL85" s="144"/>
      <c r="HM85" s="144"/>
      <c r="HN85" s="144"/>
      <c r="HO85" s="144"/>
      <c r="HP85" s="144"/>
      <c r="HQ85" s="144"/>
      <c r="HR85" s="144"/>
      <c r="HS85" s="144"/>
      <c r="HT85" s="144"/>
      <c r="HU85" s="144"/>
      <c r="HV85" s="144"/>
      <c r="HW85" s="144"/>
      <c r="HX85" s="144"/>
      <c r="HY85" s="144"/>
      <c r="HZ85" s="144"/>
      <c r="IA85" s="144"/>
      <c r="IB85" s="144"/>
      <c r="IC85" s="144"/>
      <c r="ID85" s="144"/>
      <c r="IE85" s="677" t="str">
        <f t="shared" si="28"/>
        <v/>
      </c>
      <c r="IF85" s="195"/>
      <c r="IG85" s="678" t="str">
        <f t="shared" si="29"/>
        <v/>
      </c>
      <c r="IH85" s="144"/>
      <c r="II85" s="144"/>
      <c r="IJ85" s="144"/>
      <c r="IK85" s="144"/>
      <c r="IL85" s="144"/>
      <c r="IM85" s="144"/>
      <c r="IN85" s="144"/>
      <c r="IO85" s="144"/>
      <c r="IP85" s="144"/>
      <c r="IQ85" s="144"/>
      <c r="IR85" s="144"/>
      <c r="IS85" s="144"/>
      <c r="IT85" s="144"/>
      <c r="IU85" s="144"/>
      <c r="IV85" s="144"/>
      <c r="IW85" s="144"/>
      <c r="IX85" s="144"/>
      <c r="IY85" s="144"/>
      <c r="IZ85" s="144"/>
      <c r="JA85" s="144"/>
      <c r="JB85" s="144"/>
      <c r="JC85" s="144"/>
      <c r="JD85" s="144"/>
      <c r="JE85" s="677" t="str">
        <f t="shared" si="30"/>
        <v/>
      </c>
      <c r="JF85" s="195"/>
      <c r="JG85" s="678" t="str">
        <f t="shared" si="31"/>
        <v/>
      </c>
      <c r="JH85" s="144"/>
      <c r="JI85" s="144"/>
      <c r="JJ85" s="144"/>
      <c r="JK85" s="144"/>
      <c r="JL85" s="144"/>
      <c r="JM85" s="144"/>
      <c r="JN85" s="144"/>
      <c r="JO85" s="144"/>
      <c r="JP85" s="144"/>
      <c r="JQ85" s="144"/>
      <c r="JR85" s="144"/>
      <c r="JS85" s="144"/>
      <c r="JT85" s="144"/>
      <c r="JU85" s="144"/>
      <c r="JV85" s="144"/>
      <c r="JW85" s="144"/>
      <c r="JX85" s="144"/>
      <c r="JY85" s="144"/>
      <c r="JZ85" s="144"/>
      <c r="KA85" s="144"/>
      <c r="KB85" s="144"/>
      <c r="KC85" s="144"/>
      <c r="KD85" s="144"/>
      <c r="KE85" s="677" t="str">
        <f t="shared" si="32"/>
        <v/>
      </c>
    </row>
    <row r="86" spans="2:291" ht="15" customHeight="1">
      <c r="B86" s="310">
        <v>64</v>
      </c>
      <c r="C86" s="303"/>
      <c r="D86" s="675"/>
      <c r="E86" s="144"/>
      <c r="F86" s="144"/>
      <c r="G86" s="678" t="str">
        <f t="shared" si="11"/>
        <v/>
      </c>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677" t="str">
        <f t="shared" si="12"/>
        <v/>
      </c>
      <c r="AF86" s="195"/>
      <c r="AG86" s="678" t="str">
        <f t="shared" si="13"/>
        <v/>
      </c>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677" t="str">
        <f t="shared" si="14"/>
        <v/>
      </c>
      <c r="BF86" s="195"/>
      <c r="BG86" s="678" t="str">
        <f t="shared" si="15"/>
        <v/>
      </c>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677" t="str">
        <f t="shared" si="16"/>
        <v/>
      </c>
      <c r="CF86" s="195"/>
      <c r="CG86" s="678" t="str">
        <f t="shared" si="17"/>
        <v/>
      </c>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677" t="str">
        <f t="shared" si="18"/>
        <v/>
      </c>
      <c r="DF86" s="195"/>
      <c r="DG86" s="678" t="str">
        <f t="shared" si="19"/>
        <v/>
      </c>
      <c r="DH86" s="144"/>
      <c r="DI86" s="144"/>
      <c r="DJ86" s="144"/>
      <c r="DK86" s="144"/>
      <c r="DL86" s="144"/>
      <c r="DM86" s="144"/>
      <c r="DN86" s="144"/>
      <c r="DO86" s="144"/>
      <c r="DP86" s="144"/>
      <c r="DQ86" s="144"/>
      <c r="DR86" s="144"/>
      <c r="DS86" s="144"/>
      <c r="DT86" s="144"/>
      <c r="DU86" s="144"/>
      <c r="DV86" s="144"/>
      <c r="DW86" s="144"/>
      <c r="DX86" s="144"/>
      <c r="DY86" s="144"/>
      <c r="DZ86" s="144"/>
      <c r="EA86" s="144"/>
      <c r="EB86" s="144"/>
      <c r="EC86" s="144"/>
      <c r="ED86" s="144"/>
      <c r="EE86" s="677" t="str">
        <f t="shared" si="20"/>
        <v/>
      </c>
      <c r="EF86" s="195"/>
      <c r="EG86" s="678" t="str">
        <f t="shared" si="21"/>
        <v/>
      </c>
      <c r="EH86" s="144"/>
      <c r="EI86" s="144"/>
      <c r="EJ86" s="144"/>
      <c r="EK86" s="144"/>
      <c r="EL86" s="144"/>
      <c r="EM86" s="144"/>
      <c r="EN86" s="144"/>
      <c r="EO86" s="144"/>
      <c r="EP86" s="144"/>
      <c r="EQ86" s="144"/>
      <c r="ER86" s="144"/>
      <c r="ES86" s="144"/>
      <c r="ET86" s="144"/>
      <c r="EU86" s="144"/>
      <c r="EV86" s="144"/>
      <c r="EW86" s="144"/>
      <c r="EX86" s="144"/>
      <c r="EY86" s="144"/>
      <c r="EZ86" s="144"/>
      <c r="FA86" s="144"/>
      <c r="FB86" s="144"/>
      <c r="FC86" s="144"/>
      <c r="FD86" s="144"/>
      <c r="FE86" s="677" t="str">
        <f t="shared" si="22"/>
        <v/>
      </c>
      <c r="FF86" s="195"/>
      <c r="FG86" s="678" t="str">
        <f t="shared" si="23"/>
        <v/>
      </c>
      <c r="FH86" s="144"/>
      <c r="FI86" s="144"/>
      <c r="FJ86" s="144"/>
      <c r="FK86" s="144"/>
      <c r="FL86" s="144"/>
      <c r="FM86" s="144"/>
      <c r="FN86" s="144"/>
      <c r="FO86" s="144"/>
      <c r="FP86" s="144"/>
      <c r="FQ86" s="144"/>
      <c r="FR86" s="144"/>
      <c r="FS86" s="144"/>
      <c r="FT86" s="144"/>
      <c r="FU86" s="144"/>
      <c r="FV86" s="144"/>
      <c r="FW86" s="144"/>
      <c r="FX86" s="144"/>
      <c r="FY86" s="144"/>
      <c r="FZ86" s="144"/>
      <c r="GA86" s="144"/>
      <c r="GB86" s="144"/>
      <c r="GC86" s="144"/>
      <c r="GD86" s="144"/>
      <c r="GE86" s="677" t="str">
        <f t="shared" si="24"/>
        <v/>
      </c>
      <c r="GF86" s="195"/>
      <c r="GG86" s="678" t="str">
        <f t="shared" si="25"/>
        <v/>
      </c>
      <c r="GH86" s="144"/>
      <c r="GI86" s="144"/>
      <c r="GJ86" s="144"/>
      <c r="GK86" s="144"/>
      <c r="GL86" s="144"/>
      <c r="GM86" s="144"/>
      <c r="GN86" s="144"/>
      <c r="GO86" s="144"/>
      <c r="GP86" s="144"/>
      <c r="GQ86" s="144"/>
      <c r="GR86" s="144"/>
      <c r="GS86" s="144"/>
      <c r="GT86" s="144"/>
      <c r="GU86" s="144"/>
      <c r="GV86" s="144"/>
      <c r="GW86" s="144"/>
      <c r="GX86" s="144"/>
      <c r="GY86" s="144"/>
      <c r="GZ86" s="144"/>
      <c r="HA86" s="144"/>
      <c r="HB86" s="144"/>
      <c r="HC86" s="144"/>
      <c r="HD86" s="144"/>
      <c r="HE86" s="677" t="str">
        <f t="shared" si="26"/>
        <v/>
      </c>
      <c r="HF86" s="195"/>
      <c r="HG86" s="678" t="str">
        <f t="shared" si="27"/>
        <v/>
      </c>
      <c r="HH86" s="144"/>
      <c r="HI86" s="144"/>
      <c r="HJ86" s="144"/>
      <c r="HK86" s="144"/>
      <c r="HL86" s="144"/>
      <c r="HM86" s="144"/>
      <c r="HN86" s="144"/>
      <c r="HO86" s="144"/>
      <c r="HP86" s="144"/>
      <c r="HQ86" s="144"/>
      <c r="HR86" s="144"/>
      <c r="HS86" s="144"/>
      <c r="HT86" s="144"/>
      <c r="HU86" s="144"/>
      <c r="HV86" s="144"/>
      <c r="HW86" s="144"/>
      <c r="HX86" s="144"/>
      <c r="HY86" s="144"/>
      <c r="HZ86" s="144"/>
      <c r="IA86" s="144"/>
      <c r="IB86" s="144"/>
      <c r="IC86" s="144"/>
      <c r="ID86" s="144"/>
      <c r="IE86" s="677" t="str">
        <f t="shared" si="28"/>
        <v/>
      </c>
      <c r="IF86" s="195"/>
      <c r="IG86" s="678" t="str">
        <f t="shared" si="29"/>
        <v/>
      </c>
      <c r="IH86" s="144"/>
      <c r="II86" s="144"/>
      <c r="IJ86" s="144"/>
      <c r="IK86" s="144"/>
      <c r="IL86" s="144"/>
      <c r="IM86" s="144"/>
      <c r="IN86" s="144"/>
      <c r="IO86" s="144"/>
      <c r="IP86" s="144"/>
      <c r="IQ86" s="144"/>
      <c r="IR86" s="144"/>
      <c r="IS86" s="144"/>
      <c r="IT86" s="144"/>
      <c r="IU86" s="144"/>
      <c r="IV86" s="144"/>
      <c r="IW86" s="144"/>
      <c r="IX86" s="144"/>
      <c r="IY86" s="144"/>
      <c r="IZ86" s="144"/>
      <c r="JA86" s="144"/>
      <c r="JB86" s="144"/>
      <c r="JC86" s="144"/>
      <c r="JD86" s="144"/>
      <c r="JE86" s="677" t="str">
        <f t="shared" si="30"/>
        <v/>
      </c>
      <c r="JF86" s="195"/>
      <c r="JG86" s="678" t="str">
        <f t="shared" si="31"/>
        <v/>
      </c>
      <c r="JH86" s="144"/>
      <c r="JI86" s="144"/>
      <c r="JJ86" s="144"/>
      <c r="JK86" s="144"/>
      <c r="JL86" s="144"/>
      <c r="JM86" s="144"/>
      <c r="JN86" s="144"/>
      <c r="JO86" s="144"/>
      <c r="JP86" s="144"/>
      <c r="JQ86" s="144"/>
      <c r="JR86" s="144"/>
      <c r="JS86" s="144"/>
      <c r="JT86" s="144"/>
      <c r="JU86" s="144"/>
      <c r="JV86" s="144"/>
      <c r="JW86" s="144"/>
      <c r="JX86" s="144"/>
      <c r="JY86" s="144"/>
      <c r="JZ86" s="144"/>
      <c r="KA86" s="144"/>
      <c r="KB86" s="144"/>
      <c r="KC86" s="144"/>
      <c r="KD86" s="144"/>
      <c r="KE86" s="677" t="str">
        <f t="shared" si="32"/>
        <v/>
      </c>
    </row>
    <row r="87" spans="2:291" ht="15" customHeight="1">
      <c r="B87" s="310">
        <v>65</v>
      </c>
      <c r="C87" s="303"/>
      <c r="D87" s="675"/>
      <c r="E87" s="144"/>
      <c r="F87" s="144"/>
      <c r="G87" s="678" t="str">
        <f t="shared" si="11"/>
        <v/>
      </c>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677" t="str">
        <f t="shared" si="12"/>
        <v/>
      </c>
      <c r="AF87" s="195"/>
      <c r="AG87" s="678" t="str">
        <f t="shared" si="13"/>
        <v/>
      </c>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677" t="str">
        <f t="shared" si="14"/>
        <v/>
      </c>
      <c r="BF87" s="195"/>
      <c r="BG87" s="678" t="str">
        <f t="shared" si="15"/>
        <v/>
      </c>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677" t="str">
        <f t="shared" si="16"/>
        <v/>
      </c>
      <c r="CF87" s="195"/>
      <c r="CG87" s="678" t="str">
        <f t="shared" si="17"/>
        <v/>
      </c>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677" t="str">
        <f t="shared" si="18"/>
        <v/>
      </c>
      <c r="DF87" s="195"/>
      <c r="DG87" s="678" t="str">
        <f t="shared" si="19"/>
        <v/>
      </c>
      <c r="DH87" s="144"/>
      <c r="DI87" s="144"/>
      <c r="DJ87" s="144"/>
      <c r="DK87" s="144"/>
      <c r="DL87" s="144"/>
      <c r="DM87" s="144"/>
      <c r="DN87" s="144"/>
      <c r="DO87" s="144"/>
      <c r="DP87" s="144"/>
      <c r="DQ87" s="144"/>
      <c r="DR87" s="144"/>
      <c r="DS87" s="144"/>
      <c r="DT87" s="144"/>
      <c r="DU87" s="144"/>
      <c r="DV87" s="144"/>
      <c r="DW87" s="144"/>
      <c r="DX87" s="144"/>
      <c r="DY87" s="144"/>
      <c r="DZ87" s="144"/>
      <c r="EA87" s="144"/>
      <c r="EB87" s="144"/>
      <c r="EC87" s="144"/>
      <c r="ED87" s="144"/>
      <c r="EE87" s="677" t="str">
        <f t="shared" si="20"/>
        <v/>
      </c>
      <c r="EF87" s="195"/>
      <c r="EG87" s="678" t="str">
        <f t="shared" si="21"/>
        <v/>
      </c>
      <c r="EH87" s="144"/>
      <c r="EI87" s="144"/>
      <c r="EJ87" s="144"/>
      <c r="EK87" s="144"/>
      <c r="EL87" s="144"/>
      <c r="EM87" s="144"/>
      <c r="EN87" s="144"/>
      <c r="EO87" s="144"/>
      <c r="EP87" s="144"/>
      <c r="EQ87" s="144"/>
      <c r="ER87" s="144"/>
      <c r="ES87" s="144"/>
      <c r="ET87" s="144"/>
      <c r="EU87" s="144"/>
      <c r="EV87" s="144"/>
      <c r="EW87" s="144"/>
      <c r="EX87" s="144"/>
      <c r="EY87" s="144"/>
      <c r="EZ87" s="144"/>
      <c r="FA87" s="144"/>
      <c r="FB87" s="144"/>
      <c r="FC87" s="144"/>
      <c r="FD87" s="144"/>
      <c r="FE87" s="677" t="str">
        <f t="shared" si="22"/>
        <v/>
      </c>
      <c r="FF87" s="195"/>
      <c r="FG87" s="678" t="str">
        <f t="shared" si="23"/>
        <v/>
      </c>
      <c r="FH87" s="144"/>
      <c r="FI87" s="144"/>
      <c r="FJ87" s="144"/>
      <c r="FK87" s="144"/>
      <c r="FL87" s="144"/>
      <c r="FM87" s="144"/>
      <c r="FN87" s="144"/>
      <c r="FO87" s="144"/>
      <c r="FP87" s="144"/>
      <c r="FQ87" s="144"/>
      <c r="FR87" s="144"/>
      <c r="FS87" s="144"/>
      <c r="FT87" s="144"/>
      <c r="FU87" s="144"/>
      <c r="FV87" s="144"/>
      <c r="FW87" s="144"/>
      <c r="FX87" s="144"/>
      <c r="FY87" s="144"/>
      <c r="FZ87" s="144"/>
      <c r="GA87" s="144"/>
      <c r="GB87" s="144"/>
      <c r="GC87" s="144"/>
      <c r="GD87" s="144"/>
      <c r="GE87" s="677" t="str">
        <f t="shared" si="24"/>
        <v/>
      </c>
      <c r="GF87" s="195"/>
      <c r="GG87" s="678" t="str">
        <f t="shared" si="25"/>
        <v/>
      </c>
      <c r="GH87" s="144"/>
      <c r="GI87" s="144"/>
      <c r="GJ87" s="144"/>
      <c r="GK87" s="144"/>
      <c r="GL87" s="144"/>
      <c r="GM87" s="144"/>
      <c r="GN87" s="144"/>
      <c r="GO87" s="144"/>
      <c r="GP87" s="144"/>
      <c r="GQ87" s="144"/>
      <c r="GR87" s="144"/>
      <c r="GS87" s="144"/>
      <c r="GT87" s="144"/>
      <c r="GU87" s="144"/>
      <c r="GV87" s="144"/>
      <c r="GW87" s="144"/>
      <c r="GX87" s="144"/>
      <c r="GY87" s="144"/>
      <c r="GZ87" s="144"/>
      <c r="HA87" s="144"/>
      <c r="HB87" s="144"/>
      <c r="HC87" s="144"/>
      <c r="HD87" s="144"/>
      <c r="HE87" s="677" t="str">
        <f t="shared" si="26"/>
        <v/>
      </c>
      <c r="HF87" s="195"/>
      <c r="HG87" s="678" t="str">
        <f t="shared" si="27"/>
        <v/>
      </c>
      <c r="HH87" s="144"/>
      <c r="HI87" s="144"/>
      <c r="HJ87" s="144"/>
      <c r="HK87" s="144"/>
      <c r="HL87" s="144"/>
      <c r="HM87" s="144"/>
      <c r="HN87" s="144"/>
      <c r="HO87" s="144"/>
      <c r="HP87" s="144"/>
      <c r="HQ87" s="144"/>
      <c r="HR87" s="144"/>
      <c r="HS87" s="144"/>
      <c r="HT87" s="144"/>
      <c r="HU87" s="144"/>
      <c r="HV87" s="144"/>
      <c r="HW87" s="144"/>
      <c r="HX87" s="144"/>
      <c r="HY87" s="144"/>
      <c r="HZ87" s="144"/>
      <c r="IA87" s="144"/>
      <c r="IB87" s="144"/>
      <c r="IC87" s="144"/>
      <c r="ID87" s="144"/>
      <c r="IE87" s="677" t="str">
        <f t="shared" si="28"/>
        <v/>
      </c>
      <c r="IF87" s="195"/>
      <c r="IG87" s="678" t="str">
        <f t="shared" si="29"/>
        <v/>
      </c>
      <c r="IH87" s="144"/>
      <c r="II87" s="144"/>
      <c r="IJ87" s="144"/>
      <c r="IK87" s="144"/>
      <c r="IL87" s="144"/>
      <c r="IM87" s="144"/>
      <c r="IN87" s="144"/>
      <c r="IO87" s="144"/>
      <c r="IP87" s="144"/>
      <c r="IQ87" s="144"/>
      <c r="IR87" s="144"/>
      <c r="IS87" s="144"/>
      <c r="IT87" s="144"/>
      <c r="IU87" s="144"/>
      <c r="IV87" s="144"/>
      <c r="IW87" s="144"/>
      <c r="IX87" s="144"/>
      <c r="IY87" s="144"/>
      <c r="IZ87" s="144"/>
      <c r="JA87" s="144"/>
      <c r="JB87" s="144"/>
      <c r="JC87" s="144"/>
      <c r="JD87" s="144"/>
      <c r="JE87" s="677" t="str">
        <f t="shared" si="30"/>
        <v/>
      </c>
      <c r="JF87" s="195"/>
      <c r="JG87" s="678" t="str">
        <f t="shared" si="31"/>
        <v/>
      </c>
      <c r="JH87" s="144"/>
      <c r="JI87" s="144"/>
      <c r="JJ87" s="144"/>
      <c r="JK87" s="144"/>
      <c r="JL87" s="144"/>
      <c r="JM87" s="144"/>
      <c r="JN87" s="144"/>
      <c r="JO87" s="144"/>
      <c r="JP87" s="144"/>
      <c r="JQ87" s="144"/>
      <c r="JR87" s="144"/>
      <c r="JS87" s="144"/>
      <c r="JT87" s="144"/>
      <c r="JU87" s="144"/>
      <c r="JV87" s="144"/>
      <c r="JW87" s="144"/>
      <c r="JX87" s="144"/>
      <c r="JY87" s="144"/>
      <c r="JZ87" s="144"/>
      <c r="KA87" s="144"/>
      <c r="KB87" s="144"/>
      <c r="KC87" s="144"/>
      <c r="KD87" s="144"/>
      <c r="KE87" s="677" t="str">
        <f t="shared" si="32"/>
        <v/>
      </c>
    </row>
    <row r="88" spans="2:291" ht="15" customHeight="1">
      <c r="B88" s="310">
        <v>66</v>
      </c>
      <c r="C88" s="303"/>
      <c r="D88" s="675"/>
      <c r="E88" s="144"/>
      <c r="F88" s="144"/>
      <c r="G88" s="678" t="str">
        <f t="shared" ref="G88:G151" si="33">IF($C88="","",L$11)</f>
        <v/>
      </c>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677" t="str">
        <f t="shared" ref="AE88:AE151" si="34">IF($C88="","",SUM(H88:AD88))</f>
        <v/>
      </c>
      <c r="AF88" s="195"/>
      <c r="AG88" s="678" t="str">
        <f t="shared" ref="AG88:AG151" si="35">IF($C88="","",AL$11)</f>
        <v/>
      </c>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677" t="str">
        <f t="shared" ref="BE88:BE151" si="36">IF($C88="","",SUM(AH88:BD88))</f>
        <v/>
      </c>
      <c r="BF88" s="195"/>
      <c r="BG88" s="678" t="str">
        <f t="shared" ref="BG88:BG151" si="37">IF($C88="","",BL$11)</f>
        <v/>
      </c>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677" t="str">
        <f t="shared" ref="CE88:CE151" si="38">IF($C88="","",SUM(BH88:CD88))</f>
        <v/>
      </c>
      <c r="CF88" s="195"/>
      <c r="CG88" s="678" t="str">
        <f t="shared" ref="CG88:CG151" si="39">IF($C88="","",CL$11)</f>
        <v/>
      </c>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677" t="str">
        <f t="shared" ref="DE88:DE151" si="40">IF($C88="","",SUM(CH88:DD88))</f>
        <v/>
      </c>
      <c r="DF88" s="195"/>
      <c r="DG88" s="678" t="str">
        <f t="shared" ref="DG88:DG151" si="41">IF($C88="","",DL$11)</f>
        <v/>
      </c>
      <c r="DH88" s="144"/>
      <c r="DI88" s="144"/>
      <c r="DJ88" s="144"/>
      <c r="DK88" s="144"/>
      <c r="DL88" s="144"/>
      <c r="DM88" s="144"/>
      <c r="DN88" s="144"/>
      <c r="DO88" s="144"/>
      <c r="DP88" s="144"/>
      <c r="DQ88" s="144"/>
      <c r="DR88" s="144"/>
      <c r="DS88" s="144"/>
      <c r="DT88" s="144"/>
      <c r="DU88" s="144"/>
      <c r="DV88" s="144"/>
      <c r="DW88" s="144"/>
      <c r="DX88" s="144"/>
      <c r="DY88" s="144"/>
      <c r="DZ88" s="144"/>
      <c r="EA88" s="144"/>
      <c r="EB88" s="144"/>
      <c r="EC88" s="144"/>
      <c r="ED88" s="144"/>
      <c r="EE88" s="677" t="str">
        <f t="shared" ref="EE88:EE151" si="42">IF($C88="","",SUM(DH88:ED88))</f>
        <v/>
      </c>
      <c r="EF88" s="195"/>
      <c r="EG88" s="678" t="str">
        <f t="shared" ref="EG88:EG151" si="43">IF($C88="","",EL$11)</f>
        <v/>
      </c>
      <c r="EH88" s="144"/>
      <c r="EI88" s="144"/>
      <c r="EJ88" s="144"/>
      <c r="EK88" s="144"/>
      <c r="EL88" s="144"/>
      <c r="EM88" s="144"/>
      <c r="EN88" s="144"/>
      <c r="EO88" s="144"/>
      <c r="EP88" s="144"/>
      <c r="EQ88" s="144"/>
      <c r="ER88" s="144"/>
      <c r="ES88" s="144"/>
      <c r="ET88" s="144"/>
      <c r="EU88" s="144"/>
      <c r="EV88" s="144"/>
      <c r="EW88" s="144"/>
      <c r="EX88" s="144"/>
      <c r="EY88" s="144"/>
      <c r="EZ88" s="144"/>
      <c r="FA88" s="144"/>
      <c r="FB88" s="144"/>
      <c r="FC88" s="144"/>
      <c r="FD88" s="144"/>
      <c r="FE88" s="677" t="str">
        <f t="shared" ref="FE88:FE151" si="44">IF($C88="","",SUM(EH88:FD88))</f>
        <v/>
      </c>
      <c r="FF88" s="195"/>
      <c r="FG88" s="678" t="str">
        <f t="shared" ref="FG88:FG151" si="45">IF($C88="","",FL$11)</f>
        <v/>
      </c>
      <c r="FH88" s="144"/>
      <c r="FI88" s="144"/>
      <c r="FJ88" s="144"/>
      <c r="FK88" s="144"/>
      <c r="FL88" s="144"/>
      <c r="FM88" s="144"/>
      <c r="FN88" s="144"/>
      <c r="FO88" s="144"/>
      <c r="FP88" s="144"/>
      <c r="FQ88" s="144"/>
      <c r="FR88" s="144"/>
      <c r="FS88" s="144"/>
      <c r="FT88" s="144"/>
      <c r="FU88" s="144"/>
      <c r="FV88" s="144"/>
      <c r="FW88" s="144"/>
      <c r="FX88" s="144"/>
      <c r="FY88" s="144"/>
      <c r="FZ88" s="144"/>
      <c r="GA88" s="144"/>
      <c r="GB88" s="144"/>
      <c r="GC88" s="144"/>
      <c r="GD88" s="144"/>
      <c r="GE88" s="677" t="str">
        <f t="shared" ref="GE88:GE151" si="46">IF($C88="","",SUM(FH88:GD88))</f>
        <v/>
      </c>
      <c r="GF88" s="195"/>
      <c r="GG88" s="678" t="str">
        <f t="shared" ref="GG88:GG151" si="47">IF($C88="","",GL$11)</f>
        <v/>
      </c>
      <c r="GH88" s="144"/>
      <c r="GI88" s="144"/>
      <c r="GJ88" s="144"/>
      <c r="GK88" s="144"/>
      <c r="GL88" s="144"/>
      <c r="GM88" s="144"/>
      <c r="GN88" s="144"/>
      <c r="GO88" s="144"/>
      <c r="GP88" s="144"/>
      <c r="GQ88" s="144"/>
      <c r="GR88" s="144"/>
      <c r="GS88" s="144"/>
      <c r="GT88" s="144"/>
      <c r="GU88" s="144"/>
      <c r="GV88" s="144"/>
      <c r="GW88" s="144"/>
      <c r="GX88" s="144"/>
      <c r="GY88" s="144"/>
      <c r="GZ88" s="144"/>
      <c r="HA88" s="144"/>
      <c r="HB88" s="144"/>
      <c r="HC88" s="144"/>
      <c r="HD88" s="144"/>
      <c r="HE88" s="677" t="str">
        <f t="shared" ref="HE88:HE151" si="48">IF($C88="","",SUM(GH88:HD88))</f>
        <v/>
      </c>
      <c r="HF88" s="195"/>
      <c r="HG88" s="678" t="str">
        <f t="shared" ref="HG88:HG151" si="49">IF($C88="","",HL$11)</f>
        <v/>
      </c>
      <c r="HH88" s="144"/>
      <c r="HI88" s="144"/>
      <c r="HJ88" s="144"/>
      <c r="HK88" s="144"/>
      <c r="HL88" s="144"/>
      <c r="HM88" s="144"/>
      <c r="HN88" s="144"/>
      <c r="HO88" s="144"/>
      <c r="HP88" s="144"/>
      <c r="HQ88" s="144"/>
      <c r="HR88" s="144"/>
      <c r="HS88" s="144"/>
      <c r="HT88" s="144"/>
      <c r="HU88" s="144"/>
      <c r="HV88" s="144"/>
      <c r="HW88" s="144"/>
      <c r="HX88" s="144"/>
      <c r="HY88" s="144"/>
      <c r="HZ88" s="144"/>
      <c r="IA88" s="144"/>
      <c r="IB88" s="144"/>
      <c r="IC88" s="144"/>
      <c r="ID88" s="144"/>
      <c r="IE88" s="677" t="str">
        <f t="shared" ref="IE88:IE151" si="50">IF($C88="","",SUM(HH88:ID88))</f>
        <v/>
      </c>
      <c r="IF88" s="195"/>
      <c r="IG88" s="678" t="str">
        <f t="shared" ref="IG88:IG151" si="51">IF($C88="","",IL$11)</f>
        <v/>
      </c>
      <c r="IH88" s="144"/>
      <c r="II88" s="144"/>
      <c r="IJ88" s="144"/>
      <c r="IK88" s="144"/>
      <c r="IL88" s="144"/>
      <c r="IM88" s="144"/>
      <c r="IN88" s="144"/>
      <c r="IO88" s="144"/>
      <c r="IP88" s="144"/>
      <c r="IQ88" s="144"/>
      <c r="IR88" s="144"/>
      <c r="IS88" s="144"/>
      <c r="IT88" s="144"/>
      <c r="IU88" s="144"/>
      <c r="IV88" s="144"/>
      <c r="IW88" s="144"/>
      <c r="IX88" s="144"/>
      <c r="IY88" s="144"/>
      <c r="IZ88" s="144"/>
      <c r="JA88" s="144"/>
      <c r="JB88" s="144"/>
      <c r="JC88" s="144"/>
      <c r="JD88" s="144"/>
      <c r="JE88" s="677" t="str">
        <f t="shared" ref="JE88:JE151" si="52">IF($C88="","",SUM(IH88:JD88))</f>
        <v/>
      </c>
      <c r="JF88" s="195"/>
      <c r="JG88" s="678" t="str">
        <f t="shared" ref="JG88:JG151" si="53">IF($C88="","",JL$11)</f>
        <v/>
      </c>
      <c r="JH88" s="144"/>
      <c r="JI88" s="144"/>
      <c r="JJ88" s="144"/>
      <c r="JK88" s="144"/>
      <c r="JL88" s="144"/>
      <c r="JM88" s="144"/>
      <c r="JN88" s="144"/>
      <c r="JO88" s="144"/>
      <c r="JP88" s="144"/>
      <c r="JQ88" s="144"/>
      <c r="JR88" s="144"/>
      <c r="JS88" s="144"/>
      <c r="JT88" s="144"/>
      <c r="JU88" s="144"/>
      <c r="JV88" s="144"/>
      <c r="JW88" s="144"/>
      <c r="JX88" s="144"/>
      <c r="JY88" s="144"/>
      <c r="JZ88" s="144"/>
      <c r="KA88" s="144"/>
      <c r="KB88" s="144"/>
      <c r="KC88" s="144"/>
      <c r="KD88" s="144"/>
      <c r="KE88" s="677" t="str">
        <f t="shared" ref="KE88:KE151" si="54">IF($C88="","",SUM(JH88:KD88))</f>
        <v/>
      </c>
    </row>
    <row r="89" spans="2:291" ht="15" customHeight="1">
      <c r="B89" s="310">
        <v>67</v>
      </c>
      <c r="C89" s="303"/>
      <c r="D89" s="675"/>
      <c r="E89" s="144"/>
      <c r="F89" s="144"/>
      <c r="G89" s="678" t="str">
        <f t="shared" si="33"/>
        <v/>
      </c>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677" t="str">
        <f t="shared" si="34"/>
        <v/>
      </c>
      <c r="AF89" s="195"/>
      <c r="AG89" s="678" t="str">
        <f t="shared" si="35"/>
        <v/>
      </c>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677" t="str">
        <f t="shared" si="36"/>
        <v/>
      </c>
      <c r="BF89" s="195"/>
      <c r="BG89" s="678" t="str">
        <f t="shared" si="37"/>
        <v/>
      </c>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677" t="str">
        <f t="shared" si="38"/>
        <v/>
      </c>
      <c r="CF89" s="195"/>
      <c r="CG89" s="678" t="str">
        <f t="shared" si="39"/>
        <v/>
      </c>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677" t="str">
        <f t="shared" si="40"/>
        <v/>
      </c>
      <c r="DF89" s="195"/>
      <c r="DG89" s="678" t="str">
        <f t="shared" si="41"/>
        <v/>
      </c>
      <c r="DH89" s="144"/>
      <c r="DI89" s="144"/>
      <c r="DJ89" s="144"/>
      <c r="DK89" s="144"/>
      <c r="DL89" s="144"/>
      <c r="DM89" s="144"/>
      <c r="DN89" s="144"/>
      <c r="DO89" s="144"/>
      <c r="DP89" s="144"/>
      <c r="DQ89" s="144"/>
      <c r="DR89" s="144"/>
      <c r="DS89" s="144"/>
      <c r="DT89" s="144"/>
      <c r="DU89" s="144"/>
      <c r="DV89" s="144"/>
      <c r="DW89" s="144"/>
      <c r="DX89" s="144"/>
      <c r="DY89" s="144"/>
      <c r="DZ89" s="144"/>
      <c r="EA89" s="144"/>
      <c r="EB89" s="144"/>
      <c r="EC89" s="144"/>
      <c r="ED89" s="144"/>
      <c r="EE89" s="677" t="str">
        <f t="shared" si="42"/>
        <v/>
      </c>
      <c r="EF89" s="195"/>
      <c r="EG89" s="678" t="str">
        <f t="shared" si="43"/>
        <v/>
      </c>
      <c r="EH89" s="144"/>
      <c r="EI89" s="144"/>
      <c r="EJ89" s="144"/>
      <c r="EK89" s="144"/>
      <c r="EL89" s="144"/>
      <c r="EM89" s="144"/>
      <c r="EN89" s="144"/>
      <c r="EO89" s="144"/>
      <c r="EP89" s="144"/>
      <c r="EQ89" s="144"/>
      <c r="ER89" s="144"/>
      <c r="ES89" s="144"/>
      <c r="ET89" s="144"/>
      <c r="EU89" s="144"/>
      <c r="EV89" s="144"/>
      <c r="EW89" s="144"/>
      <c r="EX89" s="144"/>
      <c r="EY89" s="144"/>
      <c r="EZ89" s="144"/>
      <c r="FA89" s="144"/>
      <c r="FB89" s="144"/>
      <c r="FC89" s="144"/>
      <c r="FD89" s="144"/>
      <c r="FE89" s="677" t="str">
        <f t="shared" si="44"/>
        <v/>
      </c>
      <c r="FF89" s="195"/>
      <c r="FG89" s="678" t="str">
        <f t="shared" si="45"/>
        <v/>
      </c>
      <c r="FH89" s="144"/>
      <c r="FI89" s="144"/>
      <c r="FJ89" s="144"/>
      <c r="FK89" s="144"/>
      <c r="FL89" s="144"/>
      <c r="FM89" s="144"/>
      <c r="FN89" s="144"/>
      <c r="FO89" s="144"/>
      <c r="FP89" s="144"/>
      <c r="FQ89" s="144"/>
      <c r="FR89" s="144"/>
      <c r="FS89" s="144"/>
      <c r="FT89" s="144"/>
      <c r="FU89" s="144"/>
      <c r="FV89" s="144"/>
      <c r="FW89" s="144"/>
      <c r="FX89" s="144"/>
      <c r="FY89" s="144"/>
      <c r="FZ89" s="144"/>
      <c r="GA89" s="144"/>
      <c r="GB89" s="144"/>
      <c r="GC89" s="144"/>
      <c r="GD89" s="144"/>
      <c r="GE89" s="677" t="str">
        <f t="shared" si="46"/>
        <v/>
      </c>
      <c r="GF89" s="195"/>
      <c r="GG89" s="678" t="str">
        <f t="shared" si="47"/>
        <v/>
      </c>
      <c r="GH89" s="144"/>
      <c r="GI89" s="144"/>
      <c r="GJ89" s="144"/>
      <c r="GK89" s="144"/>
      <c r="GL89" s="144"/>
      <c r="GM89" s="144"/>
      <c r="GN89" s="144"/>
      <c r="GO89" s="144"/>
      <c r="GP89" s="144"/>
      <c r="GQ89" s="144"/>
      <c r="GR89" s="144"/>
      <c r="GS89" s="144"/>
      <c r="GT89" s="144"/>
      <c r="GU89" s="144"/>
      <c r="GV89" s="144"/>
      <c r="GW89" s="144"/>
      <c r="GX89" s="144"/>
      <c r="GY89" s="144"/>
      <c r="GZ89" s="144"/>
      <c r="HA89" s="144"/>
      <c r="HB89" s="144"/>
      <c r="HC89" s="144"/>
      <c r="HD89" s="144"/>
      <c r="HE89" s="677" t="str">
        <f t="shared" si="48"/>
        <v/>
      </c>
      <c r="HF89" s="195"/>
      <c r="HG89" s="678" t="str">
        <f t="shared" si="49"/>
        <v/>
      </c>
      <c r="HH89" s="144"/>
      <c r="HI89" s="144"/>
      <c r="HJ89" s="144"/>
      <c r="HK89" s="144"/>
      <c r="HL89" s="144"/>
      <c r="HM89" s="144"/>
      <c r="HN89" s="144"/>
      <c r="HO89" s="144"/>
      <c r="HP89" s="144"/>
      <c r="HQ89" s="144"/>
      <c r="HR89" s="144"/>
      <c r="HS89" s="144"/>
      <c r="HT89" s="144"/>
      <c r="HU89" s="144"/>
      <c r="HV89" s="144"/>
      <c r="HW89" s="144"/>
      <c r="HX89" s="144"/>
      <c r="HY89" s="144"/>
      <c r="HZ89" s="144"/>
      <c r="IA89" s="144"/>
      <c r="IB89" s="144"/>
      <c r="IC89" s="144"/>
      <c r="ID89" s="144"/>
      <c r="IE89" s="677" t="str">
        <f t="shared" si="50"/>
        <v/>
      </c>
      <c r="IF89" s="195"/>
      <c r="IG89" s="678" t="str">
        <f t="shared" si="51"/>
        <v/>
      </c>
      <c r="IH89" s="144"/>
      <c r="II89" s="144"/>
      <c r="IJ89" s="144"/>
      <c r="IK89" s="144"/>
      <c r="IL89" s="144"/>
      <c r="IM89" s="144"/>
      <c r="IN89" s="144"/>
      <c r="IO89" s="144"/>
      <c r="IP89" s="144"/>
      <c r="IQ89" s="144"/>
      <c r="IR89" s="144"/>
      <c r="IS89" s="144"/>
      <c r="IT89" s="144"/>
      <c r="IU89" s="144"/>
      <c r="IV89" s="144"/>
      <c r="IW89" s="144"/>
      <c r="IX89" s="144"/>
      <c r="IY89" s="144"/>
      <c r="IZ89" s="144"/>
      <c r="JA89" s="144"/>
      <c r="JB89" s="144"/>
      <c r="JC89" s="144"/>
      <c r="JD89" s="144"/>
      <c r="JE89" s="677" t="str">
        <f t="shared" si="52"/>
        <v/>
      </c>
      <c r="JF89" s="195"/>
      <c r="JG89" s="678" t="str">
        <f t="shared" si="53"/>
        <v/>
      </c>
      <c r="JH89" s="144"/>
      <c r="JI89" s="144"/>
      <c r="JJ89" s="144"/>
      <c r="JK89" s="144"/>
      <c r="JL89" s="144"/>
      <c r="JM89" s="144"/>
      <c r="JN89" s="144"/>
      <c r="JO89" s="144"/>
      <c r="JP89" s="144"/>
      <c r="JQ89" s="144"/>
      <c r="JR89" s="144"/>
      <c r="JS89" s="144"/>
      <c r="JT89" s="144"/>
      <c r="JU89" s="144"/>
      <c r="JV89" s="144"/>
      <c r="JW89" s="144"/>
      <c r="JX89" s="144"/>
      <c r="JY89" s="144"/>
      <c r="JZ89" s="144"/>
      <c r="KA89" s="144"/>
      <c r="KB89" s="144"/>
      <c r="KC89" s="144"/>
      <c r="KD89" s="144"/>
      <c r="KE89" s="677" t="str">
        <f t="shared" si="54"/>
        <v/>
      </c>
    </row>
    <row r="90" spans="2:291" ht="15" customHeight="1">
      <c r="B90" s="310">
        <v>68</v>
      </c>
      <c r="C90" s="303"/>
      <c r="D90" s="675"/>
      <c r="E90" s="144"/>
      <c r="F90" s="144"/>
      <c r="G90" s="678" t="str">
        <f t="shared" si="33"/>
        <v/>
      </c>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677" t="str">
        <f t="shared" si="34"/>
        <v/>
      </c>
      <c r="AF90" s="195"/>
      <c r="AG90" s="678" t="str">
        <f t="shared" si="35"/>
        <v/>
      </c>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677" t="str">
        <f t="shared" si="36"/>
        <v/>
      </c>
      <c r="BF90" s="195"/>
      <c r="BG90" s="678" t="str">
        <f t="shared" si="37"/>
        <v/>
      </c>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677" t="str">
        <f t="shared" si="38"/>
        <v/>
      </c>
      <c r="CF90" s="195"/>
      <c r="CG90" s="678" t="str">
        <f t="shared" si="39"/>
        <v/>
      </c>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677" t="str">
        <f t="shared" si="40"/>
        <v/>
      </c>
      <c r="DF90" s="195"/>
      <c r="DG90" s="678" t="str">
        <f t="shared" si="41"/>
        <v/>
      </c>
      <c r="DH90" s="144"/>
      <c r="DI90" s="144"/>
      <c r="DJ90" s="144"/>
      <c r="DK90" s="144"/>
      <c r="DL90" s="144"/>
      <c r="DM90" s="144"/>
      <c r="DN90" s="144"/>
      <c r="DO90" s="144"/>
      <c r="DP90" s="144"/>
      <c r="DQ90" s="144"/>
      <c r="DR90" s="144"/>
      <c r="DS90" s="144"/>
      <c r="DT90" s="144"/>
      <c r="DU90" s="144"/>
      <c r="DV90" s="144"/>
      <c r="DW90" s="144"/>
      <c r="DX90" s="144"/>
      <c r="DY90" s="144"/>
      <c r="DZ90" s="144"/>
      <c r="EA90" s="144"/>
      <c r="EB90" s="144"/>
      <c r="EC90" s="144"/>
      <c r="ED90" s="144"/>
      <c r="EE90" s="677" t="str">
        <f t="shared" si="42"/>
        <v/>
      </c>
      <c r="EF90" s="195"/>
      <c r="EG90" s="678" t="str">
        <f t="shared" si="43"/>
        <v/>
      </c>
      <c r="EH90" s="144"/>
      <c r="EI90" s="144"/>
      <c r="EJ90" s="144"/>
      <c r="EK90" s="144"/>
      <c r="EL90" s="144"/>
      <c r="EM90" s="144"/>
      <c r="EN90" s="144"/>
      <c r="EO90" s="144"/>
      <c r="EP90" s="144"/>
      <c r="EQ90" s="144"/>
      <c r="ER90" s="144"/>
      <c r="ES90" s="144"/>
      <c r="ET90" s="144"/>
      <c r="EU90" s="144"/>
      <c r="EV90" s="144"/>
      <c r="EW90" s="144"/>
      <c r="EX90" s="144"/>
      <c r="EY90" s="144"/>
      <c r="EZ90" s="144"/>
      <c r="FA90" s="144"/>
      <c r="FB90" s="144"/>
      <c r="FC90" s="144"/>
      <c r="FD90" s="144"/>
      <c r="FE90" s="677" t="str">
        <f t="shared" si="44"/>
        <v/>
      </c>
      <c r="FF90" s="195"/>
      <c r="FG90" s="678" t="str">
        <f t="shared" si="45"/>
        <v/>
      </c>
      <c r="FH90" s="144"/>
      <c r="FI90" s="144"/>
      <c r="FJ90" s="144"/>
      <c r="FK90" s="144"/>
      <c r="FL90" s="144"/>
      <c r="FM90" s="144"/>
      <c r="FN90" s="144"/>
      <c r="FO90" s="144"/>
      <c r="FP90" s="144"/>
      <c r="FQ90" s="144"/>
      <c r="FR90" s="144"/>
      <c r="FS90" s="144"/>
      <c r="FT90" s="144"/>
      <c r="FU90" s="144"/>
      <c r="FV90" s="144"/>
      <c r="FW90" s="144"/>
      <c r="FX90" s="144"/>
      <c r="FY90" s="144"/>
      <c r="FZ90" s="144"/>
      <c r="GA90" s="144"/>
      <c r="GB90" s="144"/>
      <c r="GC90" s="144"/>
      <c r="GD90" s="144"/>
      <c r="GE90" s="677" t="str">
        <f t="shared" si="46"/>
        <v/>
      </c>
      <c r="GF90" s="195"/>
      <c r="GG90" s="678" t="str">
        <f t="shared" si="47"/>
        <v/>
      </c>
      <c r="GH90" s="144"/>
      <c r="GI90" s="144"/>
      <c r="GJ90" s="144"/>
      <c r="GK90" s="144"/>
      <c r="GL90" s="144"/>
      <c r="GM90" s="144"/>
      <c r="GN90" s="144"/>
      <c r="GO90" s="144"/>
      <c r="GP90" s="144"/>
      <c r="GQ90" s="144"/>
      <c r="GR90" s="144"/>
      <c r="GS90" s="144"/>
      <c r="GT90" s="144"/>
      <c r="GU90" s="144"/>
      <c r="GV90" s="144"/>
      <c r="GW90" s="144"/>
      <c r="GX90" s="144"/>
      <c r="GY90" s="144"/>
      <c r="GZ90" s="144"/>
      <c r="HA90" s="144"/>
      <c r="HB90" s="144"/>
      <c r="HC90" s="144"/>
      <c r="HD90" s="144"/>
      <c r="HE90" s="677" t="str">
        <f t="shared" si="48"/>
        <v/>
      </c>
      <c r="HF90" s="195"/>
      <c r="HG90" s="678" t="str">
        <f t="shared" si="49"/>
        <v/>
      </c>
      <c r="HH90" s="144"/>
      <c r="HI90" s="144"/>
      <c r="HJ90" s="144"/>
      <c r="HK90" s="144"/>
      <c r="HL90" s="144"/>
      <c r="HM90" s="144"/>
      <c r="HN90" s="144"/>
      <c r="HO90" s="144"/>
      <c r="HP90" s="144"/>
      <c r="HQ90" s="144"/>
      <c r="HR90" s="144"/>
      <c r="HS90" s="144"/>
      <c r="HT90" s="144"/>
      <c r="HU90" s="144"/>
      <c r="HV90" s="144"/>
      <c r="HW90" s="144"/>
      <c r="HX90" s="144"/>
      <c r="HY90" s="144"/>
      <c r="HZ90" s="144"/>
      <c r="IA90" s="144"/>
      <c r="IB90" s="144"/>
      <c r="IC90" s="144"/>
      <c r="ID90" s="144"/>
      <c r="IE90" s="677" t="str">
        <f t="shared" si="50"/>
        <v/>
      </c>
      <c r="IF90" s="195"/>
      <c r="IG90" s="678" t="str">
        <f t="shared" si="51"/>
        <v/>
      </c>
      <c r="IH90" s="144"/>
      <c r="II90" s="144"/>
      <c r="IJ90" s="144"/>
      <c r="IK90" s="144"/>
      <c r="IL90" s="144"/>
      <c r="IM90" s="144"/>
      <c r="IN90" s="144"/>
      <c r="IO90" s="144"/>
      <c r="IP90" s="144"/>
      <c r="IQ90" s="144"/>
      <c r="IR90" s="144"/>
      <c r="IS90" s="144"/>
      <c r="IT90" s="144"/>
      <c r="IU90" s="144"/>
      <c r="IV90" s="144"/>
      <c r="IW90" s="144"/>
      <c r="IX90" s="144"/>
      <c r="IY90" s="144"/>
      <c r="IZ90" s="144"/>
      <c r="JA90" s="144"/>
      <c r="JB90" s="144"/>
      <c r="JC90" s="144"/>
      <c r="JD90" s="144"/>
      <c r="JE90" s="677" t="str">
        <f t="shared" si="52"/>
        <v/>
      </c>
      <c r="JF90" s="195"/>
      <c r="JG90" s="678" t="str">
        <f t="shared" si="53"/>
        <v/>
      </c>
      <c r="JH90" s="144"/>
      <c r="JI90" s="144"/>
      <c r="JJ90" s="144"/>
      <c r="JK90" s="144"/>
      <c r="JL90" s="144"/>
      <c r="JM90" s="144"/>
      <c r="JN90" s="144"/>
      <c r="JO90" s="144"/>
      <c r="JP90" s="144"/>
      <c r="JQ90" s="144"/>
      <c r="JR90" s="144"/>
      <c r="JS90" s="144"/>
      <c r="JT90" s="144"/>
      <c r="JU90" s="144"/>
      <c r="JV90" s="144"/>
      <c r="JW90" s="144"/>
      <c r="JX90" s="144"/>
      <c r="JY90" s="144"/>
      <c r="JZ90" s="144"/>
      <c r="KA90" s="144"/>
      <c r="KB90" s="144"/>
      <c r="KC90" s="144"/>
      <c r="KD90" s="144"/>
      <c r="KE90" s="677" t="str">
        <f t="shared" si="54"/>
        <v/>
      </c>
    </row>
    <row r="91" spans="2:291" ht="15" customHeight="1">
      <c r="B91" s="310">
        <v>69</v>
      </c>
      <c r="C91" s="303"/>
      <c r="D91" s="675"/>
      <c r="E91" s="144"/>
      <c r="F91" s="144"/>
      <c r="G91" s="678" t="str">
        <f t="shared" si="33"/>
        <v/>
      </c>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677" t="str">
        <f t="shared" si="34"/>
        <v/>
      </c>
      <c r="AF91" s="195"/>
      <c r="AG91" s="678" t="str">
        <f t="shared" si="35"/>
        <v/>
      </c>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677" t="str">
        <f t="shared" si="36"/>
        <v/>
      </c>
      <c r="BF91" s="195"/>
      <c r="BG91" s="678" t="str">
        <f t="shared" si="37"/>
        <v/>
      </c>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677" t="str">
        <f t="shared" si="38"/>
        <v/>
      </c>
      <c r="CF91" s="195"/>
      <c r="CG91" s="678" t="str">
        <f t="shared" si="39"/>
        <v/>
      </c>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677" t="str">
        <f t="shared" si="40"/>
        <v/>
      </c>
      <c r="DF91" s="195"/>
      <c r="DG91" s="678" t="str">
        <f t="shared" si="41"/>
        <v/>
      </c>
      <c r="DH91" s="144"/>
      <c r="DI91" s="144"/>
      <c r="DJ91" s="144"/>
      <c r="DK91" s="144"/>
      <c r="DL91" s="144"/>
      <c r="DM91" s="144"/>
      <c r="DN91" s="144"/>
      <c r="DO91" s="144"/>
      <c r="DP91" s="144"/>
      <c r="DQ91" s="144"/>
      <c r="DR91" s="144"/>
      <c r="DS91" s="144"/>
      <c r="DT91" s="144"/>
      <c r="DU91" s="144"/>
      <c r="DV91" s="144"/>
      <c r="DW91" s="144"/>
      <c r="DX91" s="144"/>
      <c r="DY91" s="144"/>
      <c r="DZ91" s="144"/>
      <c r="EA91" s="144"/>
      <c r="EB91" s="144"/>
      <c r="EC91" s="144"/>
      <c r="ED91" s="144"/>
      <c r="EE91" s="677" t="str">
        <f t="shared" si="42"/>
        <v/>
      </c>
      <c r="EF91" s="195"/>
      <c r="EG91" s="678" t="str">
        <f t="shared" si="43"/>
        <v/>
      </c>
      <c r="EH91" s="144"/>
      <c r="EI91" s="144"/>
      <c r="EJ91" s="144"/>
      <c r="EK91" s="144"/>
      <c r="EL91" s="144"/>
      <c r="EM91" s="144"/>
      <c r="EN91" s="144"/>
      <c r="EO91" s="144"/>
      <c r="EP91" s="144"/>
      <c r="EQ91" s="144"/>
      <c r="ER91" s="144"/>
      <c r="ES91" s="144"/>
      <c r="ET91" s="144"/>
      <c r="EU91" s="144"/>
      <c r="EV91" s="144"/>
      <c r="EW91" s="144"/>
      <c r="EX91" s="144"/>
      <c r="EY91" s="144"/>
      <c r="EZ91" s="144"/>
      <c r="FA91" s="144"/>
      <c r="FB91" s="144"/>
      <c r="FC91" s="144"/>
      <c r="FD91" s="144"/>
      <c r="FE91" s="677" t="str">
        <f t="shared" si="44"/>
        <v/>
      </c>
      <c r="FF91" s="195"/>
      <c r="FG91" s="678" t="str">
        <f t="shared" si="45"/>
        <v/>
      </c>
      <c r="FH91" s="144"/>
      <c r="FI91" s="144"/>
      <c r="FJ91" s="144"/>
      <c r="FK91" s="144"/>
      <c r="FL91" s="144"/>
      <c r="FM91" s="144"/>
      <c r="FN91" s="144"/>
      <c r="FO91" s="144"/>
      <c r="FP91" s="144"/>
      <c r="FQ91" s="144"/>
      <c r="FR91" s="144"/>
      <c r="FS91" s="144"/>
      <c r="FT91" s="144"/>
      <c r="FU91" s="144"/>
      <c r="FV91" s="144"/>
      <c r="FW91" s="144"/>
      <c r="FX91" s="144"/>
      <c r="FY91" s="144"/>
      <c r="FZ91" s="144"/>
      <c r="GA91" s="144"/>
      <c r="GB91" s="144"/>
      <c r="GC91" s="144"/>
      <c r="GD91" s="144"/>
      <c r="GE91" s="677" t="str">
        <f t="shared" si="46"/>
        <v/>
      </c>
      <c r="GF91" s="195"/>
      <c r="GG91" s="678" t="str">
        <f t="shared" si="47"/>
        <v/>
      </c>
      <c r="GH91" s="144"/>
      <c r="GI91" s="144"/>
      <c r="GJ91" s="144"/>
      <c r="GK91" s="144"/>
      <c r="GL91" s="144"/>
      <c r="GM91" s="144"/>
      <c r="GN91" s="144"/>
      <c r="GO91" s="144"/>
      <c r="GP91" s="144"/>
      <c r="GQ91" s="144"/>
      <c r="GR91" s="144"/>
      <c r="GS91" s="144"/>
      <c r="GT91" s="144"/>
      <c r="GU91" s="144"/>
      <c r="GV91" s="144"/>
      <c r="GW91" s="144"/>
      <c r="GX91" s="144"/>
      <c r="GY91" s="144"/>
      <c r="GZ91" s="144"/>
      <c r="HA91" s="144"/>
      <c r="HB91" s="144"/>
      <c r="HC91" s="144"/>
      <c r="HD91" s="144"/>
      <c r="HE91" s="677" t="str">
        <f t="shared" si="48"/>
        <v/>
      </c>
      <c r="HF91" s="195"/>
      <c r="HG91" s="678" t="str">
        <f t="shared" si="49"/>
        <v/>
      </c>
      <c r="HH91" s="144"/>
      <c r="HI91" s="144"/>
      <c r="HJ91" s="144"/>
      <c r="HK91" s="144"/>
      <c r="HL91" s="144"/>
      <c r="HM91" s="144"/>
      <c r="HN91" s="144"/>
      <c r="HO91" s="144"/>
      <c r="HP91" s="144"/>
      <c r="HQ91" s="144"/>
      <c r="HR91" s="144"/>
      <c r="HS91" s="144"/>
      <c r="HT91" s="144"/>
      <c r="HU91" s="144"/>
      <c r="HV91" s="144"/>
      <c r="HW91" s="144"/>
      <c r="HX91" s="144"/>
      <c r="HY91" s="144"/>
      <c r="HZ91" s="144"/>
      <c r="IA91" s="144"/>
      <c r="IB91" s="144"/>
      <c r="IC91" s="144"/>
      <c r="ID91" s="144"/>
      <c r="IE91" s="677" t="str">
        <f t="shared" si="50"/>
        <v/>
      </c>
      <c r="IF91" s="195"/>
      <c r="IG91" s="678" t="str">
        <f t="shared" si="51"/>
        <v/>
      </c>
      <c r="IH91" s="144"/>
      <c r="II91" s="144"/>
      <c r="IJ91" s="144"/>
      <c r="IK91" s="144"/>
      <c r="IL91" s="144"/>
      <c r="IM91" s="144"/>
      <c r="IN91" s="144"/>
      <c r="IO91" s="144"/>
      <c r="IP91" s="144"/>
      <c r="IQ91" s="144"/>
      <c r="IR91" s="144"/>
      <c r="IS91" s="144"/>
      <c r="IT91" s="144"/>
      <c r="IU91" s="144"/>
      <c r="IV91" s="144"/>
      <c r="IW91" s="144"/>
      <c r="IX91" s="144"/>
      <c r="IY91" s="144"/>
      <c r="IZ91" s="144"/>
      <c r="JA91" s="144"/>
      <c r="JB91" s="144"/>
      <c r="JC91" s="144"/>
      <c r="JD91" s="144"/>
      <c r="JE91" s="677" t="str">
        <f t="shared" si="52"/>
        <v/>
      </c>
      <c r="JF91" s="195"/>
      <c r="JG91" s="678" t="str">
        <f t="shared" si="53"/>
        <v/>
      </c>
      <c r="JH91" s="144"/>
      <c r="JI91" s="144"/>
      <c r="JJ91" s="144"/>
      <c r="JK91" s="144"/>
      <c r="JL91" s="144"/>
      <c r="JM91" s="144"/>
      <c r="JN91" s="144"/>
      <c r="JO91" s="144"/>
      <c r="JP91" s="144"/>
      <c r="JQ91" s="144"/>
      <c r="JR91" s="144"/>
      <c r="JS91" s="144"/>
      <c r="JT91" s="144"/>
      <c r="JU91" s="144"/>
      <c r="JV91" s="144"/>
      <c r="JW91" s="144"/>
      <c r="JX91" s="144"/>
      <c r="JY91" s="144"/>
      <c r="JZ91" s="144"/>
      <c r="KA91" s="144"/>
      <c r="KB91" s="144"/>
      <c r="KC91" s="144"/>
      <c r="KD91" s="144"/>
      <c r="KE91" s="677" t="str">
        <f t="shared" si="54"/>
        <v/>
      </c>
    </row>
    <row r="92" spans="2:291" ht="15" customHeight="1">
      <c r="B92" s="310">
        <v>70</v>
      </c>
      <c r="C92" s="303"/>
      <c r="D92" s="675"/>
      <c r="E92" s="144"/>
      <c r="F92" s="144"/>
      <c r="G92" s="678" t="str">
        <f t="shared" si="33"/>
        <v/>
      </c>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677" t="str">
        <f t="shared" si="34"/>
        <v/>
      </c>
      <c r="AF92" s="195"/>
      <c r="AG92" s="678" t="str">
        <f t="shared" si="35"/>
        <v/>
      </c>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677" t="str">
        <f t="shared" si="36"/>
        <v/>
      </c>
      <c r="BF92" s="195"/>
      <c r="BG92" s="678" t="str">
        <f t="shared" si="37"/>
        <v/>
      </c>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677" t="str">
        <f t="shared" si="38"/>
        <v/>
      </c>
      <c r="CF92" s="195"/>
      <c r="CG92" s="678" t="str">
        <f t="shared" si="39"/>
        <v/>
      </c>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677" t="str">
        <f t="shared" si="40"/>
        <v/>
      </c>
      <c r="DF92" s="195"/>
      <c r="DG92" s="678" t="str">
        <f t="shared" si="41"/>
        <v/>
      </c>
      <c r="DH92" s="144"/>
      <c r="DI92" s="144"/>
      <c r="DJ92" s="144"/>
      <c r="DK92" s="144"/>
      <c r="DL92" s="144"/>
      <c r="DM92" s="144"/>
      <c r="DN92" s="144"/>
      <c r="DO92" s="144"/>
      <c r="DP92" s="144"/>
      <c r="DQ92" s="144"/>
      <c r="DR92" s="144"/>
      <c r="DS92" s="144"/>
      <c r="DT92" s="144"/>
      <c r="DU92" s="144"/>
      <c r="DV92" s="144"/>
      <c r="DW92" s="144"/>
      <c r="DX92" s="144"/>
      <c r="DY92" s="144"/>
      <c r="DZ92" s="144"/>
      <c r="EA92" s="144"/>
      <c r="EB92" s="144"/>
      <c r="EC92" s="144"/>
      <c r="ED92" s="144"/>
      <c r="EE92" s="677" t="str">
        <f t="shared" si="42"/>
        <v/>
      </c>
      <c r="EF92" s="195"/>
      <c r="EG92" s="678" t="str">
        <f t="shared" si="43"/>
        <v/>
      </c>
      <c r="EH92" s="144"/>
      <c r="EI92" s="144"/>
      <c r="EJ92" s="144"/>
      <c r="EK92" s="144"/>
      <c r="EL92" s="144"/>
      <c r="EM92" s="144"/>
      <c r="EN92" s="144"/>
      <c r="EO92" s="144"/>
      <c r="EP92" s="144"/>
      <c r="EQ92" s="144"/>
      <c r="ER92" s="144"/>
      <c r="ES92" s="144"/>
      <c r="ET92" s="144"/>
      <c r="EU92" s="144"/>
      <c r="EV92" s="144"/>
      <c r="EW92" s="144"/>
      <c r="EX92" s="144"/>
      <c r="EY92" s="144"/>
      <c r="EZ92" s="144"/>
      <c r="FA92" s="144"/>
      <c r="FB92" s="144"/>
      <c r="FC92" s="144"/>
      <c r="FD92" s="144"/>
      <c r="FE92" s="677" t="str">
        <f t="shared" si="44"/>
        <v/>
      </c>
      <c r="FF92" s="195"/>
      <c r="FG92" s="678" t="str">
        <f t="shared" si="45"/>
        <v/>
      </c>
      <c r="FH92" s="144"/>
      <c r="FI92" s="144"/>
      <c r="FJ92" s="144"/>
      <c r="FK92" s="144"/>
      <c r="FL92" s="144"/>
      <c r="FM92" s="144"/>
      <c r="FN92" s="144"/>
      <c r="FO92" s="144"/>
      <c r="FP92" s="144"/>
      <c r="FQ92" s="144"/>
      <c r="FR92" s="144"/>
      <c r="FS92" s="144"/>
      <c r="FT92" s="144"/>
      <c r="FU92" s="144"/>
      <c r="FV92" s="144"/>
      <c r="FW92" s="144"/>
      <c r="FX92" s="144"/>
      <c r="FY92" s="144"/>
      <c r="FZ92" s="144"/>
      <c r="GA92" s="144"/>
      <c r="GB92" s="144"/>
      <c r="GC92" s="144"/>
      <c r="GD92" s="144"/>
      <c r="GE92" s="677" t="str">
        <f t="shared" si="46"/>
        <v/>
      </c>
      <c r="GF92" s="195"/>
      <c r="GG92" s="678" t="str">
        <f t="shared" si="47"/>
        <v/>
      </c>
      <c r="GH92" s="144"/>
      <c r="GI92" s="144"/>
      <c r="GJ92" s="144"/>
      <c r="GK92" s="144"/>
      <c r="GL92" s="144"/>
      <c r="GM92" s="144"/>
      <c r="GN92" s="144"/>
      <c r="GO92" s="144"/>
      <c r="GP92" s="144"/>
      <c r="GQ92" s="144"/>
      <c r="GR92" s="144"/>
      <c r="GS92" s="144"/>
      <c r="GT92" s="144"/>
      <c r="GU92" s="144"/>
      <c r="GV92" s="144"/>
      <c r="GW92" s="144"/>
      <c r="GX92" s="144"/>
      <c r="GY92" s="144"/>
      <c r="GZ92" s="144"/>
      <c r="HA92" s="144"/>
      <c r="HB92" s="144"/>
      <c r="HC92" s="144"/>
      <c r="HD92" s="144"/>
      <c r="HE92" s="677" t="str">
        <f t="shared" si="48"/>
        <v/>
      </c>
      <c r="HF92" s="195"/>
      <c r="HG92" s="678" t="str">
        <f t="shared" si="49"/>
        <v/>
      </c>
      <c r="HH92" s="144"/>
      <c r="HI92" s="144"/>
      <c r="HJ92" s="144"/>
      <c r="HK92" s="144"/>
      <c r="HL92" s="144"/>
      <c r="HM92" s="144"/>
      <c r="HN92" s="144"/>
      <c r="HO92" s="144"/>
      <c r="HP92" s="144"/>
      <c r="HQ92" s="144"/>
      <c r="HR92" s="144"/>
      <c r="HS92" s="144"/>
      <c r="HT92" s="144"/>
      <c r="HU92" s="144"/>
      <c r="HV92" s="144"/>
      <c r="HW92" s="144"/>
      <c r="HX92" s="144"/>
      <c r="HY92" s="144"/>
      <c r="HZ92" s="144"/>
      <c r="IA92" s="144"/>
      <c r="IB92" s="144"/>
      <c r="IC92" s="144"/>
      <c r="ID92" s="144"/>
      <c r="IE92" s="677" t="str">
        <f t="shared" si="50"/>
        <v/>
      </c>
      <c r="IF92" s="195"/>
      <c r="IG92" s="678" t="str">
        <f t="shared" si="51"/>
        <v/>
      </c>
      <c r="IH92" s="144"/>
      <c r="II92" s="144"/>
      <c r="IJ92" s="144"/>
      <c r="IK92" s="144"/>
      <c r="IL92" s="144"/>
      <c r="IM92" s="144"/>
      <c r="IN92" s="144"/>
      <c r="IO92" s="144"/>
      <c r="IP92" s="144"/>
      <c r="IQ92" s="144"/>
      <c r="IR92" s="144"/>
      <c r="IS92" s="144"/>
      <c r="IT92" s="144"/>
      <c r="IU92" s="144"/>
      <c r="IV92" s="144"/>
      <c r="IW92" s="144"/>
      <c r="IX92" s="144"/>
      <c r="IY92" s="144"/>
      <c r="IZ92" s="144"/>
      <c r="JA92" s="144"/>
      <c r="JB92" s="144"/>
      <c r="JC92" s="144"/>
      <c r="JD92" s="144"/>
      <c r="JE92" s="677" t="str">
        <f t="shared" si="52"/>
        <v/>
      </c>
      <c r="JF92" s="195"/>
      <c r="JG92" s="678" t="str">
        <f t="shared" si="53"/>
        <v/>
      </c>
      <c r="JH92" s="144"/>
      <c r="JI92" s="144"/>
      <c r="JJ92" s="144"/>
      <c r="JK92" s="144"/>
      <c r="JL92" s="144"/>
      <c r="JM92" s="144"/>
      <c r="JN92" s="144"/>
      <c r="JO92" s="144"/>
      <c r="JP92" s="144"/>
      <c r="JQ92" s="144"/>
      <c r="JR92" s="144"/>
      <c r="JS92" s="144"/>
      <c r="JT92" s="144"/>
      <c r="JU92" s="144"/>
      <c r="JV92" s="144"/>
      <c r="JW92" s="144"/>
      <c r="JX92" s="144"/>
      <c r="JY92" s="144"/>
      <c r="JZ92" s="144"/>
      <c r="KA92" s="144"/>
      <c r="KB92" s="144"/>
      <c r="KC92" s="144"/>
      <c r="KD92" s="144"/>
      <c r="KE92" s="677" t="str">
        <f t="shared" si="54"/>
        <v/>
      </c>
    </row>
    <row r="93" spans="2:291" ht="15" customHeight="1">
      <c r="B93" s="310">
        <v>71</v>
      </c>
      <c r="C93" s="303"/>
      <c r="D93" s="675"/>
      <c r="E93" s="144"/>
      <c r="F93" s="144"/>
      <c r="G93" s="678" t="str">
        <f t="shared" si="33"/>
        <v/>
      </c>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677" t="str">
        <f t="shared" si="34"/>
        <v/>
      </c>
      <c r="AF93" s="195"/>
      <c r="AG93" s="678" t="str">
        <f t="shared" si="35"/>
        <v/>
      </c>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677" t="str">
        <f t="shared" si="36"/>
        <v/>
      </c>
      <c r="BF93" s="195"/>
      <c r="BG93" s="678" t="str">
        <f t="shared" si="37"/>
        <v/>
      </c>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677" t="str">
        <f t="shared" si="38"/>
        <v/>
      </c>
      <c r="CF93" s="195"/>
      <c r="CG93" s="678" t="str">
        <f t="shared" si="39"/>
        <v/>
      </c>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677" t="str">
        <f t="shared" si="40"/>
        <v/>
      </c>
      <c r="DF93" s="195"/>
      <c r="DG93" s="678" t="str">
        <f t="shared" si="41"/>
        <v/>
      </c>
      <c r="DH93" s="144"/>
      <c r="DI93" s="144"/>
      <c r="DJ93" s="144"/>
      <c r="DK93" s="144"/>
      <c r="DL93" s="144"/>
      <c r="DM93" s="144"/>
      <c r="DN93" s="144"/>
      <c r="DO93" s="144"/>
      <c r="DP93" s="144"/>
      <c r="DQ93" s="144"/>
      <c r="DR93" s="144"/>
      <c r="DS93" s="144"/>
      <c r="DT93" s="144"/>
      <c r="DU93" s="144"/>
      <c r="DV93" s="144"/>
      <c r="DW93" s="144"/>
      <c r="DX93" s="144"/>
      <c r="DY93" s="144"/>
      <c r="DZ93" s="144"/>
      <c r="EA93" s="144"/>
      <c r="EB93" s="144"/>
      <c r="EC93" s="144"/>
      <c r="ED93" s="144"/>
      <c r="EE93" s="677" t="str">
        <f t="shared" si="42"/>
        <v/>
      </c>
      <c r="EF93" s="195"/>
      <c r="EG93" s="678" t="str">
        <f t="shared" si="43"/>
        <v/>
      </c>
      <c r="EH93" s="144"/>
      <c r="EI93" s="144"/>
      <c r="EJ93" s="144"/>
      <c r="EK93" s="144"/>
      <c r="EL93" s="144"/>
      <c r="EM93" s="144"/>
      <c r="EN93" s="144"/>
      <c r="EO93" s="144"/>
      <c r="EP93" s="144"/>
      <c r="EQ93" s="144"/>
      <c r="ER93" s="144"/>
      <c r="ES93" s="144"/>
      <c r="ET93" s="144"/>
      <c r="EU93" s="144"/>
      <c r="EV93" s="144"/>
      <c r="EW93" s="144"/>
      <c r="EX93" s="144"/>
      <c r="EY93" s="144"/>
      <c r="EZ93" s="144"/>
      <c r="FA93" s="144"/>
      <c r="FB93" s="144"/>
      <c r="FC93" s="144"/>
      <c r="FD93" s="144"/>
      <c r="FE93" s="677" t="str">
        <f t="shared" si="44"/>
        <v/>
      </c>
      <c r="FF93" s="195"/>
      <c r="FG93" s="678" t="str">
        <f t="shared" si="45"/>
        <v/>
      </c>
      <c r="FH93" s="144"/>
      <c r="FI93" s="144"/>
      <c r="FJ93" s="144"/>
      <c r="FK93" s="144"/>
      <c r="FL93" s="144"/>
      <c r="FM93" s="144"/>
      <c r="FN93" s="144"/>
      <c r="FO93" s="144"/>
      <c r="FP93" s="144"/>
      <c r="FQ93" s="144"/>
      <c r="FR93" s="144"/>
      <c r="FS93" s="144"/>
      <c r="FT93" s="144"/>
      <c r="FU93" s="144"/>
      <c r="FV93" s="144"/>
      <c r="FW93" s="144"/>
      <c r="FX93" s="144"/>
      <c r="FY93" s="144"/>
      <c r="FZ93" s="144"/>
      <c r="GA93" s="144"/>
      <c r="GB93" s="144"/>
      <c r="GC93" s="144"/>
      <c r="GD93" s="144"/>
      <c r="GE93" s="677" t="str">
        <f t="shared" si="46"/>
        <v/>
      </c>
      <c r="GF93" s="195"/>
      <c r="GG93" s="678" t="str">
        <f t="shared" si="47"/>
        <v/>
      </c>
      <c r="GH93" s="144"/>
      <c r="GI93" s="144"/>
      <c r="GJ93" s="144"/>
      <c r="GK93" s="144"/>
      <c r="GL93" s="144"/>
      <c r="GM93" s="144"/>
      <c r="GN93" s="144"/>
      <c r="GO93" s="144"/>
      <c r="GP93" s="144"/>
      <c r="GQ93" s="144"/>
      <c r="GR93" s="144"/>
      <c r="GS93" s="144"/>
      <c r="GT93" s="144"/>
      <c r="GU93" s="144"/>
      <c r="GV93" s="144"/>
      <c r="GW93" s="144"/>
      <c r="GX93" s="144"/>
      <c r="GY93" s="144"/>
      <c r="GZ93" s="144"/>
      <c r="HA93" s="144"/>
      <c r="HB93" s="144"/>
      <c r="HC93" s="144"/>
      <c r="HD93" s="144"/>
      <c r="HE93" s="677" t="str">
        <f t="shared" si="48"/>
        <v/>
      </c>
      <c r="HF93" s="195"/>
      <c r="HG93" s="678" t="str">
        <f t="shared" si="49"/>
        <v/>
      </c>
      <c r="HH93" s="144"/>
      <c r="HI93" s="144"/>
      <c r="HJ93" s="144"/>
      <c r="HK93" s="144"/>
      <c r="HL93" s="144"/>
      <c r="HM93" s="144"/>
      <c r="HN93" s="144"/>
      <c r="HO93" s="144"/>
      <c r="HP93" s="144"/>
      <c r="HQ93" s="144"/>
      <c r="HR93" s="144"/>
      <c r="HS93" s="144"/>
      <c r="HT93" s="144"/>
      <c r="HU93" s="144"/>
      <c r="HV93" s="144"/>
      <c r="HW93" s="144"/>
      <c r="HX93" s="144"/>
      <c r="HY93" s="144"/>
      <c r="HZ93" s="144"/>
      <c r="IA93" s="144"/>
      <c r="IB93" s="144"/>
      <c r="IC93" s="144"/>
      <c r="ID93" s="144"/>
      <c r="IE93" s="677" t="str">
        <f t="shared" si="50"/>
        <v/>
      </c>
      <c r="IF93" s="195"/>
      <c r="IG93" s="678" t="str">
        <f t="shared" si="51"/>
        <v/>
      </c>
      <c r="IH93" s="144"/>
      <c r="II93" s="144"/>
      <c r="IJ93" s="144"/>
      <c r="IK93" s="144"/>
      <c r="IL93" s="144"/>
      <c r="IM93" s="144"/>
      <c r="IN93" s="144"/>
      <c r="IO93" s="144"/>
      <c r="IP93" s="144"/>
      <c r="IQ93" s="144"/>
      <c r="IR93" s="144"/>
      <c r="IS93" s="144"/>
      <c r="IT93" s="144"/>
      <c r="IU93" s="144"/>
      <c r="IV93" s="144"/>
      <c r="IW93" s="144"/>
      <c r="IX93" s="144"/>
      <c r="IY93" s="144"/>
      <c r="IZ93" s="144"/>
      <c r="JA93" s="144"/>
      <c r="JB93" s="144"/>
      <c r="JC93" s="144"/>
      <c r="JD93" s="144"/>
      <c r="JE93" s="677" t="str">
        <f t="shared" si="52"/>
        <v/>
      </c>
      <c r="JF93" s="195"/>
      <c r="JG93" s="678" t="str">
        <f t="shared" si="53"/>
        <v/>
      </c>
      <c r="JH93" s="144"/>
      <c r="JI93" s="144"/>
      <c r="JJ93" s="144"/>
      <c r="JK93" s="144"/>
      <c r="JL93" s="144"/>
      <c r="JM93" s="144"/>
      <c r="JN93" s="144"/>
      <c r="JO93" s="144"/>
      <c r="JP93" s="144"/>
      <c r="JQ93" s="144"/>
      <c r="JR93" s="144"/>
      <c r="JS93" s="144"/>
      <c r="JT93" s="144"/>
      <c r="JU93" s="144"/>
      <c r="JV93" s="144"/>
      <c r="JW93" s="144"/>
      <c r="JX93" s="144"/>
      <c r="JY93" s="144"/>
      <c r="JZ93" s="144"/>
      <c r="KA93" s="144"/>
      <c r="KB93" s="144"/>
      <c r="KC93" s="144"/>
      <c r="KD93" s="144"/>
      <c r="KE93" s="677" t="str">
        <f t="shared" si="54"/>
        <v/>
      </c>
    </row>
    <row r="94" spans="2:291" ht="15" customHeight="1">
      <c r="B94" s="310">
        <v>72</v>
      </c>
      <c r="C94" s="303"/>
      <c r="D94" s="675"/>
      <c r="E94" s="144"/>
      <c r="F94" s="144"/>
      <c r="G94" s="678" t="str">
        <f t="shared" si="33"/>
        <v/>
      </c>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677" t="str">
        <f t="shared" si="34"/>
        <v/>
      </c>
      <c r="AF94" s="195"/>
      <c r="AG94" s="678" t="str">
        <f t="shared" si="35"/>
        <v/>
      </c>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677" t="str">
        <f t="shared" si="36"/>
        <v/>
      </c>
      <c r="BF94" s="195"/>
      <c r="BG94" s="678" t="str">
        <f t="shared" si="37"/>
        <v/>
      </c>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677" t="str">
        <f t="shared" si="38"/>
        <v/>
      </c>
      <c r="CF94" s="195"/>
      <c r="CG94" s="678" t="str">
        <f t="shared" si="39"/>
        <v/>
      </c>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677" t="str">
        <f t="shared" si="40"/>
        <v/>
      </c>
      <c r="DF94" s="195"/>
      <c r="DG94" s="678" t="str">
        <f t="shared" si="41"/>
        <v/>
      </c>
      <c r="DH94" s="144"/>
      <c r="DI94" s="144"/>
      <c r="DJ94" s="144"/>
      <c r="DK94" s="144"/>
      <c r="DL94" s="144"/>
      <c r="DM94" s="144"/>
      <c r="DN94" s="144"/>
      <c r="DO94" s="144"/>
      <c r="DP94" s="144"/>
      <c r="DQ94" s="144"/>
      <c r="DR94" s="144"/>
      <c r="DS94" s="144"/>
      <c r="DT94" s="144"/>
      <c r="DU94" s="144"/>
      <c r="DV94" s="144"/>
      <c r="DW94" s="144"/>
      <c r="DX94" s="144"/>
      <c r="DY94" s="144"/>
      <c r="DZ94" s="144"/>
      <c r="EA94" s="144"/>
      <c r="EB94" s="144"/>
      <c r="EC94" s="144"/>
      <c r="ED94" s="144"/>
      <c r="EE94" s="677" t="str">
        <f t="shared" si="42"/>
        <v/>
      </c>
      <c r="EF94" s="195"/>
      <c r="EG94" s="678" t="str">
        <f t="shared" si="43"/>
        <v/>
      </c>
      <c r="EH94" s="144"/>
      <c r="EI94" s="144"/>
      <c r="EJ94" s="144"/>
      <c r="EK94" s="144"/>
      <c r="EL94" s="144"/>
      <c r="EM94" s="144"/>
      <c r="EN94" s="144"/>
      <c r="EO94" s="144"/>
      <c r="EP94" s="144"/>
      <c r="EQ94" s="144"/>
      <c r="ER94" s="144"/>
      <c r="ES94" s="144"/>
      <c r="ET94" s="144"/>
      <c r="EU94" s="144"/>
      <c r="EV94" s="144"/>
      <c r="EW94" s="144"/>
      <c r="EX94" s="144"/>
      <c r="EY94" s="144"/>
      <c r="EZ94" s="144"/>
      <c r="FA94" s="144"/>
      <c r="FB94" s="144"/>
      <c r="FC94" s="144"/>
      <c r="FD94" s="144"/>
      <c r="FE94" s="677" t="str">
        <f t="shared" si="44"/>
        <v/>
      </c>
      <c r="FF94" s="195"/>
      <c r="FG94" s="678" t="str">
        <f t="shared" si="45"/>
        <v/>
      </c>
      <c r="FH94" s="144"/>
      <c r="FI94" s="144"/>
      <c r="FJ94" s="144"/>
      <c r="FK94" s="144"/>
      <c r="FL94" s="144"/>
      <c r="FM94" s="144"/>
      <c r="FN94" s="144"/>
      <c r="FO94" s="144"/>
      <c r="FP94" s="144"/>
      <c r="FQ94" s="144"/>
      <c r="FR94" s="144"/>
      <c r="FS94" s="144"/>
      <c r="FT94" s="144"/>
      <c r="FU94" s="144"/>
      <c r="FV94" s="144"/>
      <c r="FW94" s="144"/>
      <c r="FX94" s="144"/>
      <c r="FY94" s="144"/>
      <c r="FZ94" s="144"/>
      <c r="GA94" s="144"/>
      <c r="GB94" s="144"/>
      <c r="GC94" s="144"/>
      <c r="GD94" s="144"/>
      <c r="GE94" s="677" t="str">
        <f t="shared" si="46"/>
        <v/>
      </c>
      <c r="GF94" s="195"/>
      <c r="GG94" s="678" t="str">
        <f t="shared" si="47"/>
        <v/>
      </c>
      <c r="GH94" s="144"/>
      <c r="GI94" s="144"/>
      <c r="GJ94" s="144"/>
      <c r="GK94" s="144"/>
      <c r="GL94" s="144"/>
      <c r="GM94" s="144"/>
      <c r="GN94" s="144"/>
      <c r="GO94" s="144"/>
      <c r="GP94" s="144"/>
      <c r="GQ94" s="144"/>
      <c r="GR94" s="144"/>
      <c r="GS94" s="144"/>
      <c r="GT94" s="144"/>
      <c r="GU94" s="144"/>
      <c r="GV94" s="144"/>
      <c r="GW94" s="144"/>
      <c r="GX94" s="144"/>
      <c r="GY94" s="144"/>
      <c r="GZ94" s="144"/>
      <c r="HA94" s="144"/>
      <c r="HB94" s="144"/>
      <c r="HC94" s="144"/>
      <c r="HD94" s="144"/>
      <c r="HE94" s="677" t="str">
        <f t="shared" si="48"/>
        <v/>
      </c>
      <c r="HF94" s="195"/>
      <c r="HG94" s="678" t="str">
        <f t="shared" si="49"/>
        <v/>
      </c>
      <c r="HH94" s="144"/>
      <c r="HI94" s="144"/>
      <c r="HJ94" s="144"/>
      <c r="HK94" s="144"/>
      <c r="HL94" s="144"/>
      <c r="HM94" s="144"/>
      <c r="HN94" s="144"/>
      <c r="HO94" s="144"/>
      <c r="HP94" s="144"/>
      <c r="HQ94" s="144"/>
      <c r="HR94" s="144"/>
      <c r="HS94" s="144"/>
      <c r="HT94" s="144"/>
      <c r="HU94" s="144"/>
      <c r="HV94" s="144"/>
      <c r="HW94" s="144"/>
      <c r="HX94" s="144"/>
      <c r="HY94" s="144"/>
      <c r="HZ94" s="144"/>
      <c r="IA94" s="144"/>
      <c r="IB94" s="144"/>
      <c r="IC94" s="144"/>
      <c r="ID94" s="144"/>
      <c r="IE94" s="677" t="str">
        <f t="shared" si="50"/>
        <v/>
      </c>
      <c r="IF94" s="195"/>
      <c r="IG94" s="678" t="str">
        <f t="shared" si="51"/>
        <v/>
      </c>
      <c r="IH94" s="144"/>
      <c r="II94" s="144"/>
      <c r="IJ94" s="144"/>
      <c r="IK94" s="144"/>
      <c r="IL94" s="144"/>
      <c r="IM94" s="144"/>
      <c r="IN94" s="144"/>
      <c r="IO94" s="144"/>
      <c r="IP94" s="144"/>
      <c r="IQ94" s="144"/>
      <c r="IR94" s="144"/>
      <c r="IS94" s="144"/>
      <c r="IT94" s="144"/>
      <c r="IU94" s="144"/>
      <c r="IV94" s="144"/>
      <c r="IW94" s="144"/>
      <c r="IX94" s="144"/>
      <c r="IY94" s="144"/>
      <c r="IZ94" s="144"/>
      <c r="JA94" s="144"/>
      <c r="JB94" s="144"/>
      <c r="JC94" s="144"/>
      <c r="JD94" s="144"/>
      <c r="JE94" s="677" t="str">
        <f t="shared" si="52"/>
        <v/>
      </c>
      <c r="JF94" s="195"/>
      <c r="JG94" s="678" t="str">
        <f t="shared" si="53"/>
        <v/>
      </c>
      <c r="JH94" s="144"/>
      <c r="JI94" s="144"/>
      <c r="JJ94" s="144"/>
      <c r="JK94" s="144"/>
      <c r="JL94" s="144"/>
      <c r="JM94" s="144"/>
      <c r="JN94" s="144"/>
      <c r="JO94" s="144"/>
      <c r="JP94" s="144"/>
      <c r="JQ94" s="144"/>
      <c r="JR94" s="144"/>
      <c r="JS94" s="144"/>
      <c r="JT94" s="144"/>
      <c r="JU94" s="144"/>
      <c r="JV94" s="144"/>
      <c r="JW94" s="144"/>
      <c r="JX94" s="144"/>
      <c r="JY94" s="144"/>
      <c r="JZ94" s="144"/>
      <c r="KA94" s="144"/>
      <c r="KB94" s="144"/>
      <c r="KC94" s="144"/>
      <c r="KD94" s="144"/>
      <c r="KE94" s="677" t="str">
        <f t="shared" si="54"/>
        <v/>
      </c>
    </row>
    <row r="95" spans="2:291" ht="15" customHeight="1">
      <c r="B95" s="310">
        <v>73</v>
      </c>
      <c r="C95" s="303"/>
      <c r="D95" s="675"/>
      <c r="E95" s="144"/>
      <c r="F95" s="144"/>
      <c r="G95" s="678" t="str">
        <f t="shared" si="33"/>
        <v/>
      </c>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677" t="str">
        <f t="shared" si="34"/>
        <v/>
      </c>
      <c r="AF95" s="195"/>
      <c r="AG95" s="678" t="str">
        <f t="shared" si="35"/>
        <v/>
      </c>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677" t="str">
        <f t="shared" si="36"/>
        <v/>
      </c>
      <c r="BF95" s="195"/>
      <c r="BG95" s="678" t="str">
        <f t="shared" si="37"/>
        <v/>
      </c>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677" t="str">
        <f t="shared" si="38"/>
        <v/>
      </c>
      <c r="CF95" s="195"/>
      <c r="CG95" s="678" t="str">
        <f t="shared" si="39"/>
        <v/>
      </c>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677" t="str">
        <f t="shared" si="40"/>
        <v/>
      </c>
      <c r="DF95" s="195"/>
      <c r="DG95" s="678" t="str">
        <f t="shared" si="41"/>
        <v/>
      </c>
      <c r="DH95" s="144"/>
      <c r="DI95" s="144"/>
      <c r="DJ95" s="144"/>
      <c r="DK95" s="144"/>
      <c r="DL95" s="144"/>
      <c r="DM95" s="144"/>
      <c r="DN95" s="144"/>
      <c r="DO95" s="144"/>
      <c r="DP95" s="144"/>
      <c r="DQ95" s="144"/>
      <c r="DR95" s="144"/>
      <c r="DS95" s="144"/>
      <c r="DT95" s="144"/>
      <c r="DU95" s="144"/>
      <c r="DV95" s="144"/>
      <c r="DW95" s="144"/>
      <c r="DX95" s="144"/>
      <c r="DY95" s="144"/>
      <c r="DZ95" s="144"/>
      <c r="EA95" s="144"/>
      <c r="EB95" s="144"/>
      <c r="EC95" s="144"/>
      <c r="ED95" s="144"/>
      <c r="EE95" s="677" t="str">
        <f t="shared" si="42"/>
        <v/>
      </c>
      <c r="EF95" s="195"/>
      <c r="EG95" s="678" t="str">
        <f t="shared" si="43"/>
        <v/>
      </c>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677" t="str">
        <f t="shared" si="44"/>
        <v/>
      </c>
      <c r="FF95" s="195"/>
      <c r="FG95" s="678" t="str">
        <f t="shared" si="45"/>
        <v/>
      </c>
      <c r="FH95" s="144"/>
      <c r="FI95" s="144"/>
      <c r="FJ95" s="144"/>
      <c r="FK95" s="144"/>
      <c r="FL95" s="144"/>
      <c r="FM95" s="144"/>
      <c r="FN95" s="144"/>
      <c r="FO95" s="144"/>
      <c r="FP95" s="144"/>
      <c r="FQ95" s="144"/>
      <c r="FR95" s="144"/>
      <c r="FS95" s="144"/>
      <c r="FT95" s="144"/>
      <c r="FU95" s="144"/>
      <c r="FV95" s="144"/>
      <c r="FW95" s="144"/>
      <c r="FX95" s="144"/>
      <c r="FY95" s="144"/>
      <c r="FZ95" s="144"/>
      <c r="GA95" s="144"/>
      <c r="GB95" s="144"/>
      <c r="GC95" s="144"/>
      <c r="GD95" s="144"/>
      <c r="GE95" s="677" t="str">
        <f t="shared" si="46"/>
        <v/>
      </c>
      <c r="GF95" s="195"/>
      <c r="GG95" s="678" t="str">
        <f t="shared" si="47"/>
        <v/>
      </c>
      <c r="GH95" s="144"/>
      <c r="GI95" s="144"/>
      <c r="GJ95" s="144"/>
      <c r="GK95" s="144"/>
      <c r="GL95" s="144"/>
      <c r="GM95" s="144"/>
      <c r="GN95" s="144"/>
      <c r="GO95" s="144"/>
      <c r="GP95" s="144"/>
      <c r="GQ95" s="144"/>
      <c r="GR95" s="144"/>
      <c r="GS95" s="144"/>
      <c r="GT95" s="144"/>
      <c r="GU95" s="144"/>
      <c r="GV95" s="144"/>
      <c r="GW95" s="144"/>
      <c r="GX95" s="144"/>
      <c r="GY95" s="144"/>
      <c r="GZ95" s="144"/>
      <c r="HA95" s="144"/>
      <c r="HB95" s="144"/>
      <c r="HC95" s="144"/>
      <c r="HD95" s="144"/>
      <c r="HE95" s="677" t="str">
        <f t="shared" si="48"/>
        <v/>
      </c>
      <c r="HF95" s="195"/>
      <c r="HG95" s="678" t="str">
        <f t="shared" si="49"/>
        <v/>
      </c>
      <c r="HH95" s="144"/>
      <c r="HI95" s="144"/>
      <c r="HJ95" s="144"/>
      <c r="HK95" s="144"/>
      <c r="HL95" s="144"/>
      <c r="HM95" s="144"/>
      <c r="HN95" s="144"/>
      <c r="HO95" s="144"/>
      <c r="HP95" s="144"/>
      <c r="HQ95" s="144"/>
      <c r="HR95" s="144"/>
      <c r="HS95" s="144"/>
      <c r="HT95" s="144"/>
      <c r="HU95" s="144"/>
      <c r="HV95" s="144"/>
      <c r="HW95" s="144"/>
      <c r="HX95" s="144"/>
      <c r="HY95" s="144"/>
      <c r="HZ95" s="144"/>
      <c r="IA95" s="144"/>
      <c r="IB95" s="144"/>
      <c r="IC95" s="144"/>
      <c r="ID95" s="144"/>
      <c r="IE95" s="677" t="str">
        <f t="shared" si="50"/>
        <v/>
      </c>
      <c r="IF95" s="195"/>
      <c r="IG95" s="678" t="str">
        <f t="shared" si="51"/>
        <v/>
      </c>
      <c r="IH95" s="144"/>
      <c r="II95" s="144"/>
      <c r="IJ95" s="144"/>
      <c r="IK95" s="144"/>
      <c r="IL95" s="144"/>
      <c r="IM95" s="144"/>
      <c r="IN95" s="144"/>
      <c r="IO95" s="144"/>
      <c r="IP95" s="144"/>
      <c r="IQ95" s="144"/>
      <c r="IR95" s="144"/>
      <c r="IS95" s="144"/>
      <c r="IT95" s="144"/>
      <c r="IU95" s="144"/>
      <c r="IV95" s="144"/>
      <c r="IW95" s="144"/>
      <c r="IX95" s="144"/>
      <c r="IY95" s="144"/>
      <c r="IZ95" s="144"/>
      <c r="JA95" s="144"/>
      <c r="JB95" s="144"/>
      <c r="JC95" s="144"/>
      <c r="JD95" s="144"/>
      <c r="JE95" s="677" t="str">
        <f t="shared" si="52"/>
        <v/>
      </c>
      <c r="JF95" s="195"/>
      <c r="JG95" s="678" t="str">
        <f t="shared" si="53"/>
        <v/>
      </c>
      <c r="JH95" s="144"/>
      <c r="JI95" s="144"/>
      <c r="JJ95" s="144"/>
      <c r="JK95" s="144"/>
      <c r="JL95" s="144"/>
      <c r="JM95" s="144"/>
      <c r="JN95" s="144"/>
      <c r="JO95" s="144"/>
      <c r="JP95" s="144"/>
      <c r="JQ95" s="144"/>
      <c r="JR95" s="144"/>
      <c r="JS95" s="144"/>
      <c r="JT95" s="144"/>
      <c r="JU95" s="144"/>
      <c r="JV95" s="144"/>
      <c r="JW95" s="144"/>
      <c r="JX95" s="144"/>
      <c r="JY95" s="144"/>
      <c r="JZ95" s="144"/>
      <c r="KA95" s="144"/>
      <c r="KB95" s="144"/>
      <c r="KC95" s="144"/>
      <c r="KD95" s="144"/>
      <c r="KE95" s="677" t="str">
        <f t="shared" si="54"/>
        <v/>
      </c>
    </row>
    <row r="96" spans="2:291" ht="15" customHeight="1">
      <c r="B96" s="310">
        <v>74</v>
      </c>
      <c r="C96" s="303"/>
      <c r="D96" s="675"/>
      <c r="E96" s="144"/>
      <c r="F96" s="144"/>
      <c r="G96" s="678" t="str">
        <f t="shared" si="33"/>
        <v/>
      </c>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677" t="str">
        <f t="shared" si="34"/>
        <v/>
      </c>
      <c r="AF96" s="195"/>
      <c r="AG96" s="678" t="str">
        <f t="shared" si="35"/>
        <v/>
      </c>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677" t="str">
        <f t="shared" si="36"/>
        <v/>
      </c>
      <c r="BF96" s="195"/>
      <c r="BG96" s="678" t="str">
        <f t="shared" si="37"/>
        <v/>
      </c>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677" t="str">
        <f t="shared" si="38"/>
        <v/>
      </c>
      <c r="CF96" s="195"/>
      <c r="CG96" s="678" t="str">
        <f t="shared" si="39"/>
        <v/>
      </c>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677" t="str">
        <f t="shared" si="40"/>
        <v/>
      </c>
      <c r="DF96" s="195"/>
      <c r="DG96" s="678" t="str">
        <f t="shared" si="41"/>
        <v/>
      </c>
      <c r="DH96" s="144"/>
      <c r="DI96" s="144"/>
      <c r="DJ96" s="144"/>
      <c r="DK96" s="144"/>
      <c r="DL96" s="144"/>
      <c r="DM96" s="144"/>
      <c r="DN96" s="144"/>
      <c r="DO96" s="144"/>
      <c r="DP96" s="144"/>
      <c r="DQ96" s="144"/>
      <c r="DR96" s="144"/>
      <c r="DS96" s="144"/>
      <c r="DT96" s="144"/>
      <c r="DU96" s="144"/>
      <c r="DV96" s="144"/>
      <c r="DW96" s="144"/>
      <c r="DX96" s="144"/>
      <c r="DY96" s="144"/>
      <c r="DZ96" s="144"/>
      <c r="EA96" s="144"/>
      <c r="EB96" s="144"/>
      <c r="EC96" s="144"/>
      <c r="ED96" s="144"/>
      <c r="EE96" s="677" t="str">
        <f t="shared" si="42"/>
        <v/>
      </c>
      <c r="EF96" s="195"/>
      <c r="EG96" s="678" t="str">
        <f t="shared" si="43"/>
        <v/>
      </c>
      <c r="EH96" s="144"/>
      <c r="EI96" s="144"/>
      <c r="EJ96" s="144"/>
      <c r="EK96" s="144"/>
      <c r="EL96" s="144"/>
      <c r="EM96" s="144"/>
      <c r="EN96" s="144"/>
      <c r="EO96" s="144"/>
      <c r="EP96" s="144"/>
      <c r="EQ96" s="144"/>
      <c r="ER96" s="144"/>
      <c r="ES96" s="144"/>
      <c r="ET96" s="144"/>
      <c r="EU96" s="144"/>
      <c r="EV96" s="144"/>
      <c r="EW96" s="144"/>
      <c r="EX96" s="144"/>
      <c r="EY96" s="144"/>
      <c r="EZ96" s="144"/>
      <c r="FA96" s="144"/>
      <c r="FB96" s="144"/>
      <c r="FC96" s="144"/>
      <c r="FD96" s="144"/>
      <c r="FE96" s="677" t="str">
        <f t="shared" si="44"/>
        <v/>
      </c>
      <c r="FF96" s="195"/>
      <c r="FG96" s="678" t="str">
        <f t="shared" si="45"/>
        <v/>
      </c>
      <c r="FH96" s="144"/>
      <c r="FI96" s="144"/>
      <c r="FJ96" s="144"/>
      <c r="FK96" s="144"/>
      <c r="FL96" s="144"/>
      <c r="FM96" s="144"/>
      <c r="FN96" s="144"/>
      <c r="FO96" s="144"/>
      <c r="FP96" s="144"/>
      <c r="FQ96" s="144"/>
      <c r="FR96" s="144"/>
      <c r="FS96" s="144"/>
      <c r="FT96" s="144"/>
      <c r="FU96" s="144"/>
      <c r="FV96" s="144"/>
      <c r="FW96" s="144"/>
      <c r="FX96" s="144"/>
      <c r="FY96" s="144"/>
      <c r="FZ96" s="144"/>
      <c r="GA96" s="144"/>
      <c r="GB96" s="144"/>
      <c r="GC96" s="144"/>
      <c r="GD96" s="144"/>
      <c r="GE96" s="677" t="str">
        <f t="shared" si="46"/>
        <v/>
      </c>
      <c r="GF96" s="195"/>
      <c r="GG96" s="678" t="str">
        <f t="shared" si="47"/>
        <v/>
      </c>
      <c r="GH96" s="144"/>
      <c r="GI96" s="144"/>
      <c r="GJ96" s="144"/>
      <c r="GK96" s="144"/>
      <c r="GL96" s="144"/>
      <c r="GM96" s="144"/>
      <c r="GN96" s="144"/>
      <c r="GO96" s="144"/>
      <c r="GP96" s="144"/>
      <c r="GQ96" s="144"/>
      <c r="GR96" s="144"/>
      <c r="GS96" s="144"/>
      <c r="GT96" s="144"/>
      <c r="GU96" s="144"/>
      <c r="GV96" s="144"/>
      <c r="GW96" s="144"/>
      <c r="GX96" s="144"/>
      <c r="GY96" s="144"/>
      <c r="GZ96" s="144"/>
      <c r="HA96" s="144"/>
      <c r="HB96" s="144"/>
      <c r="HC96" s="144"/>
      <c r="HD96" s="144"/>
      <c r="HE96" s="677" t="str">
        <f t="shared" si="48"/>
        <v/>
      </c>
      <c r="HF96" s="195"/>
      <c r="HG96" s="678" t="str">
        <f t="shared" si="49"/>
        <v/>
      </c>
      <c r="HH96" s="144"/>
      <c r="HI96" s="144"/>
      <c r="HJ96" s="144"/>
      <c r="HK96" s="144"/>
      <c r="HL96" s="144"/>
      <c r="HM96" s="144"/>
      <c r="HN96" s="144"/>
      <c r="HO96" s="144"/>
      <c r="HP96" s="144"/>
      <c r="HQ96" s="144"/>
      <c r="HR96" s="144"/>
      <c r="HS96" s="144"/>
      <c r="HT96" s="144"/>
      <c r="HU96" s="144"/>
      <c r="HV96" s="144"/>
      <c r="HW96" s="144"/>
      <c r="HX96" s="144"/>
      <c r="HY96" s="144"/>
      <c r="HZ96" s="144"/>
      <c r="IA96" s="144"/>
      <c r="IB96" s="144"/>
      <c r="IC96" s="144"/>
      <c r="ID96" s="144"/>
      <c r="IE96" s="677" t="str">
        <f t="shared" si="50"/>
        <v/>
      </c>
      <c r="IF96" s="195"/>
      <c r="IG96" s="678" t="str">
        <f t="shared" si="51"/>
        <v/>
      </c>
      <c r="IH96" s="144"/>
      <c r="II96" s="144"/>
      <c r="IJ96" s="144"/>
      <c r="IK96" s="144"/>
      <c r="IL96" s="144"/>
      <c r="IM96" s="144"/>
      <c r="IN96" s="144"/>
      <c r="IO96" s="144"/>
      <c r="IP96" s="144"/>
      <c r="IQ96" s="144"/>
      <c r="IR96" s="144"/>
      <c r="IS96" s="144"/>
      <c r="IT96" s="144"/>
      <c r="IU96" s="144"/>
      <c r="IV96" s="144"/>
      <c r="IW96" s="144"/>
      <c r="IX96" s="144"/>
      <c r="IY96" s="144"/>
      <c r="IZ96" s="144"/>
      <c r="JA96" s="144"/>
      <c r="JB96" s="144"/>
      <c r="JC96" s="144"/>
      <c r="JD96" s="144"/>
      <c r="JE96" s="677" t="str">
        <f t="shared" si="52"/>
        <v/>
      </c>
      <c r="JF96" s="195"/>
      <c r="JG96" s="678" t="str">
        <f t="shared" si="53"/>
        <v/>
      </c>
      <c r="JH96" s="144"/>
      <c r="JI96" s="144"/>
      <c r="JJ96" s="144"/>
      <c r="JK96" s="144"/>
      <c r="JL96" s="144"/>
      <c r="JM96" s="144"/>
      <c r="JN96" s="144"/>
      <c r="JO96" s="144"/>
      <c r="JP96" s="144"/>
      <c r="JQ96" s="144"/>
      <c r="JR96" s="144"/>
      <c r="JS96" s="144"/>
      <c r="JT96" s="144"/>
      <c r="JU96" s="144"/>
      <c r="JV96" s="144"/>
      <c r="JW96" s="144"/>
      <c r="JX96" s="144"/>
      <c r="JY96" s="144"/>
      <c r="JZ96" s="144"/>
      <c r="KA96" s="144"/>
      <c r="KB96" s="144"/>
      <c r="KC96" s="144"/>
      <c r="KD96" s="144"/>
      <c r="KE96" s="677" t="str">
        <f t="shared" si="54"/>
        <v/>
      </c>
    </row>
    <row r="97" spans="2:291" ht="15" customHeight="1">
      <c r="B97" s="310">
        <v>75</v>
      </c>
      <c r="C97" s="303"/>
      <c r="D97" s="675"/>
      <c r="E97" s="144"/>
      <c r="F97" s="144"/>
      <c r="G97" s="678" t="str">
        <f t="shared" si="33"/>
        <v/>
      </c>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677" t="str">
        <f t="shared" si="34"/>
        <v/>
      </c>
      <c r="AF97" s="195"/>
      <c r="AG97" s="678" t="str">
        <f t="shared" si="35"/>
        <v/>
      </c>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677" t="str">
        <f t="shared" si="36"/>
        <v/>
      </c>
      <c r="BF97" s="195"/>
      <c r="BG97" s="678" t="str">
        <f t="shared" si="37"/>
        <v/>
      </c>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677" t="str">
        <f t="shared" si="38"/>
        <v/>
      </c>
      <c r="CF97" s="195"/>
      <c r="CG97" s="678" t="str">
        <f t="shared" si="39"/>
        <v/>
      </c>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677" t="str">
        <f t="shared" si="40"/>
        <v/>
      </c>
      <c r="DF97" s="195"/>
      <c r="DG97" s="678" t="str">
        <f t="shared" si="41"/>
        <v/>
      </c>
      <c r="DH97" s="144"/>
      <c r="DI97" s="144"/>
      <c r="DJ97" s="144"/>
      <c r="DK97" s="144"/>
      <c r="DL97" s="144"/>
      <c r="DM97" s="144"/>
      <c r="DN97" s="144"/>
      <c r="DO97" s="144"/>
      <c r="DP97" s="144"/>
      <c r="DQ97" s="144"/>
      <c r="DR97" s="144"/>
      <c r="DS97" s="144"/>
      <c r="DT97" s="144"/>
      <c r="DU97" s="144"/>
      <c r="DV97" s="144"/>
      <c r="DW97" s="144"/>
      <c r="DX97" s="144"/>
      <c r="DY97" s="144"/>
      <c r="DZ97" s="144"/>
      <c r="EA97" s="144"/>
      <c r="EB97" s="144"/>
      <c r="EC97" s="144"/>
      <c r="ED97" s="144"/>
      <c r="EE97" s="677" t="str">
        <f t="shared" si="42"/>
        <v/>
      </c>
      <c r="EF97" s="195"/>
      <c r="EG97" s="678" t="str">
        <f t="shared" si="43"/>
        <v/>
      </c>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677" t="str">
        <f t="shared" si="44"/>
        <v/>
      </c>
      <c r="FF97" s="195"/>
      <c r="FG97" s="678" t="str">
        <f t="shared" si="45"/>
        <v/>
      </c>
      <c r="FH97" s="144"/>
      <c r="FI97" s="144"/>
      <c r="FJ97" s="144"/>
      <c r="FK97" s="144"/>
      <c r="FL97" s="144"/>
      <c r="FM97" s="144"/>
      <c r="FN97" s="144"/>
      <c r="FO97" s="144"/>
      <c r="FP97" s="144"/>
      <c r="FQ97" s="144"/>
      <c r="FR97" s="144"/>
      <c r="FS97" s="144"/>
      <c r="FT97" s="144"/>
      <c r="FU97" s="144"/>
      <c r="FV97" s="144"/>
      <c r="FW97" s="144"/>
      <c r="FX97" s="144"/>
      <c r="FY97" s="144"/>
      <c r="FZ97" s="144"/>
      <c r="GA97" s="144"/>
      <c r="GB97" s="144"/>
      <c r="GC97" s="144"/>
      <c r="GD97" s="144"/>
      <c r="GE97" s="677" t="str">
        <f t="shared" si="46"/>
        <v/>
      </c>
      <c r="GF97" s="195"/>
      <c r="GG97" s="678" t="str">
        <f t="shared" si="47"/>
        <v/>
      </c>
      <c r="GH97" s="144"/>
      <c r="GI97" s="144"/>
      <c r="GJ97" s="144"/>
      <c r="GK97" s="144"/>
      <c r="GL97" s="144"/>
      <c r="GM97" s="144"/>
      <c r="GN97" s="144"/>
      <c r="GO97" s="144"/>
      <c r="GP97" s="144"/>
      <c r="GQ97" s="144"/>
      <c r="GR97" s="144"/>
      <c r="GS97" s="144"/>
      <c r="GT97" s="144"/>
      <c r="GU97" s="144"/>
      <c r="GV97" s="144"/>
      <c r="GW97" s="144"/>
      <c r="GX97" s="144"/>
      <c r="GY97" s="144"/>
      <c r="GZ97" s="144"/>
      <c r="HA97" s="144"/>
      <c r="HB97" s="144"/>
      <c r="HC97" s="144"/>
      <c r="HD97" s="144"/>
      <c r="HE97" s="677" t="str">
        <f t="shared" si="48"/>
        <v/>
      </c>
      <c r="HF97" s="195"/>
      <c r="HG97" s="678" t="str">
        <f t="shared" si="49"/>
        <v/>
      </c>
      <c r="HH97" s="144"/>
      <c r="HI97" s="144"/>
      <c r="HJ97" s="144"/>
      <c r="HK97" s="144"/>
      <c r="HL97" s="144"/>
      <c r="HM97" s="144"/>
      <c r="HN97" s="144"/>
      <c r="HO97" s="144"/>
      <c r="HP97" s="144"/>
      <c r="HQ97" s="144"/>
      <c r="HR97" s="144"/>
      <c r="HS97" s="144"/>
      <c r="HT97" s="144"/>
      <c r="HU97" s="144"/>
      <c r="HV97" s="144"/>
      <c r="HW97" s="144"/>
      <c r="HX97" s="144"/>
      <c r="HY97" s="144"/>
      <c r="HZ97" s="144"/>
      <c r="IA97" s="144"/>
      <c r="IB97" s="144"/>
      <c r="IC97" s="144"/>
      <c r="ID97" s="144"/>
      <c r="IE97" s="677" t="str">
        <f t="shared" si="50"/>
        <v/>
      </c>
      <c r="IF97" s="195"/>
      <c r="IG97" s="678" t="str">
        <f t="shared" si="51"/>
        <v/>
      </c>
      <c r="IH97" s="144"/>
      <c r="II97" s="144"/>
      <c r="IJ97" s="144"/>
      <c r="IK97" s="144"/>
      <c r="IL97" s="144"/>
      <c r="IM97" s="144"/>
      <c r="IN97" s="144"/>
      <c r="IO97" s="144"/>
      <c r="IP97" s="144"/>
      <c r="IQ97" s="144"/>
      <c r="IR97" s="144"/>
      <c r="IS97" s="144"/>
      <c r="IT97" s="144"/>
      <c r="IU97" s="144"/>
      <c r="IV97" s="144"/>
      <c r="IW97" s="144"/>
      <c r="IX97" s="144"/>
      <c r="IY97" s="144"/>
      <c r="IZ97" s="144"/>
      <c r="JA97" s="144"/>
      <c r="JB97" s="144"/>
      <c r="JC97" s="144"/>
      <c r="JD97" s="144"/>
      <c r="JE97" s="677" t="str">
        <f t="shared" si="52"/>
        <v/>
      </c>
      <c r="JF97" s="195"/>
      <c r="JG97" s="678" t="str">
        <f t="shared" si="53"/>
        <v/>
      </c>
      <c r="JH97" s="144"/>
      <c r="JI97" s="144"/>
      <c r="JJ97" s="144"/>
      <c r="JK97" s="144"/>
      <c r="JL97" s="144"/>
      <c r="JM97" s="144"/>
      <c r="JN97" s="144"/>
      <c r="JO97" s="144"/>
      <c r="JP97" s="144"/>
      <c r="JQ97" s="144"/>
      <c r="JR97" s="144"/>
      <c r="JS97" s="144"/>
      <c r="JT97" s="144"/>
      <c r="JU97" s="144"/>
      <c r="JV97" s="144"/>
      <c r="JW97" s="144"/>
      <c r="JX97" s="144"/>
      <c r="JY97" s="144"/>
      <c r="JZ97" s="144"/>
      <c r="KA97" s="144"/>
      <c r="KB97" s="144"/>
      <c r="KC97" s="144"/>
      <c r="KD97" s="144"/>
      <c r="KE97" s="677" t="str">
        <f t="shared" si="54"/>
        <v/>
      </c>
    </row>
    <row r="98" spans="2:291" ht="15" customHeight="1">
      <c r="B98" s="310">
        <v>76</v>
      </c>
      <c r="C98" s="303"/>
      <c r="D98" s="675"/>
      <c r="E98" s="144"/>
      <c r="F98" s="144"/>
      <c r="G98" s="678" t="str">
        <f t="shared" si="33"/>
        <v/>
      </c>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677" t="str">
        <f t="shared" si="34"/>
        <v/>
      </c>
      <c r="AF98" s="195"/>
      <c r="AG98" s="678" t="str">
        <f t="shared" si="35"/>
        <v/>
      </c>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677" t="str">
        <f t="shared" si="36"/>
        <v/>
      </c>
      <c r="BF98" s="195"/>
      <c r="BG98" s="678" t="str">
        <f t="shared" si="37"/>
        <v/>
      </c>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677" t="str">
        <f t="shared" si="38"/>
        <v/>
      </c>
      <c r="CF98" s="195"/>
      <c r="CG98" s="678" t="str">
        <f t="shared" si="39"/>
        <v/>
      </c>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677" t="str">
        <f t="shared" si="40"/>
        <v/>
      </c>
      <c r="DF98" s="195"/>
      <c r="DG98" s="678" t="str">
        <f t="shared" si="41"/>
        <v/>
      </c>
      <c r="DH98" s="144"/>
      <c r="DI98" s="144"/>
      <c r="DJ98" s="144"/>
      <c r="DK98" s="144"/>
      <c r="DL98" s="144"/>
      <c r="DM98" s="144"/>
      <c r="DN98" s="144"/>
      <c r="DO98" s="144"/>
      <c r="DP98" s="144"/>
      <c r="DQ98" s="144"/>
      <c r="DR98" s="144"/>
      <c r="DS98" s="144"/>
      <c r="DT98" s="144"/>
      <c r="DU98" s="144"/>
      <c r="DV98" s="144"/>
      <c r="DW98" s="144"/>
      <c r="DX98" s="144"/>
      <c r="DY98" s="144"/>
      <c r="DZ98" s="144"/>
      <c r="EA98" s="144"/>
      <c r="EB98" s="144"/>
      <c r="EC98" s="144"/>
      <c r="ED98" s="144"/>
      <c r="EE98" s="677" t="str">
        <f t="shared" si="42"/>
        <v/>
      </c>
      <c r="EF98" s="195"/>
      <c r="EG98" s="678" t="str">
        <f t="shared" si="43"/>
        <v/>
      </c>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677" t="str">
        <f t="shared" si="44"/>
        <v/>
      </c>
      <c r="FF98" s="195"/>
      <c r="FG98" s="678" t="str">
        <f t="shared" si="45"/>
        <v/>
      </c>
      <c r="FH98" s="144"/>
      <c r="FI98" s="144"/>
      <c r="FJ98" s="144"/>
      <c r="FK98" s="144"/>
      <c r="FL98" s="144"/>
      <c r="FM98" s="144"/>
      <c r="FN98" s="144"/>
      <c r="FO98" s="144"/>
      <c r="FP98" s="144"/>
      <c r="FQ98" s="144"/>
      <c r="FR98" s="144"/>
      <c r="FS98" s="144"/>
      <c r="FT98" s="144"/>
      <c r="FU98" s="144"/>
      <c r="FV98" s="144"/>
      <c r="FW98" s="144"/>
      <c r="FX98" s="144"/>
      <c r="FY98" s="144"/>
      <c r="FZ98" s="144"/>
      <c r="GA98" s="144"/>
      <c r="GB98" s="144"/>
      <c r="GC98" s="144"/>
      <c r="GD98" s="144"/>
      <c r="GE98" s="677" t="str">
        <f t="shared" si="46"/>
        <v/>
      </c>
      <c r="GF98" s="195"/>
      <c r="GG98" s="678" t="str">
        <f t="shared" si="47"/>
        <v/>
      </c>
      <c r="GH98" s="144"/>
      <c r="GI98" s="144"/>
      <c r="GJ98" s="144"/>
      <c r="GK98" s="144"/>
      <c r="GL98" s="144"/>
      <c r="GM98" s="144"/>
      <c r="GN98" s="144"/>
      <c r="GO98" s="144"/>
      <c r="GP98" s="144"/>
      <c r="GQ98" s="144"/>
      <c r="GR98" s="144"/>
      <c r="GS98" s="144"/>
      <c r="GT98" s="144"/>
      <c r="GU98" s="144"/>
      <c r="GV98" s="144"/>
      <c r="GW98" s="144"/>
      <c r="GX98" s="144"/>
      <c r="GY98" s="144"/>
      <c r="GZ98" s="144"/>
      <c r="HA98" s="144"/>
      <c r="HB98" s="144"/>
      <c r="HC98" s="144"/>
      <c r="HD98" s="144"/>
      <c r="HE98" s="677" t="str">
        <f t="shared" si="48"/>
        <v/>
      </c>
      <c r="HF98" s="195"/>
      <c r="HG98" s="678" t="str">
        <f t="shared" si="49"/>
        <v/>
      </c>
      <c r="HH98" s="144"/>
      <c r="HI98" s="144"/>
      <c r="HJ98" s="144"/>
      <c r="HK98" s="144"/>
      <c r="HL98" s="144"/>
      <c r="HM98" s="144"/>
      <c r="HN98" s="144"/>
      <c r="HO98" s="144"/>
      <c r="HP98" s="144"/>
      <c r="HQ98" s="144"/>
      <c r="HR98" s="144"/>
      <c r="HS98" s="144"/>
      <c r="HT98" s="144"/>
      <c r="HU98" s="144"/>
      <c r="HV98" s="144"/>
      <c r="HW98" s="144"/>
      <c r="HX98" s="144"/>
      <c r="HY98" s="144"/>
      <c r="HZ98" s="144"/>
      <c r="IA98" s="144"/>
      <c r="IB98" s="144"/>
      <c r="IC98" s="144"/>
      <c r="ID98" s="144"/>
      <c r="IE98" s="677" t="str">
        <f t="shared" si="50"/>
        <v/>
      </c>
      <c r="IF98" s="195"/>
      <c r="IG98" s="678" t="str">
        <f t="shared" si="51"/>
        <v/>
      </c>
      <c r="IH98" s="144"/>
      <c r="II98" s="144"/>
      <c r="IJ98" s="144"/>
      <c r="IK98" s="144"/>
      <c r="IL98" s="144"/>
      <c r="IM98" s="144"/>
      <c r="IN98" s="144"/>
      <c r="IO98" s="144"/>
      <c r="IP98" s="144"/>
      <c r="IQ98" s="144"/>
      <c r="IR98" s="144"/>
      <c r="IS98" s="144"/>
      <c r="IT98" s="144"/>
      <c r="IU98" s="144"/>
      <c r="IV98" s="144"/>
      <c r="IW98" s="144"/>
      <c r="IX98" s="144"/>
      <c r="IY98" s="144"/>
      <c r="IZ98" s="144"/>
      <c r="JA98" s="144"/>
      <c r="JB98" s="144"/>
      <c r="JC98" s="144"/>
      <c r="JD98" s="144"/>
      <c r="JE98" s="677" t="str">
        <f t="shared" si="52"/>
        <v/>
      </c>
      <c r="JF98" s="195"/>
      <c r="JG98" s="678" t="str">
        <f t="shared" si="53"/>
        <v/>
      </c>
      <c r="JH98" s="144"/>
      <c r="JI98" s="144"/>
      <c r="JJ98" s="144"/>
      <c r="JK98" s="144"/>
      <c r="JL98" s="144"/>
      <c r="JM98" s="144"/>
      <c r="JN98" s="144"/>
      <c r="JO98" s="144"/>
      <c r="JP98" s="144"/>
      <c r="JQ98" s="144"/>
      <c r="JR98" s="144"/>
      <c r="JS98" s="144"/>
      <c r="JT98" s="144"/>
      <c r="JU98" s="144"/>
      <c r="JV98" s="144"/>
      <c r="JW98" s="144"/>
      <c r="JX98" s="144"/>
      <c r="JY98" s="144"/>
      <c r="JZ98" s="144"/>
      <c r="KA98" s="144"/>
      <c r="KB98" s="144"/>
      <c r="KC98" s="144"/>
      <c r="KD98" s="144"/>
      <c r="KE98" s="677" t="str">
        <f t="shared" si="54"/>
        <v/>
      </c>
    </row>
    <row r="99" spans="2:291" ht="15" customHeight="1">
      <c r="B99" s="310">
        <v>77</v>
      </c>
      <c r="C99" s="303"/>
      <c r="D99" s="675"/>
      <c r="E99" s="144"/>
      <c r="F99" s="144"/>
      <c r="G99" s="678" t="str">
        <f t="shared" si="33"/>
        <v/>
      </c>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677" t="str">
        <f t="shared" si="34"/>
        <v/>
      </c>
      <c r="AF99" s="195"/>
      <c r="AG99" s="678" t="str">
        <f t="shared" si="35"/>
        <v/>
      </c>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677" t="str">
        <f t="shared" si="36"/>
        <v/>
      </c>
      <c r="BF99" s="195"/>
      <c r="BG99" s="678" t="str">
        <f t="shared" si="37"/>
        <v/>
      </c>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677" t="str">
        <f t="shared" si="38"/>
        <v/>
      </c>
      <c r="CF99" s="195"/>
      <c r="CG99" s="678" t="str">
        <f t="shared" si="39"/>
        <v/>
      </c>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677" t="str">
        <f t="shared" si="40"/>
        <v/>
      </c>
      <c r="DF99" s="195"/>
      <c r="DG99" s="678" t="str">
        <f t="shared" si="41"/>
        <v/>
      </c>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144"/>
      <c r="EE99" s="677" t="str">
        <f t="shared" si="42"/>
        <v/>
      </c>
      <c r="EF99" s="195"/>
      <c r="EG99" s="678" t="str">
        <f t="shared" si="43"/>
        <v/>
      </c>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677" t="str">
        <f t="shared" si="44"/>
        <v/>
      </c>
      <c r="FF99" s="195"/>
      <c r="FG99" s="678" t="str">
        <f t="shared" si="45"/>
        <v/>
      </c>
      <c r="FH99" s="144"/>
      <c r="FI99" s="144"/>
      <c r="FJ99" s="144"/>
      <c r="FK99" s="144"/>
      <c r="FL99" s="144"/>
      <c r="FM99" s="144"/>
      <c r="FN99" s="144"/>
      <c r="FO99" s="144"/>
      <c r="FP99" s="144"/>
      <c r="FQ99" s="144"/>
      <c r="FR99" s="144"/>
      <c r="FS99" s="144"/>
      <c r="FT99" s="144"/>
      <c r="FU99" s="144"/>
      <c r="FV99" s="144"/>
      <c r="FW99" s="144"/>
      <c r="FX99" s="144"/>
      <c r="FY99" s="144"/>
      <c r="FZ99" s="144"/>
      <c r="GA99" s="144"/>
      <c r="GB99" s="144"/>
      <c r="GC99" s="144"/>
      <c r="GD99" s="144"/>
      <c r="GE99" s="677" t="str">
        <f t="shared" si="46"/>
        <v/>
      </c>
      <c r="GF99" s="195"/>
      <c r="GG99" s="678" t="str">
        <f t="shared" si="47"/>
        <v/>
      </c>
      <c r="GH99" s="144"/>
      <c r="GI99" s="144"/>
      <c r="GJ99" s="144"/>
      <c r="GK99" s="144"/>
      <c r="GL99" s="144"/>
      <c r="GM99" s="144"/>
      <c r="GN99" s="144"/>
      <c r="GO99" s="144"/>
      <c r="GP99" s="144"/>
      <c r="GQ99" s="144"/>
      <c r="GR99" s="144"/>
      <c r="GS99" s="144"/>
      <c r="GT99" s="144"/>
      <c r="GU99" s="144"/>
      <c r="GV99" s="144"/>
      <c r="GW99" s="144"/>
      <c r="GX99" s="144"/>
      <c r="GY99" s="144"/>
      <c r="GZ99" s="144"/>
      <c r="HA99" s="144"/>
      <c r="HB99" s="144"/>
      <c r="HC99" s="144"/>
      <c r="HD99" s="144"/>
      <c r="HE99" s="677" t="str">
        <f t="shared" si="48"/>
        <v/>
      </c>
      <c r="HF99" s="195"/>
      <c r="HG99" s="678" t="str">
        <f t="shared" si="49"/>
        <v/>
      </c>
      <c r="HH99" s="144"/>
      <c r="HI99" s="144"/>
      <c r="HJ99" s="144"/>
      <c r="HK99" s="144"/>
      <c r="HL99" s="144"/>
      <c r="HM99" s="144"/>
      <c r="HN99" s="144"/>
      <c r="HO99" s="144"/>
      <c r="HP99" s="144"/>
      <c r="HQ99" s="144"/>
      <c r="HR99" s="144"/>
      <c r="HS99" s="144"/>
      <c r="HT99" s="144"/>
      <c r="HU99" s="144"/>
      <c r="HV99" s="144"/>
      <c r="HW99" s="144"/>
      <c r="HX99" s="144"/>
      <c r="HY99" s="144"/>
      <c r="HZ99" s="144"/>
      <c r="IA99" s="144"/>
      <c r="IB99" s="144"/>
      <c r="IC99" s="144"/>
      <c r="ID99" s="144"/>
      <c r="IE99" s="677" t="str">
        <f t="shared" si="50"/>
        <v/>
      </c>
      <c r="IF99" s="195"/>
      <c r="IG99" s="678" t="str">
        <f t="shared" si="51"/>
        <v/>
      </c>
      <c r="IH99" s="144"/>
      <c r="II99" s="144"/>
      <c r="IJ99" s="144"/>
      <c r="IK99" s="144"/>
      <c r="IL99" s="144"/>
      <c r="IM99" s="144"/>
      <c r="IN99" s="144"/>
      <c r="IO99" s="144"/>
      <c r="IP99" s="144"/>
      <c r="IQ99" s="144"/>
      <c r="IR99" s="144"/>
      <c r="IS99" s="144"/>
      <c r="IT99" s="144"/>
      <c r="IU99" s="144"/>
      <c r="IV99" s="144"/>
      <c r="IW99" s="144"/>
      <c r="IX99" s="144"/>
      <c r="IY99" s="144"/>
      <c r="IZ99" s="144"/>
      <c r="JA99" s="144"/>
      <c r="JB99" s="144"/>
      <c r="JC99" s="144"/>
      <c r="JD99" s="144"/>
      <c r="JE99" s="677" t="str">
        <f t="shared" si="52"/>
        <v/>
      </c>
      <c r="JF99" s="195"/>
      <c r="JG99" s="678" t="str">
        <f t="shared" si="53"/>
        <v/>
      </c>
      <c r="JH99" s="144"/>
      <c r="JI99" s="144"/>
      <c r="JJ99" s="144"/>
      <c r="JK99" s="144"/>
      <c r="JL99" s="144"/>
      <c r="JM99" s="144"/>
      <c r="JN99" s="144"/>
      <c r="JO99" s="144"/>
      <c r="JP99" s="144"/>
      <c r="JQ99" s="144"/>
      <c r="JR99" s="144"/>
      <c r="JS99" s="144"/>
      <c r="JT99" s="144"/>
      <c r="JU99" s="144"/>
      <c r="JV99" s="144"/>
      <c r="JW99" s="144"/>
      <c r="JX99" s="144"/>
      <c r="JY99" s="144"/>
      <c r="JZ99" s="144"/>
      <c r="KA99" s="144"/>
      <c r="KB99" s="144"/>
      <c r="KC99" s="144"/>
      <c r="KD99" s="144"/>
      <c r="KE99" s="677" t="str">
        <f t="shared" si="54"/>
        <v/>
      </c>
    </row>
    <row r="100" spans="2:291" ht="15" customHeight="1">
      <c r="B100" s="310">
        <v>78</v>
      </c>
      <c r="C100" s="303"/>
      <c r="D100" s="675"/>
      <c r="E100" s="144"/>
      <c r="F100" s="144"/>
      <c r="G100" s="678" t="str">
        <f t="shared" si="33"/>
        <v/>
      </c>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677" t="str">
        <f t="shared" si="34"/>
        <v/>
      </c>
      <c r="AF100" s="195"/>
      <c r="AG100" s="678" t="str">
        <f t="shared" si="35"/>
        <v/>
      </c>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677" t="str">
        <f t="shared" si="36"/>
        <v/>
      </c>
      <c r="BF100" s="195"/>
      <c r="BG100" s="678" t="str">
        <f t="shared" si="37"/>
        <v/>
      </c>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677" t="str">
        <f t="shared" si="38"/>
        <v/>
      </c>
      <c r="CF100" s="195"/>
      <c r="CG100" s="678" t="str">
        <f t="shared" si="39"/>
        <v/>
      </c>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677" t="str">
        <f t="shared" si="40"/>
        <v/>
      </c>
      <c r="DF100" s="195"/>
      <c r="DG100" s="678" t="str">
        <f t="shared" si="41"/>
        <v/>
      </c>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144"/>
      <c r="EE100" s="677" t="str">
        <f t="shared" si="42"/>
        <v/>
      </c>
      <c r="EF100" s="195"/>
      <c r="EG100" s="678" t="str">
        <f t="shared" si="43"/>
        <v/>
      </c>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677" t="str">
        <f t="shared" si="44"/>
        <v/>
      </c>
      <c r="FF100" s="195"/>
      <c r="FG100" s="678" t="str">
        <f t="shared" si="45"/>
        <v/>
      </c>
      <c r="FH100" s="144"/>
      <c r="FI100" s="144"/>
      <c r="FJ100" s="144"/>
      <c r="FK100" s="144"/>
      <c r="FL100" s="144"/>
      <c r="FM100" s="144"/>
      <c r="FN100" s="144"/>
      <c r="FO100" s="144"/>
      <c r="FP100" s="144"/>
      <c r="FQ100" s="144"/>
      <c r="FR100" s="144"/>
      <c r="FS100" s="144"/>
      <c r="FT100" s="144"/>
      <c r="FU100" s="144"/>
      <c r="FV100" s="144"/>
      <c r="FW100" s="144"/>
      <c r="FX100" s="144"/>
      <c r="FY100" s="144"/>
      <c r="FZ100" s="144"/>
      <c r="GA100" s="144"/>
      <c r="GB100" s="144"/>
      <c r="GC100" s="144"/>
      <c r="GD100" s="144"/>
      <c r="GE100" s="677" t="str">
        <f t="shared" si="46"/>
        <v/>
      </c>
      <c r="GF100" s="195"/>
      <c r="GG100" s="678" t="str">
        <f t="shared" si="47"/>
        <v/>
      </c>
      <c r="GH100" s="144"/>
      <c r="GI100" s="144"/>
      <c r="GJ100" s="144"/>
      <c r="GK100" s="144"/>
      <c r="GL100" s="144"/>
      <c r="GM100" s="144"/>
      <c r="GN100" s="144"/>
      <c r="GO100" s="144"/>
      <c r="GP100" s="144"/>
      <c r="GQ100" s="144"/>
      <c r="GR100" s="144"/>
      <c r="GS100" s="144"/>
      <c r="GT100" s="144"/>
      <c r="GU100" s="144"/>
      <c r="GV100" s="144"/>
      <c r="GW100" s="144"/>
      <c r="GX100" s="144"/>
      <c r="GY100" s="144"/>
      <c r="GZ100" s="144"/>
      <c r="HA100" s="144"/>
      <c r="HB100" s="144"/>
      <c r="HC100" s="144"/>
      <c r="HD100" s="144"/>
      <c r="HE100" s="677" t="str">
        <f t="shared" si="48"/>
        <v/>
      </c>
      <c r="HF100" s="195"/>
      <c r="HG100" s="678" t="str">
        <f t="shared" si="49"/>
        <v/>
      </c>
      <c r="HH100" s="144"/>
      <c r="HI100" s="144"/>
      <c r="HJ100" s="144"/>
      <c r="HK100" s="144"/>
      <c r="HL100" s="144"/>
      <c r="HM100" s="144"/>
      <c r="HN100" s="144"/>
      <c r="HO100" s="144"/>
      <c r="HP100" s="144"/>
      <c r="HQ100" s="144"/>
      <c r="HR100" s="144"/>
      <c r="HS100" s="144"/>
      <c r="HT100" s="144"/>
      <c r="HU100" s="144"/>
      <c r="HV100" s="144"/>
      <c r="HW100" s="144"/>
      <c r="HX100" s="144"/>
      <c r="HY100" s="144"/>
      <c r="HZ100" s="144"/>
      <c r="IA100" s="144"/>
      <c r="IB100" s="144"/>
      <c r="IC100" s="144"/>
      <c r="ID100" s="144"/>
      <c r="IE100" s="677" t="str">
        <f t="shared" si="50"/>
        <v/>
      </c>
      <c r="IF100" s="195"/>
      <c r="IG100" s="678" t="str">
        <f t="shared" si="51"/>
        <v/>
      </c>
      <c r="IH100" s="144"/>
      <c r="II100" s="144"/>
      <c r="IJ100" s="144"/>
      <c r="IK100" s="144"/>
      <c r="IL100" s="144"/>
      <c r="IM100" s="144"/>
      <c r="IN100" s="144"/>
      <c r="IO100" s="144"/>
      <c r="IP100" s="144"/>
      <c r="IQ100" s="144"/>
      <c r="IR100" s="144"/>
      <c r="IS100" s="144"/>
      <c r="IT100" s="144"/>
      <c r="IU100" s="144"/>
      <c r="IV100" s="144"/>
      <c r="IW100" s="144"/>
      <c r="IX100" s="144"/>
      <c r="IY100" s="144"/>
      <c r="IZ100" s="144"/>
      <c r="JA100" s="144"/>
      <c r="JB100" s="144"/>
      <c r="JC100" s="144"/>
      <c r="JD100" s="144"/>
      <c r="JE100" s="677" t="str">
        <f t="shared" si="52"/>
        <v/>
      </c>
      <c r="JF100" s="195"/>
      <c r="JG100" s="678" t="str">
        <f t="shared" si="53"/>
        <v/>
      </c>
      <c r="JH100" s="144"/>
      <c r="JI100" s="144"/>
      <c r="JJ100" s="144"/>
      <c r="JK100" s="144"/>
      <c r="JL100" s="144"/>
      <c r="JM100" s="144"/>
      <c r="JN100" s="144"/>
      <c r="JO100" s="144"/>
      <c r="JP100" s="144"/>
      <c r="JQ100" s="144"/>
      <c r="JR100" s="144"/>
      <c r="JS100" s="144"/>
      <c r="JT100" s="144"/>
      <c r="JU100" s="144"/>
      <c r="JV100" s="144"/>
      <c r="JW100" s="144"/>
      <c r="JX100" s="144"/>
      <c r="JY100" s="144"/>
      <c r="JZ100" s="144"/>
      <c r="KA100" s="144"/>
      <c r="KB100" s="144"/>
      <c r="KC100" s="144"/>
      <c r="KD100" s="144"/>
      <c r="KE100" s="677" t="str">
        <f t="shared" si="54"/>
        <v/>
      </c>
    </row>
    <row r="101" spans="2:291" ht="15" customHeight="1">
      <c r="B101" s="310">
        <v>79</v>
      </c>
      <c r="C101" s="303"/>
      <c r="D101" s="675"/>
      <c r="E101" s="144"/>
      <c r="F101" s="144"/>
      <c r="G101" s="678" t="str">
        <f t="shared" si="33"/>
        <v/>
      </c>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677" t="str">
        <f t="shared" si="34"/>
        <v/>
      </c>
      <c r="AF101" s="195"/>
      <c r="AG101" s="678" t="str">
        <f t="shared" si="35"/>
        <v/>
      </c>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677" t="str">
        <f t="shared" si="36"/>
        <v/>
      </c>
      <c r="BF101" s="195"/>
      <c r="BG101" s="678" t="str">
        <f t="shared" si="37"/>
        <v/>
      </c>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677" t="str">
        <f t="shared" si="38"/>
        <v/>
      </c>
      <c r="CF101" s="195"/>
      <c r="CG101" s="678" t="str">
        <f t="shared" si="39"/>
        <v/>
      </c>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677" t="str">
        <f t="shared" si="40"/>
        <v/>
      </c>
      <c r="DF101" s="195"/>
      <c r="DG101" s="678" t="str">
        <f t="shared" si="41"/>
        <v/>
      </c>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144"/>
      <c r="EE101" s="677" t="str">
        <f t="shared" si="42"/>
        <v/>
      </c>
      <c r="EF101" s="195"/>
      <c r="EG101" s="678" t="str">
        <f t="shared" si="43"/>
        <v/>
      </c>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677" t="str">
        <f t="shared" si="44"/>
        <v/>
      </c>
      <c r="FF101" s="195"/>
      <c r="FG101" s="678" t="str">
        <f t="shared" si="45"/>
        <v/>
      </c>
      <c r="FH101" s="144"/>
      <c r="FI101" s="144"/>
      <c r="FJ101" s="144"/>
      <c r="FK101" s="144"/>
      <c r="FL101" s="144"/>
      <c r="FM101" s="144"/>
      <c r="FN101" s="144"/>
      <c r="FO101" s="144"/>
      <c r="FP101" s="144"/>
      <c r="FQ101" s="144"/>
      <c r="FR101" s="144"/>
      <c r="FS101" s="144"/>
      <c r="FT101" s="144"/>
      <c r="FU101" s="144"/>
      <c r="FV101" s="144"/>
      <c r="FW101" s="144"/>
      <c r="FX101" s="144"/>
      <c r="FY101" s="144"/>
      <c r="FZ101" s="144"/>
      <c r="GA101" s="144"/>
      <c r="GB101" s="144"/>
      <c r="GC101" s="144"/>
      <c r="GD101" s="144"/>
      <c r="GE101" s="677" t="str">
        <f t="shared" si="46"/>
        <v/>
      </c>
      <c r="GF101" s="195"/>
      <c r="GG101" s="678" t="str">
        <f t="shared" si="47"/>
        <v/>
      </c>
      <c r="GH101" s="144"/>
      <c r="GI101" s="144"/>
      <c r="GJ101" s="144"/>
      <c r="GK101" s="144"/>
      <c r="GL101" s="144"/>
      <c r="GM101" s="144"/>
      <c r="GN101" s="144"/>
      <c r="GO101" s="144"/>
      <c r="GP101" s="144"/>
      <c r="GQ101" s="144"/>
      <c r="GR101" s="144"/>
      <c r="GS101" s="144"/>
      <c r="GT101" s="144"/>
      <c r="GU101" s="144"/>
      <c r="GV101" s="144"/>
      <c r="GW101" s="144"/>
      <c r="GX101" s="144"/>
      <c r="GY101" s="144"/>
      <c r="GZ101" s="144"/>
      <c r="HA101" s="144"/>
      <c r="HB101" s="144"/>
      <c r="HC101" s="144"/>
      <c r="HD101" s="144"/>
      <c r="HE101" s="677" t="str">
        <f t="shared" si="48"/>
        <v/>
      </c>
      <c r="HF101" s="195"/>
      <c r="HG101" s="678" t="str">
        <f t="shared" si="49"/>
        <v/>
      </c>
      <c r="HH101" s="144"/>
      <c r="HI101" s="144"/>
      <c r="HJ101" s="144"/>
      <c r="HK101" s="144"/>
      <c r="HL101" s="144"/>
      <c r="HM101" s="144"/>
      <c r="HN101" s="144"/>
      <c r="HO101" s="144"/>
      <c r="HP101" s="144"/>
      <c r="HQ101" s="144"/>
      <c r="HR101" s="144"/>
      <c r="HS101" s="144"/>
      <c r="HT101" s="144"/>
      <c r="HU101" s="144"/>
      <c r="HV101" s="144"/>
      <c r="HW101" s="144"/>
      <c r="HX101" s="144"/>
      <c r="HY101" s="144"/>
      <c r="HZ101" s="144"/>
      <c r="IA101" s="144"/>
      <c r="IB101" s="144"/>
      <c r="IC101" s="144"/>
      <c r="ID101" s="144"/>
      <c r="IE101" s="677" t="str">
        <f t="shared" si="50"/>
        <v/>
      </c>
      <c r="IF101" s="195"/>
      <c r="IG101" s="678" t="str">
        <f t="shared" si="51"/>
        <v/>
      </c>
      <c r="IH101" s="144"/>
      <c r="II101" s="144"/>
      <c r="IJ101" s="144"/>
      <c r="IK101" s="144"/>
      <c r="IL101" s="144"/>
      <c r="IM101" s="144"/>
      <c r="IN101" s="144"/>
      <c r="IO101" s="144"/>
      <c r="IP101" s="144"/>
      <c r="IQ101" s="144"/>
      <c r="IR101" s="144"/>
      <c r="IS101" s="144"/>
      <c r="IT101" s="144"/>
      <c r="IU101" s="144"/>
      <c r="IV101" s="144"/>
      <c r="IW101" s="144"/>
      <c r="IX101" s="144"/>
      <c r="IY101" s="144"/>
      <c r="IZ101" s="144"/>
      <c r="JA101" s="144"/>
      <c r="JB101" s="144"/>
      <c r="JC101" s="144"/>
      <c r="JD101" s="144"/>
      <c r="JE101" s="677" t="str">
        <f t="shared" si="52"/>
        <v/>
      </c>
      <c r="JF101" s="195"/>
      <c r="JG101" s="678" t="str">
        <f t="shared" si="53"/>
        <v/>
      </c>
      <c r="JH101" s="144"/>
      <c r="JI101" s="144"/>
      <c r="JJ101" s="144"/>
      <c r="JK101" s="144"/>
      <c r="JL101" s="144"/>
      <c r="JM101" s="144"/>
      <c r="JN101" s="144"/>
      <c r="JO101" s="144"/>
      <c r="JP101" s="144"/>
      <c r="JQ101" s="144"/>
      <c r="JR101" s="144"/>
      <c r="JS101" s="144"/>
      <c r="JT101" s="144"/>
      <c r="JU101" s="144"/>
      <c r="JV101" s="144"/>
      <c r="JW101" s="144"/>
      <c r="JX101" s="144"/>
      <c r="JY101" s="144"/>
      <c r="JZ101" s="144"/>
      <c r="KA101" s="144"/>
      <c r="KB101" s="144"/>
      <c r="KC101" s="144"/>
      <c r="KD101" s="144"/>
      <c r="KE101" s="677" t="str">
        <f t="shared" si="54"/>
        <v/>
      </c>
    </row>
    <row r="102" spans="2:291" ht="15" customHeight="1">
      <c r="B102" s="310">
        <v>80</v>
      </c>
      <c r="C102" s="303"/>
      <c r="D102" s="675"/>
      <c r="E102" s="144"/>
      <c r="F102" s="144"/>
      <c r="G102" s="678" t="str">
        <f t="shared" si="33"/>
        <v/>
      </c>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677" t="str">
        <f t="shared" si="34"/>
        <v/>
      </c>
      <c r="AF102" s="195"/>
      <c r="AG102" s="678" t="str">
        <f t="shared" si="35"/>
        <v/>
      </c>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677" t="str">
        <f t="shared" si="36"/>
        <v/>
      </c>
      <c r="BF102" s="195"/>
      <c r="BG102" s="678" t="str">
        <f t="shared" si="37"/>
        <v/>
      </c>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677" t="str">
        <f t="shared" si="38"/>
        <v/>
      </c>
      <c r="CF102" s="195"/>
      <c r="CG102" s="678" t="str">
        <f t="shared" si="39"/>
        <v/>
      </c>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677" t="str">
        <f t="shared" si="40"/>
        <v/>
      </c>
      <c r="DF102" s="195"/>
      <c r="DG102" s="678" t="str">
        <f t="shared" si="41"/>
        <v/>
      </c>
      <c r="DH102" s="144"/>
      <c r="DI102" s="144"/>
      <c r="DJ102" s="144"/>
      <c r="DK102" s="144"/>
      <c r="DL102" s="144"/>
      <c r="DM102" s="144"/>
      <c r="DN102" s="144"/>
      <c r="DO102" s="144"/>
      <c r="DP102" s="144"/>
      <c r="DQ102" s="144"/>
      <c r="DR102" s="144"/>
      <c r="DS102" s="144"/>
      <c r="DT102" s="144"/>
      <c r="DU102" s="144"/>
      <c r="DV102" s="144"/>
      <c r="DW102" s="144"/>
      <c r="DX102" s="144"/>
      <c r="DY102" s="144"/>
      <c r="DZ102" s="144"/>
      <c r="EA102" s="144"/>
      <c r="EB102" s="144"/>
      <c r="EC102" s="144"/>
      <c r="ED102" s="144"/>
      <c r="EE102" s="677" t="str">
        <f t="shared" si="42"/>
        <v/>
      </c>
      <c r="EF102" s="195"/>
      <c r="EG102" s="678" t="str">
        <f t="shared" si="43"/>
        <v/>
      </c>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677" t="str">
        <f t="shared" si="44"/>
        <v/>
      </c>
      <c r="FF102" s="195"/>
      <c r="FG102" s="678" t="str">
        <f t="shared" si="45"/>
        <v/>
      </c>
      <c r="FH102" s="144"/>
      <c r="FI102" s="144"/>
      <c r="FJ102" s="144"/>
      <c r="FK102" s="144"/>
      <c r="FL102" s="144"/>
      <c r="FM102" s="144"/>
      <c r="FN102" s="144"/>
      <c r="FO102" s="144"/>
      <c r="FP102" s="144"/>
      <c r="FQ102" s="144"/>
      <c r="FR102" s="144"/>
      <c r="FS102" s="144"/>
      <c r="FT102" s="144"/>
      <c r="FU102" s="144"/>
      <c r="FV102" s="144"/>
      <c r="FW102" s="144"/>
      <c r="FX102" s="144"/>
      <c r="FY102" s="144"/>
      <c r="FZ102" s="144"/>
      <c r="GA102" s="144"/>
      <c r="GB102" s="144"/>
      <c r="GC102" s="144"/>
      <c r="GD102" s="144"/>
      <c r="GE102" s="677" t="str">
        <f t="shared" si="46"/>
        <v/>
      </c>
      <c r="GF102" s="195"/>
      <c r="GG102" s="678" t="str">
        <f t="shared" si="47"/>
        <v/>
      </c>
      <c r="GH102" s="144"/>
      <c r="GI102" s="144"/>
      <c r="GJ102" s="144"/>
      <c r="GK102" s="144"/>
      <c r="GL102" s="144"/>
      <c r="GM102" s="144"/>
      <c r="GN102" s="144"/>
      <c r="GO102" s="144"/>
      <c r="GP102" s="144"/>
      <c r="GQ102" s="144"/>
      <c r="GR102" s="144"/>
      <c r="GS102" s="144"/>
      <c r="GT102" s="144"/>
      <c r="GU102" s="144"/>
      <c r="GV102" s="144"/>
      <c r="GW102" s="144"/>
      <c r="GX102" s="144"/>
      <c r="GY102" s="144"/>
      <c r="GZ102" s="144"/>
      <c r="HA102" s="144"/>
      <c r="HB102" s="144"/>
      <c r="HC102" s="144"/>
      <c r="HD102" s="144"/>
      <c r="HE102" s="677" t="str">
        <f t="shared" si="48"/>
        <v/>
      </c>
      <c r="HF102" s="195"/>
      <c r="HG102" s="678" t="str">
        <f t="shared" si="49"/>
        <v/>
      </c>
      <c r="HH102" s="144"/>
      <c r="HI102" s="144"/>
      <c r="HJ102" s="144"/>
      <c r="HK102" s="144"/>
      <c r="HL102" s="144"/>
      <c r="HM102" s="144"/>
      <c r="HN102" s="144"/>
      <c r="HO102" s="144"/>
      <c r="HP102" s="144"/>
      <c r="HQ102" s="144"/>
      <c r="HR102" s="144"/>
      <c r="HS102" s="144"/>
      <c r="HT102" s="144"/>
      <c r="HU102" s="144"/>
      <c r="HV102" s="144"/>
      <c r="HW102" s="144"/>
      <c r="HX102" s="144"/>
      <c r="HY102" s="144"/>
      <c r="HZ102" s="144"/>
      <c r="IA102" s="144"/>
      <c r="IB102" s="144"/>
      <c r="IC102" s="144"/>
      <c r="ID102" s="144"/>
      <c r="IE102" s="677" t="str">
        <f t="shared" si="50"/>
        <v/>
      </c>
      <c r="IF102" s="195"/>
      <c r="IG102" s="678" t="str">
        <f t="shared" si="51"/>
        <v/>
      </c>
      <c r="IH102" s="144"/>
      <c r="II102" s="144"/>
      <c r="IJ102" s="144"/>
      <c r="IK102" s="144"/>
      <c r="IL102" s="144"/>
      <c r="IM102" s="144"/>
      <c r="IN102" s="144"/>
      <c r="IO102" s="144"/>
      <c r="IP102" s="144"/>
      <c r="IQ102" s="144"/>
      <c r="IR102" s="144"/>
      <c r="IS102" s="144"/>
      <c r="IT102" s="144"/>
      <c r="IU102" s="144"/>
      <c r="IV102" s="144"/>
      <c r="IW102" s="144"/>
      <c r="IX102" s="144"/>
      <c r="IY102" s="144"/>
      <c r="IZ102" s="144"/>
      <c r="JA102" s="144"/>
      <c r="JB102" s="144"/>
      <c r="JC102" s="144"/>
      <c r="JD102" s="144"/>
      <c r="JE102" s="677" t="str">
        <f t="shared" si="52"/>
        <v/>
      </c>
      <c r="JF102" s="195"/>
      <c r="JG102" s="678" t="str">
        <f t="shared" si="53"/>
        <v/>
      </c>
      <c r="JH102" s="144"/>
      <c r="JI102" s="144"/>
      <c r="JJ102" s="144"/>
      <c r="JK102" s="144"/>
      <c r="JL102" s="144"/>
      <c r="JM102" s="144"/>
      <c r="JN102" s="144"/>
      <c r="JO102" s="144"/>
      <c r="JP102" s="144"/>
      <c r="JQ102" s="144"/>
      <c r="JR102" s="144"/>
      <c r="JS102" s="144"/>
      <c r="JT102" s="144"/>
      <c r="JU102" s="144"/>
      <c r="JV102" s="144"/>
      <c r="JW102" s="144"/>
      <c r="JX102" s="144"/>
      <c r="JY102" s="144"/>
      <c r="JZ102" s="144"/>
      <c r="KA102" s="144"/>
      <c r="KB102" s="144"/>
      <c r="KC102" s="144"/>
      <c r="KD102" s="144"/>
      <c r="KE102" s="677" t="str">
        <f t="shared" si="54"/>
        <v/>
      </c>
    </row>
    <row r="103" spans="2:291" ht="15" customHeight="1">
      <c r="B103" s="310">
        <v>81</v>
      </c>
      <c r="C103" s="303"/>
      <c r="D103" s="675"/>
      <c r="E103" s="144"/>
      <c r="F103" s="144"/>
      <c r="G103" s="678" t="str">
        <f t="shared" si="33"/>
        <v/>
      </c>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677" t="str">
        <f t="shared" si="34"/>
        <v/>
      </c>
      <c r="AF103" s="195"/>
      <c r="AG103" s="678" t="str">
        <f t="shared" si="35"/>
        <v/>
      </c>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677" t="str">
        <f t="shared" si="36"/>
        <v/>
      </c>
      <c r="BF103" s="195"/>
      <c r="BG103" s="678" t="str">
        <f t="shared" si="37"/>
        <v/>
      </c>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677" t="str">
        <f t="shared" si="38"/>
        <v/>
      </c>
      <c r="CF103" s="195"/>
      <c r="CG103" s="678" t="str">
        <f t="shared" si="39"/>
        <v/>
      </c>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677" t="str">
        <f t="shared" si="40"/>
        <v/>
      </c>
      <c r="DF103" s="195"/>
      <c r="DG103" s="678" t="str">
        <f t="shared" si="41"/>
        <v/>
      </c>
      <c r="DH103" s="144"/>
      <c r="DI103" s="144"/>
      <c r="DJ103" s="144"/>
      <c r="DK103" s="144"/>
      <c r="DL103" s="144"/>
      <c r="DM103" s="144"/>
      <c r="DN103" s="144"/>
      <c r="DO103" s="144"/>
      <c r="DP103" s="144"/>
      <c r="DQ103" s="144"/>
      <c r="DR103" s="144"/>
      <c r="DS103" s="144"/>
      <c r="DT103" s="144"/>
      <c r="DU103" s="144"/>
      <c r="DV103" s="144"/>
      <c r="DW103" s="144"/>
      <c r="DX103" s="144"/>
      <c r="DY103" s="144"/>
      <c r="DZ103" s="144"/>
      <c r="EA103" s="144"/>
      <c r="EB103" s="144"/>
      <c r="EC103" s="144"/>
      <c r="ED103" s="144"/>
      <c r="EE103" s="677" t="str">
        <f t="shared" si="42"/>
        <v/>
      </c>
      <c r="EF103" s="195"/>
      <c r="EG103" s="678" t="str">
        <f t="shared" si="43"/>
        <v/>
      </c>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677" t="str">
        <f t="shared" si="44"/>
        <v/>
      </c>
      <c r="FF103" s="195"/>
      <c r="FG103" s="678" t="str">
        <f t="shared" si="45"/>
        <v/>
      </c>
      <c r="FH103" s="144"/>
      <c r="FI103" s="144"/>
      <c r="FJ103" s="144"/>
      <c r="FK103" s="144"/>
      <c r="FL103" s="144"/>
      <c r="FM103" s="144"/>
      <c r="FN103" s="144"/>
      <c r="FO103" s="144"/>
      <c r="FP103" s="144"/>
      <c r="FQ103" s="144"/>
      <c r="FR103" s="144"/>
      <c r="FS103" s="144"/>
      <c r="FT103" s="144"/>
      <c r="FU103" s="144"/>
      <c r="FV103" s="144"/>
      <c r="FW103" s="144"/>
      <c r="FX103" s="144"/>
      <c r="FY103" s="144"/>
      <c r="FZ103" s="144"/>
      <c r="GA103" s="144"/>
      <c r="GB103" s="144"/>
      <c r="GC103" s="144"/>
      <c r="GD103" s="144"/>
      <c r="GE103" s="677" t="str">
        <f t="shared" si="46"/>
        <v/>
      </c>
      <c r="GF103" s="195"/>
      <c r="GG103" s="678" t="str">
        <f t="shared" si="47"/>
        <v/>
      </c>
      <c r="GH103" s="144"/>
      <c r="GI103" s="144"/>
      <c r="GJ103" s="144"/>
      <c r="GK103" s="144"/>
      <c r="GL103" s="144"/>
      <c r="GM103" s="144"/>
      <c r="GN103" s="144"/>
      <c r="GO103" s="144"/>
      <c r="GP103" s="144"/>
      <c r="GQ103" s="144"/>
      <c r="GR103" s="144"/>
      <c r="GS103" s="144"/>
      <c r="GT103" s="144"/>
      <c r="GU103" s="144"/>
      <c r="GV103" s="144"/>
      <c r="GW103" s="144"/>
      <c r="GX103" s="144"/>
      <c r="GY103" s="144"/>
      <c r="GZ103" s="144"/>
      <c r="HA103" s="144"/>
      <c r="HB103" s="144"/>
      <c r="HC103" s="144"/>
      <c r="HD103" s="144"/>
      <c r="HE103" s="677" t="str">
        <f t="shared" si="48"/>
        <v/>
      </c>
      <c r="HF103" s="195"/>
      <c r="HG103" s="678" t="str">
        <f t="shared" si="49"/>
        <v/>
      </c>
      <c r="HH103" s="144"/>
      <c r="HI103" s="144"/>
      <c r="HJ103" s="144"/>
      <c r="HK103" s="144"/>
      <c r="HL103" s="144"/>
      <c r="HM103" s="144"/>
      <c r="HN103" s="144"/>
      <c r="HO103" s="144"/>
      <c r="HP103" s="144"/>
      <c r="HQ103" s="144"/>
      <c r="HR103" s="144"/>
      <c r="HS103" s="144"/>
      <c r="HT103" s="144"/>
      <c r="HU103" s="144"/>
      <c r="HV103" s="144"/>
      <c r="HW103" s="144"/>
      <c r="HX103" s="144"/>
      <c r="HY103" s="144"/>
      <c r="HZ103" s="144"/>
      <c r="IA103" s="144"/>
      <c r="IB103" s="144"/>
      <c r="IC103" s="144"/>
      <c r="ID103" s="144"/>
      <c r="IE103" s="677" t="str">
        <f t="shared" si="50"/>
        <v/>
      </c>
      <c r="IF103" s="195"/>
      <c r="IG103" s="678" t="str">
        <f t="shared" si="51"/>
        <v/>
      </c>
      <c r="IH103" s="144"/>
      <c r="II103" s="144"/>
      <c r="IJ103" s="144"/>
      <c r="IK103" s="144"/>
      <c r="IL103" s="144"/>
      <c r="IM103" s="144"/>
      <c r="IN103" s="144"/>
      <c r="IO103" s="144"/>
      <c r="IP103" s="144"/>
      <c r="IQ103" s="144"/>
      <c r="IR103" s="144"/>
      <c r="IS103" s="144"/>
      <c r="IT103" s="144"/>
      <c r="IU103" s="144"/>
      <c r="IV103" s="144"/>
      <c r="IW103" s="144"/>
      <c r="IX103" s="144"/>
      <c r="IY103" s="144"/>
      <c r="IZ103" s="144"/>
      <c r="JA103" s="144"/>
      <c r="JB103" s="144"/>
      <c r="JC103" s="144"/>
      <c r="JD103" s="144"/>
      <c r="JE103" s="677" t="str">
        <f t="shared" si="52"/>
        <v/>
      </c>
      <c r="JF103" s="195"/>
      <c r="JG103" s="678" t="str">
        <f t="shared" si="53"/>
        <v/>
      </c>
      <c r="JH103" s="144"/>
      <c r="JI103" s="144"/>
      <c r="JJ103" s="144"/>
      <c r="JK103" s="144"/>
      <c r="JL103" s="144"/>
      <c r="JM103" s="144"/>
      <c r="JN103" s="144"/>
      <c r="JO103" s="144"/>
      <c r="JP103" s="144"/>
      <c r="JQ103" s="144"/>
      <c r="JR103" s="144"/>
      <c r="JS103" s="144"/>
      <c r="JT103" s="144"/>
      <c r="JU103" s="144"/>
      <c r="JV103" s="144"/>
      <c r="JW103" s="144"/>
      <c r="JX103" s="144"/>
      <c r="JY103" s="144"/>
      <c r="JZ103" s="144"/>
      <c r="KA103" s="144"/>
      <c r="KB103" s="144"/>
      <c r="KC103" s="144"/>
      <c r="KD103" s="144"/>
      <c r="KE103" s="677" t="str">
        <f t="shared" si="54"/>
        <v/>
      </c>
    </row>
    <row r="104" spans="2:291" ht="15" customHeight="1">
      <c r="B104" s="310">
        <v>82</v>
      </c>
      <c r="C104" s="303"/>
      <c r="D104" s="675"/>
      <c r="E104" s="144"/>
      <c r="F104" s="144"/>
      <c r="G104" s="678" t="str">
        <f t="shared" si="33"/>
        <v/>
      </c>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677" t="str">
        <f t="shared" si="34"/>
        <v/>
      </c>
      <c r="AF104" s="195"/>
      <c r="AG104" s="678" t="str">
        <f t="shared" si="35"/>
        <v/>
      </c>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677" t="str">
        <f t="shared" si="36"/>
        <v/>
      </c>
      <c r="BF104" s="195"/>
      <c r="BG104" s="678" t="str">
        <f t="shared" si="37"/>
        <v/>
      </c>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677" t="str">
        <f t="shared" si="38"/>
        <v/>
      </c>
      <c r="CF104" s="195"/>
      <c r="CG104" s="678" t="str">
        <f t="shared" si="39"/>
        <v/>
      </c>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677" t="str">
        <f t="shared" si="40"/>
        <v/>
      </c>
      <c r="DF104" s="195"/>
      <c r="DG104" s="678" t="str">
        <f t="shared" si="41"/>
        <v/>
      </c>
      <c r="DH104" s="144"/>
      <c r="DI104" s="144"/>
      <c r="DJ104" s="144"/>
      <c r="DK104" s="144"/>
      <c r="DL104" s="144"/>
      <c r="DM104" s="144"/>
      <c r="DN104" s="144"/>
      <c r="DO104" s="144"/>
      <c r="DP104" s="144"/>
      <c r="DQ104" s="144"/>
      <c r="DR104" s="144"/>
      <c r="DS104" s="144"/>
      <c r="DT104" s="144"/>
      <c r="DU104" s="144"/>
      <c r="DV104" s="144"/>
      <c r="DW104" s="144"/>
      <c r="DX104" s="144"/>
      <c r="DY104" s="144"/>
      <c r="DZ104" s="144"/>
      <c r="EA104" s="144"/>
      <c r="EB104" s="144"/>
      <c r="EC104" s="144"/>
      <c r="ED104" s="144"/>
      <c r="EE104" s="677" t="str">
        <f t="shared" si="42"/>
        <v/>
      </c>
      <c r="EF104" s="195"/>
      <c r="EG104" s="678" t="str">
        <f t="shared" si="43"/>
        <v/>
      </c>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677" t="str">
        <f t="shared" si="44"/>
        <v/>
      </c>
      <c r="FF104" s="195"/>
      <c r="FG104" s="678" t="str">
        <f t="shared" si="45"/>
        <v/>
      </c>
      <c r="FH104" s="144"/>
      <c r="FI104" s="144"/>
      <c r="FJ104" s="144"/>
      <c r="FK104" s="144"/>
      <c r="FL104" s="144"/>
      <c r="FM104" s="144"/>
      <c r="FN104" s="144"/>
      <c r="FO104" s="144"/>
      <c r="FP104" s="144"/>
      <c r="FQ104" s="144"/>
      <c r="FR104" s="144"/>
      <c r="FS104" s="144"/>
      <c r="FT104" s="144"/>
      <c r="FU104" s="144"/>
      <c r="FV104" s="144"/>
      <c r="FW104" s="144"/>
      <c r="FX104" s="144"/>
      <c r="FY104" s="144"/>
      <c r="FZ104" s="144"/>
      <c r="GA104" s="144"/>
      <c r="GB104" s="144"/>
      <c r="GC104" s="144"/>
      <c r="GD104" s="144"/>
      <c r="GE104" s="677" t="str">
        <f t="shared" si="46"/>
        <v/>
      </c>
      <c r="GF104" s="195"/>
      <c r="GG104" s="678" t="str">
        <f t="shared" si="47"/>
        <v/>
      </c>
      <c r="GH104" s="144"/>
      <c r="GI104" s="144"/>
      <c r="GJ104" s="144"/>
      <c r="GK104" s="144"/>
      <c r="GL104" s="144"/>
      <c r="GM104" s="144"/>
      <c r="GN104" s="144"/>
      <c r="GO104" s="144"/>
      <c r="GP104" s="144"/>
      <c r="GQ104" s="144"/>
      <c r="GR104" s="144"/>
      <c r="GS104" s="144"/>
      <c r="GT104" s="144"/>
      <c r="GU104" s="144"/>
      <c r="GV104" s="144"/>
      <c r="GW104" s="144"/>
      <c r="GX104" s="144"/>
      <c r="GY104" s="144"/>
      <c r="GZ104" s="144"/>
      <c r="HA104" s="144"/>
      <c r="HB104" s="144"/>
      <c r="HC104" s="144"/>
      <c r="HD104" s="144"/>
      <c r="HE104" s="677" t="str">
        <f t="shared" si="48"/>
        <v/>
      </c>
      <c r="HF104" s="195"/>
      <c r="HG104" s="678" t="str">
        <f t="shared" si="49"/>
        <v/>
      </c>
      <c r="HH104" s="144"/>
      <c r="HI104" s="144"/>
      <c r="HJ104" s="144"/>
      <c r="HK104" s="144"/>
      <c r="HL104" s="144"/>
      <c r="HM104" s="144"/>
      <c r="HN104" s="144"/>
      <c r="HO104" s="144"/>
      <c r="HP104" s="144"/>
      <c r="HQ104" s="144"/>
      <c r="HR104" s="144"/>
      <c r="HS104" s="144"/>
      <c r="HT104" s="144"/>
      <c r="HU104" s="144"/>
      <c r="HV104" s="144"/>
      <c r="HW104" s="144"/>
      <c r="HX104" s="144"/>
      <c r="HY104" s="144"/>
      <c r="HZ104" s="144"/>
      <c r="IA104" s="144"/>
      <c r="IB104" s="144"/>
      <c r="IC104" s="144"/>
      <c r="ID104" s="144"/>
      <c r="IE104" s="677" t="str">
        <f t="shared" si="50"/>
        <v/>
      </c>
      <c r="IF104" s="195"/>
      <c r="IG104" s="678" t="str">
        <f t="shared" si="51"/>
        <v/>
      </c>
      <c r="IH104" s="144"/>
      <c r="II104" s="144"/>
      <c r="IJ104" s="144"/>
      <c r="IK104" s="144"/>
      <c r="IL104" s="144"/>
      <c r="IM104" s="144"/>
      <c r="IN104" s="144"/>
      <c r="IO104" s="144"/>
      <c r="IP104" s="144"/>
      <c r="IQ104" s="144"/>
      <c r="IR104" s="144"/>
      <c r="IS104" s="144"/>
      <c r="IT104" s="144"/>
      <c r="IU104" s="144"/>
      <c r="IV104" s="144"/>
      <c r="IW104" s="144"/>
      <c r="IX104" s="144"/>
      <c r="IY104" s="144"/>
      <c r="IZ104" s="144"/>
      <c r="JA104" s="144"/>
      <c r="JB104" s="144"/>
      <c r="JC104" s="144"/>
      <c r="JD104" s="144"/>
      <c r="JE104" s="677" t="str">
        <f t="shared" si="52"/>
        <v/>
      </c>
      <c r="JF104" s="195"/>
      <c r="JG104" s="678" t="str">
        <f t="shared" si="53"/>
        <v/>
      </c>
      <c r="JH104" s="144"/>
      <c r="JI104" s="144"/>
      <c r="JJ104" s="144"/>
      <c r="JK104" s="144"/>
      <c r="JL104" s="144"/>
      <c r="JM104" s="144"/>
      <c r="JN104" s="144"/>
      <c r="JO104" s="144"/>
      <c r="JP104" s="144"/>
      <c r="JQ104" s="144"/>
      <c r="JR104" s="144"/>
      <c r="JS104" s="144"/>
      <c r="JT104" s="144"/>
      <c r="JU104" s="144"/>
      <c r="JV104" s="144"/>
      <c r="JW104" s="144"/>
      <c r="JX104" s="144"/>
      <c r="JY104" s="144"/>
      <c r="JZ104" s="144"/>
      <c r="KA104" s="144"/>
      <c r="KB104" s="144"/>
      <c r="KC104" s="144"/>
      <c r="KD104" s="144"/>
      <c r="KE104" s="677" t="str">
        <f t="shared" si="54"/>
        <v/>
      </c>
    </row>
    <row r="105" spans="2:291" ht="15" customHeight="1">
      <c r="B105" s="310">
        <v>83</v>
      </c>
      <c r="C105" s="303"/>
      <c r="D105" s="675"/>
      <c r="E105" s="144"/>
      <c r="F105" s="144"/>
      <c r="G105" s="678" t="str">
        <f t="shared" si="33"/>
        <v/>
      </c>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677" t="str">
        <f t="shared" si="34"/>
        <v/>
      </c>
      <c r="AF105" s="195"/>
      <c r="AG105" s="678" t="str">
        <f t="shared" si="35"/>
        <v/>
      </c>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677" t="str">
        <f t="shared" si="36"/>
        <v/>
      </c>
      <c r="BF105" s="195"/>
      <c r="BG105" s="678" t="str">
        <f t="shared" si="37"/>
        <v/>
      </c>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677" t="str">
        <f t="shared" si="38"/>
        <v/>
      </c>
      <c r="CF105" s="195"/>
      <c r="CG105" s="678" t="str">
        <f t="shared" si="39"/>
        <v/>
      </c>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677" t="str">
        <f t="shared" si="40"/>
        <v/>
      </c>
      <c r="DF105" s="195"/>
      <c r="DG105" s="678" t="str">
        <f t="shared" si="41"/>
        <v/>
      </c>
      <c r="DH105" s="144"/>
      <c r="DI105" s="144"/>
      <c r="DJ105" s="144"/>
      <c r="DK105" s="144"/>
      <c r="DL105" s="144"/>
      <c r="DM105" s="144"/>
      <c r="DN105" s="144"/>
      <c r="DO105" s="144"/>
      <c r="DP105" s="144"/>
      <c r="DQ105" s="144"/>
      <c r="DR105" s="144"/>
      <c r="DS105" s="144"/>
      <c r="DT105" s="144"/>
      <c r="DU105" s="144"/>
      <c r="DV105" s="144"/>
      <c r="DW105" s="144"/>
      <c r="DX105" s="144"/>
      <c r="DY105" s="144"/>
      <c r="DZ105" s="144"/>
      <c r="EA105" s="144"/>
      <c r="EB105" s="144"/>
      <c r="EC105" s="144"/>
      <c r="ED105" s="144"/>
      <c r="EE105" s="677" t="str">
        <f t="shared" si="42"/>
        <v/>
      </c>
      <c r="EF105" s="195"/>
      <c r="EG105" s="678" t="str">
        <f t="shared" si="43"/>
        <v/>
      </c>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677" t="str">
        <f t="shared" si="44"/>
        <v/>
      </c>
      <c r="FF105" s="195"/>
      <c r="FG105" s="678" t="str">
        <f t="shared" si="45"/>
        <v/>
      </c>
      <c r="FH105" s="144"/>
      <c r="FI105" s="144"/>
      <c r="FJ105" s="144"/>
      <c r="FK105" s="144"/>
      <c r="FL105" s="144"/>
      <c r="FM105" s="144"/>
      <c r="FN105" s="144"/>
      <c r="FO105" s="144"/>
      <c r="FP105" s="144"/>
      <c r="FQ105" s="144"/>
      <c r="FR105" s="144"/>
      <c r="FS105" s="144"/>
      <c r="FT105" s="144"/>
      <c r="FU105" s="144"/>
      <c r="FV105" s="144"/>
      <c r="FW105" s="144"/>
      <c r="FX105" s="144"/>
      <c r="FY105" s="144"/>
      <c r="FZ105" s="144"/>
      <c r="GA105" s="144"/>
      <c r="GB105" s="144"/>
      <c r="GC105" s="144"/>
      <c r="GD105" s="144"/>
      <c r="GE105" s="677" t="str">
        <f t="shared" si="46"/>
        <v/>
      </c>
      <c r="GF105" s="195"/>
      <c r="GG105" s="678" t="str">
        <f t="shared" si="47"/>
        <v/>
      </c>
      <c r="GH105" s="144"/>
      <c r="GI105" s="144"/>
      <c r="GJ105" s="144"/>
      <c r="GK105" s="144"/>
      <c r="GL105" s="144"/>
      <c r="GM105" s="144"/>
      <c r="GN105" s="144"/>
      <c r="GO105" s="144"/>
      <c r="GP105" s="144"/>
      <c r="GQ105" s="144"/>
      <c r="GR105" s="144"/>
      <c r="GS105" s="144"/>
      <c r="GT105" s="144"/>
      <c r="GU105" s="144"/>
      <c r="GV105" s="144"/>
      <c r="GW105" s="144"/>
      <c r="GX105" s="144"/>
      <c r="GY105" s="144"/>
      <c r="GZ105" s="144"/>
      <c r="HA105" s="144"/>
      <c r="HB105" s="144"/>
      <c r="HC105" s="144"/>
      <c r="HD105" s="144"/>
      <c r="HE105" s="677" t="str">
        <f t="shared" si="48"/>
        <v/>
      </c>
      <c r="HF105" s="195"/>
      <c r="HG105" s="678" t="str">
        <f t="shared" si="49"/>
        <v/>
      </c>
      <c r="HH105" s="144"/>
      <c r="HI105" s="144"/>
      <c r="HJ105" s="144"/>
      <c r="HK105" s="144"/>
      <c r="HL105" s="144"/>
      <c r="HM105" s="144"/>
      <c r="HN105" s="144"/>
      <c r="HO105" s="144"/>
      <c r="HP105" s="144"/>
      <c r="HQ105" s="144"/>
      <c r="HR105" s="144"/>
      <c r="HS105" s="144"/>
      <c r="HT105" s="144"/>
      <c r="HU105" s="144"/>
      <c r="HV105" s="144"/>
      <c r="HW105" s="144"/>
      <c r="HX105" s="144"/>
      <c r="HY105" s="144"/>
      <c r="HZ105" s="144"/>
      <c r="IA105" s="144"/>
      <c r="IB105" s="144"/>
      <c r="IC105" s="144"/>
      <c r="ID105" s="144"/>
      <c r="IE105" s="677" t="str">
        <f t="shared" si="50"/>
        <v/>
      </c>
      <c r="IF105" s="195"/>
      <c r="IG105" s="678" t="str">
        <f t="shared" si="51"/>
        <v/>
      </c>
      <c r="IH105" s="144"/>
      <c r="II105" s="144"/>
      <c r="IJ105" s="144"/>
      <c r="IK105" s="144"/>
      <c r="IL105" s="144"/>
      <c r="IM105" s="144"/>
      <c r="IN105" s="144"/>
      <c r="IO105" s="144"/>
      <c r="IP105" s="144"/>
      <c r="IQ105" s="144"/>
      <c r="IR105" s="144"/>
      <c r="IS105" s="144"/>
      <c r="IT105" s="144"/>
      <c r="IU105" s="144"/>
      <c r="IV105" s="144"/>
      <c r="IW105" s="144"/>
      <c r="IX105" s="144"/>
      <c r="IY105" s="144"/>
      <c r="IZ105" s="144"/>
      <c r="JA105" s="144"/>
      <c r="JB105" s="144"/>
      <c r="JC105" s="144"/>
      <c r="JD105" s="144"/>
      <c r="JE105" s="677" t="str">
        <f t="shared" si="52"/>
        <v/>
      </c>
      <c r="JF105" s="195"/>
      <c r="JG105" s="678" t="str">
        <f t="shared" si="53"/>
        <v/>
      </c>
      <c r="JH105" s="144"/>
      <c r="JI105" s="144"/>
      <c r="JJ105" s="144"/>
      <c r="JK105" s="144"/>
      <c r="JL105" s="144"/>
      <c r="JM105" s="144"/>
      <c r="JN105" s="144"/>
      <c r="JO105" s="144"/>
      <c r="JP105" s="144"/>
      <c r="JQ105" s="144"/>
      <c r="JR105" s="144"/>
      <c r="JS105" s="144"/>
      <c r="JT105" s="144"/>
      <c r="JU105" s="144"/>
      <c r="JV105" s="144"/>
      <c r="JW105" s="144"/>
      <c r="JX105" s="144"/>
      <c r="JY105" s="144"/>
      <c r="JZ105" s="144"/>
      <c r="KA105" s="144"/>
      <c r="KB105" s="144"/>
      <c r="KC105" s="144"/>
      <c r="KD105" s="144"/>
      <c r="KE105" s="677" t="str">
        <f t="shared" si="54"/>
        <v/>
      </c>
    </row>
    <row r="106" spans="2:291" ht="15" customHeight="1">
      <c r="B106" s="310">
        <v>84</v>
      </c>
      <c r="C106" s="303"/>
      <c r="D106" s="675"/>
      <c r="E106" s="144"/>
      <c r="F106" s="144"/>
      <c r="G106" s="678" t="str">
        <f t="shared" si="33"/>
        <v/>
      </c>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677" t="str">
        <f t="shared" si="34"/>
        <v/>
      </c>
      <c r="AF106" s="195"/>
      <c r="AG106" s="678" t="str">
        <f t="shared" si="35"/>
        <v/>
      </c>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677" t="str">
        <f t="shared" si="36"/>
        <v/>
      </c>
      <c r="BF106" s="195"/>
      <c r="BG106" s="678" t="str">
        <f t="shared" si="37"/>
        <v/>
      </c>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677" t="str">
        <f t="shared" si="38"/>
        <v/>
      </c>
      <c r="CF106" s="195"/>
      <c r="CG106" s="678" t="str">
        <f t="shared" si="39"/>
        <v/>
      </c>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677" t="str">
        <f t="shared" si="40"/>
        <v/>
      </c>
      <c r="DF106" s="195"/>
      <c r="DG106" s="678" t="str">
        <f t="shared" si="41"/>
        <v/>
      </c>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144"/>
      <c r="EE106" s="677" t="str">
        <f t="shared" si="42"/>
        <v/>
      </c>
      <c r="EF106" s="195"/>
      <c r="EG106" s="678" t="str">
        <f t="shared" si="43"/>
        <v/>
      </c>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677" t="str">
        <f t="shared" si="44"/>
        <v/>
      </c>
      <c r="FF106" s="195"/>
      <c r="FG106" s="678" t="str">
        <f t="shared" si="45"/>
        <v/>
      </c>
      <c r="FH106" s="144"/>
      <c r="FI106" s="144"/>
      <c r="FJ106" s="144"/>
      <c r="FK106" s="144"/>
      <c r="FL106" s="144"/>
      <c r="FM106" s="144"/>
      <c r="FN106" s="144"/>
      <c r="FO106" s="144"/>
      <c r="FP106" s="144"/>
      <c r="FQ106" s="144"/>
      <c r="FR106" s="144"/>
      <c r="FS106" s="144"/>
      <c r="FT106" s="144"/>
      <c r="FU106" s="144"/>
      <c r="FV106" s="144"/>
      <c r="FW106" s="144"/>
      <c r="FX106" s="144"/>
      <c r="FY106" s="144"/>
      <c r="FZ106" s="144"/>
      <c r="GA106" s="144"/>
      <c r="GB106" s="144"/>
      <c r="GC106" s="144"/>
      <c r="GD106" s="144"/>
      <c r="GE106" s="677" t="str">
        <f t="shared" si="46"/>
        <v/>
      </c>
      <c r="GF106" s="195"/>
      <c r="GG106" s="678" t="str">
        <f t="shared" si="47"/>
        <v/>
      </c>
      <c r="GH106" s="144"/>
      <c r="GI106" s="144"/>
      <c r="GJ106" s="144"/>
      <c r="GK106" s="144"/>
      <c r="GL106" s="144"/>
      <c r="GM106" s="144"/>
      <c r="GN106" s="144"/>
      <c r="GO106" s="144"/>
      <c r="GP106" s="144"/>
      <c r="GQ106" s="144"/>
      <c r="GR106" s="144"/>
      <c r="GS106" s="144"/>
      <c r="GT106" s="144"/>
      <c r="GU106" s="144"/>
      <c r="GV106" s="144"/>
      <c r="GW106" s="144"/>
      <c r="GX106" s="144"/>
      <c r="GY106" s="144"/>
      <c r="GZ106" s="144"/>
      <c r="HA106" s="144"/>
      <c r="HB106" s="144"/>
      <c r="HC106" s="144"/>
      <c r="HD106" s="144"/>
      <c r="HE106" s="677" t="str">
        <f t="shared" si="48"/>
        <v/>
      </c>
      <c r="HF106" s="195"/>
      <c r="HG106" s="678" t="str">
        <f t="shared" si="49"/>
        <v/>
      </c>
      <c r="HH106" s="144"/>
      <c r="HI106" s="144"/>
      <c r="HJ106" s="144"/>
      <c r="HK106" s="144"/>
      <c r="HL106" s="144"/>
      <c r="HM106" s="144"/>
      <c r="HN106" s="144"/>
      <c r="HO106" s="144"/>
      <c r="HP106" s="144"/>
      <c r="HQ106" s="144"/>
      <c r="HR106" s="144"/>
      <c r="HS106" s="144"/>
      <c r="HT106" s="144"/>
      <c r="HU106" s="144"/>
      <c r="HV106" s="144"/>
      <c r="HW106" s="144"/>
      <c r="HX106" s="144"/>
      <c r="HY106" s="144"/>
      <c r="HZ106" s="144"/>
      <c r="IA106" s="144"/>
      <c r="IB106" s="144"/>
      <c r="IC106" s="144"/>
      <c r="ID106" s="144"/>
      <c r="IE106" s="677" t="str">
        <f t="shared" si="50"/>
        <v/>
      </c>
      <c r="IF106" s="195"/>
      <c r="IG106" s="678" t="str">
        <f t="shared" si="51"/>
        <v/>
      </c>
      <c r="IH106" s="144"/>
      <c r="II106" s="144"/>
      <c r="IJ106" s="144"/>
      <c r="IK106" s="144"/>
      <c r="IL106" s="144"/>
      <c r="IM106" s="144"/>
      <c r="IN106" s="144"/>
      <c r="IO106" s="144"/>
      <c r="IP106" s="144"/>
      <c r="IQ106" s="144"/>
      <c r="IR106" s="144"/>
      <c r="IS106" s="144"/>
      <c r="IT106" s="144"/>
      <c r="IU106" s="144"/>
      <c r="IV106" s="144"/>
      <c r="IW106" s="144"/>
      <c r="IX106" s="144"/>
      <c r="IY106" s="144"/>
      <c r="IZ106" s="144"/>
      <c r="JA106" s="144"/>
      <c r="JB106" s="144"/>
      <c r="JC106" s="144"/>
      <c r="JD106" s="144"/>
      <c r="JE106" s="677" t="str">
        <f t="shared" si="52"/>
        <v/>
      </c>
      <c r="JF106" s="195"/>
      <c r="JG106" s="678" t="str">
        <f t="shared" si="53"/>
        <v/>
      </c>
      <c r="JH106" s="144"/>
      <c r="JI106" s="144"/>
      <c r="JJ106" s="144"/>
      <c r="JK106" s="144"/>
      <c r="JL106" s="144"/>
      <c r="JM106" s="144"/>
      <c r="JN106" s="144"/>
      <c r="JO106" s="144"/>
      <c r="JP106" s="144"/>
      <c r="JQ106" s="144"/>
      <c r="JR106" s="144"/>
      <c r="JS106" s="144"/>
      <c r="JT106" s="144"/>
      <c r="JU106" s="144"/>
      <c r="JV106" s="144"/>
      <c r="JW106" s="144"/>
      <c r="JX106" s="144"/>
      <c r="JY106" s="144"/>
      <c r="JZ106" s="144"/>
      <c r="KA106" s="144"/>
      <c r="KB106" s="144"/>
      <c r="KC106" s="144"/>
      <c r="KD106" s="144"/>
      <c r="KE106" s="677" t="str">
        <f t="shared" si="54"/>
        <v/>
      </c>
    </row>
    <row r="107" spans="2:291" ht="15" customHeight="1">
      <c r="B107" s="310">
        <v>85</v>
      </c>
      <c r="C107" s="303"/>
      <c r="D107" s="675"/>
      <c r="E107" s="144"/>
      <c r="F107" s="144"/>
      <c r="G107" s="678" t="str">
        <f t="shared" si="33"/>
        <v/>
      </c>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677" t="str">
        <f t="shared" si="34"/>
        <v/>
      </c>
      <c r="AF107" s="195"/>
      <c r="AG107" s="678" t="str">
        <f t="shared" si="35"/>
        <v/>
      </c>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677" t="str">
        <f t="shared" si="36"/>
        <v/>
      </c>
      <c r="BF107" s="195"/>
      <c r="BG107" s="678" t="str">
        <f t="shared" si="37"/>
        <v/>
      </c>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677" t="str">
        <f t="shared" si="38"/>
        <v/>
      </c>
      <c r="CF107" s="195"/>
      <c r="CG107" s="678" t="str">
        <f t="shared" si="39"/>
        <v/>
      </c>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677" t="str">
        <f t="shared" si="40"/>
        <v/>
      </c>
      <c r="DF107" s="195"/>
      <c r="DG107" s="678" t="str">
        <f t="shared" si="41"/>
        <v/>
      </c>
      <c r="DH107" s="144"/>
      <c r="DI107" s="144"/>
      <c r="DJ107" s="144"/>
      <c r="DK107" s="144"/>
      <c r="DL107" s="144"/>
      <c r="DM107" s="144"/>
      <c r="DN107" s="144"/>
      <c r="DO107" s="144"/>
      <c r="DP107" s="144"/>
      <c r="DQ107" s="144"/>
      <c r="DR107" s="144"/>
      <c r="DS107" s="144"/>
      <c r="DT107" s="144"/>
      <c r="DU107" s="144"/>
      <c r="DV107" s="144"/>
      <c r="DW107" s="144"/>
      <c r="DX107" s="144"/>
      <c r="DY107" s="144"/>
      <c r="DZ107" s="144"/>
      <c r="EA107" s="144"/>
      <c r="EB107" s="144"/>
      <c r="EC107" s="144"/>
      <c r="ED107" s="144"/>
      <c r="EE107" s="677" t="str">
        <f t="shared" si="42"/>
        <v/>
      </c>
      <c r="EF107" s="195"/>
      <c r="EG107" s="678" t="str">
        <f t="shared" si="43"/>
        <v/>
      </c>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677" t="str">
        <f t="shared" si="44"/>
        <v/>
      </c>
      <c r="FF107" s="195"/>
      <c r="FG107" s="678" t="str">
        <f t="shared" si="45"/>
        <v/>
      </c>
      <c r="FH107" s="144"/>
      <c r="FI107" s="144"/>
      <c r="FJ107" s="144"/>
      <c r="FK107" s="144"/>
      <c r="FL107" s="144"/>
      <c r="FM107" s="144"/>
      <c r="FN107" s="144"/>
      <c r="FO107" s="144"/>
      <c r="FP107" s="144"/>
      <c r="FQ107" s="144"/>
      <c r="FR107" s="144"/>
      <c r="FS107" s="144"/>
      <c r="FT107" s="144"/>
      <c r="FU107" s="144"/>
      <c r="FV107" s="144"/>
      <c r="FW107" s="144"/>
      <c r="FX107" s="144"/>
      <c r="FY107" s="144"/>
      <c r="FZ107" s="144"/>
      <c r="GA107" s="144"/>
      <c r="GB107" s="144"/>
      <c r="GC107" s="144"/>
      <c r="GD107" s="144"/>
      <c r="GE107" s="677" t="str">
        <f t="shared" si="46"/>
        <v/>
      </c>
      <c r="GF107" s="195"/>
      <c r="GG107" s="678" t="str">
        <f t="shared" si="47"/>
        <v/>
      </c>
      <c r="GH107" s="144"/>
      <c r="GI107" s="144"/>
      <c r="GJ107" s="144"/>
      <c r="GK107" s="144"/>
      <c r="GL107" s="144"/>
      <c r="GM107" s="144"/>
      <c r="GN107" s="144"/>
      <c r="GO107" s="144"/>
      <c r="GP107" s="144"/>
      <c r="GQ107" s="144"/>
      <c r="GR107" s="144"/>
      <c r="GS107" s="144"/>
      <c r="GT107" s="144"/>
      <c r="GU107" s="144"/>
      <c r="GV107" s="144"/>
      <c r="GW107" s="144"/>
      <c r="GX107" s="144"/>
      <c r="GY107" s="144"/>
      <c r="GZ107" s="144"/>
      <c r="HA107" s="144"/>
      <c r="HB107" s="144"/>
      <c r="HC107" s="144"/>
      <c r="HD107" s="144"/>
      <c r="HE107" s="677" t="str">
        <f t="shared" si="48"/>
        <v/>
      </c>
      <c r="HF107" s="195"/>
      <c r="HG107" s="678" t="str">
        <f t="shared" si="49"/>
        <v/>
      </c>
      <c r="HH107" s="144"/>
      <c r="HI107" s="144"/>
      <c r="HJ107" s="144"/>
      <c r="HK107" s="144"/>
      <c r="HL107" s="144"/>
      <c r="HM107" s="144"/>
      <c r="HN107" s="144"/>
      <c r="HO107" s="144"/>
      <c r="HP107" s="144"/>
      <c r="HQ107" s="144"/>
      <c r="HR107" s="144"/>
      <c r="HS107" s="144"/>
      <c r="HT107" s="144"/>
      <c r="HU107" s="144"/>
      <c r="HV107" s="144"/>
      <c r="HW107" s="144"/>
      <c r="HX107" s="144"/>
      <c r="HY107" s="144"/>
      <c r="HZ107" s="144"/>
      <c r="IA107" s="144"/>
      <c r="IB107" s="144"/>
      <c r="IC107" s="144"/>
      <c r="ID107" s="144"/>
      <c r="IE107" s="677" t="str">
        <f t="shared" si="50"/>
        <v/>
      </c>
      <c r="IF107" s="195"/>
      <c r="IG107" s="678" t="str">
        <f t="shared" si="51"/>
        <v/>
      </c>
      <c r="IH107" s="144"/>
      <c r="II107" s="144"/>
      <c r="IJ107" s="144"/>
      <c r="IK107" s="144"/>
      <c r="IL107" s="144"/>
      <c r="IM107" s="144"/>
      <c r="IN107" s="144"/>
      <c r="IO107" s="144"/>
      <c r="IP107" s="144"/>
      <c r="IQ107" s="144"/>
      <c r="IR107" s="144"/>
      <c r="IS107" s="144"/>
      <c r="IT107" s="144"/>
      <c r="IU107" s="144"/>
      <c r="IV107" s="144"/>
      <c r="IW107" s="144"/>
      <c r="IX107" s="144"/>
      <c r="IY107" s="144"/>
      <c r="IZ107" s="144"/>
      <c r="JA107" s="144"/>
      <c r="JB107" s="144"/>
      <c r="JC107" s="144"/>
      <c r="JD107" s="144"/>
      <c r="JE107" s="677" t="str">
        <f t="shared" si="52"/>
        <v/>
      </c>
      <c r="JF107" s="195"/>
      <c r="JG107" s="678" t="str">
        <f t="shared" si="53"/>
        <v/>
      </c>
      <c r="JH107" s="144"/>
      <c r="JI107" s="144"/>
      <c r="JJ107" s="144"/>
      <c r="JK107" s="144"/>
      <c r="JL107" s="144"/>
      <c r="JM107" s="144"/>
      <c r="JN107" s="144"/>
      <c r="JO107" s="144"/>
      <c r="JP107" s="144"/>
      <c r="JQ107" s="144"/>
      <c r="JR107" s="144"/>
      <c r="JS107" s="144"/>
      <c r="JT107" s="144"/>
      <c r="JU107" s="144"/>
      <c r="JV107" s="144"/>
      <c r="JW107" s="144"/>
      <c r="JX107" s="144"/>
      <c r="JY107" s="144"/>
      <c r="JZ107" s="144"/>
      <c r="KA107" s="144"/>
      <c r="KB107" s="144"/>
      <c r="KC107" s="144"/>
      <c r="KD107" s="144"/>
      <c r="KE107" s="677" t="str">
        <f t="shared" si="54"/>
        <v/>
      </c>
    </row>
    <row r="108" spans="2:291" ht="15" customHeight="1">
      <c r="B108" s="310">
        <v>86</v>
      </c>
      <c r="C108" s="303"/>
      <c r="D108" s="675"/>
      <c r="E108" s="144"/>
      <c r="F108" s="144"/>
      <c r="G108" s="678" t="str">
        <f t="shared" si="33"/>
        <v/>
      </c>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677" t="str">
        <f t="shared" si="34"/>
        <v/>
      </c>
      <c r="AF108" s="195"/>
      <c r="AG108" s="678" t="str">
        <f t="shared" si="35"/>
        <v/>
      </c>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677" t="str">
        <f t="shared" si="36"/>
        <v/>
      </c>
      <c r="BF108" s="195"/>
      <c r="BG108" s="678" t="str">
        <f t="shared" si="37"/>
        <v/>
      </c>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677" t="str">
        <f t="shared" si="38"/>
        <v/>
      </c>
      <c r="CF108" s="195"/>
      <c r="CG108" s="678" t="str">
        <f t="shared" si="39"/>
        <v/>
      </c>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677" t="str">
        <f t="shared" si="40"/>
        <v/>
      </c>
      <c r="DF108" s="195"/>
      <c r="DG108" s="678" t="str">
        <f t="shared" si="41"/>
        <v/>
      </c>
      <c r="DH108" s="144"/>
      <c r="DI108" s="144"/>
      <c r="DJ108" s="144"/>
      <c r="DK108" s="144"/>
      <c r="DL108" s="144"/>
      <c r="DM108" s="144"/>
      <c r="DN108" s="144"/>
      <c r="DO108" s="144"/>
      <c r="DP108" s="144"/>
      <c r="DQ108" s="144"/>
      <c r="DR108" s="144"/>
      <c r="DS108" s="144"/>
      <c r="DT108" s="144"/>
      <c r="DU108" s="144"/>
      <c r="DV108" s="144"/>
      <c r="DW108" s="144"/>
      <c r="DX108" s="144"/>
      <c r="DY108" s="144"/>
      <c r="DZ108" s="144"/>
      <c r="EA108" s="144"/>
      <c r="EB108" s="144"/>
      <c r="EC108" s="144"/>
      <c r="ED108" s="144"/>
      <c r="EE108" s="677" t="str">
        <f t="shared" si="42"/>
        <v/>
      </c>
      <c r="EF108" s="195"/>
      <c r="EG108" s="678" t="str">
        <f t="shared" si="43"/>
        <v/>
      </c>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677" t="str">
        <f t="shared" si="44"/>
        <v/>
      </c>
      <c r="FF108" s="195"/>
      <c r="FG108" s="678" t="str">
        <f t="shared" si="45"/>
        <v/>
      </c>
      <c r="FH108" s="144"/>
      <c r="FI108" s="144"/>
      <c r="FJ108" s="144"/>
      <c r="FK108" s="144"/>
      <c r="FL108" s="144"/>
      <c r="FM108" s="144"/>
      <c r="FN108" s="144"/>
      <c r="FO108" s="144"/>
      <c r="FP108" s="144"/>
      <c r="FQ108" s="144"/>
      <c r="FR108" s="144"/>
      <c r="FS108" s="144"/>
      <c r="FT108" s="144"/>
      <c r="FU108" s="144"/>
      <c r="FV108" s="144"/>
      <c r="FW108" s="144"/>
      <c r="FX108" s="144"/>
      <c r="FY108" s="144"/>
      <c r="FZ108" s="144"/>
      <c r="GA108" s="144"/>
      <c r="GB108" s="144"/>
      <c r="GC108" s="144"/>
      <c r="GD108" s="144"/>
      <c r="GE108" s="677" t="str">
        <f t="shared" si="46"/>
        <v/>
      </c>
      <c r="GF108" s="195"/>
      <c r="GG108" s="678" t="str">
        <f t="shared" si="47"/>
        <v/>
      </c>
      <c r="GH108" s="144"/>
      <c r="GI108" s="144"/>
      <c r="GJ108" s="144"/>
      <c r="GK108" s="144"/>
      <c r="GL108" s="144"/>
      <c r="GM108" s="144"/>
      <c r="GN108" s="144"/>
      <c r="GO108" s="144"/>
      <c r="GP108" s="144"/>
      <c r="GQ108" s="144"/>
      <c r="GR108" s="144"/>
      <c r="GS108" s="144"/>
      <c r="GT108" s="144"/>
      <c r="GU108" s="144"/>
      <c r="GV108" s="144"/>
      <c r="GW108" s="144"/>
      <c r="GX108" s="144"/>
      <c r="GY108" s="144"/>
      <c r="GZ108" s="144"/>
      <c r="HA108" s="144"/>
      <c r="HB108" s="144"/>
      <c r="HC108" s="144"/>
      <c r="HD108" s="144"/>
      <c r="HE108" s="677" t="str">
        <f t="shared" si="48"/>
        <v/>
      </c>
      <c r="HF108" s="195"/>
      <c r="HG108" s="678" t="str">
        <f t="shared" si="49"/>
        <v/>
      </c>
      <c r="HH108" s="144"/>
      <c r="HI108" s="144"/>
      <c r="HJ108" s="144"/>
      <c r="HK108" s="144"/>
      <c r="HL108" s="144"/>
      <c r="HM108" s="144"/>
      <c r="HN108" s="144"/>
      <c r="HO108" s="144"/>
      <c r="HP108" s="144"/>
      <c r="HQ108" s="144"/>
      <c r="HR108" s="144"/>
      <c r="HS108" s="144"/>
      <c r="HT108" s="144"/>
      <c r="HU108" s="144"/>
      <c r="HV108" s="144"/>
      <c r="HW108" s="144"/>
      <c r="HX108" s="144"/>
      <c r="HY108" s="144"/>
      <c r="HZ108" s="144"/>
      <c r="IA108" s="144"/>
      <c r="IB108" s="144"/>
      <c r="IC108" s="144"/>
      <c r="ID108" s="144"/>
      <c r="IE108" s="677" t="str">
        <f t="shared" si="50"/>
        <v/>
      </c>
      <c r="IF108" s="195"/>
      <c r="IG108" s="678" t="str">
        <f t="shared" si="51"/>
        <v/>
      </c>
      <c r="IH108" s="144"/>
      <c r="II108" s="144"/>
      <c r="IJ108" s="144"/>
      <c r="IK108" s="144"/>
      <c r="IL108" s="144"/>
      <c r="IM108" s="144"/>
      <c r="IN108" s="144"/>
      <c r="IO108" s="144"/>
      <c r="IP108" s="144"/>
      <c r="IQ108" s="144"/>
      <c r="IR108" s="144"/>
      <c r="IS108" s="144"/>
      <c r="IT108" s="144"/>
      <c r="IU108" s="144"/>
      <c r="IV108" s="144"/>
      <c r="IW108" s="144"/>
      <c r="IX108" s="144"/>
      <c r="IY108" s="144"/>
      <c r="IZ108" s="144"/>
      <c r="JA108" s="144"/>
      <c r="JB108" s="144"/>
      <c r="JC108" s="144"/>
      <c r="JD108" s="144"/>
      <c r="JE108" s="677" t="str">
        <f t="shared" si="52"/>
        <v/>
      </c>
      <c r="JF108" s="195"/>
      <c r="JG108" s="678" t="str">
        <f t="shared" si="53"/>
        <v/>
      </c>
      <c r="JH108" s="144"/>
      <c r="JI108" s="144"/>
      <c r="JJ108" s="144"/>
      <c r="JK108" s="144"/>
      <c r="JL108" s="144"/>
      <c r="JM108" s="144"/>
      <c r="JN108" s="144"/>
      <c r="JO108" s="144"/>
      <c r="JP108" s="144"/>
      <c r="JQ108" s="144"/>
      <c r="JR108" s="144"/>
      <c r="JS108" s="144"/>
      <c r="JT108" s="144"/>
      <c r="JU108" s="144"/>
      <c r="JV108" s="144"/>
      <c r="JW108" s="144"/>
      <c r="JX108" s="144"/>
      <c r="JY108" s="144"/>
      <c r="JZ108" s="144"/>
      <c r="KA108" s="144"/>
      <c r="KB108" s="144"/>
      <c r="KC108" s="144"/>
      <c r="KD108" s="144"/>
      <c r="KE108" s="677" t="str">
        <f t="shared" si="54"/>
        <v/>
      </c>
    </row>
    <row r="109" spans="2:291" ht="15" customHeight="1">
      <c r="B109" s="310">
        <v>87</v>
      </c>
      <c r="C109" s="303"/>
      <c r="D109" s="675"/>
      <c r="E109" s="144"/>
      <c r="F109" s="144"/>
      <c r="G109" s="678" t="str">
        <f t="shared" si="33"/>
        <v/>
      </c>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677" t="str">
        <f t="shared" si="34"/>
        <v/>
      </c>
      <c r="AF109" s="195"/>
      <c r="AG109" s="678" t="str">
        <f t="shared" si="35"/>
        <v/>
      </c>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677" t="str">
        <f t="shared" si="36"/>
        <v/>
      </c>
      <c r="BF109" s="195"/>
      <c r="BG109" s="678" t="str">
        <f t="shared" si="37"/>
        <v/>
      </c>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677" t="str">
        <f t="shared" si="38"/>
        <v/>
      </c>
      <c r="CF109" s="195"/>
      <c r="CG109" s="678" t="str">
        <f t="shared" si="39"/>
        <v/>
      </c>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677" t="str">
        <f t="shared" si="40"/>
        <v/>
      </c>
      <c r="DF109" s="195"/>
      <c r="DG109" s="678" t="str">
        <f t="shared" si="41"/>
        <v/>
      </c>
      <c r="DH109" s="144"/>
      <c r="DI109" s="144"/>
      <c r="DJ109" s="144"/>
      <c r="DK109" s="144"/>
      <c r="DL109" s="144"/>
      <c r="DM109" s="144"/>
      <c r="DN109" s="144"/>
      <c r="DO109" s="144"/>
      <c r="DP109" s="144"/>
      <c r="DQ109" s="144"/>
      <c r="DR109" s="144"/>
      <c r="DS109" s="144"/>
      <c r="DT109" s="144"/>
      <c r="DU109" s="144"/>
      <c r="DV109" s="144"/>
      <c r="DW109" s="144"/>
      <c r="DX109" s="144"/>
      <c r="DY109" s="144"/>
      <c r="DZ109" s="144"/>
      <c r="EA109" s="144"/>
      <c r="EB109" s="144"/>
      <c r="EC109" s="144"/>
      <c r="ED109" s="144"/>
      <c r="EE109" s="677" t="str">
        <f t="shared" si="42"/>
        <v/>
      </c>
      <c r="EF109" s="195"/>
      <c r="EG109" s="678" t="str">
        <f t="shared" si="43"/>
        <v/>
      </c>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677" t="str">
        <f t="shared" si="44"/>
        <v/>
      </c>
      <c r="FF109" s="195"/>
      <c r="FG109" s="678" t="str">
        <f t="shared" si="45"/>
        <v/>
      </c>
      <c r="FH109" s="144"/>
      <c r="FI109" s="144"/>
      <c r="FJ109" s="144"/>
      <c r="FK109" s="144"/>
      <c r="FL109" s="144"/>
      <c r="FM109" s="144"/>
      <c r="FN109" s="144"/>
      <c r="FO109" s="144"/>
      <c r="FP109" s="144"/>
      <c r="FQ109" s="144"/>
      <c r="FR109" s="144"/>
      <c r="FS109" s="144"/>
      <c r="FT109" s="144"/>
      <c r="FU109" s="144"/>
      <c r="FV109" s="144"/>
      <c r="FW109" s="144"/>
      <c r="FX109" s="144"/>
      <c r="FY109" s="144"/>
      <c r="FZ109" s="144"/>
      <c r="GA109" s="144"/>
      <c r="GB109" s="144"/>
      <c r="GC109" s="144"/>
      <c r="GD109" s="144"/>
      <c r="GE109" s="677" t="str">
        <f t="shared" si="46"/>
        <v/>
      </c>
      <c r="GF109" s="195"/>
      <c r="GG109" s="678" t="str">
        <f t="shared" si="47"/>
        <v/>
      </c>
      <c r="GH109" s="144"/>
      <c r="GI109" s="144"/>
      <c r="GJ109" s="144"/>
      <c r="GK109" s="144"/>
      <c r="GL109" s="144"/>
      <c r="GM109" s="144"/>
      <c r="GN109" s="144"/>
      <c r="GO109" s="144"/>
      <c r="GP109" s="144"/>
      <c r="GQ109" s="144"/>
      <c r="GR109" s="144"/>
      <c r="GS109" s="144"/>
      <c r="GT109" s="144"/>
      <c r="GU109" s="144"/>
      <c r="GV109" s="144"/>
      <c r="GW109" s="144"/>
      <c r="GX109" s="144"/>
      <c r="GY109" s="144"/>
      <c r="GZ109" s="144"/>
      <c r="HA109" s="144"/>
      <c r="HB109" s="144"/>
      <c r="HC109" s="144"/>
      <c r="HD109" s="144"/>
      <c r="HE109" s="677" t="str">
        <f t="shared" si="48"/>
        <v/>
      </c>
      <c r="HF109" s="195"/>
      <c r="HG109" s="678" t="str">
        <f t="shared" si="49"/>
        <v/>
      </c>
      <c r="HH109" s="144"/>
      <c r="HI109" s="144"/>
      <c r="HJ109" s="144"/>
      <c r="HK109" s="144"/>
      <c r="HL109" s="144"/>
      <c r="HM109" s="144"/>
      <c r="HN109" s="144"/>
      <c r="HO109" s="144"/>
      <c r="HP109" s="144"/>
      <c r="HQ109" s="144"/>
      <c r="HR109" s="144"/>
      <c r="HS109" s="144"/>
      <c r="HT109" s="144"/>
      <c r="HU109" s="144"/>
      <c r="HV109" s="144"/>
      <c r="HW109" s="144"/>
      <c r="HX109" s="144"/>
      <c r="HY109" s="144"/>
      <c r="HZ109" s="144"/>
      <c r="IA109" s="144"/>
      <c r="IB109" s="144"/>
      <c r="IC109" s="144"/>
      <c r="ID109" s="144"/>
      <c r="IE109" s="677" t="str">
        <f t="shared" si="50"/>
        <v/>
      </c>
      <c r="IF109" s="195"/>
      <c r="IG109" s="678" t="str">
        <f t="shared" si="51"/>
        <v/>
      </c>
      <c r="IH109" s="144"/>
      <c r="II109" s="144"/>
      <c r="IJ109" s="144"/>
      <c r="IK109" s="144"/>
      <c r="IL109" s="144"/>
      <c r="IM109" s="144"/>
      <c r="IN109" s="144"/>
      <c r="IO109" s="144"/>
      <c r="IP109" s="144"/>
      <c r="IQ109" s="144"/>
      <c r="IR109" s="144"/>
      <c r="IS109" s="144"/>
      <c r="IT109" s="144"/>
      <c r="IU109" s="144"/>
      <c r="IV109" s="144"/>
      <c r="IW109" s="144"/>
      <c r="IX109" s="144"/>
      <c r="IY109" s="144"/>
      <c r="IZ109" s="144"/>
      <c r="JA109" s="144"/>
      <c r="JB109" s="144"/>
      <c r="JC109" s="144"/>
      <c r="JD109" s="144"/>
      <c r="JE109" s="677" t="str">
        <f t="shared" si="52"/>
        <v/>
      </c>
      <c r="JF109" s="195"/>
      <c r="JG109" s="678" t="str">
        <f t="shared" si="53"/>
        <v/>
      </c>
      <c r="JH109" s="144"/>
      <c r="JI109" s="144"/>
      <c r="JJ109" s="144"/>
      <c r="JK109" s="144"/>
      <c r="JL109" s="144"/>
      <c r="JM109" s="144"/>
      <c r="JN109" s="144"/>
      <c r="JO109" s="144"/>
      <c r="JP109" s="144"/>
      <c r="JQ109" s="144"/>
      <c r="JR109" s="144"/>
      <c r="JS109" s="144"/>
      <c r="JT109" s="144"/>
      <c r="JU109" s="144"/>
      <c r="JV109" s="144"/>
      <c r="JW109" s="144"/>
      <c r="JX109" s="144"/>
      <c r="JY109" s="144"/>
      <c r="JZ109" s="144"/>
      <c r="KA109" s="144"/>
      <c r="KB109" s="144"/>
      <c r="KC109" s="144"/>
      <c r="KD109" s="144"/>
      <c r="KE109" s="677" t="str">
        <f t="shared" si="54"/>
        <v/>
      </c>
    </row>
    <row r="110" spans="2:291" ht="15" customHeight="1">
      <c r="B110" s="310">
        <v>88</v>
      </c>
      <c r="C110" s="303"/>
      <c r="D110" s="675"/>
      <c r="E110" s="144"/>
      <c r="F110" s="144"/>
      <c r="G110" s="678" t="str">
        <f t="shared" si="33"/>
        <v/>
      </c>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677" t="str">
        <f t="shared" si="34"/>
        <v/>
      </c>
      <c r="AF110" s="195"/>
      <c r="AG110" s="678" t="str">
        <f t="shared" si="35"/>
        <v/>
      </c>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677" t="str">
        <f t="shared" si="36"/>
        <v/>
      </c>
      <c r="BF110" s="195"/>
      <c r="BG110" s="678" t="str">
        <f t="shared" si="37"/>
        <v/>
      </c>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677" t="str">
        <f t="shared" si="38"/>
        <v/>
      </c>
      <c r="CF110" s="195"/>
      <c r="CG110" s="678" t="str">
        <f t="shared" si="39"/>
        <v/>
      </c>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677" t="str">
        <f t="shared" si="40"/>
        <v/>
      </c>
      <c r="DF110" s="195"/>
      <c r="DG110" s="678" t="str">
        <f t="shared" si="41"/>
        <v/>
      </c>
      <c r="DH110" s="144"/>
      <c r="DI110" s="144"/>
      <c r="DJ110" s="144"/>
      <c r="DK110" s="144"/>
      <c r="DL110" s="144"/>
      <c r="DM110" s="144"/>
      <c r="DN110" s="144"/>
      <c r="DO110" s="144"/>
      <c r="DP110" s="144"/>
      <c r="DQ110" s="144"/>
      <c r="DR110" s="144"/>
      <c r="DS110" s="144"/>
      <c r="DT110" s="144"/>
      <c r="DU110" s="144"/>
      <c r="DV110" s="144"/>
      <c r="DW110" s="144"/>
      <c r="DX110" s="144"/>
      <c r="DY110" s="144"/>
      <c r="DZ110" s="144"/>
      <c r="EA110" s="144"/>
      <c r="EB110" s="144"/>
      <c r="EC110" s="144"/>
      <c r="ED110" s="144"/>
      <c r="EE110" s="677" t="str">
        <f t="shared" si="42"/>
        <v/>
      </c>
      <c r="EF110" s="195"/>
      <c r="EG110" s="678" t="str">
        <f t="shared" si="43"/>
        <v/>
      </c>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677" t="str">
        <f t="shared" si="44"/>
        <v/>
      </c>
      <c r="FF110" s="195"/>
      <c r="FG110" s="678" t="str">
        <f t="shared" si="45"/>
        <v/>
      </c>
      <c r="FH110" s="144"/>
      <c r="FI110" s="144"/>
      <c r="FJ110" s="144"/>
      <c r="FK110" s="144"/>
      <c r="FL110" s="144"/>
      <c r="FM110" s="144"/>
      <c r="FN110" s="144"/>
      <c r="FO110" s="144"/>
      <c r="FP110" s="144"/>
      <c r="FQ110" s="144"/>
      <c r="FR110" s="144"/>
      <c r="FS110" s="144"/>
      <c r="FT110" s="144"/>
      <c r="FU110" s="144"/>
      <c r="FV110" s="144"/>
      <c r="FW110" s="144"/>
      <c r="FX110" s="144"/>
      <c r="FY110" s="144"/>
      <c r="FZ110" s="144"/>
      <c r="GA110" s="144"/>
      <c r="GB110" s="144"/>
      <c r="GC110" s="144"/>
      <c r="GD110" s="144"/>
      <c r="GE110" s="677" t="str">
        <f t="shared" si="46"/>
        <v/>
      </c>
      <c r="GF110" s="195"/>
      <c r="GG110" s="678" t="str">
        <f t="shared" si="47"/>
        <v/>
      </c>
      <c r="GH110" s="144"/>
      <c r="GI110" s="144"/>
      <c r="GJ110" s="144"/>
      <c r="GK110" s="144"/>
      <c r="GL110" s="144"/>
      <c r="GM110" s="144"/>
      <c r="GN110" s="144"/>
      <c r="GO110" s="144"/>
      <c r="GP110" s="144"/>
      <c r="GQ110" s="144"/>
      <c r="GR110" s="144"/>
      <c r="GS110" s="144"/>
      <c r="GT110" s="144"/>
      <c r="GU110" s="144"/>
      <c r="GV110" s="144"/>
      <c r="GW110" s="144"/>
      <c r="GX110" s="144"/>
      <c r="GY110" s="144"/>
      <c r="GZ110" s="144"/>
      <c r="HA110" s="144"/>
      <c r="HB110" s="144"/>
      <c r="HC110" s="144"/>
      <c r="HD110" s="144"/>
      <c r="HE110" s="677" t="str">
        <f t="shared" si="48"/>
        <v/>
      </c>
      <c r="HF110" s="195"/>
      <c r="HG110" s="678" t="str">
        <f t="shared" si="49"/>
        <v/>
      </c>
      <c r="HH110" s="144"/>
      <c r="HI110" s="144"/>
      <c r="HJ110" s="144"/>
      <c r="HK110" s="144"/>
      <c r="HL110" s="144"/>
      <c r="HM110" s="144"/>
      <c r="HN110" s="144"/>
      <c r="HO110" s="144"/>
      <c r="HP110" s="144"/>
      <c r="HQ110" s="144"/>
      <c r="HR110" s="144"/>
      <c r="HS110" s="144"/>
      <c r="HT110" s="144"/>
      <c r="HU110" s="144"/>
      <c r="HV110" s="144"/>
      <c r="HW110" s="144"/>
      <c r="HX110" s="144"/>
      <c r="HY110" s="144"/>
      <c r="HZ110" s="144"/>
      <c r="IA110" s="144"/>
      <c r="IB110" s="144"/>
      <c r="IC110" s="144"/>
      <c r="ID110" s="144"/>
      <c r="IE110" s="677" t="str">
        <f t="shared" si="50"/>
        <v/>
      </c>
      <c r="IF110" s="195"/>
      <c r="IG110" s="678" t="str">
        <f t="shared" si="51"/>
        <v/>
      </c>
      <c r="IH110" s="144"/>
      <c r="II110" s="144"/>
      <c r="IJ110" s="144"/>
      <c r="IK110" s="144"/>
      <c r="IL110" s="144"/>
      <c r="IM110" s="144"/>
      <c r="IN110" s="144"/>
      <c r="IO110" s="144"/>
      <c r="IP110" s="144"/>
      <c r="IQ110" s="144"/>
      <c r="IR110" s="144"/>
      <c r="IS110" s="144"/>
      <c r="IT110" s="144"/>
      <c r="IU110" s="144"/>
      <c r="IV110" s="144"/>
      <c r="IW110" s="144"/>
      <c r="IX110" s="144"/>
      <c r="IY110" s="144"/>
      <c r="IZ110" s="144"/>
      <c r="JA110" s="144"/>
      <c r="JB110" s="144"/>
      <c r="JC110" s="144"/>
      <c r="JD110" s="144"/>
      <c r="JE110" s="677" t="str">
        <f t="shared" si="52"/>
        <v/>
      </c>
      <c r="JF110" s="195"/>
      <c r="JG110" s="678" t="str">
        <f t="shared" si="53"/>
        <v/>
      </c>
      <c r="JH110" s="144"/>
      <c r="JI110" s="144"/>
      <c r="JJ110" s="144"/>
      <c r="JK110" s="144"/>
      <c r="JL110" s="144"/>
      <c r="JM110" s="144"/>
      <c r="JN110" s="144"/>
      <c r="JO110" s="144"/>
      <c r="JP110" s="144"/>
      <c r="JQ110" s="144"/>
      <c r="JR110" s="144"/>
      <c r="JS110" s="144"/>
      <c r="JT110" s="144"/>
      <c r="JU110" s="144"/>
      <c r="JV110" s="144"/>
      <c r="JW110" s="144"/>
      <c r="JX110" s="144"/>
      <c r="JY110" s="144"/>
      <c r="JZ110" s="144"/>
      <c r="KA110" s="144"/>
      <c r="KB110" s="144"/>
      <c r="KC110" s="144"/>
      <c r="KD110" s="144"/>
      <c r="KE110" s="677" t="str">
        <f t="shared" si="54"/>
        <v/>
      </c>
    </row>
    <row r="111" spans="2:291" ht="15" customHeight="1">
      <c r="B111" s="310">
        <v>89</v>
      </c>
      <c r="C111" s="303"/>
      <c r="D111" s="675"/>
      <c r="E111" s="144"/>
      <c r="F111" s="144"/>
      <c r="G111" s="678" t="str">
        <f t="shared" si="33"/>
        <v/>
      </c>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677" t="str">
        <f t="shared" si="34"/>
        <v/>
      </c>
      <c r="AF111" s="195"/>
      <c r="AG111" s="678" t="str">
        <f t="shared" si="35"/>
        <v/>
      </c>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677" t="str">
        <f t="shared" si="36"/>
        <v/>
      </c>
      <c r="BF111" s="195"/>
      <c r="BG111" s="678" t="str">
        <f t="shared" si="37"/>
        <v/>
      </c>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677" t="str">
        <f t="shared" si="38"/>
        <v/>
      </c>
      <c r="CF111" s="195"/>
      <c r="CG111" s="678" t="str">
        <f t="shared" si="39"/>
        <v/>
      </c>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677" t="str">
        <f t="shared" si="40"/>
        <v/>
      </c>
      <c r="DF111" s="195"/>
      <c r="DG111" s="678" t="str">
        <f t="shared" si="41"/>
        <v/>
      </c>
      <c r="DH111" s="144"/>
      <c r="DI111" s="144"/>
      <c r="DJ111" s="144"/>
      <c r="DK111" s="144"/>
      <c r="DL111" s="144"/>
      <c r="DM111" s="144"/>
      <c r="DN111" s="144"/>
      <c r="DO111" s="144"/>
      <c r="DP111" s="144"/>
      <c r="DQ111" s="144"/>
      <c r="DR111" s="144"/>
      <c r="DS111" s="144"/>
      <c r="DT111" s="144"/>
      <c r="DU111" s="144"/>
      <c r="DV111" s="144"/>
      <c r="DW111" s="144"/>
      <c r="DX111" s="144"/>
      <c r="DY111" s="144"/>
      <c r="DZ111" s="144"/>
      <c r="EA111" s="144"/>
      <c r="EB111" s="144"/>
      <c r="EC111" s="144"/>
      <c r="ED111" s="144"/>
      <c r="EE111" s="677" t="str">
        <f t="shared" si="42"/>
        <v/>
      </c>
      <c r="EF111" s="195"/>
      <c r="EG111" s="678" t="str">
        <f t="shared" si="43"/>
        <v/>
      </c>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677" t="str">
        <f t="shared" si="44"/>
        <v/>
      </c>
      <c r="FF111" s="195"/>
      <c r="FG111" s="678" t="str">
        <f t="shared" si="45"/>
        <v/>
      </c>
      <c r="FH111" s="144"/>
      <c r="FI111" s="144"/>
      <c r="FJ111" s="144"/>
      <c r="FK111" s="144"/>
      <c r="FL111" s="144"/>
      <c r="FM111" s="144"/>
      <c r="FN111" s="144"/>
      <c r="FO111" s="144"/>
      <c r="FP111" s="144"/>
      <c r="FQ111" s="144"/>
      <c r="FR111" s="144"/>
      <c r="FS111" s="144"/>
      <c r="FT111" s="144"/>
      <c r="FU111" s="144"/>
      <c r="FV111" s="144"/>
      <c r="FW111" s="144"/>
      <c r="FX111" s="144"/>
      <c r="FY111" s="144"/>
      <c r="FZ111" s="144"/>
      <c r="GA111" s="144"/>
      <c r="GB111" s="144"/>
      <c r="GC111" s="144"/>
      <c r="GD111" s="144"/>
      <c r="GE111" s="677" t="str">
        <f t="shared" si="46"/>
        <v/>
      </c>
      <c r="GF111" s="195"/>
      <c r="GG111" s="678" t="str">
        <f t="shared" si="47"/>
        <v/>
      </c>
      <c r="GH111" s="144"/>
      <c r="GI111" s="144"/>
      <c r="GJ111" s="144"/>
      <c r="GK111" s="144"/>
      <c r="GL111" s="144"/>
      <c r="GM111" s="144"/>
      <c r="GN111" s="144"/>
      <c r="GO111" s="144"/>
      <c r="GP111" s="144"/>
      <c r="GQ111" s="144"/>
      <c r="GR111" s="144"/>
      <c r="GS111" s="144"/>
      <c r="GT111" s="144"/>
      <c r="GU111" s="144"/>
      <c r="GV111" s="144"/>
      <c r="GW111" s="144"/>
      <c r="GX111" s="144"/>
      <c r="GY111" s="144"/>
      <c r="GZ111" s="144"/>
      <c r="HA111" s="144"/>
      <c r="HB111" s="144"/>
      <c r="HC111" s="144"/>
      <c r="HD111" s="144"/>
      <c r="HE111" s="677" t="str">
        <f t="shared" si="48"/>
        <v/>
      </c>
      <c r="HF111" s="195"/>
      <c r="HG111" s="678" t="str">
        <f t="shared" si="49"/>
        <v/>
      </c>
      <c r="HH111" s="144"/>
      <c r="HI111" s="144"/>
      <c r="HJ111" s="144"/>
      <c r="HK111" s="144"/>
      <c r="HL111" s="144"/>
      <c r="HM111" s="144"/>
      <c r="HN111" s="144"/>
      <c r="HO111" s="144"/>
      <c r="HP111" s="144"/>
      <c r="HQ111" s="144"/>
      <c r="HR111" s="144"/>
      <c r="HS111" s="144"/>
      <c r="HT111" s="144"/>
      <c r="HU111" s="144"/>
      <c r="HV111" s="144"/>
      <c r="HW111" s="144"/>
      <c r="HX111" s="144"/>
      <c r="HY111" s="144"/>
      <c r="HZ111" s="144"/>
      <c r="IA111" s="144"/>
      <c r="IB111" s="144"/>
      <c r="IC111" s="144"/>
      <c r="ID111" s="144"/>
      <c r="IE111" s="677" t="str">
        <f t="shared" si="50"/>
        <v/>
      </c>
      <c r="IF111" s="195"/>
      <c r="IG111" s="678" t="str">
        <f t="shared" si="51"/>
        <v/>
      </c>
      <c r="IH111" s="144"/>
      <c r="II111" s="144"/>
      <c r="IJ111" s="144"/>
      <c r="IK111" s="144"/>
      <c r="IL111" s="144"/>
      <c r="IM111" s="144"/>
      <c r="IN111" s="144"/>
      <c r="IO111" s="144"/>
      <c r="IP111" s="144"/>
      <c r="IQ111" s="144"/>
      <c r="IR111" s="144"/>
      <c r="IS111" s="144"/>
      <c r="IT111" s="144"/>
      <c r="IU111" s="144"/>
      <c r="IV111" s="144"/>
      <c r="IW111" s="144"/>
      <c r="IX111" s="144"/>
      <c r="IY111" s="144"/>
      <c r="IZ111" s="144"/>
      <c r="JA111" s="144"/>
      <c r="JB111" s="144"/>
      <c r="JC111" s="144"/>
      <c r="JD111" s="144"/>
      <c r="JE111" s="677" t="str">
        <f t="shared" si="52"/>
        <v/>
      </c>
      <c r="JF111" s="195"/>
      <c r="JG111" s="678" t="str">
        <f t="shared" si="53"/>
        <v/>
      </c>
      <c r="JH111" s="144"/>
      <c r="JI111" s="144"/>
      <c r="JJ111" s="144"/>
      <c r="JK111" s="144"/>
      <c r="JL111" s="144"/>
      <c r="JM111" s="144"/>
      <c r="JN111" s="144"/>
      <c r="JO111" s="144"/>
      <c r="JP111" s="144"/>
      <c r="JQ111" s="144"/>
      <c r="JR111" s="144"/>
      <c r="JS111" s="144"/>
      <c r="JT111" s="144"/>
      <c r="JU111" s="144"/>
      <c r="JV111" s="144"/>
      <c r="JW111" s="144"/>
      <c r="JX111" s="144"/>
      <c r="JY111" s="144"/>
      <c r="JZ111" s="144"/>
      <c r="KA111" s="144"/>
      <c r="KB111" s="144"/>
      <c r="KC111" s="144"/>
      <c r="KD111" s="144"/>
      <c r="KE111" s="677" t="str">
        <f t="shared" si="54"/>
        <v/>
      </c>
    </row>
    <row r="112" spans="2:291" ht="15" customHeight="1">
      <c r="B112" s="310">
        <v>90</v>
      </c>
      <c r="C112" s="303"/>
      <c r="D112" s="675"/>
      <c r="E112" s="144"/>
      <c r="F112" s="144"/>
      <c r="G112" s="678" t="str">
        <f t="shared" si="33"/>
        <v/>
      </c>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677" t="str">
        <f t="shared" si="34"/>
        <v/>
      </c>
      <c r="AF112" s="195"/>
      <c r="AG112" s="678" t="str">
        <f t="shared" si="35"/>
        <v/>
      </c>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677" t="str">
        <f t="shared" si="36"/>
        <v/>
      </c>
      <c r="BF112" s="195"/>
      <c r="BG112" s="678" t="str">
        <f t="shared" si="37"/>
        <v/>
      </c>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677" t="str">
        <f t="shared" si="38"/>
        <v/>
      </c>
      <c r="CF112" s="195"/>
      <c r="CG112" s="678" t="str">
        <f t="shared" si="39"/>
        <v/>
      </c>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677" t="str">
        <f t="shared" si="40"/>
        <v/>
      </c>
      <c r="DF112" s="195"/>
      <c r="DG112" s="678" t="str">
        <f t="shared" si="41"/>
        <v/>
      </c>
      <c r="DH112" s="144"/>
      <c r="DI112" s="144"/>
      <c r="DJ112" s="144"/>
      <c r="DK112" s="144"/>
      <c r="DL112" s="144"/>
      <c r="DM112" s="144"/>
      <c r="DN112" s="144"/>
      <c r="DO112" s="144"/>
      <c r="DP112" s="144"/>
      <c r="DQ112" s="144"/>
      <c r="DR112" s="144"/>
      <c r="DS112" s="144"/>
      <c r="DT112" s="144"/>
      <c r="DU112" s="144"/>
      <c r="DV112" s="144"/>
      <c r="DW112" s="144"/>
      <c r="DX112" s="144"/>
      <c r="DY112" s="144"/>
      <c r="DZ112" s="144"/>
      <c r="EA112" s="144"/>
      <c r="EB112" s="144"/>
      <c r="EC112" s="144"/>
      <c r="ED112" s="144"/>
      <c r="EE112" s="677" t="str">
        <f t="shared" si="42"/>
        <v/>
      </c>
      <c r="EF112" s="195"/>
      <c r="EG112" s="678" t="str">
        <f t="shared" si="43"/>
        <v/>
      </c>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677" t="str">
        <f t="shared" si="44"/>
        <v/>
      </c>
      <c r="FF112" s="195"/>
      <c r="FG112" s="678" t="str">
        <f t="shared" si="45"/>
        <v/>
      </c>
      <c r="FH112" s="144"/>
      <c r="FI112" s="144"/>
      <c r="FJ112" s="144"/>
      <c r="FK112" s="144"/>
      <c r="FL112" s="144"/>
      <c r="FM112" s="144"/>
      <c r="FN112" s="144"/>
      <c r="FO112" s="144"/>
      <c r="FP112" s="144"/>
      <c r="FQ112" s="144"/>
      <c r="FR112" s="144"/>
      <c r="FS112" s="144"/>
      <c r="FT112" s="144"/>
      <c r="FU112" s="144"/>
      <c r="FV112" s="144"/>
      <c r="FW112" s="144"/>
      <c r="FX112" s="144"/>
      <c r="FY112" s="144"/>
      <c r="FZ112" s="144"/>
      <c r="GA112" s="144"/>
      <c r="GB112" s="144"/>
      <c r="GC112" s="144"/>
      <c r="GD112" s="144"/>
      <c r="GE112" s="677" t="str">
        <f t="shared" si="46"/>
        <v/>
      </c>
      <c r="GF112" s="195"/>
      <c r="GG112" s="678" t="str">
        <f t="shared" si="47"/>
        <v/>
      </c>
      <c r="GH112" s="144"/>
      <c r="GI112" s="144"/>
      <c r="GJ112" s="144"/>
      <c r="GK112" s="144"/>
      <c r="GL112" s="144"/>
      <c r="GM112" s="144"/>
      <c r="GN112" s="144"/>
      <c r="GO112" s="144"/>
      <c r="GP112" s="144"/>
      <c r="GQ112" s="144"/>
      <c r="GR112" s="144"/>
      <c r="GS112" s="144"/>
      <c r="GT112" s="144"/>
      <c r="GU112" s="144"/>
      <c r="GV112" s="144"/>
      <c r="GW112" s="144"/>
      <c r="GX112" s="144"/>
      <c r="GY112" s="144"/>
      <c r="GZ112" s="144"/>
      <c r="HA112" s="144"/>
      <c r="HB112" s="144"/>
      <c r="HC112" s="144"/>
      <c r="HD112" s="144"/>
      <c r="HE112" s="677" t="str">
        <f t="shared" si="48"/>
        <v/>
      </c>
      <c r="HF112" s="195"/>
      <c r="HG112" s="678" t="str">
        <f t="shared" si="49"/>
        <v/>
      </c>
      <c r="HH112" s="144"/>
      <c r="HI112" s="144"/>
      <c r="HJ112" s="144"/>
      <c r="HK112" s="144"/>
      <c r="HL112" s="144"/>
      <c r="HM112" s="144"/>
      <c r="HN112" s="144"/>
      <c r="HO112" s="144"/>
      <c r="HP112" s="144"/>
      <c r="HQ112" s="144"/>
      <c r="HR112" s="144"/>
      <c r="HS112" s="144"/>
      <c r="HT112" s="144"/>
      <c r="HU112" s="144"/>
      <c r="HV112" s="144"/>
      <c r="HW112" s="144"/>
      <c r="HX112" s="144"/>
      <c r="HY112" s="144"/>
      <c r="HZ112" s="144"/>
      <c r="IA112" s="144"/>
      <c r="IB112" s="144"/>
      <c r="IC112" s="144"/>
      <c r="ID112" s="144"/>
      <c r="IE112" s="677" t="str">
        <f t="shared" si="50"/>
        <v/>
      </c>
      <c r="IF112" s="195"/>
      <c r="IG112" s="678" t="str">
        <f t="shared" si="51"/>
        <v/>
      </c>
      <c r="IH112" s="144"/>
      <c r="II112" s="144"/>
      <c r="IJ112" s="144"/>
      <c r="IK112" s="144"/>
      <c r="IL112" s="144"/>
      <c r="IM112" s="144"/>
      <c r="IN112" s="144"/>
      <c r="IO112" s="144"/>
      <c r="IP112" s="144"/>
      <c r="IQ112" s="144"/>
      <c r="IR112" s="144"/>
      <c r="IS112" s="144"/>
      <c r="IT112" s="144"/>
      <c r="IU112" s="144"/>
      <c r="IV112" s="144"/>
      <c r="IW112" s="144"/>
      <c r="IX112" s="144"/>
      <c r="IY112" s="144"/>
      <c r="IZ112" s="144"/>
      <c r="JA112" s="144"/>
      <c r="JB112" s="144"/>
      <c r="JC112" s="144"/>
      <c r="JD112" s="144"/>
      <c r="JE112" s="677" t="str">
        <f t="shared" si="52"/>
        <v/>
      </c>
      <c r="JF112" s="195"/>
      <c r="JG112" s="678" t="str">
        <f t="shared" si="53"/>
        <v/>
      </c>
      <c r="JH112" s="144"/>
      <c r="JI112" s="144"/>
      <c r="JJ112" s="144"/>
      <c r="JK112" s="144"/>
      <c r="JL112" s="144"/>
      <c r="JM112" s="144"/>
      <c r="JN112" s="144"/>
      <c r="JO112" s="144"/>
      <c r="JP112" s="144"/>
      <c r="JQ112" s="144"/>
      <c r="JR112" s="144"/>
      <c r="JS112" s="144"/>
      <c r="JT112" s="144"/>
      <c r="JU112" s="144"/>
      <c r="JV112" s="144"/>
      <c r="JW112" s="144"/>
      <c r="JX112" s="144"/>
      <c r="JY112" s="144"/>
      <c r="JZ112" s="144"/>
      <c r="KA112" s="144"/>
      <c r="KB112" s="144"/>
      <c r="KC112" s="144"/>
      <c r="KD112" s="144"/>
      <c r="KE112" s="677" t="str">
        <f t="shared" si="54"/>
        <v/>
      </c>
    </row>
    <row r="113" spans="2:291" ht="15" customHeight="1">
      <c r="B113" s="310">
        <v>91</v>
      </c>
      <c r="C113" s="303"/>
      <c r="D113" s="675"/>
      <c r="E113" s="144"/>
      <c r="F113" s="144"/>
      <c r="G113" s="678" t="str">
        <f t="shared" si="33"/>
        <v/>
      </c>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677" t="str">
        <f t="shared" si="34"/>
        <v/>
      </c>
      <c r="AF113" s="195"/>
      <c r="AG113" s="678" t="str">
        <f t="shared" si="35"/>
        <v/>
      </c>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677" t="str">
        <f t="shared" si="36"/>
        <v/>
      </c>
      <c r="BF113" s="195"/>
      <c r="BG113" s="678" t="str">
        <f t="shared" si="37"/>
        <v/>
      </c>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677" t="str">
        <f t="shared" si="38"/>
        <v/>
      </c>
      <c r="CF113" s="195"/>
      <c r="CG113" s="678" t="str">
        <f t="shared" si="39"/>
        <v/>
      </c>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677" t="str">
        <f t="shared" si="40"/>
        <v/>
      </c>
      <c r="DF113" s="195"/>
      <c r="DG113" s="678" t="str">
        <f t="shared" si="41"/>
        <v/>
      </c>
      <c r="DH113" s="144"/>
      <c r="DI113" s="144"/>
      <c r="DJ113" s="144"/>
      <c r="DK113" s="144"/>
      <c r="DL113" s="144"/>
      <c r="DM113" s="144"/>
      <c r="DN113" s="144"/>
      <c r="DO113" s="144"/>
      <c r="DP113" s="144"/>
      <c r="DQ113" s="144"/>
      <c r="DR113" s="144"/>
      <c r="DS113" s="144"/>
      <c r="DT113" s="144"/>
      <c r="DU113" s="144"/>
      <c r="DV113" s="144"/>
      <c r="DW113" s="144"/>
      <c r="DX113" s="144"/>
      <c r="DY113" s="144"/>
      <c r="DZ113" s="144"/>
      <c r="EA113" s="144"/>
      <c r="EB113" s="144"/>
      <c r="EC113" s="144"/>
      <c r="ED113" s="144"/>
      <c r="EE113" s="677" t="str">
        <f t="shared" si="42"/>
        <v/>
      </c>
      <c r="EF113" s="195"/>
      <c r="EG113" s="678" t="str">
        <f t="shared" si="43"/>
        <v/>
      </c>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677" t="str">
        <f t="shared" si="44"/>
        <v/>
      </c>
      <c r="FF113" s="195"/>
      <c r="FG113" s="678" t="str">
        <f t="shared" si="45"/>
        <v/>
      </c>
      <c r="FH113" s="144"/>
      <c r="FI113" s="144"/>
      <c r="FJ113" s="144"/>
      <c r="FK113" s="144"/>
      <c r="FL113" s="144"/>
      <c r="FM113" s="144"/>
      <c r="FN113" s="144"/>
      <c r="FO113" s="144"/>
      <c r="FP113" s="144"/>
      <c r="FQ113" s="144"/>
      <c r="FR113" s="144"/>
      <c r="FS113" s="144"/>
      <c r="FT113" s="144"/>
      <c r="FU113" s="144"/>
      <c r="FV113" s="144"/>
      <c r="FW113" s="144"/>
      <c r="FX113" s="144"/>
      <c r="FY113" s="144"/>
      <c r="FZ113" s="144"/>
      <c r="GA113" s="144"/>
      <c r="GB113" s="144"/>
      <c r="GC113" s="144"/>
      <c r="GD113" s="144"/>
      <c r="GE113" s="677" t="str">
        <f t="shared" si="46"/>
        <v/>
      </c>
      <c r="GF113" s="195"/>
      <c r="GG113" s="678" t="str">
        <f t="shared" si="47"/>
        <v/>
      </c>
      <c r="GH113" s="144"/>
      <c r="GI113" s="144"/>
      <c r="GJ113" s="144"/>
      <c r="GK113" s="144"/>
      <c r="GL113" s="144"/>
      <c r="GM113" s="144"/>
      <c r="GN113" s="144"/>
      <c r="GO113" s="144"/>
      <c r="GP113" s="144"/>
      <c r="GQ113" s="144"/>
      <c r="GR113" s="144"/>
      <c r="GS113" s="144"/>
      <c r="GT113" s="144"/>
      <c r="GU113" s="144"/>
      <c r="GV113" s="144"/>
      <c r="GW113" s="144"/>
      <c r="GX113" s="144"/>
      <c r="GY113" s="144"/>
      <c r="GZ113" s="144"/>
      <c r="HA113" s="144"/>
      <c r="HB113" s="144"/>
      <c r="HC113" s="144"/>
      <c r="HD113" s="144"/>
      <c r="HE113" s="677" t="str">
        <f t="shared" si="48"/>
        <v/>
      </c>
      <c r="HF113" s="195"/>
      <c r="HG113" s="678" t="str">
        <f t="shared" si="49"/>
        <v/>
      </c>
      <c r="HH113" s="144"/>
      <c r="HI113" s="144"/>
      <c r="HJ113" s="144"/>
      <c r="HK113" s="144"/>
      <c r="HL113" s="144"/>
      <c r="HM113" s="144"/>
      <c r="HN113" s="144"/>
      <c r="HO113" s="144"/>
      <c r="HP113" s="144"/>
      <c r="HQ113" s="144"/>
      <c r="HR113" s="144"/>
      <c r="HS113" s="144"/>
      <c r="HT113" s="144"/>
      <c r="HU113" s="144"/>
      <c r="HV113" s="144"/>
      <c r="HW113" s="144"/>
      <c r="HX113" s="144"/>
      <c r="HY113" s="144"/>
      <c r="HZ113" s="144"/>
      <c r="IA113" s="144"/>
      <c r="IB113" s="144"/>
      <c r="IC113" s="144"/>
      <c r="ID113" s="144"/>
      <c r="IE113" s="677" t="str">
        <f t="shared" si="50"/>
        <v/>
      </c>
      <c r="IF113" s="195"/>
      <c r="IG113" s="678" t="str">
        <f t="shared" si="51"/>
        <v/>
      </c>
      <c r="IH113" s="144"/>
      <c r="II113" s="144"/>
      <c r="IJ113" s="144"/>
      <c r="IK113" s="144"/>
      <c r="IL113" s="144"/>
      <c r="IM113" s="144"/>
      <c r="IN113" s="144"/>
      <c r="IO113" s="144"/>
      <c r="IP113" s="144"/>
      <c r="IQ113" s="144"/>
      <c r="IR113" s="144"/>
      <c r="IS113" s="144"/>
      <c r="IT113" s="144"/>
      <c r="IU113" s="144"/>
      <c r="IV113" s="144"/>
      <c r="IW113" s="144"/>
      <c r="IX113" s="144"/>
      <c r="IY113" s="144"/>
      <c r="IZ113" s="144"/>
      <c r="JA113" s="144"/>
      <c r="JB113" s="144"/>
      <c r="JC113" s="144"/>
      <c r="JD113" s="144"/>
      <c r="JE113" s="677" t="str">
        <f t="shared" si="52"/>
        <v/>
      </c>
      <c r="JF113" s="195"/>
      <c r="JG113" s="678" t="str">
        <f t="shared" si="53"/>
        <v/>
      </c>
      <c r="JH113" s="144"/>
      <c r="JI113" s="144"/>
      <c r="JJ113" s="144"/>
      <c r="JK113" s="144"/>
      <c r="JL113" s="144"/>
      <c r="JM113" s="144"/>
      <c r="JN113" s="144"/>
      <c r="JO113" s="144"/>
      <c r="JP113" s="144"/>
      <c r="JQ113" s="144"/>
      <c r="JR113" s="144"/>
      <c r="JS113" s="144"/>
      <c r="JT113" s="144"/>
      <c r="JU113" s="144"/>
      <c r="JV113" s="144"/>
      <c r="JW113" s="144"/>
      <c r="JX113" s="144"/>
      <c r="JY113" s="144"/>
      <c r="JZ113" s="144"/>
      <c r="KA113" s="144"/>
      <c r="KB113" s="144"/>
      <c r="KC113" s="144"/>
      <c r="KD113" s="144"/>
      <c r="KE113" s="677" t="str">
        <f t="shared" si="54"/>
        <v/>
      </c>
    </row>
    <row r="114" spans="2:291" ht="15" customHeight="1">
      <c r="B114" s="310">
        <v>92</v>
      </c>
      <c r="C114" s="303"/>
      <c r="D114" s="675"/>
      <c r="E114" s="144"/>
      <c r="F114" s="144"/>
      <c r="G114" s="678" t="str">
        <f t="shared" si="33"/>
        <v/>
      </c>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677" t="str">
        <f t="shared" si="34"/>
        <v/>
      </c>
      <c r="AF114" s="195"/>
      <c r="AG114" s="678" t="str">
        <f t="shared" si="35"/>
        <v/>
      </c>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677" t="str">
        <f t="shared" si="36"/>
        <v/>
      </c>
      <c r="BF114" s="195"/>
      <c r="BG114" s="678" t="str">
        <f t="shared" si="37"/>
        <v/>
      </c>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677" t="str">
        <f t="shared" si="38"/>
        <v/>
      </c>
      <c r="CF114" s="195"/>
      <c r="CG114" s="678" t="str">
        <f t="shared" si="39"/>
        <v/>
      </c>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677" t="str">
        <f t="shared" si="40"/>
        <v/>
      </c>
      <c r="DF114" s="195"/>
      <c r="DG114" s="678" t="str">
        <f t="shared" si="41"/>
        <v/>
      </c>
      <c r="DH114" s="144"/>
      <c r="DI114" s="144"/>
      <c r="DJ114" s="144"/>
      <c r="DK114" s="144"/>
      <c r="DL114" s="144"/>
      <c r="DM114" s="144"/>
      <c r="DN114" s="144"/>
      <c r="DO114" s="144"/>
      <c r="DP114" s="144"/>
      <c r="DQ114" s="144"/>
      <c r="DR114" s="144"/>
      <c r="DS114" s="144"/>
      <c r="DT114" s="144"/>
      <c r="DU114" s="144"/>
      <c r="DV114" s="144"/>
      <c r="DW114" s="144"/>
      <c r="DX114" s="144"/>
      <c r="DY114" s="144"/>
      <c r="DZ114" s="144"/>
      <c r="EA114" s="144"/>
      <c r="EB114" s="144"/>
      <c r="EC114" s="144"/>
      <c r="ED114" s="144"/>
      <c r="EE114" s="677" t="str">
        <f t="shared" si="42"/>
        <v/>
      </c>
      <c r="EF114" s="195"/>
      <c r="EG114" s="678" t="str">
        <f t="shared" si="43"/>
        <v/>
      </c>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677" t="str">
        <f t="shared" si="44"/>
        <v/>
      </c>
      <c r="FF114" s="195"/>
      <c r="FG114" s="678" t="str">
        <f t="shared" si="45"/>
        <v/>
      </c>
      <c r="FH114" s="144"/>
      <c r="FI114" s="144"/>
      <c r="FJ114" s="144"/>
      <c r="FK114" s="144"/>
      <c r="FL114" s="144"/>
      <c r="FM114" s="144"/>
      <c r="FN114" s="144"/>
      <c r="FO114" s="144"/>
      <c r="FP114" s="144"/>
      <c r="FQ114" s="144"/>
      <c r="FR114" s="144"/>
      <c r="FS114" s="144"/>
      <c r="FT114" s="144"/>
      <c r="FU114" s="144"/>
      <c r="FV114" s="144"/>
      <c r="FW114" s="144"/>
      <c r="FX114" s="144"/>
      <c r="FY114" s="144"/>
      <c r="FZ114" s="144"/>
      <c r="GA114" s="144"/>
      <c r="GB114" s="144"/>
      <c r="GC114" s="144"/>
      <c r="GD114" s="144"/>
      <c r="GE114" s="677" t="str">
        <f t="shared" si="46"/>
        <v/>
      </c>
      <c r="GF114" s="195"/>
      <c r="GG114" s="678" t="str">
        <f t="shared" si="47"/>
        <v/>
      </c>
      <c r="GH114" s="144"/>
      <c r="GI114" s="144"/>
      <c r="GJ114" s="144"/>
      <c r="GK114" s="144"/>
      <c r="GL114" s="144"/>
      <c r="GM114" s="144"/>
      <c r="GN114" s="144"/>
      <c r="GO114" s="144"/>
      <c r="GP114" s="144"/>
      <c r="GQ114" s="144"/>
      <c r="GR114" s="144"/>
      <c r="GS114" s="144"/>
      <c r="GT114" s="144"/>
      <c r="GU114" s="144"/>
      <c r="GV114" s="144"/>
      <c r="GW114" s="144"/>
      <c r="GX114" s="144"/>
      <c r="GY114" s="144"/>
      <c r="GZ114" s="144"/>
      <c r="HA114" s="144"/>
      <c r="HB114" s="144"/>
      <c r="HC114" s="144"/>
      <c r="HD114" s="144"/>
      <c r="HE114" s="677" t="str">
        <f t="shared" si="48"/>
        <v/>
      </c>
      <c r="HF114" s="195"/>
      <c r="HG114" s="678" t="str">
        <f t="shared" si="49"/>
        <v/>
      </c>
      <c r="HH114" s="144"/>
      <c r="HI114" s="144"/>
      <c r="HJ114" s="144"/>
      <c r="HK114" s="144"/>
      <c r="HL114" s="144"/>
      <c r="HM114" s="144"/>
      <c r="HN114" s="144"/>
      <c r="HO114" s="144"/>
      <c r="HP114" s="144"/>
      <c r="HQ114" s="144"/>
      <c r="HR114" s="144"/>
      <c r="HS114" s="144"/>
      <c r="HT114" s="144"/>
      <c r="HU114" s="144"/>
      <c r="HV114" s="144"/>
      <c r="HW114" s="144"/>
      <c r="HX114" s="144"/>
      <c r="HY114" s="144"/>
      <c r="HZ114" s="144"/>
      <c r="IA114" s="144"/>
      <c r="IB114" s="144"/>
      <c r="IC114" s="144"/>
      <c r="ID114" s="144"/>
      <c r="IE114" s="677" t="str">
        <f t="shared" si="50"/>
        <v/>
      </c>
      <c r="IF114" s="195"/>
      <c r="IG114" s="678" t="str">
        <f t="shared" si="51"/>
        <v/>
      </c>
      <c r="IH114" s="144"/>
      <c r="II114" s="144"/>
      <c r="IJ114" s="144"/>
      <c r="IK114" s="144"/>
      <c r="IL114" s="144"/>
      <c r="IM114" s="144"/>
      <c r="IN114" s="144"/>
      <c r="IO114" s="144"/>
      <c r="IP114" s="144"/>
      <c r="IQ114" s="144"/>
      <c r="IR114" s="144"/>
      <c r="IS114" s="144"/>
      <c r="IT114" s="144"/>
      <c r="IU114" s="144"/>
      <c r="IV114" s="144"/>
      <c r="IW114" s="144"/>
      <c r="IX114" s="144"/>
      <c r="IY114" s="144"/>
      <c r="IZ114" s="144"/>
      <c r="JA114" s="144"/>
      <c r="JB114" s="144"/>
      <c r="JC114" s="144"/>
      <c r="JD114" s="144"/>
      <c r="JE114" s="677" t="str">
        <f t="shared" si="52"/>
        <v/>
      </c>
      <c r="JF114" s="195"/>
      <c r="JG114" s="678" t="str">
        <f t="shared" si="53"/>
        <v/>
      </c>
      <c r="JH114" s="144"/>
      <c r="JI114" s="144"/>
      <c r="JJ114" s="144"/>
      <c r="JK114" s="144"/>
      <c r="JL114" s="144"/>
      <c r="JM114" s="144"/>
      <c r="JN114" s="144"/>
      <c r="JO114" s="144"/>
      <c r="JP114" s="144"/>
      <c r="JQ114" s="144"/>
      <c r="JR114" s="144"/>
      <c r="JS114" s="144"/>
      <c r="JT114" s="144"/>
      <c r="JU114" s="144"/>
      <c r="JV114" s="144"/>
      <c r="JW114" s="144"/>
      <c r="JX114" s="144"/>
      <c r="JY114" s="144"/>
      <c r="JZ114" s="144"/>
      <c r="KA114" s="144"/>
      <c r="KB114" s="144"/>
      <c r="KC114" s="144"/>
      <c r="KD114" s="144"/>
      <c r="KE114" s="677" t="str">
        <f t="shared" si="54"/>
        <v/>
      </c>
    </row>
    <row r="115" spans="2:291" ht="15" customHeight="1">
      <c r="B115" s="310">
        <v>93</v>
      </c>
      <c r="C115" s="303"/>
      <c r="D115" s="675"/>
      <c r="E115" s="144"/>
      <c r="F115" s="144"/>
      <c r="G115" s="678" t="str">
        <f t="shared" si="33"/>
        <v/>
      </c>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677" t="str">
        <f t="shared" si="34"/>
        <v/>
      </c>
      <c r="AF115" s="195"/>
      <c r="AG115" s="678" t="str">
        <f t="shared" si="35"/>
        <v/>
      </c>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677" t="str">
        <f t="shared" si="36"/>
        <v/>
      </c>
      <c r="BF115" s="195"/>
      <c r="BG115" s="678" t="str">
        <f t="shared" si="37"/>
        <v/>
      </c>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677" t="str">
        <f t="shared" si="38"/>
        <v/>
      </c>
      <c r="CF115" s="195"/>
      <c r="CG115" s="678" t="str">
        <f t="shared" si="39"/>
        <v/>
      </c>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677" t="str">
        <f t="shared" si="40"/>
        <v/>
      </c>
      <c r="DF115" s="195"/>
      <c r="DG115" s="678" t="str">
        <f t="shared" si="41"/>
        <v/>
      </c>
      <c r="DH115" s="144"/>
      <c r="DI115" s="144"/>
      <c r="DJ115" s="144"/>
      <c r="DK115" s="144"/>
      <c r="DL115" s="144"/>
      <c r="DM115" s="144"/>
      <c r="DN115" s="144"/>
      <c r="DO115" s="144"/>
      <c r="DP115" s="144"/>
      <c r="DQ115" s="144"/>
      <c r="DR115" s="144"/>
      <c r="DS115" s="144"/>
      <c r="DT115" s="144"/>
      <c r="DU115" s="144"/>
      <c r="DV115" s="144"/>
      <c r="DW115" s="144"/>
      <c r="DX115" s="144"/>
      <c r="DY115" s="144"/>
      <c r="DZ115" s="144"/>
      <c r="EA115" s="144"/>
      <c r="EB115" s="144"/>
      <c r="EC115" s="144"/>
      <c r="ED115" s="144"/>
      <c r="EE115" s="677" t="str">
        <f t="shared" si="42"/>
        <v/>
      </c>
      <c r="EF115" s="195"/>
      <c r="EG115" s="678" t="str">
        <f t="shared" si="43"/>
        <v/>
      </c>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677" t="str">
        <f t="shared" si="44"/>
        <v/>
      </c>
      <c r="FF115" s="195"/>
      <c r="FG115" s="678" t="str">
        <f t="shared" si="45"/>
        <v/>
      </c>
      <c r="FH115" s="144"/>
      <c r="FI115" s="144"/>
      <c r="FJ115" s="144"/>
      <c r="FK115" s="144"/>
      <c r="FL115" s="144"/>
      <c r="FM115" s="144"/>
      <c r="FN115" s="144"/>
      <c r="FO115" s="144"/>
      <c r="FP115" s="144"/>
      <c r="FQ115" s="144"/>
      <c r="FR115" s="144"/>
      <c r="FS115" s="144"/>
      <c r="FT115" s="144"/>
      <c r="FU115" s="144"/>
      <c r="FV115" s="144"/>
      <c r="FW115" s="144"/>
      <c r="FX115" s="144"/>
      <c r="FY115" s="144"/>
      <c r="FZ115" s="144"/>
      <c r="GA115" s="144"/>
      <c r="GB115" s="144"/>
      <c r="GC115" s="144"/>
      <c r="GD115" s="144"/>
      <c r="GE115" s="677" t="str">
        <f t="shared" si="46"/>
        <v/>
      </c>
      <c r="GF115" s="195"/>
      <c r="GG115" s="678" t="str">
        <f t="shared" si="47"/>
        <v/>
      </c>
      <c r="GH115" s="144"/>
      <c r="GI115" s="144"/>
      <c r="GJ115" s="144"/>
      <c r="GK115" s="144"/>
      <c r="GL115" s="144"/>
      <c r="GM115" s="144"/>
      <c r="GN115" s="144"/>
      <c r="GO115" s="144"/>
      <c r="GP115" s="144"/>
      <c r="GQ115" s="144"/>
      <c r="GR115" s="144"/>
      <c r="GS115" s="144"/>
      <c r="GT115" s="144"/>
      <c r="GU115" s="144"/>
      <c r="GV115" s="144"/>
      <c r="GW115" s="144"/>
      <c r="GX115" s="144"/>
      <c r="GY115" s="144"/>
      <c r="GZ115" s="144"/>
      <c r="HA115" s="144"/>
      <c r="HB115" s="144"/>
      <c r="HC115" s="144"/>
      <c r="HD115" s="144"/>
      <c r="HE115" s="677" t="str">
        <f t="shared" si="48"/>
        <v/>
      </c>
      <c r="HF115" s="195"/>
      <c r="HG115" s="678" t="str">
        <f t="shared" si="49"/>
        <v/>
      </c>
      <c r="HH115" s="144"/>
      <c r="HI115" s="144"/>
      <c r="HJ115" s="144"/>
      <c r="HK115" s="144"/>
      <c r="HL115" s="144"/>
      <c r="HM115" s="144"/>
      <c r="HN115" s="144"/>
      <c r="HO115" s="144"/>
      <c r="HP115" s="144"/>
      <c r="HQ115" s="144"/>
      <c r="HR115" s="144"/>
      <c r="HS115" s="144"/>
      <c r="HT115" s="144"/>
      <c r="HU115" s="144"/>
      <c r="HV115" s="144"/>
      <c r="HW115" s="144"/>
      <c r="HX115" s="144"/>
      <c r="HY115" s="144"/>
      <c r="HZ115" s="144"/>
      <c r="IA115" s="144"/>
      <c r="IB115" s="144"/>
      <c r="IC115" s="144"/>
      <c r="ID115" s="144"/>
      <c r="IE115" s="677" t="str">
        <f t="shared" si="50"/>
        <v/>
      </c>
      <c r="IF115" s="195"/>
      <c r="IG115" s="678" t="str">
        <f t="shared" si="51"/>
        <v/>
      </c>
      <c r="IH115" s="144"/>
      <c r="II115" s="144"/>
      <c r="IJ115" s="144"/>
      <c r="IK115" s="144"/>
      <c r="IL115" s="144"/>
      <c r="IM115" s="144"/>
      <c r="IN115" s="144"/>
      <c r="IO115" s="144"/>
      <c r="IP115" s="144"/>
      <c r="IQ115" s="144"/>
      <c r="IR115" s="144"/>
      <c r="IS115" s="144"/>
      <c r="IT115" s="144"/>
      <c r="IU115" s="144"/>
      <c r="IV115" s="144"/>
      <c r="IW115" s="144"/>
      <c r="IX115" s="144"/>
      <c r="IY115" s="144"/>
      <c r="IZ115" s="144"/>
      <c r="JA115" s="144"/>
      <c r="JB115" s="144"/>
      <c r="JC115" s="144"/>
      <c r="JD115" s="144"/>
      <c r="JE115" s="677" t="str">
        <f t="shared" si="52"/>
        <v/>
      </c>
      <c r="JF115" s="195"/>
      <c r="JG115" s="678" t="str">
        <f t="shared" si="53"/>
        <v/>
      </c>
      <c r="JH115" s="144"/>
      <c r="JI115" s="144"/>
      <c r="JJ115" s="144"/>
      <c r="JK115" s="144"/>
      <c r="JL115" s="144"/>
      <c r="JM115" s="144"/>
      <c r="JN115" s="144"/>
      <c r="JO115" s="144"/>
      <c r="JP115" s="144"/>
      <c r="JQ115" s="144"/>
      <c r="JR115" s="144"/>
      <c r="JS115" s="144"/>
      <c r="JT115" s="144"/>
      <c r="JU115" s="144"/>
      <c r="JV115" s="144"/>
      <c r="JW115" s="144"/>
      <c r="JX115" s="144"/>
      <c r="JY115" s="144"/>
      <c r="JZ115" s="144"/>
      <c r="KA115" s="144"/>
      <c r="KB115" s="144"/>
      <c r="KC115" s="144"/>
      <c r="KD115" s="144"/>
      <c r="KE115" s="677" t="str">
        <f t="shared" si="54"/>
        <v/>
      </c>
    </row>
    <row r="116" spans="2:291" ht="15" customHeight="1">
      <c r="B116" s="310">
        <v>94</v>
      </c>
      <c r="C116" s="303"/>
      <c r="D116" s="675"/>
      <c r="E116" s="144"/>
      <c r="F116" s="144"/>
      <c r="G116" s="678" t="str">
        <f t="shared" si="33"/>
        <v/>
      </c>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677" t="str">
        <f t="shared" si="34"/>
        <v/>
      </c>
      <c r="AF116" s="195"/>
      <c r="AG116" s="678" t="str">
        <f t="shared" si="35"/>
        <v/>
      </c>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677" t="str">
        <f t="shared" si="36"/>
        <v/>
      </c>
      <c r="BF116" s="195"/>
      <c r="BG116" s="678" t="str">
        <f t="shared" si="37"/>
        <v/>
      </c>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677" t="str">
        <f t="shared" si="38"/>
        <v/>
      </c>
      <c r="CF116" s="195"/>
      <c r="CG116" s="678" t="str">
        <f t="shared" si="39"/>
        <v/>
      </c>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677" t="str">
        <f t="shared" si="40"/>
        <v/>
      </c>
      <c r="DF116" s="195"/>
      <c r="DG116" s="678" t="str">
        <f t="shared" si="41"/>
        <v/>
      </c>
      <c r="DH116" s="144"/>
      <c r="DI116" s="144"/>
      <c r="DJ116" s="144"/>
      <c r="DK116" s="144"/>
      <c r="DL116" s="144"/>
      <c r="DM116" s="144"/>
      <c r="DN116" s="144"/>
      <c r="DO116" s="144"/>
      <c r="DP116" s="144"/>
      <c r="DQ116" s="144"/>
      <c r="DR116" s="144"/>
      <c r="DS116" s="144"/>
      <c r="DT116" s="144"/>
      <c r="DU116" s="144"/>
      <c r="DV116" s="144"/>
      <c r="DW116" s="144"/>
      <c r="DX116" s="144"/>
      <c r="DY116" s="144"/>
      <c r="DZ116" s="144"/>
      <c r="EA116" s="144"/>
      <c r="EB116" s="144"/>
      <c r="EC116" s="144"/>
      <c r="ED116" s="144"/>
      <c r="EE116" s="677" t="str">
        <f t="shared" si="42"/>
        <v/>
      </c>
      <c r="EF116" s="195"/>
      <c r="EG116" s="678" t="str">
        <f t="shared" si="43"/>
        <v/>
      </c>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677" t="str">
        <f t="shared" si="44"/>
        <v/>
      </c>
      <c r="FF116" s="195"/>
      <c r="FG116" s="678" t="str">
        <f t="shared" si="45"/>
        <v/>
      </c>
      <c r="FH116" s="144"/>
      <c r="FI116" s="144"/>
      <c r="FJ116" s="144"/>
      <c r="FK116" s="144"/>
      <c r="FL116" s="144"/>
      <c r="FM116" s="144"/>
      <c r="FN116" s="144"/>
      <c r="FO116" s="144"/>
      <c r="FP116" s="144"/>
      <c r="FQ116" s="144"/>
      <c r="FR116" s="144"/>
      <c r="FS116" s="144"/>
      <c r="FT116" s="144"/>
      <c r="FU116" s="144"/>
      <c r="FV116" s="144"/>
      <c r="FW116" s="144"/>
      <c r="FX116" s="144"/>
      <c r="FY116" s="144"/>
      <c r="FZ116" s="144"/>
      <c r="GA116" s="144"/>
      <c r="GB116" s="144"/>
      <c r="GC116" s="144"/>
      <c r="GD116" s="144"/>
      <c r="GE116" s="677" t="str">
        <f t="shared" si="46"/>
        <v/>
      </c>
      <c r="GF116" s="195"/>
      <c r="GG116" s="678" t="str">
        <f t="shared" si="47"/>
        <v/>
      </c>
      <c r="GH116" s="144"/>
      <c r="GI116" s="144"/>
      <c r="GJ116" s="144"/>
      <c r="GK116" s="144"/>
      <c r="GL116" s="144"/>
      <c r="GM116" s="144"/>
      <c r="GN116" s="144"/>
      <c r="GO116" s="144"/>
      <c r="GP116" s="144"/>
      <c r="GQ116" s="144"/>
      <c r="GR116" s="144"/>
      <c r="GS116" s="144"/>
      <c r="GT116" s="144"/>
      <c r="GU116" s="144"/>
      <c r="GV116" s="144"/>
      <c r="GW116" s="144"/>
      <c r="GX116" s="144"/>
      <c r="GY116" s="144"/>
      <c r="GZ116" s="144"/>
      <c r="HA116" s="144"/>
      <c r="HB116" s="144"/>
      <c r="HC116" s="144"/>
      <c r="HD116" s="144"/>
      <c r="HE116" s="677" t="str">
        <f t="shared" si="48"/>
        <v/>
      </c>
      <c r="HF116" s="195"/>
      <c r="HG116" s="678" t="str">
        <f t="shared" si="49"/>
        <v/>
      </c>
      <c r="HH116" s="144"/>
      <c r="HI116" s="144"/>
      <c r="HJ116" s="144"/>
      <c r="HK116" s="144"/>
      <c r="HL116" s="144"/>
      <c r="HM116" s="144"/>
      <c r="HN116" s="144"/>
      <c r="HO116" s="144"/>
      <c r="HP116" s="144"/>
      <c r="HQ116" s="144"/>
      <c r="HR116" s="144"/>
      <c r="HS116" s="144"/>
      <c r="HT116" s="144"/>
      <c r="HU116" s="144"/>
      <c r="HV116" s="144"/>
      <c r="HW116" s="144"/>
      <c r="HX116" s="144"/>
      <c r="HY116" s="144"/>
      <c r="HZ116" s="144"/>
      <c r="IA116" s="144"/>
      <c r="IB116" s="144"/>
      <c r="IC116" s="144"/>
      <c r="ID116" s="144"/>
      <c r="IE116" s="677" t="str">
        <f t="shared" si="50"/>
        <v/>
      </c>
      <c r="IF116" s="195"/>
      <c r="IG116" s="678" t="str">
        <f t="shared" si="51"/>
        <v/>
      </c>
      <c r="IH116" s="144"/>
      <c r="II116" s="144"/>
      <c r="IJ116" s="144"/>
      <c r="IK116" s="144"/>
      <c r="IL116" s="144"/>
      <c r="IM116" s="144"/>
      <c r="IN116" s="144"/>
      <c r="IO116" s="144"/>
      <c r="IP116" s="144"/>
      <c r="IQ116" s="144"/>
      <c r="IR116" s="144"/>
      <c r="IS116" s="144"/>
      <c r="IT116" s="144"/>
      <c r="IU116" s="144"/>
      <c r="IV116" s="144"/>
      <c r="IW116" s="144"/>
      <c r="IX116" s="144"/>
      <c r="IY116" s="144"/>
      <c r="IZ116" s="144"/>
      <c r="JA116" s="144"/>
      <c r="JB116" s="144"/>
      <c r="JC116" s="144"/>
      <c r="JD116" s="144"/>
      <c r="JE116" s="677" t="str">
        <f t="shared" si="52"/>
        <v/>
      </c>
      <c r="JF116" s="195"/>
      <c r="JG116" s="678" t="str">
        <f t="shared" si="53"/>
        <v/>
      </c>
      <c r="JH116" s="144"/>
      <c r="JI116" s="144"/>
      <c r="JJ116" s="144"/>
      <c r="JK116" s="144"/>
      <c r="JL116" s="144"/>
      <c r="JM116" s="144"/>
      <c r="JN116" s="144"/>
      <c r="JO116" s="144"/>
      <c r="JP116" s="144"/>
      <c r="JQ116" s="144"/>
      <c r="JR116" s="144"/>
      <c r="JS116" s="144"/>
      <c r="JT116" s="144"/>
      <c r="JU116" s="144"/>
      <c r="JV116" s="144"/>
      <c r="JW116" s="144"/>
      <c r="JX116" s="144"/>
      <c r="JY116" s="144"/>
      <c r="JZ116" s="144"/>
      <c r="KA116" s="144"/>
      <c r="KB116" s="144"/>
      <c r="KC116" s="144"/>
      <c r="KD116" s="144"/>
      <c r="KE116" s="677" t="str">
        <f t="shared" si="54"/>
        <v/>
      </c>
    </row>
    <row r="117" spans="2:291" ht="15" customHeight="1">
      <c r="B117" s="310">
        <v>95</v>
      </c>
      <c r="C117" s="303"/>
      <c r="D117" s="675"/>
      <c r="E117" s="144"/>
      <c r="F117" s="144"/>
      <c r="G117" s="678" t="str">
        <f t="shared" si="33"/>
        <v/>
      </c>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677" t="str">
        <f t="shared" si="34"/>
        <v/>
      </c>
      <c r="AF117" s="195"/>
      <c r="AG117" s="678" t="str">
        <f t="shared" si="35"/>
        <v/>
      </c>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677" t="str">
        <f t="shared" si="36"/>
        <v/>
      </c>
      <c r="BF117" s="195"/>
      <c r="BG117" s="678" t="str">
        <f t="shared" si="37"/>
        <v/>
      </c>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677" t="str">
        <f t="shared" si="38"/>
        <v/>
      </c>
      <c r="CF117" s="195"/>
      <c r="CG117" s="678" t="str">
        <f t="shared" si="39"/>
        <v/>
      </c>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677" t="str">
        <f t="shared" si="40"/>
        <v/>
      </c>
      <c r="DF117" s="195"/>
      <c r="DG117" s="678" t="str">
        <f t="shared" si="41"/>
        <v/>
      </c>
      <c r="DH117" s="144"/>
      <c r="DI117" s="144"/>
      <c r="DJ117" s="144"/>
      <c r="DK117" s="144"/>
      <c r="DL117" s="144"/>
      <c r="DM117" s="144"/>
      <c r="DN117" s="144"/>
      <c r="DO117" s="144"/>
      <c r="DP117" s="144"/>
      <c r="DQ117" s="144"/>
      <c r="DR117" s="144"/>
      <c r="DS117" s="144"/>
      <c r="DT117" s="144"/>
      <c r="DU117" s="144"/>
      <c r="DV117" s="144"/>
      <c r="DW117" s="144"/>
      <c r="DX117" s="144"/>
      <c r="DY117" s="144"/>
      <c r="DZ117" s="144"/>
      <c r="EA117" s="144"/>
      <c r="EB117" s="144"/>
      <c r="EC117" s="144"/>
      <c r="ED117" s="144"/>
      <c r="EE117" s="677" t="str">
        <f t="shared" si="42"/>
        <v/>
      </c>
      <c r="EF117" s="195"/>
      <c r="EG117" s="678" t="str">
        <f t="shared" si="43"/>
        <v/>
      </c>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677" t="str">
        <f t="shared" si="44"/>
        <v/>
      </c>
      <c r="FF117" s="195"/>
      <c r="FG117" s="678" t="str">
        <f t="shared" si="45"/>
        <v/>
      </c>
      <c r="FH117" s="144"/>
      <c r="FI117" s="144"/>
      <c r="FJ117" s="144"/>
      <c r="FK117" s="144"/>
      <c r="FL117" s="144"/>
      <c r="FM117" s="144"/>
      <c r="FN117" s="144"/>
      <c r="FO117" s="144"/>
      <c r="FP117" s="144"/>
      <c r="FQ117" s="144"/>
      <c r="FR117" s="144"/>
      <c r="FS117" s="144"/>
      <c r="FT117" s="144"/>
      <c r="FU117" s="144"/>
      <c r="FV117" s="144"/>
      <c r="FW117" s="144"/>
      <c r="FX117" s="144"/>
      <c r="FY117" s="144"/>
      <c r="FZ117" s="144"/>
      <c r="GA117" s="144"/>
      <c r="GB117" s="144"/>
      <c r="GC117" s="144"/>
      <c r="GD117" s="144"/>
      <c r="GE117" s="677" t="str">
        <f t="shared" si="46"/>
        <v/>
      </c>
      <c r="GF117" s="195"/>
      <c r="GG117" s="678" t="str">
        <f t="shared" si="47"/>
        <v/>
      </c>
      <c r="GH117" s="144"/>
      <c r="GI117" s="144"/>
      <c r="GJ117" s="144"/>
      <c r="GK117" s="144"/>
      <c r="GL117" s="144"/>
      <c r="GM117" s="144"/>
      <c r="GN117" s="144"/>
      <c r="GO117" s="144"/>
      <c r="GP117" s="144"/>
      <c r="GQ117" s="144"/>
      <c r="GR117" s="144"/>
      <c r="GS117" s="144"/>
      <c r="GT117" s="144"/>
      <c r="GU117" s="144"/>
      <c r="GV117" s="144"/>
      <c r="GW117" s="144"/>
      <c r="GX117" s="144"/>
      <c r="GY117" s="144"/>
      <c r="GZ117" s="144"/>
      <c r="HA117" s="144"/>
      <c r="HB117" s="144"/>
      <c r="HC117" s="144"/>
      <c r="HD117" s="144"/>
      <c r="HE117" s="677" t="str">
        <f t="shared" si="48"/>
        <v/>
      </c>
      <c r="HF117" s="195"/>
      <c r="HG117" s="678" t="str">
        <f t="shared" si="49"/>
        <v/>
      </c>
      <c r="HH117" s="144"/>
      <c r="HI117" s="144"/>
      <c r="HJ117" s="144"/>
      <c r="HK117" s="144"/>
      <c r="HL117" s="144"/>
      <c r="HM117" s="144"/>
      <c r="HN117" s="144"/>
      <c r="HO117" s="144"/>
      <c r="HP117" s="144"/>
      <c r="HQ117" s="144"/>
      <c r="HR117" s="144"/>
      <c r="HS117" s="144"/>
      <c r="HT117" s="144"/>
      <c r="HU117" s="144"/>
      <c r="HV117" s="144"/>
      <c r="HW117" s="144"/>
      <c r="HX117" s="144"/>
      <c r="HY117" s="144"/>
      <c r="HZ117" s="144"/>
      <c r="IA117" s="144"/>
      <c r="IB117" s="144"/>
      <c r="IC117" s="144"/>
      <c r="ID117" s="144"/>
      <c r="IE117" s="677" t="str">
        <f t="shared" si="50"/>
        <v/>
      </c>
      <c r="IF117" s="195"/>
      <c r="IG117" s="678" t="str">
        <f t="shared" si="51"/>
        <v/>
      </c>
      <c r="IH117" s="144"/>
      <c r="II117" s="144"/>
      <c r="IJ117" s="144"/>
      <c r="IK117" s="144"/>
      <c r="IL117" s="144"/>
      <c r="IM117" s="144"/>
      <c r="IN117" s="144"/>
      <c r="IO117" s="144"/>
      <c r="IP117" s="144"/>
      <c r="IQ117" s="144"/>
      <c r="IR117" s="144"/>
      <c r="IS117" s="144"/>
      <c r="IT117" s="144"/>
      <c r="IU117" s="144"/>
      <c r="IV117" s="144"/>
      <c r="IW117" s="144"/>
      <c r="IX117" s="144"/>
      <c r="IY117" s="144"/>
      <c r="IZ117" s="144"/>
      <c r="JA117" s="144"/>
      <c r="JB117" s="144"/>
      <c r="JC117" s="144"/>
      <c r="JD117" s="144"/>
      <c r="JE117" s="677" t="str">
        <f t="shared" si="52"/>
        <v/>
      </c>
      <c r="JF117" s="195"/>
      <c r="JG117" s="678" t="str">
        <f t="shared" si="53"/>
        <v/>
      </c>
      <c r="JH117" s="144"/>
      <c r="JI117" s="144"/>
      <c r="JJ117" s="144"/>
      <c r="JK117" s="144"/>
      <c r="JL117" s="144"/>
      <c r="JM117" s="144"/>
      <c r="JN117" s="144"/>
      <c r="JO117" s="144"/>
      <c r="JP117" s="144"/>
      <c r="JQ117" s="144"/>
      <c r="JR117" s="144"/>
      <c r="JS117" s="144"/>
      <c r="JT117" s="144"/>
      <c r="JU117" s="144"/>
      <c r="JV117" s="144"/>
      <c r="JW117" s="144"/>
      <c r="JX117" s="144"/>
      <c r="JY117" s="144"/>
      <c r="JZ117" s="144"/>
      <c r="KA117" s="144"/>
      <c r="KB117" s="144"/>
      <c r="KC117" s="144"/>
      <c r="KD117" s="144"/>
      <c r="KE117" s="677" t="str">
        <f t="shared" si="54"/>
        <v/>
      </c>
    </row>
    <row r="118" spans="2:291" ht="15" customHeight="1">
      <c r="B118" s="310">
        <v>96</v>
      </c>
      <c r="C118" s="303"/>
      <c r="D118" s="675"/>
      <c r="E118" s="144"/>
      <c r="F118" s="144"/>
      <c r="G118" s="678" t="str">
        <f t="shared" si="33"/>
        <v/>
      </c>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677" t="str">
        <f t="shared" si="34"/>
        <v/>
      </c>
      <c r="AF118" s="195"/>
      <c r="AG118" s="678" t="str">
        <f t="shared" si="35"/>
        <v/>
      </c>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677" t="str">
        <f t="shared" si="36"/>
        <v/>
      </c>
      <c r="BF118" s="195"/>
      <c r="BG118" s="678" t="str">
        <f t="shared" si="37"/>
        <v/>
      </c>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677" t="str">
        <f t="shared" si="38"/>
        <v/>
      </c>
      <c r="CF118" s="195"/>
      <c r="CG118" s="678" t="str">
        <f t="shared" si="39"/>
        <v/>
      </c>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677" t="str">
        <f t="shared" si="40"/>
        <v/>
      </c>
      <c r="DF118" s="195"/>
      <c r="DG118" s="678" t="str">
        <f t="shared" si="41"/>
        <v/>
      </c>
      <c r="DH118" s="144"/>
      <c r="DI118" s="144"/>
      <c r="DJ118" s="144"/>
      <c r="DK118" s="144"/>
      <c r="DL118" s="144"/>
      <c r="DM118" s="144"/>
      <c r="DN118" s="144"/>
      <c r="DO118" s="144"/>
      <c r="DP118" s="144"/>
      <c r="DQ118" s="144"/>
      <c r="DR118" s="144"/>
      <c r="DS118" s="144"/>
      <c r="DT118" s="144"/>
      <c r="DU118" s="144"/>
      <c r="DV118" s="144"/>
      <c r="DW118" s="144"/>
      <c r="DX118" s="144"/>
      <c r="DY118" s="144"/>
      <c r="DZ118" s="144"/>
      <c r="EA118" s="144"/>
      <c r="EB118" s="144"/>
      <c r="EC118" s="144"/>
      <c r="ED118" s="144"/>
      <c r="EE118" s="677" t="str">
        <f t="shared" si="42"/>
        <v/>
      </c>
      <c r="EF118" s="195"/>
      <c r="EG118" s="678" t="str">
        <f t="shared" si="43"/>
        <v/>
      </c>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677" t="str">
        <f t="shared" si="44"/>
        <v/>
      </c>
      <c r="FF118" s="195"/>
      <c r="FG118" s="678" t="str">
        <f t="shared" si="45"/>
        <v/>
      </c>
      <c r="FH118" s="144"/>
      <c r="FI118" s="144"/>
      <c r="FJ118" s="144"/>
      <c r="FK118" s="144"/>
      <c r="FL118" s="144"/>
      <c r="FM118" s="144"/>
      <c r="FN118" s="144"/>
      <c r="FO118" s="144"/>
      <c r="FP118" s="144"/>
      <c r="FQ118" s="144"/>
      <c r="FR118" s="144"/>
      <c r="FS118" s="144"/>
      <c r="FT118" s="144"/>
      <c r="FU118" s="144"/>
      <c r="FV118" s="144"/>
      <c r="FW118" s="144"/>
      <c r="FX118" s="144"/>
      <c r="FY118" s="144"/>
      <c r="FZ118" s="144"/>
      <c r="GA118" s="144"/>
      <c r="GB118" s="144"/>
      <c r="GC118" s="144"/>
      <c r="GD118" s="144"/>
      <c r="GE118" s="677" t="str">
        <f t="shared" si="46"/>
        <v/>
      </c>
      <c r="GF118" s="195"/>
      <c r="GG118" s="678" t="str">
        <f t="shared" si="47"/>
        <v/>
      </c>
      <c r="GH118" s="144"/>
      <c r="GI118" s="144"/>
      <c r="GJ118" s="144"/>
      <c r="GK118" s="144"/>
      <c r="GL118" s="144"/>
      <c r="GM118" s="144"/>
      <c r="GN118" s="144"/>
      <c r="GO118" s="144"/>
      <c r="GP118" s="144"/>
      <c r="GQ118" s="144"/>
      <c r="GR118" s="144"/>
      <c r="GS118" s="144"/>
      <c r="GT118" s="144"/>
      <c r="GU118" s="144"/>
      <c r="GV118" s="144"/>
      <c r="GW118" s="144"/>
      <c r="GX118" s="144"/>
      <c r="GY118" s="144"/>
      <c r="GZ118" s="144"/>
      <c r="HA118" s="144"/>
      <c r="HB118" s="144"/>
      <c r="HC118" s="144"/>
      <c r="HD118" s="144"/>
      <c r="HE118" s="677" t="str">
        <f t="shared" si="48"/>
        <v/>
      </c>
      <c r="HF118" s="195"/>
      <c r="HG118" s="678" t="str">
        <f t="shared" si="49"/>
        <v/>
      </c>
      <c r="HH118" s="144"/>
      <c r="HI118" s="144"/>
      <c r="HJ118" s="144"/>
      <c r="HK118" s="144"/>
      <c r="HL118" s="144"/>
      <c r="HM118" s="144"/>
      <c r="HN118" s="144"/>
      <c r="HO118" s="144"/>
      <c r="HP118" s="144"/>
      <c r="HQ118" s="144"/>
      <c r="HR118" s="144"/>
      <c r="HS118" s="144"/>
      <c r="HT118" s="144"/>
      <c r="HU118" s="144"/>
      <c r="HV118" s="144"/>
      <c r="HW118" s="144"/>
      <c r="HX118" s="144"/>
      <c r="HY118" s="144"/>
      <c r="HZ118" s="144"/>
      <c r="IA118" s="144"/>
      <c r="IB118" s="144"/>
      <c r="IC118" s="144"/>
      <c r="ID118" s="144"/>
      <c r="IE118" s="677" t="str">
        <f t="shared" si="50"/>
        <v/>
      </c>
      <c r="IF118" s="195"/>
      <c r="IG118" s="678" t="str">
        <f t="shared" si="51"/>
        <v/>
      </c>
      <c r="IH118" s="144"/>
      <c r="II118" s="144"/>
      <c r="IJ118" s="144"/>
      <c r="IK118" s="144"/>
      <c r="IL118" s="144"/>
      <c r="IM118" s="144"/>
      <c r="IN118" s="144"/>
      <c r="IO118" s="144"/>
      <c r="IP118" s="144"/>
      <c r="IQ118" s="144"/>
      <c r="IR118" s="144"/>
      <c r="IS118" s="144"/>
      <c r="IT118" s="144"/>
      <c r="IU118" s="144"/>
      <c r="IV118" s="144"/>
      <c r="IW118" s="144"/>
      <c r="IX118" s="144"/>
      <c r="IY118" s="144"/>
      <c r="IZ118" s="144"/>
      <c r="JA118" s="144"/>
      <c r="JB118" s="144"/>
      <c r="JC118" s="144"/>
      <c r="JD118" s="144"/>
      <c r="JE118" s="677" t="str">
        <f t="shared" si="52"/>
        <v/>
      </c>
      <c r="JF118" s="195"/>
      <c r="JG118" s="678" t="str">
        <f t="shared" si="53"/>
        <v/>
      </c>
      <c r="JH118" s="144"/>
      <c r="JI118" s="144"/>
      <c r="JJ118" s="144"/>
      <c r="JK118" s="144"/>
      <c r="JL118" s="144"/>
      <c r="JM118" s="144"/>
      <c r="JN118" s="144"/>
      <c r="JO118" s="144"/>
      <c r="JP118" s="144"/>
      <c r="JQ118" s="144"/>
      <c r="JR118" s="144"/>
      <c r="JS118" s="144"/>
      <c r="JT118" s="144"/>
      <c r="JU118" s="144"/>
      <c r="JV118" s="144"/>
      <c r="JW118" s="144"/>
      <c r="JX118" s="144"/>
      <c r="JY118" s="144"/>
      <c r="JZ118" s="144"/>
      <c r="KA118" s="144"/>
      <c r="KB118" s="144"/>
      <c r="KC118" s="144"/>
      <c r="KD118" s="144"/>
      <c r="KE118" s="677" t="str">
        <f t="shared" si="54"/>
        <v/>
      </c>
    </row>
    <row r="119" spans="2:291" ht="15" customHeight="1">
      <c r="B119" s="310">
        <v>97</v>
      </c>
      <c r="C119" s="303"/>
      <c r="D119" s="675"/>
      <c r="E119" s="144"/>
      <c r="F119" s="144"/>
      <c r="G119" s="678" t="str">
        <f t="shared" si="33"/>
        <v/>
      </c>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677" t="str">
        <f t="shared" si="34"/>
        <v/>
      </c>
      <c r="AF119" s="195"/>
      <c r="AG119" s="678" t="str">
        <f t="shared" si="35"/>
        <v/>
      </c>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677" t="str">
        <f t="shared" si="36"/>
        <v/>
      </c>
      <c r="BF119" s="195"/>
      <c r="BG119" s="678" t="str">
        <f t="shared" si="37"/>
        <v/>
      </c>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677" t="str">
        <f t="shared" si="38"/>
        <v/>
      </c>
      <c r="CF119" s="195"/>
      <c r="CG119" s="678" t="str">
        <f t="shared" si="39"/>
        <v/>
      </c>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677" t="str">
        <f t="shared" si="40"/>
        <v/>
      </c>
      <c r="DF119" s="195"/>
      <c r="DG119" s="678" t="str">
        <f t="shared" si="41"/>
        <v/>
      </c>
      <c r="DH119" s="144"/>
      <c r="DI119" s="144"/>
      <c r="DJ119" s="144"/>
      <c r="DK119" s="144"/>
      <c r="DL119" s="144"/>
      <c r="DM119" s="144"/>
      <c r="DN119" s="144"/>
      <c r="DO119" s="144"/>
      <c r="DP119" s="144"/>
      <c r="DQ119" s="144"/>
      <c r="DR119" s="144"/>
      <c r="DS119" s="144"/>
      <c r="DT119" s="144"/>
      <c r="DU119" s="144"/>
      <c r="DV119" s="144"/>
      <c r="DW119" s="144"/>
      <c r="DX119" s="144"/>
      <c r="DY119" s="144"/>
      <c r="DZ119" s="144"/>
      <c r="EA119" s="144"/>
      <c r="EB119" s="144"/>
      <c r="EC119" s="144"/>
      <c r="ED119" s="144"/>
      <c r="EE119" s="677" t="str">
        <f t="shared" si="42"/>
        <v/>
      </c>
      <c r="EF119" s="195"/>
      <c r="EG119" s="678" t="str">
        <f t="shared" si="43"/>
        <v/>
      </c>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677" t="str">
        <f t="shared" si="44"/>
        <v/>
      </c>
      <c r="FF119" s="195"/>
      <c r="FG119" s="678" t="str">
        <f t="shared" si="45"/>
        <v/>
      </c>
      <c r="FH119" s="144"/>
      <c r="FI119" s="144"/>
      <c r="FJ119" s="144"/>
      <c r="FK119" s="144"/>
      <c r="FL119" s="144"/>
      <c r="FM119" s="144"/>
      <c r="FN119" s="144"/>
      <c r="FO119" s="144"/>
      <c r="FP119" s="144"/>
      <c r="FQ119" s="144"/>
      <c r="FR119" s="144"/>
      <c r="FS119" s="144"/>
      <c r="FT119" s="144"/>
      <c r="FU119" s="144"/>
      <c r="FV119" s="144"/>
      <c r="FW119" s="144"/>
      <c r="FX119" s="144"/>
      <c r="FY119" s="144"/>
      <c r="FZ119" s="144"/>
      <c r="GA119" s="144"/>
      <c r="GB119" s="144"/>
      <c r="GC119" s="144"/>
      <c r="GD119" s="144"/>
      <c r="GE119" s="677" t="str">
        <f t="shared" si="46"/>
        <v/>
      </c>
      <c r="GF119" s="195"/>
      <c r="GG119" s="678" t="str">
        <f t="shared" si="47"/>
        <v/>
      </c>
      <c r="GH119" s="144"/>
      <c r="GI119" s="144"/>
      <c r="GJ119" s="144"/>
      <c r="GK119" s="144"/>
      <c r="GL119" s="144"/>
      <c r="GM119" s="144"/>
      <c r="GN119" s="144"/>
      <c r="GO119" s="144"/>
      <c r="GP119" s="144"/>
      <c r="GQ119" s="144"/>
      <c r="GR119" s="144"/>
      <c r="GS119" s="144"/>
      <c r="GT119" s="144"/>
      <c r="GU119" s="144"/>
      <c r="GV119" s="144"/>
      <c r="GW119" s="144"/>
      <c r="GX119" s="144"/>
      <c r="GY119" s="144"/>
      <c r="GZ119" s="144"/>
      <c r="HA119" s="144"/>
      <c r="HB119" s="144"/>
      <c r="HC119" s="144"/>
      <c r="HD119" s="144"/>
      <c r="HE119" s="677" t="str">
        <f t="shared" si="48"/>
        <v/>
      </c>
      <c r="HF119" s="195"/>
      <c r="HG119" s="678" t="str">
        <f t="shared" si="49"/>
        <v/>
      </c>
      <c r="HH119" s="144"/>
      <c r="HI119" s="144"/>
      <c r="HJ119" s="144"/>
      <c r="HK119" s="144"/>
      <c r="HL119" s="144"/>
      <c r="HM119" s="144"/>
      <c r="HN119" s="144"/>
      <c r="HO119" s="144"/>
      <c r="HP119" s="144"/>
      <c r="HQ119" s="144"/>
      <c r="HR119" s="144"/>
      <c r="HS119" s="144"/>
      <c r="HT119" s="144"/>
      <c r="HU119" s="144"/>
      <c r="HV119" s="144"/>
      <c r="HW119" s="144"/>
      <c r="HX119" s="144"/>
      <c r="HY119" s="144"/>
      <c r="HZ119" s="144"/>
      <c r="IA119" s="144"/>
      <c r="IB119" s="144"/>
      <c r="IC119" s="144"/>
      <c r="ID119" s="144"/>
      <c r="IE119" s="677" t="str">
        <f t="shared" si="50"/>
        <v/>
      </c>
      <c r="IF119" s="195"/>
      <c r="IG119" s="678" t="str">
        <f t="shared" si="51"/>
        <v/>
      </c>
      <c r="IH119" s="144"/>
      <c r="II119" s="144"/>
      <c r="IJ119" s="144"/>
      <c r="IK119" s="144"/>
      <c r="IL119" s="144"/>
      <c r="IM119" s="144"/>
      <c r="IN119" s="144"/>
      <c r="IO119" s="144"/>
      <c r="IP119" s="144"/>
      <c r="IQ119" s="144"/>
      <c r="IR119" s="144"/>
      <c r="IS119" s="144"/>
      <c r="IT119" s="144"/>
      <c r="IU119" s="144"/>
      <c r="IV119" s="144"/>
      <c r="IW119" s="144"/>
      <c r="IX119" s="144"/>
      <c r="IY119" s="144"/>
      <c r="IZ119" s="144"/>
      <c r="JA119" s="144"/>
      <c r="JB119" s="144"/>
      <c r="JC119" s="144"/>
      <c r="JD119" s="144"/>
      <c r="JE119" s="677" t="str">
        <f t="shared" si="52"/>
        <v/>
      </c>
      <c r="JF119" s="195"/>
      <c r="JG119" s="678" t="str">
        <f t="shared" si="53"/>
        <v/>
      </c>
      <c r="JH119" s="144"/>
      <c r="JI119" s="144"/>
      <c r="JJ119" s="144"/>
      <c r="JK119" s="144"/>
      <c r="JL119" s="144"/>
      <c r="JM119" s="144"/>
      <c r="JN119" s="144"/>
      <c r="JO119" s="144"/>
      <c r="JP119" s="144"/>
      <c r="JQ119" s="144"/>
      <c r="JR119" s="144"/>
      <c r="JS119" s="144"/>
      <c r="JT119" s="144"/>
      <c r="JU119" s="144"/>
      <c r="JV119" s="144"/>
      <c r="JW119" s="144"/>
      <c r="JX119" s="144"/>
      <c r="JY119" s="144"/>
      <c r="JZ119" s="144"/>
      <c r="KA119" s="144"/>
      <c r="KB119" s="144"/>
      <c r="KC119" s="144"/>
      <c r="KD119" s="144"/>
      <c r="KE119" s="677" t="str">
        <f t="shared" si="54"/>
        <v/>
      </c>
    </row>
    <row r="120" spans="2:291" ht="15" customHeight="1">
      <c r="B120" s="310">
        <v>98</v>
      </c>
      <c r="C120" s="303"/>
      <c r="D120" s="675"/>
      <c r="E120" s="144"/>
      <c r="F120" s="144"/>
      <c r="G120" s="678" t="str">
        <f t="shared" si="33"/>
        <v/>
      </c>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677" t="str">
        <f t="shared" si="34"/>
        <v/>
      </c>
      <c r="AF120" s="195"/>
      <c r="AG120" s="678" t="str">
        <f t="shared" si="35"/>
        <v/>
      </c>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677" t="str">
        <f t="shared" si="36"/>
        <v/>
      </c>
      <c r="BF120" s="195"/>
      <c r="BG120" s="678" t="str">
        <f t="shared" si="37"/>
        <v/>
      </c>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677" t="str">
        <f t="shared" si="38"/>
        <v/>
      </c>
      <c r="CF120" s="195"/>
      <c r="CG120" s="678" t="str">
        <f t="shared" si="39"/>
        <v/>
      </c>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677" t="str">
        <f t="shared" si="40"/>
        <v/>
      </c>
      <c r="DF120" s="195"/>
      <c r="DG120" s="678" t="str">
        <f t="shared" si="41"/>
        <v/>
      </c>
      <c r="DH120" s="144"/>
      <c r="DI120" s="144"/>
      <c r="DJ120" s="144"/>
      <c r="DK120" s="144"/>
      <c r="DL120" s="144"/>
      <c r="DM120" s="144"/>
      <c r="DN120" s="144"/>
      <c r="DO120" s="144"/>
      <c r="DP120" s="144"/>
      <c r="DQ120" s="144"/>
      <c r="DR120" s="144"/>
      <c r="DS120" s="144"/>
      <c r="DT120" s="144"/>
      <c r="DU120" s="144"/>
      <c r="DV120" s="144"/>
      <c r="DW120" s="144"/>
      <c r="DX120" s="144"/>
      <c r="DY120" s="144"/>
      <c r="DZ120" s="144"/>
      <c r="EA120" s="144"/>
      <c r="EB120" s="144"/>
      <c r="EC120" s="144"/>
      <c r="ED120" s="144"/>
      <c r="EE120" s="677" t="str">
        <f t="shared" si="42"/>
        <v/>
      </c>
      <c r="EF120" s="195"/>
      <c r="EG120" s="678" t="str">
        <f t="shared" si="43"/>
        <v/>
      </c>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677" t="str">
        <f t="shared" si="44"/>
        <v/>
      </c>
      <c r="FF120" s="195"/>
      <c r="FG120" s="678" t="str">
        <f t="shared" si="45"/>
        <v/>
      </c>
      <c r="FH120" s="144"/>
      <c r="FI120" s="144"/>
      <c r="FJ120" s="144"/>
      <c r="FK120" s="144"/>
      <c r="FL120" s="144"/>
      <c r="FM120" s="144"/>
      <c r="FN120" s="144"/>
      <c r="FO120" s="144"/>
      <c r="FP120" s="144"/>
      <c r="FQ120" s="144"/>
      <c r="FR120" s="144"/>
      <c r="FS120" s="144"/>
      <c r="FT120" s="144"/>
      <c r="FU120" s="144"/>
      <c r="FV120" s="144"/>
      <c r="FW120" s="144"/>
      <c r="FX120" s="144"/>
      <c r="FY120" s="144"/>
      <c r="FZ120" s="144"/>
      <c r="GA120" s="144"/>
      <c r="GB120" s="144"/>
      <c r="GC120" s="144"/>
      <c r="GD120" s="144"/>
      <c r="GE120" s="677" t="str">
        <f t="shared" si="46"/>
        <v/>
      </c>
      <c r="GF120" s="195"/>
      <c r="GG120" s="678" t="str">
        <f t="shared" si="47"/>
        <v/>
      </c>
      <c r="GH120" s="144"/>
      <c r="GI120" s="144"/>
      <c r="GJ120" s="144"/>
      <c r="GK120" s="144"/>
      <c r="GL120" s="144"/>
      <c r="GM120" s="144"/>
      <c r="GN120" s="144"/>
      <c r="GO120" s="144"/>
      <c r="GP120" s="144"/>
      <c r="GQ120" s="144"/>
      <c r="GR120" s="144"/>
      <c r="GS120" s="144"/>
      <c r="GT120" s="144"/>
      <c r="GU120" s="144"/>
      <c r="GV120" s="144"/>
      <c r="GW120" s="144"/>
      <c r="GX120" s="144"/>
      <c r="GY120" s="144"/>
      <c r="GZ120" s="144"/>
      <c r="HA120" s="144"/>
      <c r="HB120" s="144"/>
      <c r="HC120" s="144"/>
      <c r="HD120" s="144"/>
      <c r="HE120" s="677" t="str">
        <f t="shared" si="48"/>
        <v/>
      </c>
      <c r="HF120" s="195"/>
      <c r="HG120" s="678" t="str">
        <f t="shared" si="49"/>
        <v/>
      </c>
      <c r="HH120" s="144"/>
      <c r="HI120" s="144"/>
      <c r="HJ120" s="144"/>
      <c r="HK120" s="144"/>
      <c r="HL120" s="144"/>
      <c r="HM120" s="144"/>
      <c r="HN120" s="144"/>
      <c r="HO120" s="144"/>
      <c r="HP120" s="144"/>
      <c r="HQ120" s="144"/>
      <c r="HR120" s="144"/>
      <c r="HS120" s="144"/>
      <c r="HT120" s="144"/>
      <c r="HU120" s="144"/>
      <c r="HV120" s="144"/>
      <c r="HW120" s="144"/>
      <c r="HX120" s="144"/>
      <c r="HY120" s="144"/>
      <c r="HZ120" s="144"/>
      <c r="IA120" s="144"/>
      <c r="IB120" s="144"/>
      <c r="IC120" s="144"/>
      <c r="ID120" s="144"/>
      <c r="IE120" s="677" t="str">
        <f t="shared" si="50"/>
        <v/>
      </c>
      <c r="IF120" s="195"/>
      <c r="IG120" s="678" t="str">
        <f t="shared" si="51"/>
        <v/>
      </c>
      <c r="IH120" s="144"/>
      <c r="II120" s="144"/>
      <c r="IJ120" s="144"/>
      <c r="IK120" s="144"/>
      <c r="IL120" s="144"/>
      <c r="IM120" s="144"/>
      <c r="IN120" s="144"/>
      <c r="IO120" s="144"/>
      <c r="IP120" s="144"/>
      <c r="IQ120" s="144"/>
      <c r="IR120" s="144"/>
      <c r="IS120" s="144"/>
      <c r="IT120" s="144"/>
      <c r="IU120" s="144"/>
      <c r="IV120" s="144"/>
      <c r="IW120" s="144"/>
      <c r="IX120" s="144"/>
      <c r="IY120" s="144"/>
      <c r="IZ120" s="144"/>
      <c r="JA120" s="144"/>
      <c r="JB120" s="144"/>
      <c r="JC120" s="144"/>
      <c r="JD120" s="144"/>
      <c r="JE120" s="677" t="str">
        <f t="shared" si="52"/>
        <v/>
      </c>
      <c r="JF120" s="195"/>
      <c r="JG120" s="678" t="str">
        <f t="shared" si="53"/>
        <v/>
      </c>
      <c r="JH120" s="144"/>
      <c r="JI120" s="144"/>
      <c r="JJ120" s="144"/>
      <c r="JK120" s="144"/>
      <c r="JL120" s="144"/>
      <c r="JM120" s="144"/>
      <c r="JN120" s="144"/>
      <c r="JO120" s="144"/>
      <c r="JP120" s="144"/>
      <c r="JQ120" s="144"/>
      <c r="JR120" s="144"/>
      <c r="JS120" s="144"/>
      <c r="JT120" s="144"/>
      <c r="JU120" s="144"/>
      <c r="JV120" s="144"/>
      <c r="JW120" s="144"/>
      <c r="JX120" s="144"/>
      <c r="JY120" s="144"/>
      <c r="JZ120" s="144"/>
      <c r="KA120" s="144"/>
      <c r="KB120" s="144"/>
      <c r="KC120" s="144"/>
      <c r="KD120" s="144"/>
      <c r="KE120" s="677" t="str">
        <f t="shared" si="54"/>
        <v/>
      </c>
    </row>
    <row r="121" spans="2:291" ht="15" customHeight="1">
      <c r="B121" s="310">
        <v>99</v>
      </c>
      <c r="C121" s="303"/>
      <c r="D121" s="675"/>
      <c r="E121" s="144"/>
      <c r="F121" s="144"/>
      <c r="G121" s="678" t="str">
        <f t="shared" si="33"/>
        <v/>
      </c>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677" t="str">
        <f t="shared" si="34"/>
        <v/>
      </c>
      <c r="AF121" s="195"/>
      <c r="AG121" s="678" t="str">
        <f t="shared" si="35"/>
        <v/>
      </c>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677" t="str">
        <f t="shared" si="36"/>
        <v/>
      </c>
      <c r="BF121" s="195"/>
      <c r="BG121" s="678" t="str">
        <f t="shared" si="37"/>
        <v/>
      </c>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677" t="str">
        <f t="shared" si="38"/>
        <v/>
      </c>
      <c r="CF121" s="195"/>
      <c r="CG121" s="678" t="str">
        <f t="shared" si="39"/>
        <v/>
      </c>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677" t="str">
        <f t="shared" si="40"/>
        <v/>
      </c>
      <c r="DF121" s="195"/>
      <c r="DG121" s="678" t="str">
        <f t="shared" si="41"/>
        <v/>
      </c>
      <c r="DH121" s="144"/>
      <c r="DI121" s="144"/>
      <c r="DJ121" s="144"/>
      <c r="DK121" s="144"/>
      <c r="DL121" s="144"/>
      <c r="DM121" s="144"/>
      <c r="DN121" s="144"/>
      <c r="DO121" s="144"/>
      <c r="DP121" s="144"/>
      <c r="DQ121" s="144"/>
      <c r="DR121" s="144"/>
      <c r="DS121" s="144"/>
      <c r="DT121" s="144"/>
      <c r="DU121" s="144"/>
      <c r="DV121" s="144"/>
      <c r="DW121" s="144"/>
      <c r="DX121" s="144"/>
      <c r="DY121" s="144"/>
      <c r="DZ121" s="144"/>
      <c r="EA121" s="144"/>
      <c r="EB121" s="144"/>
      <c r="EC121" s="144"/>
      <c r="ED121" s="144"/>
      <c r="EE121" s="677" t="str">
        <f t="shared" si="42"/>
        <v/>
      </c>
      <c r="EF121" s="195"/>
      <c r="EG121" s="678" t="str">
        <f t="shared" si="43"/>
        <v/>
      </c>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677" t="str">
        <f t="shared" si="44"/>
        <v/>
      </c>
      <c r="FF121" s="195"/>
      <c r="FG121" s="678" t="str">
        <f t="shared" si="45"/>
        <v/>
      </c>
      <c r="FH121" s="144"/>
      <c r="FI121" s="144"/>
      <c r="FJ121" s="144"/>
      <c r="FK121" s="144"/>
      <c r="FL121" s="144"/>
      <c r="FM121" s="144"/>
      <c r="FN121" s="144"/>
      <c r="FO121" s="144"/>
      <c r="FP121" s="144"/>
      <c r="FQ121" s="144"/>
      <c r="FR121" s="144"/>
      <c r="FS121" s="144"/>
      <c r="FT121" s="144"/>
      <c r="FU121" s="144"/>
      <c r="FV121" s="144"/>
      <c r="FW121" s="144"/>
      <c r="FX121" s="144"/>
      <c r="FY121" s="144"/>
      <c r="FZ121" s="144"/>
      <c r="GA121" s="144"/>
      <c r="GB121" s="144"/>
      <c r="GC121" s="144"/>
      <c r="GD121" s="144"/>
      <c r="GE121" s="677" t="str">
        <f t="shared" si="46"/>
        <v/>
      </c>
      <c r="GF121" s="195"/>
      <c r="GG121" s="678" t="str">
        <f t="shared" si="47"/>
        <v/>
      </c>
      <c r="GH121" s="144"/>
      <c r="GI121" s="144"/>
      <c r="GJ121" s="144"/>
      <c r="GK121" s="144"/>
      <c r="GL121" s="144"/>
      <c r="GM121" s="144"/>
      <c r="GN121" s="144"/>
      <c r="GO121" s="144"/>
      <c r="GP121" s="144"/>
      <c r="GQ121" s="144"/>
      <c r="GR121" s="144"/>
      <c r="GS121" s="144"/>
      <c r="GT121" s="144"/>
      <c r="GU121" s="144"/>
      <c r="GV121" s="144"/>
      <c r="GW121" s="144"/>
      <c r="GX121" s="144"/>
      <c r="GY121" s="144"/>
      <c r="GZ121" s="144"/>
      <c r="HA121" s="144"/>
      <c r="HB121" s="144"/>
      <c r="HC121" s="144"/>
      <c r="HD121" s="144"/>
      <c r="HE121" s="677" t="str">
        <f t="shared" si="48"/>
        <v/>
      </c>
      <c r="HF121" s="195"/>
      <c r="HG121" s="678" t="str">
        <f t="shared" si="49"/>
        <v/>
      </c>
      <c r="HH121" s="144"/>
      <c r="HI121" s="144"/>
      <c r="HJ121" s="144"/>
      <c r="HK121" s="144"/>
      <c r="HL121" s="144"/>
      <c r="HM121" s="144"/>
      <c r="HN121" s="144"/>
      <c r="HO121" s="144"/>
      <c r="HP121" s="144"/>
      <c r="HQ121" s="144"/>
      <c r="HR121" s="144"/>
      <c r="HS121" s="144"/>
      <c r="HT121" s="144"/>
      <c r="HU121" s="144"/>
      <c r="HV121" s="144"/>
      <c r="HW121" s="144"/>
      <c r="HX121" s="144"/>
      <c r="HY121" s="144"/>
      <c r="HZ121" s="144"/>
      <c r="IA121" s="144"/>
      <c r="IB121" s="144"/>
      <c r="IC121" s="144"/>
      <c r="ID121" s="144"/>
      <c r="IE121" s="677" t="str">
        <f t="shared" si="50"/>
        <v/>
      </c>
      <c r="IF121" s="195"/>
      <c r="IG121" s="678" t="str">
        <f t="shared" si="51"/>
        <v/>
      </c>
      <c r="IH121" s="144"/>
      <c r="II121" s="144"/>
      <c r="IJ121" s="144"/>
      <c r="IK121" s="144"/>
      <c r="IL121" s="144"/>
      <c r="IM121" s="144"/>
      <c r="IN121" s="144"/>
      <c r="IO121" s="144"/>
      <c r="IP121" s="144"/>
      <c r="IQ121" s="144"/>
      <c r="IR121" s="144"/>
      <c r="IS121" s="144"/>
      <c r="IT121" s="144"/>
      <c r="IU121" s="144"/>
      <c r="IV121" s="144"/>
      <c r="IW121" s="144"/>
      <c r="IX121" s="144"/>
      <c r="IY121" s="144"/>
      <c r="IZ121" s="144"/>
      <c r="JA121" s="144"/>
      <c r="JB121" s="144"/>
      <c r="JC121" s="144"/>
      <c r="JD121" s="144"/>
      <c r="JE121" s="677" t="str">
        <f t="shared" si="52"/>
        <v/>
      </c>
      <c r="JF121" s="195"/>
      <c r="JG121" s="678" t="str">
        <f t="shared" si="53"/>
        <v/>
      </c>
      <c r="JH121" s="144"/>
      <c r="JI121" s="144"/>
      <c r="JJ121" s="144"/>
      <c r="JK121" s="144"/>
      <c r="JL121" s="144"/>
      <c r="JM121" s="144"/>
      <c r="JN121" s="144"/>
      <c r="JO121" s="144"/>
      <c r="JP121" s="144"/>
      <c r="JQ121" s="144"/>
      <c r="JR121" s="144"/>
      <c r="JS121" s="144"/>
      <c r="JT121" s="144"/>
      <c r="JU121" s="144"/>
      <c r="JV121" s="144"/>
      <c r="JW121" s="144"/>
      <c r="JX121" s="144"/>
      <c r="JY121" s="144"/>
      <c r="JZ121" s="144"/>
      <c r="KA121" s="144"/>
      <c r="KB121" s="144"/>
      <c r="KC121" s="144"/>
      <c r="KD121" s="144"/>
      <c r="KE121" s="677" t="str">
        <f t="shared" si="54"/>
        <v/>
      </c>
    </row>
    <row r="122" spans="2:291" ht="15" customHeight="1">
      <c r="B122" s="310">
        <v>100</v>
      </c>
      <c r="C122" s="303"/>
      <c r="D122" s="675"/>
      <c r="E122" s="144"/>
      <c r="F122" s="144"/>
      <c r="G122" s="678" t="str">
        <f t="shared" si="33"/>
        <v/>
      </c>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677" t="str">
        <f t="shared" si="34"/>
        <v/>
      </c>
      <c r="AF122" s="195"/>
      <c r="AG122" s="678" t="str">
        <f t="shared" si="35"/>
        <v/>
      </c>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677" t="str">
        <f t="shared" si="36"/>
        <v/>
      </c>
      <c r="BF122" s="195"/>
      <c r="BG122" s="678" t="str">
        <f t="shared" si="37"/>
        <v/>
      </c>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677" t="str">
        <f t="shared" si="38"/>
        <v/>
      </c>
      <c r="CF122" s="195"/>
      <c r="CG122" s="678" t="str">
        <f t="shared" si="39"/>
        <v/>
      </c>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677" t="str">
        <f t="shared" si="40"/>
        <v/>
      </c>
      <c r="DF122" s="195"/>
      <c r="DG122" s="678" t="str">
        <f t="shared" si="41"/>
        <v/>
      </c>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677" t="str">
        <f t="shared" si="42"/>
        <v/>
      </c>
      <c r="EF122" s="195"/>
      <c r="EG122" s="678" t="str">
        <f t="shared" si="43"/>
        <v/>
      </c>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677" t="str">
        <f t="shared" si="44"/>
        <v/>
      </c>
      <c r="FF122" s="195"/>
      <c r="FG122" s="678" t="str">
        <f t="shared" si="45"/>
        <v/>
      </c>
      <c r="FH122" s="144"/>
      <c r="FI122" s="144"/>
      <c r="FJ122" s="144"/>
      <c r="FK122" s="144"/>
      <c r="FL122" s="144"/>
      <c r="FM122" s="144"/>
      <c r="FN122" s="144"/>
      <c r="FO122" s="144"/>
      <c r="FP122" s="144"/>
      <c r="FQ122" s="144"/>
      <c r="FR122" s="144"/>
      <c r="FS122" s="144"/>
      <c r="FT122" s="144"/>
      <c r="FU122" s="144"/>
      <c r="FV122" s="144"/>
      <c r="FW122" s="144"/>
      <c r="FX122" s="144"/>
      <c r="FY122" s="144"/>
      <c r="FZ122" s="144"/>
      <c r="GA122" s="144"/>
      <c r="GB122" s="144"/>
      <c r="GC122" s="144"/>
      <c r="GD122" s="144"/>
      <c r="GE122" s="677" t="str">
        <f t="shared" si="46"/>
        <v/>
      </c>
      <c r="GF122" s="195"/>
      <c r="GG122" s="678" t="str">
        <f t="shared" si="47"/>
        <v/>
      </c>
      <c r="GH122" s="144"/>
      <c r="GI122" s="144"/>
      <c r="GJ122" s="144"/>
      <c r="GK122" s="144"/>
      <c r="GL122" s="144"/>
      <c r="GM122" s="144"/>
      <c r="GN122" s="144"/>
      <c r="GO122" s="144"/>
      <c r="GP122" s="144"/>
      <c r="GQ122" s="144"/>
      <c r="GR122" s="144"/>
      <c r="GS122" s="144"/>
      <c r="GT122" s="144"/>
      <c r="GU122" s="144"/>
      <c r="GV122" s="144"/>
      <c r="GW122" s="144"/>
      <c r="GX122" s="144"/>
      <c r="GY122" s="144"/>
      <c r="GZ122" s="144"/>
      <c r="HA122" s="144"/>
      <c r="HB122" s="144"/>
      <c r="HC122" s="144"/>
      <c r="HD122" s="144"/>
      <c r="HE122" s="677" t="str">
        <f t="shared" si="48"/>
        <v/>
      </c>
      <c r="HF122" s="195"/>
      <c r="HG122" s="678" t="str">
        <f t="shared" si="49"/>
        <v/>
      </c>
      <c r="HH122" s="144"/>
      <c r="HI122" s="144"/>
      <c r="HJ122" s="144"/>
      <c r="HK122" s="144"/>
      <c r="HL122" s="144"/>
      <c r="HM122" s="144"/>
      <c r="HN122" s="144"/>
      <c r="HO122" s="144"/>
      <c r="HP122" s="144"/>
      <c r="HQ122" s="144"/>
      <c r="HR122" s="144"/>
      <c r="HS122" s="144"/>
      <c r="HT122" s="144"/>
      <c r="HU122" s="144"/>
      <c r="HV122" s="144"/>
      <c r="HW122" s="144"/>
      <c r="HX122" s="144"/>
      <c r="HY122" s="144"/>
      <c r="HZ122" s="144"/>
      <c r="IA122" s="144"/>
      <c r="IB122" s="144"/>
      <c r="IC122" s="144"/>
      <c r="ID122" s="144"/>
      <c r="IE122" s="677" t="str">
        <f t="shared" si="50"/>
        <v/>
      </c>
      <c r="IF122" s="195"/>
      <c r="IG122" s="678" t="str">
        <f t="shared" si="51"/>
        <v/>
      </c>
      <c r="IH122" s="144"/>
      <c r="II122" s="144"/>
      <c r="IJ122" s="144"/>
      <c r="IK122" s="144"/>
      <c r="IL122" s="144"/>
      <c r="IM122" s="144"/>
      <c r="IN122" s="144"/>
      <c r="IO122" s="144"/>
      <c r="IP122" s="144"/>
      <c r="IQ122" s="144"/>
      <c r="IR122" s="144"/>
      <c r="IS122" s="144"/>
      <c r="IT122" s="144"/>
      <c r="IU122" s="144"/>
      <c r="IV122" s="144"/>
      <c r="IW122" s="144"/>
      <c r="IX122" s="144"/>
      <c r="IY122" s="144"/>
      <c r="IZ122" s="144"/>
      <c r="JA122" s="144"/>
      <c r="JB122" s="144"/>
      <c r="JC122" s="144"/>
      <c r="JD122" s="144"/>
      <c r="JE122" s="677" t="str">
        <f t="shared" si="52"/>
        <v/>
      </c>
      <c r="JF122" s="195"/>
      <c r="JG122" s="678" t="str">
        <f t="shared" si="53"/>
        <v/>
      </c>
      <c r="JH122" s="144"/>
      <c r="JI122" s="144"/>
      <c r="JJ122" s="144"/>
      <c r="JK122" s="144"/>
      <c r="JL122" s="144"/>
      <c r="JM122" s="144"/>
      <c r="JN122" s="144"/>
      <c r="JO122" s="144"/>
      <c r="JP122" s="144"/>
      <c r="JQ122" s="144"/>
      <c r="JR122" s="144"/>
      <c r="JS122" s="144"/>
      <c r="JT122" s="144"/>
      <c r="JU122" s="144"/>
      <c r="JV122" s="144"/>
      <c r="JW122" s="144"/>
      <c r="JX122" s="144"/>
      <c r="JY122" s="144"/>
      <c r="JZ122" s="144"/>
      <c r="KA122" s="144"/>
      <c r="KB122" s="144"/>
      <c r="KC122" s="144"/>
      <c r="KD122" s="144"/>
      <c r="KE122" s="677" t="str">
        <f t="shared" si="54"/>
        <v/>
      </c>
    </row>
    <row r="123" spans="2:291" ht="15" customHeight="1">
      <c r="B123" s="310">
        <v>101</v>
      </c>
      <c r="C123" s="303"/>
      <c r="D123" s="675"/>
      <c r="E123" s="144"/>
      <c r="F123" s="144"/>
      <c r="G123" s="678" t="str">
        <f t="shared" si="33"/>
        <v/>
      </c>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677" t="str">
        <f t="shared" si="34"/>
        <v/>
      </c>
      <c r="AF123" s="195"/>
      <c r="AG123" s="678" t="str">
        <f t="shared" si="35"/>
        <v/>
      </c>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677" t="str">
        <f t="shared" si="36"/>
        <v/>
      </c>
      <c r="BF123" s="195"/>
      <c r="BG123" s="678" t="str">
        <f t="shared" si="37"/>
        <v/>
      </c>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677" t="str">
        <f t="shared" si="38"/>
        <v/>
      </c>
      <c r="CF123" s="195"/>
      <c r="CG123" s="678" t="str">
        <f t="shared" si="39"/>
        <v/>
      </c>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677" t="str">
        <f t="shared" si="40"/>
        <v/>
      </c>
      <c r="DF123" s="195"/>
      <c r="DG123" s="678" t="str">
        <f t="shared" si="41"/>
        <v/>
      </c>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144"/>
      <c r="EE123" s="677" t="str">
        <f t="shared" si="42"/>
        <v/>
      </c>
      <c r="EF123" s="195"/>
      <c r="EG123" s="678" t="str">
        <f t="shared" si="43"/>
        <v/>
      </c>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677" t="str">
        <f t="shared" si="44"/>
        <v/>
      </c>
      <c r="FF123" s="195"/>
      <c r="FG123" s="678" t="str">
        <f t="shared" si="45"/>
        <v/>
      </c>
      <c r="FH123" s="144"/>
      <c r="FI123" s="144"/>
      <c r="FJ123" s="144"/>
      <c r="FK123" s="144"/>
      <c r="FL123" s="144"/>
      <c r="FM123" s="144"/>
      <c r="FN123" s="144"/>
      <c r="FO123" s="144"/>
      <c r="FP123" s="144"/>
      <c r="FQ123" s="144"/>
      <c r="FR123" s="144"/>
      <c r="FS123" s="144"/>
      <c r="FT123" s="144"/>
      <c r="FU123" s="144"/>
      <c r="FV123" s="144"/>
      <c r="FW123" s="144"/>
      <c r="FX123" s="144"/>
      <c r="FY123" s="144"/>
      <c r="FZ123" s="144"/>
      <c r="GA123" s="144"/>
      <c r="GB123" s="144"/>
      <c r="GC123" s="144"/>
      <c r="GD123" s="144"/>
      <c r="GE123" s="677" t="str">
        <f t="shared" si="46"/>
        <v/>
      </c>
      <c r="GF123" s="195"/>
      <c r="GG123" s="678" t="str">
        <f t="shared" si="47"/>
        <v/>
      </c>
      <c r="GH123" s="144"/>
      <c r="GI123" s="144"/>
      <c r="GJ123" s="144"/>
      <c r="GK123" s="144"/>
      <c r="GL123" s="144"/>
      <c r="GM123" s="144"/>
      <c r="GN123" s="144"/>
      <c r="GO123" s="144"/>
      <c r="GP123" s="144"/>
      <c r="GQ123" s="144"/>
      <c r="GR123" s="144"/>
      <c r="GS123" s="144"/>
      <c r="GT123" s="144"/>
      <c r="GU123" s="144"/>
      <c r="GV123" s="144"/>
      <c r="GW123" s="144"/>
      <c r="GX123" s="144"/>
      <c r="GY123" s="144"/>
      <c r="GZ123" s="144"/>
      <c r="HA123" s="144"/>
      <c r="HB123" s="144"/>
      <c r="HC123" s="144"/>
      <c r="HD123" s="144"/>
      <c r="HE123" s="677" t="str">
        <f t="shared" si="48"/>
        <v/>
      </c>
      <c r="HF123" s="195"/>
      <c r="HG123" s="678" t="str">
        <f t="shared" si="49"/>
        <v/>
      </c>
      <c r="HH123" s="144"/>
      <c r="HI123" s="144"/>
      <c r="HJ123" s="144"/>
      <c r="HK123" s="144"/>
      <c r="HL123" s="144"/>
      <c r="HM123" s="144"/>
      <c r="HN123" s="144"/>
      <c r="HO123" s="144"/>
      <c r="HP123" s="144"/>
      <c r="HQ123" s="144"/>
      <c r="HR123" s="144"/>
      <c r="HS123" s="144"/>
      <c r="HT123" s="144"/>
      <c r="HU123" s="144"/>
      <c r="HV123" s="144"/>
      <c r="HW123" s="144"/>
      <c r="HX123" s="144"/>
      <c r="HY123" s="144"/>
      <c r="HZ123" s="144"/>
      <c r="IA123" s="144"/>
      <c r="IB123" s="144"/>
      <c r="IC123" s="144"/>
      <c r="ID123" s="144"/>
      <c r="IE123" s="677" t="str">
        <f t="shared" si="50"/>
        <v/>
      </c>
      <c r="IF123" s="195"/>
      <c r="IG123" s="678" t="str">
        <f t="shared" si="51"/>
        <v/>
      </c>
      <c r="IH123" s="144"/>
      <c r="II123" s="144"/>
      <c r="IJ123" s="144"/>
      <c r="IK123" s="144"/>
      <c r="IL123" s="144"/>
      <c r="IM123" s="144"/>
      <c r="IN123" s="144"/>
      <c r="IO123" s="144"/>
      <c r="IP123" s="144"/>
      <c r="IQ123" s="144"/>
      <c r="IR123" s="144"/>
      <c r="IS123" s="144"/>
      <c r="IT123" s="144"/>
      <c r="IU123" s="144"/>
      <c r="IV123" s="144"/>
      <c r="IW123" s="144"/>
      <c r="IX123" s="144"/>
      <c r="IY123" s="144"/>
      <c r="IZ123" s="144"/>
      <c r="JA123" s="144"/>
      <c r="JB123" s="144"/>
      <c r="JC123" s="144"/>
      <c r="JD123" s="144"/>
      <c r="JE123" s="677" t="str">
        <f t="shared" si="52"/>
        <v/>
      </c>
      <c r="JF123" s="195"/>
      <c r="JG123" s="678" t="str">
        <f t="shared" si="53"/>
        <v/>
      </c>
      <c r="JH123" s="144"/>
      <c r="JI123" s="144"/>
      <c r="JJ123" s="144"/>
      <c r="JK123" s="144"/>
      <c r="JL123" s="144"/>
      <c r="JM123" s="144"/>
      <c r="JN123" s="144"/>
      <c r="JO123" s="144"/>
      <c r="JP123" s="144"/>
      <c r="JQ123" s="144"/>
      <c r="JR123" s="144"/>
      <c r="JS123" s="144"/>
      <c r="JT123" s="144"/>
      <c r="JU123" s="144"/>
      <c r="JV123" s="144"/>
      <c r="JW123" s="144"/>
      <c r="JX123" s="144"/>
      <c r="JY123" s="144"/>
      <c r="JZ123" s="144"/>
      <c r="KA123" s="144"/>
      <c r="KB123" s="144"/>
      <c r="KC123" s="144"/>
      <c r="KD123" s="144"/>
      <c r="KE123" s="677" t="str">
        <f t="shared" si="54"/>
        <v/>
      </c>
    </row>
    <row r="124" spans="2:291" ht="15" customHeight="1">
      <c r="B124" s="310">
        <v>102</v>
      </c>
      <c r="C124" s="303"/>
      <c r="D124" s="675"/>
      <c r="E124" s="144"/>
      <c r="F124" s="144"/>
      <c r="G124" s="678" t="str">
        <f t="shared" si="33"/>
        <v/>
      </c>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677" t="str">
        <f t="shared" si="34"/>
        <v/>
      </c>
      <c r="AF124" s="195"/>
      <c r="AG124" s="678" t="str">
        <f t="shared" si="35"/>
        <v/>
      </c>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677" t="str">
        <f t="shared" si="36"/>
        <v/>
      </c>
      <c r="BF124" s="195"/>
      <c r="BG124" s="678" t="str">
        <f t="shared" si="37"/>
        <v/>
      </c>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677" t="str">
        <f t="shared" si="38"/>
        <v/>
      </c>
      <c r="CF124" s="195"/>
      <c r="CG124" s="678" t="str">
        <f t="shared" si="39"/>
        <v/>
      </c>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677" t="str">
        <f t="shared" si="40"/>
        <v/>
      </c>
      <c r="DF124" s="195"/>
      <c r="DG124" s="678" t="str">
        <f t="shared" si="41"/>
        <v/>
      </c>
      <c r="DH124" s="144"/>
      <c r="DI124" s="144"/>
      <c r="DJ124" s="144"/>
      <c r="DK124" s="144"/>
      <c r="DL124" s="144"/>
      <c r="DM124" s="144"/>
      <c r="DN124" s="144"/>
      <c r="DO124" s="144"/>
      <c r="DP124" s="144"/>
      <c r="DQ124" s="144"/>
      <c r="DR124" s="144"/>
      <c r="DS124" s="144"/>
      <c r="DT124" s="144"/>
      <c r="DU124" s="144"/>
      <c r="DV124" s="144"/>
      <c r="DW124" s="144"/>
      <c r="DX124" s="144"/>
      <c r="DY124" s="144"/>
      <c r="DZ124" s="144"/>
      <c r="EA124" s="144"/>
      <c r="EB124" s="144"/>
      <c r="EC124" s="144"/>
      <c r="ED124" s="144"/>
      <c r="EE124" s="677" t="str">
        <f t="shared" si="42"/>
        <v/>
      </c>
      <c r="EF124" s="195"/>
      <c r="EG124" s="678" t="str">
        <f t="shared" si="43"/>
        <v/>
      </c>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677" t="str">
        <f t="shared" si="44"/>
        <v/>
      </c>
      <c r="FF124" s="195"/>
      <c r="FG124" s="678" t="str">
        <f t="shared" si="45"/>
        <v/>
      </c>
      <c r="FH124" s="144"/>
      <c r="FI124" s="144"/>
      <c r="FJ124" s="144"/>
      <c r="FK124" s="144"/>
      <c r="FL124" s="144"/>
      <c r="FM124" s="144"/>
      <c r="FN124" s="144"/>
      <c r="FO124" s="144"/>
      <c r="FP124" s="144"/>
      <c r="FQ124" s="144"/>
      <c r="FR124" s="144"/>
      <c r="FS124" s="144"/>
      <c r="FT124" s="144"/>
      <c r="FU124" s="144"/>
      <c r="FV124" s="144"/>
      <c r="FW124" s="144"/>
      <c r="FX124" s="144"/>
      <c r="FY124" s="144"/>
      <c r="FZ124" s="144"/>
      <c r="GA124" s="144"/>
      <c r="GB124" s="144"/>
      <c r="GC124" s="144"/>
      <c r="GD124" s="144"/>
      <c r="GE124" s="677" t="str">
        <f t="shared" si="46"/>
        <v/>
      </c>
      <c r="GF124" s="195"/>
      <c r="GG124" s="678" t="str">
        <f t="shared" si="47"/>
        <v/>
      </c>
      <c r="GH124" s="144"/>
      <c r="GI124" s="144"/>
      <c r="GJ124" s="144"/>
      <c r="GK124" s="144"/>
      <c r="GL124" s="144"/>
      <c r="GM124" s="144"/>
      <c r="GN124" s="144"/>
      <c r="GO124" s="144"/>
      <c r="GP124" s="144"/>
      <c r="GQ124" s="144"/>
      <c r="GR124" s="144"/>
      <c r="GS124" s="144"/>
      <c r="GT124" s="144"/>
      <c r="GU124" s="144"/>
      <c r="GV124" s="144"/>
      <c r="GW124" s="144"/>
      <c r="GX124" s="144"/>
      <c r="GY124" s="144"/>
      <c r="GZ124" s="144"/>
      <c r="HA124" s="144"/>
      <c r="HB124" s="144"/>
      <c r="HC124" s="144"/>
      <c r="HD124" s="144"/>
      <c r="HE124" s="677" t="str">
        <f t="shared" si="48"/>
        <v/>
      </c>
      <c r="HF124" s="195"/>
      <c r="HG124" s="678" t="str">
        <f t="shared" si="49"/>
        <v/>
      </c>
      <c r="HH124" s="144"/>
      <c r="HI124" s="144"/>
      <c r="HJ124" s="144"/>
      <c r="HK124" s="144"/>
      <c r="HL124" s="144"/>
      <c r="HM124" s="144"/>
      <c r="HN124" s="144"/>
      <c r="HO124" s="144"/>
      <c r="HP124" s="144"/>
      <c r="HQ124" s="144"/>
      <c r="HR124" s="144"/>
      <c r="HS124" s="144"/>
      <c r="HT124" s="144"/>
      <c r="HU124" s="144"/>
      <c r="HV124" s="144"/>
      <c r="HW124" s="144"/>
      <c r="HX124" s="144"/>
      <c r="HY124" s="144"/>
      <c r="HZ124" s="144"/>
      <c r="IA124" s="144"/>
      <c r="IB124" s="144"/>
      <c r="IC124" s="144"/>
      <c r="ID124" s="144"/>
      <c r="IE124" s="677" t="str">
        <f t="shared" si="50"/>
        <v/>
      </c>
      <c r="IF124" s="195"/>
      <c r="IG124" s="678" t="str">
        <f t="shared" si="51"/>
        <v/>
      </c>
      <c r="IH124" s="144"/>
      <c r="II124" s="144"/>
      <c r="IJ124" s="144"/>
      <c r="IK124" s="144"/>
      <c r="IL124" s="144"/>
      <c r="IM124" s="144"/>
      <c r="IN124" s="144"/>
      <c r="IO124" s="144"/>
      <c r="IP124" s="144"/>
      <c r="IQ124" s="144"/>
      <c r="IR124" s="144"/>
      <c r="IS124" s="144"/>
      <c r="IT124" s="144"/>
      <c r="IU124" s="144"/>
      <c r="IV124" s="144"/>
      <c r="IW124" s="144"/>
      <c r="IX124" s="144"/>
      <c r="IY124" s="144"/>
      <c r="IZ124" s="144"/>
      <c r="JA124" s="144"/>
      <c r="JB124" s="144"/>
      <c r="JC124" s="144"/>
      <c r="JD124" s="144"/>
      <c r="JE124" s="677" t="str">
        <f t="shared" si="52"/>
        <v/>
      </c>
      <c r="JF124" s="195"/>
      <c r="JG124" s="678" t="str">
        <f t="shared" si="53"/>
        <v/>
      </c>
      <c r="JH124" s="144"/>
      <c r="JI124" s="144"/>
      <c r="JJ124" s="144"/>
      <c r="JK124" s="144"/>
      <c r="JL124" s="144"/>
      <c r="JM124" s="144"/>
      <c r="JN124" s="144"/>
      <c r="JO124" s="144"/>
      <c r="JP124" s="144"/>
      <c r="JQ124" s="144"/>
      <c r="JR124" s="144"/>
      <c r="JS124" s="144"/>
      <c r="JT124" s="144"/>
      <c r="JU124" s="144"/>
      <c r="JV124" s="144"/>
      <c r="JW124" s="144"/>
      <c r="JX124" s="144"/>
      <c r="JY124" s="144"/>
      <c r="JZ124" s="144"/>
      <c r="KA124" s="144"/>
      <c r="KB124" s="144"/>
      <c r="KC124" s="144"/>
      <c r="KD124" s="144"/>
      <c r="KE124" s="677" t="str">
        <f t="shared" si="54"/>
        <v/>
      </c>
    </row>
    <row r="125" spans="2:291" ht="15" customHeight="1">
      <c r="B125" s="310">
        <v>103</v>
      </c>
      <c r="C125" s="303"/>
      <c r="D125" s="675"/>
      <c r="E125" s="144"/>
      <c r="F125" s="144"/>
      <c r="G125" s="678" t="str">
        <f t="shared" si="33"/>
        <v/>
      </c>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677" t="str">
        <f t="shared" si="34"/>
        <v/>
      </c>
      <c r="AF125" s="195"/>
      <c r="AG125" s="678" t="str">
        <f t="shared" si="35"/>
        <v/>
      </c>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677" t="str">
        <f t="shared" si="36"/>
        <v/>
      </c>
      <c r="BF125" s="195"/>
      <c r="BG125" s="678" t="str">
        <f t="shared" si="37"/>
        <v/>
      </c>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677" t="str">
        <f t="shared" si="38"/>
        <v/>
      </c>
      <c r="CF125" s="195"/>
      <c r="CG125" s="678" t="str">
        <f t="shared" si="39"/>
        <v/>
      </c>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677" t="str">
        <f t="shared" si="40"/>
        <v/>
      </c>
      <c r="DF125" s="195"/>
      <c r="DG125" s="678" t="str">
        <f t="shared" si="41"/>
        <v/>
      </c>
      <c r="DH125" s="144"/>
      <c r="DI125" s="144"/>
      <c r="DJ125" s="144"/>
      <c r="DK125" s="144"/>
      <c r="DL125" s="144"/>
      <c r="DM125" s="144"/>
      <c r="DN125" s="144"/>
      <c r="DO125" s="144"/>
      <c r="DP125" s="144"/>
      <c r="DQ125" s="144"/>
      <c r="DR125" s="144"/>
      <c r="DS125" s="144"/>
      <c r="DT125" s="144"/>
      <c r="DU125" s="144"/>
      <c r="DV125" s="144"/>
      <c r="DW125" s="144"/>
      <c r="DX125" s="144"/>
      <c r="DY125" s="144"/>
      <c r="DZ125" s="144"/>
      <c r="EA125" s="144"/>
      <c r="EB125" s="144"/>
      <c r="EC125" s="144"/>
      <c r="ED125" s="144"/>
      <c r="EE125" s="677" t="str">
        <f t="shared" si="42"/>
        <v/>
      </c>
      <c r="EF125" s="195"/>
      <c r="EG125" s="678" t="str">
        <f t="shared" si="43"/>
        <v/>
      </c>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677" t="str">
        <f t="shared" si="44"/>
        <v/>
      </c>
      <c r="FF125" s="195"/>
      <c r="FG125" s="678" t="str">
        <f t="shared" si="45"/>
        <v/>
      </c>
      <c r="FH125" s="144"/>
      <c r="FI125" s="144"/>
      <c r="FJ125" s="144"/>
      <c r="FK125" s="144"/>
      <c r="FL125" s="144"/>
      <c r="FM125" s="144"/>
      <c r="FN125" s="144"/>
      <c r="FO125" s="144"/>
      <c r="FP125" s="144"/>
      <c r="FQ125" s="144"/>
      <c r="FR125" s="144"/>
      <c r="FS125" s="144"/>
      <c r="FT125" s="144"/>
      <c r="FU125" s="144"/>
      <c r="FV125" s="144"/>
      <c r="FW125" s="144"/>
      <c r="FX125" s="144"/>
      <c r="FY125" s="144"/>
      <c r="FZ125" s="144"/>
      <c r="GA125" s="144"/>
      <c r="GB125" s="144"/>
      <c r="GC125" s="144"/>
      <c r="GD125" s="144"/>
      <c r="GE125" s="677" t="str">
        <f t="shared" si="46"/>
        <v/>
      </c>
      <c r="GF125" s="195"/>
      <c r="GG125" s="678" t="str">
        <f t="shared" si="47"/>
        <v/>
      </c>
      <c r="GH125" s="144"/>
      <c r="GI125" s="144"/>
      <c r="GJ125" s="144"/>
      <c r="GK125" s="144"/>
      <c r="GL125" s="144"/>
      <c r="GM125" s="144"/>
      <c r="GN125" s="144"/>
      <c r="GO125" s="144"/>
      <c r="GP125" s="144"/>
      <c r="GQ125" s="144"/>
      <c r="GR125" s="144"/>
      <c r="GS125" s="144"/>
      <c r="GT125" s="144"/>
      <c r="GU125" s="144"/>
      <c r="GV125" s="144"/>
      <c r="GW125" s="144"/>
      <c r="GX125" s="144"/>
      <c r="GY125" s="144"/>
      <c r="GZ125" s="144"/>
      <c r="HA125" s="144"/>
      <c r="HB125" s="144"/>
      <c r="HC125" s="144"/>
      <c r="HD125" s="144"/>
      <c r="HE125" s="677" t="str">
        <f t="shared" si="48"/>
        <v/>
      </c>
      <c r="HF125" s="195"/>
      <c r="HG125" s="678" t="str">
        <f t="shared" si="49"/>
        <v/>
      </c>
      <c r="HH125" s="144"/>
      <c r="HI125" s="144"/>
      <c r="HJ125" s="144"/>
      <c r="HK125" s="144"/>
      <c r="HL125" s="144"/>
      <c r="HM125" s="144"/>
      <c r="HN125" s="144"/>
      <c r="HO125" s="144"/>
      <c r="HP125" s="144"/>
      <c r="HQ125" s="144"/>
      <c r="HR125" s="144"/>
      <c r="HS125" s="144"/>
      <c r="HT125" s="144"/>
      <c r="HU125" s="144"/>
      <c r="HV125" s="144"/>
      <c r="HW125" s="144"/>
      <c r="HX125" s="144"/>
      <c r="HY125" s="144"/>
      <c r="HZ125" s="144"/>
      <c r="IA125" s="144"/>
      <c r="IB125" s="144"/>
      <c r="IC125" s="144"/>
      <c r="ID125" s="144"/>
      <c r="IE125" s="677" t="str">
        <f t="shared" si="50"/>
        <v/>
      </c>
      <c r="IF125" s="195"/>
      <c r="IG125" s="678" t="str">
        <f t="shared" si="51"/>
        <v/>
      </c>
      <c r="IH125" s="144"/>
      <c r="II125" s="144"/>
      <c r="IJ125" s="144"/>
      <c r="IK125" s="144"/>
      <c r="IL125" s="144"/>
      <c r="IM125" s="144"/>
      <c r="IN125" s="144"/>
      <c r="IO125" s="144"/>
      <c r="IP125" s="144"/>
      <c r="IQ125" s="144"/>
      <c r="IR125" s="144"/>
      <c r="IS125" s="144"/>
      <c r="IT125" s="144"/>
      <c r="IU125" s="144"/>
      <c r="IV125" s="144"/>
      <c r="IW125" s="144"/>
      <c r="IX125" s="144"/>
      <c r="IY125" s="144"/>
      <c r="IZ125" s="144"/>
      <c r="JA125" s="144"/>
      <c r="JB125" s="144"/>
      <c r="JC125" s="144"/>
      <c r="JD125" s="144"/>
      <c r="JE125" s="677" t="str">
        <f t="shared" si="52"/>
        <v/>
      </c>
      <c r="JF125" s="195"/>
      <c r="JG125" s="678" t="str">
        <f t="shared" si="53"/>
        <v/>
      </c>
      <c r="JH125" s="144"/>
      <c r="JI125" s="144"/>
      <c r="JJ125" s="144"/>
      <c r="JK125" s="144"/>
      <c r="JL125" s="144"/>
      <c r="JM125" s="144"/>
      <c r="JN125" s="144"/>
      <c r="JO125" s="144"/>
      <c r="JP125" s="144"/>
      <c r="JQ125" s="144"/>
      <c r="JR125" s="144"/>
      <c r="JS125" s="144"/>
      <c r="JT125" s="144"/>
      <c r="JU125" s="144"/>
      <c r="JV125" s="144"/>
      <c r="JW125" s="144"/>
      <c r="JX125" s="144"/>
      <c r="JY125" s="144"/>
      <c r="JZ125" s="144"/>
      <c r="KA125" s="144"/>
      <c r="KB125" s="144"/>
      <c r="KC125" s="144"/>
      <c r="KD125" s="144"/>
      <c r="KE125" s="677" t="str">
        <f t="shared" si="54"/>
        <v/>
      </c>
    </row>
    <row r="126" spans="2:291" ht="15" customHeight="1">
      <c r="B126" s="310">
        <v>104</v>
      </c>
      <c r="C126" s="303"/>
      <c r="D126" s="675"/>
      <c r="E126" s="144"/>
      <c r="F126" s="144"/>
      <c r="G126" s="678" t="str">
        <f t="shared" si="33"/>
        <v/>
      </c>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677" t="str">
        <f t="shared" si="34"/>
        <v/>
      </c>
      <c r="AF126" s="195"/>
      <c r="AG126" s="678" t="str">
        <f t="shared" si="35"/>
        <v/>
      </c>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677" t="str">
        <f t="shared" si="36"/>
        <v/>
      </c>
      <c r="BF126" s="195"/>
      <c r="BG126" s="678" t="str">
        <f t="shared" si="37"/>
        <v/>
      </c>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677" t="str">
        <f t="shared" si="38"/>
        <v/>
      </c>
      <c r="CF126" s="195"/>
      <c r="CG126" s="678" t="str">
        <f t="shared" si="39"/>
        <v/>
      </c>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677" t="str">
        <f t="shared" si="40"/>
        <v/>
      </c>
      <c r="DF126" s="195"/>
      <c r="DG126" s="678" t="str">
        <f t="shared" si="41"/>
        <v/>
      </c>
      <c r="DH126" s="144"/>
      <c r="DI126" s="144"/>
      <c r="DJ126" s="144"/>
      <c r="DK126" s="144"/>
      <c r="DL126" s="144"/>
      <c r="DM126" s="144"/>
      <c r="DN126" s="144"/>
      <c r="DO126" s="144"/>
      <c r="DP126" s="144"/>
      <c r="DQ126" s="144"/>
      <c r="DR126" s="144"/>
      <c r="DS126" s="144"/>
      <c r="DT126" s="144"/>
      <c r="DU126" s="144"/>
      <c r="DV126" s="144"/>
      <c r="DW126" s="144"/>
      <c r="DX126" s="144"/>
      <c r="DY126" s="144"/>
      <c r="DZ126" s="144"/>
      <c r="EA126" s="144"/>
      <c r="EB126" s="144"/>
      <c r="EC126" s="144"/>
      <c r="ED126" s="144"/>
      <c r="EE126" s="677" t="str">
        <f t="shared" si="42"/>
        <v/>
      </c>
      <c r="EF126" s="195"/>
      <c r="EG126" s="678" t="str">
        <f t="shared" si="43"/>
        <v/>
      </c>
      <c r="EH126" s="144"/>
      <c r="EI126" s="144"/>
      <c r="EJ126" s="144"/>
      <c r="EK126" s="144"/>
      <c r="EL126" s="144"/>
      <c r="EM126" s="144"/>
      <c r="EN126" s="144"/>
      <c r="EO126" s="144"/>
      <c r="EP126" s="144"/>
      <c r="EQ126" s="144"/>
      <c r="ER126" s="144"/>
      <c r="ES126" s="144"/>
      <c r="ET126" s="144"/>
      <c r="EU126" s="144"/>
      <c r="EV126" s="144"/>
      <c r="EW126" s="144"/>
      <c r="EX126" s="144"/>
      <c r="EY126" s="144"/>
      <c r="EZ126" s="144"/>
      <c r="FA126" s="144"/>
      <c r="FB126" s="144"/>
      <c r="FC126" s="144"/>
      <c r="FD126" s="144"/>
      <c r="FE126" s="677" t="str">
        <f t="shared" si="44"/>
        <v/>
      </c>
      <c r="FF126" s="195"/>
      <c r="FG126" s="678" t="str">
        <f t="shared" si="45"/>
        <v/>
      </c>
      <c r="FH126" s="144"/>
      <c r="FI126" s="144"/>
      <c r="FJ126" s="144"/>
      <c r="FK126" s="144"/>
      <c r="FL126" s="144"/>
      <c r="FM126" s="144"/>
      <c r="FN126" s="144"/>
      <c r="FO126" s="144"/>
      <c r="FP126" s="144"/>
      <c r="FQ126" s="144"/>
      <c r="FR126" s="144"/>
      <c r="FS126" s="144"/>
      <c r="FT126" s="144"/>
      <c r="FU126" s="144"/>
      <c r="FV126" s="144"/>
      <c r="FW126" s="144"/>
      <c r="FX126" s="144"/>
      <c r="FY126" s="144"/>
      <c r="FZ126" s="144"/>
      <c r="GA126" s="144"/>
      <c r="GB126" s="144"/>
      <c r="GC126" s="144"/>
      <c r="GD126" s="144"/>
      <c r="GE126" s="677" t="str">
        <f t="shared" si="46"/>
        <v/>
      </c>
      <c r="GF126" s="195"/>
      <c r="GG126" s="678" t="str">
        <f t="shared" si="47"/>
        <v/>
      </c>
      <c r="GH126" s="144"/>
      <c r="GI126" s="144"/>
      <c r="GJ126" s="144"/>
      <c r="GK126" s="144"/>
      <c r="GL126" s="144"/>
      <c r="GM126" s="144"/>
      <c r="GN126" s="144"/>
      <c r="GO126" s="144"/>
      <c r="GP126" s="144"/>
      <c r="GQ126" s="144"/>
      <c r="GR126" s="144"/>
      <c r="GS126" s="144"/>
      <c r="GT126" s="144"/>
      <c r="GU126" s="144"/>
      <c r="GV126" s="144"/>
      <c r="GW126" s="144"/>
      <c r="GX126" s="144"/>
      <c r="GY126" s="144"/>
      <c r="GZ126" s="144"/>
      <c r="HA126" s="144"/>
      <c r="HB126" s="144"/>
      <c r="HC126" s="144"/>
      <c r="HD126" s="144"/>
      <c r="HE126" s="677" t="str">
        <f t="shared" si="48"/>
        <v/>
      </c>
      <c r="HF126" s="195"/>
      <c r="HG126" s="678" t="str">
        <f t="shared" si="49"/>
        <v/>
      </c>
      <c r="HH126" s="144"/>
      <c r="HI126" s="144"/>
      <c r="HJ126" s="144"/>
      <c r="HK126" s="144"/>
      <c r="HL126" s="144"/>
      <c r="HM126" s="144"/>
      <c r="HN126" s="144"/>
      <c r="HO126" s="144"/>
      <c r="HP126" s="144"/>
      <c r="HQ126" s="144"/>
      <c r="HR126" s="144"/>
      <c r="HS126" s="144"/>
      <c r="HT126" s="144"/>
      <c r="HU126" s="144"/>
      <c r="HV126" s="144"/>
      <c r="HW126" s="144"/>
      <c r="HX126" s="144"/>
      <c r="HY126" s="144"/>
      <c r="HZ126" s="144"/>
      <c r="IA126" s="144"/>
      <c r="IB126" s="144"/>
      <c r="IC126" s="144"/>
      <c r="ID126" s="144"/>
      <c r="IE126" s="677" t="str">
        <f t="shared" si="50"/>
        <v/>
      </c>
      <c r="IF126" s="195"/>
      <c r="IG126" s="678" t="str">
        <f t="shared" si="51"/>
        <v/>
      </c>
      <c r="IH126" s="144"/>
      <c r="II126" s="144"/>
      <c r="IJ126" s="144"/>
      <c r="IK126" s="144"/>
      <c r="IL126" s="144"/>
      <c r="IM126" s="144"/>
      <c r="IN126" s="144"/>
      <c r="IO126" s="144"/>
      <c r="IP126" s="144"/>
      <c r="IQ126" s="144"/>
      <c r="IR126" s="144"/>
      <c r="IS126" s="144"/>
      <c r="IT126" s="144"/>
      <c r="IU126" s="144"/>
      <c r="IV126" s="144"/>
      <c r="IW126" s="144"/>
      <c r="IX126" s="144"/>
      <c r="IY126" s="144"/>
      <c r="IZ126" s="144"/>
      <c r="JA126" s="144"/>
      <c r="JB126" s="144"/>
      <c r="JC126" s="144"/>
      <c r="JD126" s="144"/>
      <c r="JE126" s="677" t="str">
        <f t="shared" si="52"/>
        <v/>
      </c>
      <c r="JF126" s="195"/>
      <c r="JG126" s="678" t="str">
        <f t="shared" si="53"/>
        <v/>
      </c>
      <c r="JH126" s="144"/>
      <c r="JI126" s="144"/>
      <c r="JJ126" s="144"/>
      <c r="JK126" s="144"/>
      <c r="JL126" s="144"/>
      <c r="JM126" s="144"/>
      <c r="JN126" s="144"/>
      <c r="JO126" s="144"/>
      <c r="JP126" s="144"/>
      <c r="JQ126" s="144"/>
      <c r="JR126" s="144"/>
      <c r="JS126" s="144"/>
      <c r="JT126" s="144"/>
      <c r="JU126" s="144"/>
      <c r="JV126" s="144"/>
      <c r="JW126" s="144"/>
      <c r="JX126" s="144"/>
      <c r="JY126" s="144"/>
      <c r="JZ126" s="144"/>
      <c r="KA126" s="144"/>
      <c r="KB126" s="144"/>
      <c r="KC126" s="144"/>
      <c r="KD126" s="144"/>
      <c r="KE126" s="677" t="str">
        <f t="shared" si="54"/>
        <v/>
      </c>
    </row>
    <row r="127" spans="2:291" ht="15" customHeight="1">
      <c r="B127" s="310">
        <v>105</v>
      </c>
      <c r="C127" s="303"/>
      <c r="D127" s="675"/>
      <c r="E127" s="144"/>
      <c r="F127" s="144"/>
      <c r="G127" s="678" t="str">
        <f t="shared" si="33"/>
        <v/>
      </c>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677" t="str">
        <f t="shared" si="34"/>
        <v/>
      </c>
      <c r="AF127" s="195"/>
      <c r="AG127" s="678" t="str">
        <f t="shared" si="35"/>
        <v/>
      </c>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677" t="str">
        <f t="shared" si="36"/>
        <v/>
      </c>
      <c r="BF127" s="195"/>
      <c r="BG127" s="678" t="str">
        <f t="shared" si="37"/>
        <v/>
      </c>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677" t="str">
        <f t="shared" si="38"/>
        <v/>
      </c>
      <c r="CF127" s="195"/>
      <c r="CG127" s="678" t="str">
        <f t="shared" si="39"/>
        <v/>
      </c>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677" t="str">
        <f t="shared" si="40"/>
        <v/>
      </c>
      <c r="DF127" s="195"/>
      <c r="DG127" s="678" t="str">
        <f t="shared" si="41"/>
        <v/>
      </c>
      <c r="DH127" s="144"/>
      <c r="DI127" s="144"/>
      <c r="DJ127" s="144"/>
      <c r="DK127" s="144"/>
      <c r="DL127" s="144"/>
      <c r="DM127" s="144"/>
      <c r="DN127" s="144"/>
      <c r="DO127" s="144"/>
      <c r="DP127" s="144"/>
      <c r="DQ127" s="144"/>
      <c r="DR127" s="144"/>
      <c r="DS127" s="144"/>
      <c r="DT127" s="144"/>
      <c r="DU127" s="144"/>
      <c r="DV127" s="144"/>
      <c r="DW127" s="144"/>
      <c r="DX127" s="144"/>
      <c r="DY127" s="144"/>
      <c r="DZ127" s="144"/>
      <c r="EA127" s="144"/>
      <c r="EB127" s="144"/>
      <c r="EC127" s="144"/>
      <c r="ED127" s="144"/>
      <c r="EE127" s="677" t="str">
        <f t="shared" si="42"/>
        <v/>
      </c>
      <c r="EF127" s="195"/>
      <c r="EG127" s="678" t="str">
        <f t="shared" si="43"/>
        <v/>
      </c>
      <c r="EH127" s="144"/>
      <c r="EI127" s="144"/>
      <c r="EJ127" s="144"/>
      <c r="EK127" s="144"/>
      <c r="EL127" s="144"/>
      <c r="EM127" s="144"/>
      <c r="EN127" s="144"/>
      <c r="EO127" s="144"/>
      <c r="EP127" s="144"/>
      <c r="EQ127" s="144"/>
      <c r="ER127" s="144"/>
      <c r="ES127" s="144"/>
      <c r="ET127" s="144"/>
      <c r="EU127" s="144"/>
      <c r="EV127" s="144"/>
      <c r="EW127" s="144"/>
      <c r="EX127" s="144"/>
      <c r="EY127" s="144"/>
      <c r="EZ127" s="144"/>
      <c r="FA127" s="144"/>
      <c r="FB127" s="144"/>
      <c r="FC127" s="144"/>
      <c r="FD127" s="144"/>
      <c r="FE127" s="677" t="str">
        <f t="shared" si="44"/>
        <v/>
      </c>
      <c r="FF127" s="195"/>
      <c r="FG127" s="678" t="str">
        <f t="shared" si="45"/>
        <v/>
      </c>
      <c r="FH127" s="144"/>
      <c r="FI127" s="144"/>
      <c r="FJ127" s="144"/>
      <c r="FK127" s="144"/>
      <c r="FL127" s="144"/>
      <c r="FM127" s="144"/>
      <c r="FN127" s="144"/>
      <c r="FO127" s="144"/>
      <c r="FP127" s="144"/>
      <c r="FQ127" s="144"/>
      <c r="FR127" s="144"/>
      <c r="FS127" s="144"/>
      <c r="FT127" s="144"/>
      <c r="FU127" s="144"/>
      <c r="FV127" s="144"/>
      <c r="FW127" s="144"/>
      <c r="FX127" s="144"/>
      <c r="FY127" s="144"/>
      <c r="FZ127" s="144"/>
      <c r="GA127" s="144"/>
      <c r="GB127" s="144"/>
      <c r="GC127" s="144"/>
      <c r="GD127" s="144"/>
      <c r="GE127" s="677" t="str">
        <f t="shared" si="46"/>
        <v/>
      </c>
      <c r="GF127" s="195"/>
      <c r="GG127" s="678" t="str">
        <f t="shared" si="47"/>
        <v/>
      </c>
      <c r="GH127" s="144"/>
      <c r="GI127" s="144"/>
      <c r="GJ127" s="144"/>
      <c r="GK127" s="144"/>
      <c r="GL127" s="144"/>
      <c r="GM127" s="144"/>
      <c r="GN127" s="144"/>
      <c r="GO127" s="144"/>
      <c r="GP127" s="144"/>
      <c r="GQ127" s="144"/>
      <c r="GR127" s="144"/>
      <c r="GS127" s="144"/>
      <c r="GT127" s="144"/>
      <c r="GU127" s="144"/>
      <c r="GV127" s="144"/>
      <c r="GW127" s="144"/>
      <c r="GX127" s="144"/>
      <c r="GY127" s="144"/>
      <c r="GZ127" s="144"/>
      <c r="HA127" s="144"/>
      <c r="HB127" s="144"/>
      <c r="HC127" s="144"/>
      <c r="HD127" s="144"/>
      <c r="HE127" s="677" t="str">
        <f t="shared" si="48"/>
        <v/>
      </c>
      <c r="HF127" s="195"/>
      <c r="HG127" s="678" t="str">
        <f t="shared" si="49"/>
        <v/>
      </c>
      <c r="HH127" s="144"/>
      <c r="HI127" s="144"/>
      <c r="HJ127" s="144"/>
      <c r="HK127" s="144"/>
      <c r="HL127" s="144"/>
      <c r="HM127" s="144"/>
      <c r="HN127" s="144"/>
      <c r="HO127" s="144"/>
      <c r="HP127" s="144"/>
      <c r="HQ127" s="144"/>
      <c r="HR127" s="144"/>
      <c r="HS127" s="144"/>
      <c r="HT127" s="144"/>
      <c r="HU127" s="144"/>
      <c r="HV127" s="144"/>
      <c r="HW127" s="144"/>
      <c r="HX127" s="144"/>
      <c r="HY127" s="144"/>
      <c r="HZ127" s="144"/>
      <c r="IA127" s="144"/>
      <c r="IB127" s="144"/>
      <c r="IC127" s="144"/>
      <c r="ID127" s="144"/>
      <c r="IE127" s="677" t="str">
        <f t="shared" si="50"/>
        <v/>
      </c>
      <c r="IF127" s="195"/>
      <c r="IG127" s="678" t="str">
        <f t="shared" si="51"/>
        <v/>
      </c>
      <c r="IH127" s="144"/>
      <c r="II127" s="144"/>
      <c r="IJ127" s="144"/>
      <c r="IK127" s="144"/>
      <c r="IL127" s="144"/>
      <c r="IM127" s="144"/>
      <c r="IN127" s="144"/>
      <c r="IO127" s="144"/>
      <c r="IP127" s="144"/>
      <c r="IQ127" s="144"/>
      <c r="IR127" s="144"/>
      <c r="IS127" s="144"/>
      <c r="IT127" s="144"/>
      <c r="IU127" s="144"/>
      <c r="IV127" s="144"/>
      <c r="IW127" s="144"/>
      <c r="IX127" s="144"/>
      <c r="IY127" s="144"/>
      <c r="IZ127" s="144"/>
      <c r="JA127" s="144"/>
      <c r="JB127" s="144"/>
      <c r="JC127" s="144"/>
      <c r="JD127" s="144"/>
      <c r="JE127" s="677" t="str">
        <f t="shared" si="52"/>
        <v/>
      </c>
      <c r="JF127" s="195"/>
      <c r="JG127" s="678" t="str">
        <f t="shared" si="53"/>
        <v/>
      </c>
      <c r="JH127" s="144"/>
      <c r="JI127" s="144"/>
      <c r="JJ127" s="144"/>
      <c r="JK127" s="144"/>
      <c r="JL127" s="144"/>
      <c r="JM127" s="144"/>
      <c r="JN127" s="144"/>
      <c r="JO127" s="144"/>
      <c r="JP127" s="144"/>
      <c r="JQ127" s="144"/>
      <c r="JR127" s="144"/>
      <c r="JS127" s="144"/>
      <c r="JT127" s="144"/>
      <c r="JU127" s="144"/>
      <c r="JV127" s="144"/>
      <c r="JW127" s="144"/>
      <c r="JX127" s="144"/>
      <c r="JY127" s="144"/>
      <c r="JZ127" s="144"/>
      <c r="KA127" s="144"/>
      <c r="KB127" s="144"/>
      <c r="KC127" s="144"/>
      <c r="KD127" s="144"/>
      <c r="KE127" s="677" t="str">
        <f t="shared" si="54"/>
        <v/>
      </c>
    </row>
    <row r="128" spans="2:291" ht="15" customHeight="1">
      <c r="B128" s="310">
        <v>106</v>
      </c>
      <c r="C128" s="303"/>
      <c r="D128" s="675"/>
      <c r="E128" s="144"/>
      <c r="F128" s="144"/>
      <c r="G128" s="678" t="str">
        <f t="shared" si="33"/>
        <v/>
      </c>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677" t="str">
        <f t="shared" si="34"/>
        <v/>
      </c>
      <c r="AF128" s="195"/>
      <c r="AG128" s="678" t="str">
        <f t="shared" si="35"/>
        <v/>
      </c>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677" t="str">
        <f t="shared" si="36"/>
        <v/>
      </c>
      <c r="BF128" s="195"/>
      <c r="BG128" s="678" t="str">
        <f t="shared" si="37"/>
        <v/>
      </c>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677" t="str">
        <f t="shared" si="38"/>
        <v/>
      </c>
      <c r="CF128" s="195"/>
      <c r="CG128" s="678" t="str">
        <f t="shared" si="39"/>
        <v/>
      </c>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677" t="str">
        <f t="shared" si="40"/>
        <v/>
      </c>
      <c r="DF128" s="195"/>
      <c r="DG128" s="678" t="str">
        <f t="shared" si="41"/>
        <v/>
      </c>
      <c r="DH128" s="144"/>
      <c r="DI128" s="144"/>
      <c r="DJ128" s="144"/>
      <c r="DK128" s="144"/>
      <c r="DL128" s="144"/>
      <c r="DM128" s="144"/>
      <c r="DN128" s="144"/>
      <c r="DO128" s="144"/>
      <c r="DP128" s="144"/>
      <c r="DQ128" s="144"/>
      <c r="DR128" s="144"/>
      <c r="DS128" s="144"/>
      <c r="DT128" s="144"/>
      <c r="DU128" s="144"/>
      <c r="DV128" s="144"/>
      <c r="DW128" s="144"/>
      <c r="DX128" s="144"/>
      <c r="DY128" s="144"/>
      <c r="DZ128" s="144"/>
      <c r="EA128" s="144"/>
      <c r="EB128" s="144"/>
      <c r="EC128" s="144"/>
      <c r="ED128" s="144"/>
      <c r="EE128" s="677" t="str">
        <f t="shared" si="42"/>
        <v/>
      </c>
      <c r="EF128" s="195"/>
      <c r="EG128" s="678" t="str">
        <f t="shared" si="43"/>
        <v/>
      </c>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677" t="str">
        <f t="shared" si="44"/>
        <v/>
      </c>
      <c r="FF128" s="195"/>
      <c r="FG128" s="678" t="str">
        <f t="shared" si="45"/>
        <v/>
      </c>
      <c r="FH128" s="144"/>
      <c r="FI128" s="144"/>
      <c r="FJ128" s="144"/>
      <c r="FK128" s="144"/>
      <c r="FL128" s="144"/>
      <c r="FM128" s="144"/>
      <c r="FN128" s="144"/>
      <c r="FO128" s="144"/>
      <c r="FP128" s="144"/>
      <c r="FQ128" s="144"/>
      <c r="FR128" s="144"/>
      <c r="FS128" s="144"/>
      <c r="FT128" s="144"/>
      <c r="FU128" s="144"/>
      <c r="FV128" s="144"/>
      <c r="FW128" s="144"/>
      <c r="FX128" s="144"/>
      <c r="FY128" s="144"/>
      <c r="FZ128" s="144"/>
      <c r="GA128" s="144"/>
      <c r="GB128" s="144"/>
      <c r="GC128" s="144"/>
      <c r="GD128" s="144"/>
      <c r="GE128" s="677" t="str">
        <f t="shared" si="46"/>
        <v/>
      </c>
      <c r="GF128" s="195"/>
      <c r="GG128" s="678" t="str">
        <f t="shared" si="47"/>
        <v/>
      </c>
      <c r="GH128" s="144"/>
      <c r="GI128" s="144"/>
      <c r="GJ128" s="144"/>
      <c r="GK128" s="144"/>
      <c r="GL128" s="144"/>
      <c r="GM128" s="144"/>
      <c r="GN128" s="144"/>
      <c r="GO128" s="144"/>
      <c r="GP128" s="144"/>
      <c r="GQ128" s="144"/>
      <c r="GR128" s="144"/>
      <c r="GS128" s="144"/>
      <c r="GT128" s="144"/>
      <c r="GU128" s="144"/>
      <c r="GV128" s="144"/>
      <c r="GW128" s="144"/>
      <c r="GX128" s="144"/>
      <c r="GY128" s="144"/>
      <c r="GZ128" s="144"/>
      <c r="HA128" s="144"/>
      <c r="HB128" s="144"/>
      <c r="HC128" s="144"/>
      <c r="HD128" s="144"/>
      <c r="HE128" s="677" t="str">
        <f t="shared" si="48"/>
        <v/>
      </c>
      <c r="HF128" s="195"/>
      <c r="HG128" s="678" t="str">
        <f t="shared" si="49"/>
        <v/>
      </c>
      <c r="HH128" s="144"/>
      <c r="HI128" s="144"/>
      <c r="HJ128" s="144"/>
      <c r="HK128" s="144"/>
      <c r="HL128" s="144"/>
      <c r="HM128" s="144"/>
      <c r="HN128" s="144"/>
      <c r="HO128" s="144"/>
      <c r="HP128" s="144"/>
      <c r="HQ128" s="144"/>
      <c r="HR128" s="144"/>
      <c r="HS128" s="144"/>
      <c r="HT128" s="144"/>
      <c r="HU128" s="144"/>
      <c r="HV128" s="144"/>
      <c r="HW128" s="144"/>
      <c r="HX128" s="144"/>
      <c r="HY128" s="144"/>
      <c r="HZ128" s="144"/>
      <c r="IA128" s="144"/>
      <c r="IB128" s="144"/>
      <c r="IC128" s="144"/>
      <c r="ID128" s="144"/>
      <c r="IE128" s="677" t="str">
        <f t="shared" si="50"/>
        <v/>
      </c>
      <c r="IF128" s="195"/>
      <c r="IG128" s="678" t="str">
        <f t="shared" si="51"/>
        <v/>
      </c>
      <c r="IH128" s="144"/>
      <c r="II128" s="144"/>
      <c r="IJ128" s="144"/>
      <c r="IK128" s="144"/>
      <c r="IL128" s="144"/>
      <c r="IM128" s="144"/>
      <c r="IN128" s="144"/>
      <c r="IO128" s="144"/>
      <c r="IP128" s="144"/>
      <c r="IQ128" s="144"/>
      <c r="IR128" s="144"/>
      <c r="IS128" s="144"/>
      <c r="IT128" s="144"/>
      <c r="IU128" s="144"/>
      <c r="IV128" s="144"/>
      <c r="IW128" s="144"/>
      <c r="IX128" s="144"/>
      <c r="IY128" s="144"/>
      <c r="IZ128" s="144"/>
      <c r="JA128" s="144"/>
      <c r="JB128" s="144"/>
      <c r="JC128" s="144"/>
      <c r="JD128" s="144"/>
      <c r="JE128" s="677" t="str">
        <f t="shared" si="52"/>
        <v/>
      </c>
      <c r="JF128" s="195"/>
      <c r="JG128" s="678" t="str">
        <f t="shared" si="53"/>
        <v/>
      </c>
      <c r="JH128" s="144"/>
      <c r="JI128" s="144"/>
      <c r="JJ128" s="144"/>
      <c r="JK128" s="144"/>
      <c r="JL128" s="144"/>
      <c r="JM128" s="144"/>
      <c r="JN128" s="144"/>
      <c r="JO128" s="144"/>
      <c r="JP128" s="144"/>
      <c r="JQ128" s="144"/>
      <c r="JR128" s="144"/>
      <c r="JS128" s="144"/>
      <c r="JT128" s="144"/>
      <c r="JU128" s="144"/>
      <c r="JV128" s="144"/>
      <c r="JW128" s="144"/>
      <c r="JX128" s="144"/>
      <c r="JY128" s="144"/>
      <c r="JZ128" s="144"/>
      <c r="KA128" s="144"/>
      <c r="KB128" s="144"/>
      <c r="KC128" s="144"/>
      <c r="KD128" s="144"/>
      <c r="KE128" s="677" t="str">
        <f t="shared" si="54"/>
        <v/>
      </c>
    </row>
    <row r="129" spans="2:291" ht="15" customHeight="1">
      <c r="B129" s="310">
        <v>107</v>
      </c>
      <c r="C129" s="303"/>
      <c r="D129" s="675"/>
      <c r="E129" s="144"/>
      <c r="F129" s="144"/>
      <c r="G129" s="678" t="str">
        <f t="shared" si="33"/>
        <v/>
      </c>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677" t="str">
        <f t="shared" si="34"/>
        <v/>
      </c>
      <c r="AF129" s="195"/>
      <c r="AG129" s="678" t="str">
        <f t="shared" si="35"/>
        <v/>
      </c>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677" t="str">
        <f t="shared" si="36"/>
        <v/>
      </c>
      <c r="BF129" s="195"/>
      <c r="BG129" s="678" t="str">
        <f t="shared" si="37"/>
        <v/>
      </c>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677" t="str">
        <f t="shared" si="38"/>
        <v/>
      </c>
      <c r="CF129" s="195"/>
      <c r="CG129" s="678" t="str">
        <f t="shared" si="39"/>
        <v/>
      </c>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677" t="str">
        <f t="shared" si="40"/>
        <v/>
      </c>
      <c r="DF129" s="195"/>
      <c r="DG129" s="678" t="str">
        <f t="shared" si="41"/>
        <v/>
      </c>
      <c r="DH129" s="144"/>
      <c r="DI129" s="144"/>
      <c r="DJ129" s="144"/>
      <c r="DK129" s="144"/>
      <c r="DL129" s="144"/>
      <c r="DM129" s="144"/>
      <c r="DN129" s="144"/>
      <c r="DO129" s="144"/>
      <c r="DP129" s="144"/>
      <c r="DQ129" s="144"/>
      <c r="DR129" s="144"/>
      <c r="DS129" s="144"/>
      <c r="DT129" s="144"/>
      <c r="DU129" s="144"/>
      <c r="DV129" s="144"/>
      <c r="DW129" s="144"/>
      <c r="DX129" s="144"/>
      <c r="DY129" s="144"/>
      <c r="DZ129" s="144"/>
      <c r="EA129" s="144"/>
      <c r="EB129" s="144"/>
      <c r="EC129" s="144"/>
      <c r="ED129" s="144"/>
      <c r="EE129" s="677" t="str">
        <f t="shared" si="42"/>
        <v/>
      </c>
      <c r="EF129" s="195"/>
      <c r="EG129" s="678" t="str">
        <f t="shared" si="43"/>
        <v/>
      </c>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677" t="str">
        <f t="shared" si="44"/>
        <v/>
      </c>
      <c r="FF129" s="195"/>
      <c r="FG129" s="678" t="str">
        <f t="shared" si="45"/>
        <v/>
      </c>
      <c r="FH129" s="144"/>
      <c r="FI129" s="144"/>
      <c r="FJ129" s="144"/>
      <c r="FK129" s="144"/>
      <c r="FL129" s="144"/>
      <c r="FM129" s="144"/>
      <c r="FN129" s="144"/>
      <c r="FO129" s="144"/>
      <c r="FP129" s="144"/>
      <c r="FQ129" s="144"/>
      <c r="FR129" s="144"/>
      <c r="FS129" s="144"/>
      <c r="FT129" s="144"/>
      <c r="FU129" s="144"/>
      <c r="FV129" s="144"/>
      <c r="FW129" s="144"/>
      <c r="FX129" s="144"/>
      <c r="FY129" s="144"/>
      <c r="FZ129" s="144"/>
      <c r="GA129" s="144"/>
      <c r="GB129" s="144"/>
      <c r="GC129" s="144"/>
      <c r="GD129" s="144"/>
      <c r="GE129" s="677" t="str">
        <f t="shared" si="46"/>
        <v/>
      </c>
      <c r="GF129" s="195"/>
      <c r="GG129" s="678" t="str">
        <f t="shared" si="47"/>
        <v/>
      </c>
      <c r="GH129" s="144"/>
      <c r="GI129" s="144"/>
      <c r="GJ129" s="144"/>
      <c r="GK129" s="144"/>
      <c r="GL129" s="144"/>
      <c r="GM129" s="144"/>
      <c r="GN129" s="144"/>
      <c r="GO129" s="144"/>
      <c r="GP129" s="144"/>
      <c r="GQ129" s="144"/>
      <c r="GR129" s="144"/>
      <c r="GS129" s="144"/>
      <c r="GT129" s="144"/>
      <c r="GU129" s="144"/>
      <c r="GV129" s="144"/>
      <c r="GW129" s="144"/>
      <c r="GX129" s="144"/>
      <c r="GY129" s="144"/>
      <c r="GZ129" s="144"/>
      <c r="HA129" s="144"/>
      <c r="HB129" s="144"/>
      <c r="HC129" s="144"/>
      <c r="HD129" s="144"/>
      <c r="HE129" s="677" t="str">
        <f t="shared" si="48"/>
        <v/>
      </c>
      <c r="HF129" s="195"/>
      <c r="HG129" s="678" t="str">
        <f t="shared" si="49"/>
        <v/>
      </c>
      <c r="HH129" s="144"/>
      <c r="HI129" s="144"/>
      <c r="HJ129" s="144"/>
      <c r="HK129" s="144"/>
      <c r="HL129" s="144"/>
      <c r="HM129" s="144"/>
      <c r="HN129" s="144"/>
      <c r="HO129" s="144"/>
      <c r="HP129" s="144"/>
      <c r="HQ129" s="144"/>
      <c r="HR129" s="144"/>
      <c r="HS129" s="144"/>
      <c r="HT129" s="144"/>
      <c r="HU129" s="144"/>
      <c r="HV129" s="144"/>
      <c r="HW129" s="144"/>
      <c r="HX129" s="144"/>
      <c r="HY129" s="144"/>
      <c r="HZ129" s="144"/>
      <c r="IA129" s="144"/>
      <c r="IB129" s="144"/>
      <c r="IC129" s="144"/>
      <c r="ID129" s="144"/>
      <c r="IE129" s="677" t="str">
        <f t="shared" si="50"/>
        <v/>
      </c>
      <c r="IF129" s="195"/>
      <c r="IG129" s="678" t="str">
        <f t="shared" si="51"/>
        <v/>
      </c>
      <c r="IH129" s="144"/>
      <c r="II129" s="144"/>
      <c r="IJ129" s="144"/>
      <c r="IK129" s="144"/>
      <c r="IL129" s="144"/>
      <c r="IM129" s="144"/>
      <c r="IN129" s="144"/>
      <c r="IO129" s="144"/>
      <c r="IP129" s="144"/>
      <c r="IQ129" s="144"/>
      <c r="IR129" s="144"/>
      <c r="IS129" s="144"/>
      <c r="IT129" s="144"/>
      <c r="IU129" s="144"/>
      <c r="IV129" s="144"/>
      <c r="IW129" s="144"/>
      <c r="IX129" s="144"/>
      <c r="IY129" s="144"/>
      <c r="IZ129" s="144"/>
      <c r="JA129" s="144"/>
      <c r="JB129" s="144"/>
      <c r="JC129" s="144"/>
      <c r="JD129" s="144"/>
      <c r="JE129" s="677" t="str">
        <f t="shared" si="52"/>
        <v/>
      </c>
      <c r="JF129" s="195"/>
      <c r="JG129" s="678" t="str">
        <f t="shared" si="53"/>
        <v/>
      </c>
      <c r="JH129" s="144"/>
      <c r="JI129" s="144"/>
      <c r="JJ129" s="144"/>
      <c r="JK129" s="144"/>
      <c r="JL129" s="144"/>
      <c r="JM129" s="144"/>
      <c r="JN129" s="144"/>
      <c r="JO129" s="144"/>
      <c r="JP129" s="144"/>
      <c r="JQ129" s="144"/>
      <c r="JR129" s="144"/>
      <c r="JS129" s="144"/>
      <c r="JT129" s="144"/>
      <c r="JU129" s="144"/>
      <c r="JV129" s="144"/>
      <c r="JW129" s="144"/>
      <c r="JX129" s="144"/>
      <c r="JY129" s="144"/>
      <c r="JZ129" s="144"/>
      <c r="KA129" s="144"/>
      <c r="KB129" s="144"/>
      <c r="KC129" s="144"/>
      <c r="KD129" s="144"/>
      <c r="KE129" s="677" t="str">
        <f t="shared" si="54"/>
        <v/>
      </c>
    </row>
    <row r="130" spans="2:291" ht="15" customHeight="1">
      <c r="B130" s="310">
        <v>108</v>
      </c>
      <c r="C130" s="303"/>
      <c r="D130" s="675"/>
      <c r="E130" s="144"/>
      <c r="F130" s="144"/>
      <c r="G130" s="678" t="str">
        <f t="shared" si="33"/>
        <v/>
      </c>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677" t="str">
        <f t="shared" si="34"/>
        <v/>
      </c>
      <c r="AF130" s="195"/>
      <c r="AG130" s="678" t="str">
        <f t="shared" si="35"/>
        <v/>
      </c>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677" t="str">
        <f t="shared" si="36"/>
        <v/>
      </c>
      <c r="BF130" s="195"/>
      <c r="BG130" s="678" t="str">
        <f t="shared" si="37"/>
        <v/>
      </c>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677" t="str">
        <f t="shared" si="38"/>
        <v/>
      </c>
      <c r="CF130" s="195"/>
      <c r="CG130" s="678" t="str">
        <f t="shared" si="39"/>
        <v/>
      </c>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677" t="str">
        <f t="shared" si="40"/>
        <v/>
      </c>
      <c r="DF130" s="195"/>
      <c r="DG130" s="678" t="str">
        <f t="shared" si="41"/>
        <v/>
      </c>
      <c r="DH130" s="144"/>
      <c r="DI130" s="144"/>
      <c r="DJ130" s="144"/>
      <c r="DK130" s="144"/>
      <c r="DL130" s="144"/>
      <c r="DM130" s="144"/>
      <c r="DN130" s="144"/>
      <c r="DO130" s="144"/>
      <c r="DP130" s="144"/>
      <c r="DQ130" s="144"/>
      <c r="DR130" s="144"/>
      <c r="DS130" s="144"/>
      <c r="DT130" s="144"/>
      <c r="DU130" s="144"/>
      <c r="DV130" s="144"/>
      <c r="DW130" s="144"/>
      <c r="DX130" s="144"/>
      <c r="DY130" s="144"/>
      <c r="DZ130" s="144"/>
      <c r="EA130" s="144"/>
      <c r="EB130" s="144"/>
      <c r="EC130" s="144"/>
      <c r="ED130" s="144"/>
      <c r="EE130" s="677" t="str">
        <f t="shared" si="42"/>
        <v/>
      </c>
      <c r="EF130" s="195"/>
      <c r="EG130" s="678" t="str">
        <f t="shared" si="43"/>
        <v/>
      </c>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677" t="str">
        <f t="shared" si="44"/>
        <v/>
      </c>
      <c r="FF130" s="195"/>
      <c r="FG130" s="678" t="str">
        <f t="shared" si="45"/>
        <v/>
      </c>
      <c r="FH130" s="144"/>
      <c r="FI130" s="144"/>
      <c r="FJ130" s="144"/>
      <c r="FK130" s="144"/>
      <c r="FL130" s="144"/>
      <c r="FM130" s="144"/>
      <c r="FN130" s="144"/>
      <c r="FO130" s="144"/>
      <c r="FP130" s="144"/>
      <c r="FQ130" s="144"/>
      <c r="FR130" s="144"/>
      <c r="FS130" s="144"/>
      <c r="FT130" s="144"/>
      <c r="FU130" s="144"/>
      <c r="FV130" s="144"/>
      <c r="FW130" s="144"/>
      <c r="FX130" s="144"/>
      <c r="FY130" s="144"/>
      <c r="FZ130" s="144"/>
      <c r="GA130" s="144"/>
      <c r="GB130" s="144"/>
      <c r="GC130" s="144"/>
      <c r="GD130" s="144"/>
      <c r="GE130" s="677" t="str">
        <f t="shared" si="46"/>
        <v/>
      </c>
      <c r="GF130" s="195"/>
      <c r="GG130" s="678" t="str">
        <f t="shared" si="47"/>
        <v/>
      </c>
      <c r="GH130" s="144"/>
      <c r="GI130" s="144"/>
      <c r="GJ130" s="144"/>
      <c r="GK130" s="144"/>
      <c r="GL130" s="144"/>
      <c r="GM130" s="144"/>
      <c r="GN130" s="144"/>
      <c r="GO130" s="144"/>
      <c r="GP130" s="144"/>
      <c r="GQ130" s="144"/>
      <c r="GR130" s="144"/>
      <c r="GS130" s="144"/>
      <c r="GT130" s="144"/>
      <c r="GU130" s="144"/>
      <c r="GV130" s="144"/>
      <c r="GW130" s="144"/>
      <c r="GX130" s="144"/>
      <c r="GY130" s="144"/>
      <c r="GZ130" s="144"/>
      <c r="HA130" s="144"/>
      <c r="HB130" s="144"/>
      <c r="HC130" s="144"/>
      <c r="HD130" s="144"/>
      <c r="HE130" s="677" t="str">
        <f t="shared" si="48"/>
        <v/>
      </c>
      <c r="HF130" s="195"/>
      <c r="HG130" s="678" t="str">
        <f t="shared" si="49"/>
        <v/>
      </c>
      <c r="HH130" s="144"/>
      <c r="HI130" s="144"/>
      <c r="HJ130" s="144"/>
      <c r="HK130" s="144"/>
      <c r="HL130" s="144"/>
      <c r="HM130" s="144"/>
      <c r="HN130" s="144"/>
      <c r="HO130" s="144"/>
      <c r="HP130" s="144"/>
      <c r="HQ130" s="144"/>
      <c r="HR130" s="144"/>
      <c r="HS130" s="144"/>
      <c r="HT130" s="144"/>
      <c r="HU130" s="144"/>
      <c r="HV130" s="144"/>
      <c r="HW130" s="144"/>
      <c r="HX130" s="144"/>
      <c r="HY130" s="144"/>
      <c r="HZ130" s="144"/>
      <c r="IA130" s="144"/>
      <c r="IB130" s="144"/>
      <c r="IC130" s="144"/>
      <c r="ID130" s="144"/>
      <c r="IE130" s="677" t="str">
        <f t="shared" si="50"/>
        <v/>
      </c>
      <c r="IF130" s="195"/>
      <c r="IG130" s="678" t="str">
        <f t="shared" si="51"/>
        <v/>
      </c>
      <c r="IH130" s="144"/>
      <c r="II130" s="144"/>
      <c r="IJ130" s="144"/>
      <c r="IK130" s="144"/>
      <c r="IL130" s="144"/>
      <c r="IM130" s="144"/>
      <c r="IN130" s="144"/>
      <c r="IO130" s="144"/>
      <c r="IP130" s="144"/>
      <c r="IQ130" s="144"/>
      <c r="IR130" s="144"/>
      <c r="IS130" s="144"/>
      <c r="IT130" s="144"/>
      <c r="IU130" s="144"/>
      <c r="IV130" s="144"/>
      <c r="IW130" s="144"/>
      <c r="IX130" s="144"/>
      <c r="IY130" s="144"/>
      <c r="IZ130" s="144"/>
      <c r="JA130" s="144"/>
      <c r="JB130" s="144"/>
      <c r="JC130" s="144"/>
      <c r="JD130" s="144"/>
      <c r="JE130" s="677" t="str">
        <f t="shared" si="52"/>
        <v/>
      </c>
      <c r="JF130" s="195"/>
      <c r="JG130" s="678" t="str">
        <f t="shared" si="53"/>
        <v/>
      </c>
      <c r="JH130" s="144"/>
      <c r="JI130" s="144"/>
      <c r="JJ130" s="144"/>
      <c r="JK130" s="144"/>
      <c r="JL130" s="144"/>
      <c r="JM130" s="144"/>
      <c r="JN130" s="144"/>
      <c r="JO130" s="144"/>
      <c r="JP130" s="144"/>
      <c r="JQ130" s="144"/>
      <c r="JR130" s="144"/>
      <c r="JS130" s="144"/>
      <c r="JT130" s="144"/>
      <c r="JU130" s="144"/>
      <c r="JV130" s="144"/>
      <c r="JW130" s="144"/>
      <c r="JX130" s="144"/>
      <c r="JY130" s="144"/>
      <c r="JZ130" s="144"/>
      <c r="KA130" s="144"/>
      <c r="KB130" s="144"/>
      <c r="KC130" s="144"/>
      <c r="KD130" s="144"/>
      <c r="KE130" s="677" t="str">
        <f t="shared" si="54"/>
        <v/>
      </c>
    </row>
    <row r="131" spans="2:291" ht="15" customHeight="1">
      <c r="B131" s="310">
        <v>109</v>
      </c>
      <c r="C131" s="303"/>
      <c r="D131" s="675"/>
      <c r="E131" s="144"/>
      <c r="F131" s="144"/>
      <c r="G131" s="678" t="str">
        <f t="shared" si="33"/>
        <v/>
      </c>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677" t="str">
        <f t="shared" si="34"/>
        <v/>
      </c>
      <c r="AF131" s="195"/>
      <c r="AG131" s="678" t="str">
        <f t="shared" si="35"/>
        <v/>
      </c>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677" t="str">
        <f t="shared" si="36"/>
        <v/>
      </c>
      <c r="BF131" s="195"/>
      <c r="BG131" s="678" t="str">
        <f t="shared" si="37"/>
        <v/>
      </c>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677" t="str">
        <f t="shared" si="38"/>
        <v/>
      </c>
      <c r="CF131" s="195"/>
      <c r="CG131" s="678" t="str">
        <f t="shared" si="39"/>
        <v/>
      </c>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677" t="str">
        <f t="shared" si="40"/>
        <v/>
      </c>
      <c r="DF131" s="195"/>
      <c r="DG131" s="678" t="str">
        <f t="shared" si="41"/>
        <v/>
      </c>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677" t="str">
        <f t="shared" si="42"/>
        <v/>
      </c>
      <c r="EF131" s="195"/>
      <c r="EG131" s="678" t="str">
        <f t="shared" si="43"/>
        <v/>
      </c>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677" t="str">
        <f t="shared" si="44"/>
        <v/>
      </c>
      <c r="FF131" s="195"/>
      <c r="FG131" s="678" t="str">
        <f t="shared" si="45"/>
        <v/>
      </c>
      <c r="FH131" s="144"/>
      <c r="FI131" s="144"/>
      <c r="FJ131" s="144"/>
      <c r="FK131" s="144"/>
      <c r="FL131" s="144"/>
      <c r="FM131" s="144"/>
      <c r="FN131" s="144"/>
      <c r="FO131" s="144"/>
      <c r="FP131" s="144"/>
      <c r="FQ131" s="144"/>
      <c r="FR131" s="144"/>
      <c r="FS131" s="144"/>
      <c r="FT131" s="144"/>
      <c r="FU131" s="144"/>
      <c r="FV131" s="144"/>
      <c r="FW131" s="144"/>
      <c r="FX131" s="144"/>
      <c r="FY131" s="144"/>
      <c r="FZ131" s="144"/>
      <c r="GA131" s="144"/>
      <c r="GB131" s="144"/>
      <c r="GC131" s="144"/>
      <c r="GD131" s="144"/>
      <c r="GE131" s="677" t="str">
        <f t="shared" si="46"/>
        <v/>
      </c>
      <c r="GF131" s="195"/>
      <c r="GG131" s="678" t="str">
        <f t="shared" si="47"/>
        <v/>
      </c>
      <c r="GH131" s="144"/>
      <c r="GI131" s="144"/>
      <c r="GJ131" s="144"/>
      <c r="GK131" s="144"/>
      <c r="GL131" s="144"/>
      <c r="GM131" s="144"/>
      <c r="GN131" s="144"/>
      <c r="GO131" s="144"/>
      <c r="GP131" s="144"/>
      <c r="GQ131" s="144"/>
      <c r="GR131" s="144"/>
      <c r="GS131" s="144"/>
      <c r="GT131" s="144"/>
      <c r="GU131" s="144"/>
      <c r="GV131" s="144"/>
      <c r="GW131" s="144"/>
      <c r="GX131" s="144"/>
      <c r="GY131" s="144"/>
      <c r="GZ131" s="144"/>
      <c r="HA131" s="144"/>
      <c r="HB131" s="144"/>
      <c r="HC131" s="144"/>
      <c r="HD131" s="144"/>
      <c r="HE131" s="677" t="str">
        <f t="shared" si="48"/>
        <v/>
      </c>
      <c r="HF131" s="195"/>
      <c r="HG131" s="678" t="str">
        <f t="shared" si="49"/>
        <v/>
      </c>
      <c r="HH131" s="144"/>
      <c r="HI131" s="144"/>
      <c r="HJ131" s="144"/>
      <c r="HK131" s="144"/>
      <c r="HL131" s="144"/>
      <c r="HM131" s="144"/>
      <c r="HN131" s="144"/>
      <c r="HO131" s="144"/>
      <c r="HP131" s="144"/>
      <c r="HQ131" s="144"/>
      <c r="HR131" s="144"/>
      <c r="HS131" s="144"/>
      <c r="HT131" s="144"/>
      <c r="HU131" s="144"/>
      <c r="HV131" s="144"/>
      <c r="HW131" s="144"/>
      <c r="HX131" s="144"/>
      <c r="HY131" s="144"/>
      <c r="HZ131" s="144"/>
      <c r="IA131" s="144"/>
      <c r="IB131" s="144"/>
      <c r="IC131" s="144"/>
      <c r="ID131" s="144"/>
      <c r="IE131" s="677" t="str">
        <f t="shared" si="50"/>
        <v/>
      </c>
      <c r="IF131" s="195"/>
      <c r="IG131" s="678" t="str">
        <f t="shared" si="51"/>
        <v/>
      </c>
      <c r="IH131" s="144"/>
      <c r="II131" s="144"/>
      <c r="IJ131" s="144"/>
      <c r="IK131" s="144"/>
      <c r="IL131" s="144"/>
      <c r="IM131" s="144"/>
      <c r="IN131" s="144"/>
      <c r="IO131" s="144"/>
      <c r="IP131" s="144"/>
      <c r="IQ131" s="144"/>
      <c r="IR131" s="144"/>
      <c r="IS131" s="144"/>
      <c r="IT131" s="144"/>
      <c r="IU131" s="144"/>
      <c r="IV131" s="144"/>
      <c r="IW131" s="144"/>
      <c r="IX131" s="144"/>
      <c r="IY131" s="144"/>
      <c r="IZ131" s="144"/>
      <c r="JA131" s="144"/>
      <c r="JB131" s="144"/>
      <c r="JC131" s="144"/>
      <c r="JD131" s="144"/>
      <c r="JE131" s="677" t="str">
        <f t="shared" si="52"/>
        <v/>
      </c>
      <c r="JF131" s="195"/>
      <c r="JG131" s="678" t="str">
        <f t="shared" si="53"/>
        <v/>
      </c>
      <c r="JH131" s="144"/>
      <c r="JI131" s="144"/>
      <c r="JJ131" s="144"/>
      <c r="JK131" s="144"/>
      <c r="JL131" s="144"/>
      <c r="JM131" s="144"/>
      <c r="JN131" s="144"/>
      <c r="JO131" s="144"/>
      <c r="JP131" s="144"/>
      <c r="JQ131" s="144"/>
      <c r="JR131" s="144"/>
      <c r="JS131" s="144"/>
      <c r="JT131" s="144"/>
      <c r="JU131" s="144"/>
      <c r="JV131" s="144"/>
      <c r="JW131" s="144"/>
      <c r="JX131" s="144"/>
      <c r="JY131" s="144"/>
      <c r="JZ131" s="144"/>
      <c r="KA131" s="144"/>
      <c r="KB131" s="144"/>
      <c r="KC131" s="144"/>
      <c r="KD131" s="144"/>
      <c r="KE131" s="677" t="str">
        <f t="shared" si="54"/>
        <v/>
      </c>
    </row>
    <row r="132" spans="2:291" ht="15" customHeight="1">
      <c r="B132" s="310">
        <v>110</v>
      </c>
      <c r="C132" s="303"/>
      <c r="D132" s="675"/>
      <c r="E132" s="144"/>
      <c r="F132" s="144"/>
      <c r="G132" s="678" t="str">
        <f t="shared" si="33"/>
        <v/>
      </c>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677" t="str">
        <f t="shared" si="34"/>
        <v/>
      </c>
      <c r="AF132" s="195"/>
      <c r="AG132" s="678" t="str">
        <f t="shared" si="35"/>
        <v/>
      </c>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677" t="str">
        <f t="shared" si="36"/>
        <v/>
      </c>
      <c r="BF132" s="195"/>
      <c r="BG132" s="678" t="str">
        <f t="shared" si="37"/>
        <v/>
      </c>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677" t="str">
        <f t="shared" si="38"/>
        <v/>
      </c>
      <c r="CF132" s="195"/>
      <c r="CG132" s="678" t="str">
        <f t="shared" si="39"/>
        <v/>
      </c>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677" t="str">
        <f t="shared" si="40"/>
        <v/>
      </c>
      <c r="DF132" s="195"/>
      <c r="DG132" s="678" t="str">
        <f t="shared" si="41"/>
        <v/>
      </c>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677" t="str">
        <f t="shared" si="42"/>
        <v/>
      </c>
      <c r="EF132" s="195"/>
      <c r="EG132" s="678" t="str">
        <f t="shared" si="43"/>
        <v/>
      </c>
      <c r="EH132" s="144"/>
      <c r="EI132" s="144"/>
      <c r="EJ132" s="144"/>
      <c r="EK132" s="144"/>
      <c r="EL132" s="144"/>
      <c r="EM132" s="144"/>
      <c r="EN132" s="144"/>
      <c r="EO132" s="144"/>
      <c r="EP132" s="144"/>
      <c r="EQ132" s="144"/>
      <c r="ER132" s="144"/>
      <c r="ES132" s="144"/>
      <c r="ET132" s="144"/>
      <c r="EU132" s="144"/>
      <c r="EV132" s="144"/>
      <c r="EW132" s="144"/>
      <c r="EX132" s="144"/>
      <c r="EY132" s="144"/>
      <c r="EZ132" s="144"/>
      <c r="FA132" s="144"/>
      <c r="FB132" s="144"/>
      <c r="FC132" s="144"/>
      <c r="FD132" s="144"/>
      <c r="FE132" s="677" t="str">
        <f t="shared" si="44"/>
        <v/>
      </c>
      <c r="FF132" s="195"/>
      <c r="FG132" s="678" t="str">
        <f t="shared" si="45"/>
        <v/>
      </c>
      <c r="FH132" s="144"/>
      <c r="FI132" s="144"/>
      <c r="FJ132" s="144"/>
      <c r="FK132" s="144"/>
      <c r="FL132" s="144"/>
      <c r="FM132" s="144"/>
      <c r="FN132" s="144"/>
      <c r="FO132" s="144"/>
      <c r="FP132" s="144"/>
      <c r="FQ132" s="144"/>
      <c r="FR132" s="144"/>
      <c r="FS132" s="144"/>
      <c r="FT132" s="144"/>
      <c r="FU132" s="144"/>
      <c r="FV132" s="144"/>
      <c r="FW132" s="144"/>
      <c r="FX132" s="144"/>
      <c r="FY132" s="144"/>
      <c r="FZ132" s="144"/>
      <c r="GA132" s="144"/>
      <c r="GB132" s="144"/>
      <c r="GC132" s="144"/>
      <c r="GD132" s="144"/>
      <c r="GE132" s="677" t="str">
        <f t="shared" si="46"/>
        <v/>
      </c>
      <c r="GF132" s="195"/>
      <c r="GG132" s="678" t="str">
        <f t="shared" si="47"/>
        <v/>
      </c>
      <c r="GH132" s="144"/>
      <c r="GI132" s="144"/>
      <c r="GJ132" s="144"/>
      <c r="GK132" s="144"/>
      <c r="GL132" s="144"/>
      <c r="GM132" s="144"/>
      <c r="GN132" s="144"/>
      <c r="GO132" s="144"/>
      <c r="GP132" s="144"/>
      <c r="GQ132" s="144"/>
      <c r="GR132" s="144"/>
      <c r="GS132" s="144"/>
      <c r="GT132" s="144"/>
      <c r="GU132" s="144"/>
      <c r="GV132" s="144"/>
      <c r="GW132" s="144"/>
      <c r="GX132" s="144"/>
      <c r="GY132" s="144"/>
      <c r="GZ132" s="144"/>
      <c r="HA132" s="144"/>
      <c r="HB132" s="144"/>
      <c r="HC132" s="144"/>
      <c r="HD132" s="144"/>
      <c r="HE132" s="677" t="str">
        <f t="shared" si="48"/>
        <v/>
      </c>
      <c r="HF132" s="195"/>
      <c r="HG132" s="678" t="str">
        <f t="shared" si="49"/>
        <v/>
      </c>
      <c r="HH132" s="144"/>
      <c r="HI132" s="144"/>
      <c r="HJ132" s="144"/>
      <c r="HK132" s="144"/>
      <c r="HL132" s="144"/>
      <c r="HM132" s="144"/>
      <c r="HN132" s="144"/>
      <c r="HO132" s="144"/>
      <c r="HP132" s="144"/>
      <c r="HQ132" s="144"/>
      <c r="HR132" s="144"/>
      <c r="HS132" s="144"/>
      <c r="HT132" s="144"/>
      <c r="HU132" s="144"/>
      <c r="HV132" s="144"/>
      <c r="HW132" s="144"/>
      <c r="HX132" s="144"/>
      <c r="HY132" s="144"/>
      <c r="HZ132" s="144"/>
      <c r="IA132" s="144"/>
      <c r="IB132" s="144"/>
      <c r="IC132" s="144"/>
      <c r="ID132" s="144"/>
      <c r="IE132" s="677" t="str">
        <f t="shared" si="50"/>
        <v/>
      </c>
      <c r="IF132" s="195"/>
      <c r="IG132" s="678" t="str">
        <f t="shared" si="51"/>
        <v/>
      </c>
      <c r="IH132" s="144"/>
      <c r="II132" s="144"/>
      <c r="IJ132" s="144"/>
      <c r="IK132" s="144"/>
      <c r="IL132" s="144"/>
      <c r="IM132" s="144"/>
      <c r="IN132" s="144"/>
      <c r="IO132" s="144"/>
      <c r="IP132" s="144"/>
      <c r="IQ132" s="144"/>
      <c r="IR132" s="144"/>
      <c r="IS132" s="144"/>
      <c r="IT132" s="144"/>
      <c r="IU132" s="144"/>
      <c r="IV132" s="144"/>
      <c r="IW132" s="144"/>
      <c r="IX132" s="144"/>
      <c r="IY132" s="144"/>
      <c r="IZ132" s="144"/>
      <c r="JA132" s="144"/>
      <c r="JB132" s="144"/>
      <c r="JC132" s="144"/>
      <c r="JD132" s="144"/>
      <c r="JE132" s="677" t="str">
        <f t="shared" si="52"/>
        <v/>
      </c>
      <c r="JF132" s="195"/>
      <c r="JG132" s="678" t="str">
        <f t="shared" si="53"/>
        <v/>
      </c>
      <c r="JH132" s="144"/>
      <c r="JI132" s="144"/>
      <c r="JJ132" s="144"/>
      <c r="JK132" s="144"/>
      <c r="JL132" s="144"/>
      <c r="JM132" s="144"/>
      <c r="JN132" s="144"/>
      <c r="JO132" s="144"/>
      <c r="JP132" s="144"/>
      <c r="JQ132" s="144"/>
      <c r="JR132" s="144"/>
      <c r="JS132" s="144"/>
      <c r="JT132" s="144"/>
      <c r="JU132" s="144"/>
      <c r="JV132" s="144"/>
      <c r="JW132" s="144"/>
      <c r="JX132" s="144"/>
      <c r="JY132" s="144"/>
      <c r="JZ132" s="144"/>
      <c r="KA132" s="144"/>
      <c r="KB132" s="144"/>
      <c r="KC132" s="144"/>
      <c r="KD132" s="144"/>
      <c r="KE132" s="677" t="str">
        <f t="shared" si="54"/>
        <v/>
      </c>
    </row>
    <row r="133" spans="2:291" ht="15" customHeight="1">
      <c r="B133" s="310">
        <v>111</v>
      </c>
      <c r="C133" s="303"/>
      <c r="D133" s="675"/>
      <c r="E133" s="144"/>
      <c r="F133" s="144"/>
      <c r="G133" s="678" t="str">
        <f t="shared" si="33"/>
        <v/>
      </c>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677" t="str">
        <f t="shared" si="34"/>
        <v/>
      </c>
      <c r="AF133" s="195"/>
      <c r="AG133" s="678" t="str">
        <f t="shared" si="35"/>
        <v/>
      </c>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677" t="str">
        <f t="shared" si="36"/>
        <v/>
      </c>
      <c r="BF133" s="195"/>
      <c r="BG133" s="678" t="str">
        <f t="shared" si="37"/>
        <v/>
      </c>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677" t="str">
        <f t="shared" si="38"/>
        <v/>
      </c>
      <c r="CF133" s="195"/>
      <c r="CG133" s="678" t="str">
        <f t="shared" si="39"/>
        <v/>
      </c>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677" t="str">
        <f t="shared" si="40"/>
        <v/>
      </c>
      <c r="DF133" s="195"/>
      <c r="DG133" s="678" t="str">
        <f t="shared" si="41"/>
        <v/>
      </c>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677" t="str">
        <f t="shared" si="42"/>
        <v/>
      </c>
      <c r="EF133" s="195"/>
      <c r="EG133" s="678" t="str">
        <f t="shared" si="43"/>
        <v/>
      </c>
      <c r="EH133" s="144"/>
      <c r="EI133" s="144"/>
      <c r="EJ133" s="144"/>
      <c r="EK133" s="144"/>
      <c r="EL133" s="144"/>
      <c r="EM133" s="144"/>
      <c r="EN133" s="144"/>
      <c r="EO133" s="144"/>
      <c r="EP133" s="144"/>
      <c r="EQ133" s="144"/>
      <c r="ER133" s="144"/>
      <c r="ES133" s="144"/>
      <c r="ET133" s="144"/>
      <c r="EU133" s="144"/>
      <c r="EV133" s="144"/>
      <c r="EW133" s="144"/>
      <c r="EX133" s="144"/>
      <c r="EY133" s="144"/>
      <c r="EZ133" s="144"/>
      <c r="FA133" s="144"/>
      <c r="FB133" s="144"/>
      <c r="FC133" s="144"/>
      <c r="FD133" s="144"/>
      <c r="FE133" s="677" t="str">
        <f t="shared" si="44"/>
        <v/>
      </c>
      <c r="FF133" s="195"/>
      <c r="FG133" s="678" t="str">
        <f t="shared" si="45"/>
        <v/>
      </c>
      <c r="FH133" s="144"/>
      <c r="FI133" s="144"/>
      <c r="FJ133" s="144"/>
      <c r="FK133" s="144"/>
      <c r="FL133" s="144"/>
      <c r="FM133" s="144"/>
      <c r="FN133" s="144"/>
      <c r="FO133" s="144"/>
      <c r="FP133" s="144"/>
      <c r="FQ133" s="144"/>
      <c r="FR133" s="144"/>
      <c r="FS133" s="144"/>
      <c r="FT133" s="144"/>
      <c r="FU133" s="144"/>
      <c r="FV133" s="144"/>
      <c r="FW133" s="144"/>
      <c r="FX133" s="144"/>
      <c r="FY133" s="144"/>
      <c r="FZ133" s="144"/>
      <c r="GA133" s="144"/>
      <c r="GB133" s="144"/>
      <c r="GC133" s="144"/>
      <c r="GD133" s="144"/>
      <c r="GE133" s="677" t="str">
        <f t="shared" si="46"/>
        <v/>
      </c>
      <c r="GF133" s="195"/>
      <c r="GG133" s="678" t="str">
        <f t="shared" si="47"/>
        <v/>
      </c>
      <c r="GH133" s="144"/>
      <c r="GI133" s="144"/>
      <c r="GJ133" s="144"/>
      <c r="GK133" s="144"/>
      <c r="GL133" s="144"/>
      <c r="GM133" s="144"/>
      <c r="GN133" s="144"/>
      <c r="GO133" s="144"/>
      <c r="GP133" s="144"/>
      <c r="GQ133" s="144"/>
      <c r="GR133" s="144"/>
      <c r="GS133" s="144"/>
      <c r="GT133" s="144"/>
      <c r="GU133" s="144"/>
      <c r="GV133" s="144"/>
      <c r="GW133" s="144"/>
      <c r="GX133" s="144"/>
      <c r="GY133" s="144"/>
      <c r="GZ133" s="144"/>
      <c r="HA133" s="144"/>
      <c r="HB133" s="144"/>
      <c r="HC133" s="144"/>
      <c r="HD133" s="144"/>
      <c r="HE133" s="677" t="str">
        <f t="shared" si="48"/>
        <v/>
      </c>
      <c r="HF133" s="195"/>
      <c r="HG133" s="678" t="str">
        <f t="shared" si="49"/>
        <v/>
      </c>
      <c r="HH133" s="144"/>
      <c r="HI133" s="144"/>
      <c r="HJ133" s="144"/>
      <c r="HK133" s="144"/>
      <c r="HL133" s="144"/>
      <c r="HM133" s="144"/>
      <c r="HN133" s="144"/>
      <c r="HO133" s="144"/>
      <c r="HP133" s="144"/>
      <c r="HQ133" s="144"/>
      <c r="HR133" s="144"/>
      <c r="HS133" s="144"/>
      <c r="HT133" s="144"/>
      <c r="HU133" s="144"/>
      <c r="HV133" s="144"/>
      <c r="HW133" s="144"/>
      <c r="HX133" s="144"/>
      <c r="HY133" s="144"/>
      <c r="HZ133" s="144"/>
      <c r="IA133" s="144"/>
      <c r="IB133" s="144"/>
      <c r="IC133" s="144"/>
      <c r="ID133" s="144"/>
      <c r="IE133" s="677" t="str">
        <f t="shared" si="50"/>
        <v/>
      </c>
      <c r="IF133" s="195"/>
      <c r="IG133" s="678" t="str">
        <f t="shared" si="51"/>
        <v/>
      </c>
      <c r="IH133" s="144"/>
      <c r="II133" s="144"/>
      <c r="IJ133" s="144"/>
      <c r="IK133" s="144"/>
      <c r="IL133" s="144"/>
      <c r="IM133" s="144"/>
      <c r="IN133" s="144"/>
      <c r="IO133" s="144"/>
      <c r="IP133" s="144"/>
      <c r="IQ133" s="144"/>
      <c r="IR133" s="144"/>
      <c r="IS133" s="144"/>
      <c r="IT133" s="144"/>
      <c r="IU133" s="144"/>
      <c r="IV133" s="144"/>
      <c r="IW133" s="144"/>
      <c r="IX133" s="144"/>
      <c r="IY133" s="144"/>
      <c r="IZ133" s="144"/>
      <c r="JA133" s="144"/>
      <c r="JB133" s="144"/>
      <c r="JC133" s="144"/>
      <c r="JD133" s="144"/>
      <c r="JE133" s="677" t="str">
        <f t="shared" si="52"/>
        <v/>
      </c>
      <c r="JF133" s="195"/>
      <c r="JG133" s="678" t="str">
        <f t="shared" si="53"/>
        <v/>
      </c>
      <c r="JH133" s="144"/>
      <c r="JI133" s="144"/>
      <c r="JJ133" s="144"/>
      <c r="JK133" s="144"/>
      <c r="JL133" s="144"/>
      <c r="JM133" s="144"/>
      <c r="JN133" s="144"/>
      <c r="JO133" s="144"/>
      <c r="JP133" s="144"/>
      <c r="JQ133" s="144"/>
      <c r="JR133" s="144"/>
      <c r="JS133" s="144"/>
      <c r="JT133" s="144"/>
      <c r="JU133" s="144"/>
      <c r="JV133" s="144"/>
      <c r="JW133" s="144"/>
      <c r="JX133" s="144"/>
      <c r="JY133" s="144"/>
      <c r="JZ133" s="144"/>
      <c r="KA133" s="144"/>
      <c r="KB133" s="144"/>
      <c r="KC133" s="144"/>
      <c r="KD133" s="144"/>
      <c r="KE133" s="677" t="str">
        <f t="shared" si="54"/>
        <v/>
      </c>
    </row>
    <row r="134" spans="2:291" ht="15" customHeight="1">
      <c r="B134" s="310">
        <v>112</v>
      </c>
      <c r="C134" s="303"/>
      <c r="D134" s="675"/>
      <c r="E134" s="144"/>
      <c r="F134" s="144"/>
      <c r="G134" s="678" t="str">
        <f t="shared" si="33"/>
        <v/>
      </c>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677" t="str">
        <f t="shared" si="34"/>
        <v/>
      </c>
      <c r="AF134" s="195"/>
      <c r="AG134" s="678" t="str">
        <f t="shared" si="35"/>
        <v/>
      </c>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677" t="str">
        <f t="shared" si="36"/>
        <v/>
      </c>
      <c r="BF134" s="195"/>
      <c r="BG134" s="678" t="str">
        <f t="shared" si="37"/>
        <v/>
      </c>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677" t="str">
        <f t="shared" si="38"/>
        <v/>
      </c>
      <c r="CF134" s="195"/>
      <c r="CG134" s="678" t="str">
        <f t="shared" si="39"/>
        <v/>
      </c>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677" t="str">
        <f t="shared" si="40"/>
        <v/>
      </c>
      <c r="DF134" s="195"/>
      <c r="DG134" s="678" t="str">
        <f t="shared" si="41"/>
        <v/>
      </c>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677" t="str">
        <f t="shared" si="42"/>
        <v/>
      </c>
      <c r="EF134" s="195"/>
      <c r="EG134" s="678" t="str">
        <f t="shared" si="43"/>
        <v/>
      </c>
      <c r="EH134" s="144"/>
      <c r="EI134" s="144"/>
      <c r="EJ134" s="144"/>
      <c r="EK134" s="144"/>
      <c r="EL134" s="144"/>
      <c r="EM134" s="144"/>
      <c r="EN134" s="144"/>
      <c r="EO134" s="144"/>
      <c r="EP134" s="144"/>
      <c r="EQ134" s="144"/>
      <c r="ER134" s="144"/>
      <c r="ES134" s="144"/>
      <c r="ET134" s="144"/>
      <c r="EU134" s="144"/>
      <c r="EV134" s="144"/>
      <c r="EW134" s="144"/>
      <c r="EX134" s="144"/>
      <c r="EY134" s="144"/>
      <c r="EZ134" s="144"/>
      <c r="FA134" s="144"/>
      <c r="FB134" s="144"/>
      <c r="FC134" s="144"/>
      <c r="FD134" s="144"/>
      <c r="FE134" s="677" t="str">
        <f t="shared" si="44"/>
        <v/>
      </c>
      <c r="FF134" s="195"/>
      <c r="FG134" s="678" t="str">
        <f t="shared" si="45"/>
        <v/>
      </c>
      <c r="FH134" s="144"/>
      <c r="FI134" s="144"/>
      <c r="FJ134" s="144"/>
      <c r="FK134" s="144"/>
      <c r="FL134" s="144"/>
      <c r="FM134" s="144"/>
      <c r="FN134" s="144"/>
      <c r="FO134" s="144"/>
      <c r="FP134" s="144"/>
      <c r="FQ134" s="144"/>
      <c r="FR134" s="144"/>
      <c r="FS134" s="144"/>
      <c r="FT134" s="144"/>
      <c r="FU134" s="144"/>
      <c r="FV134" s="144"/>
      <c r="FW134" s="144"/>
      <c r="FX134" s="144"/>
      <c r="FY134" s="144"/>
      <c r="FZ134" s="144"/>
      <c r="GA134" s="144"/>
      <c r="GB134" s="144"/>
      <c r="GC134" s="144"/>
      <c r="GD134" s="144"/>
      <c r="GE134" s="677" t="str">
        <f t="shared" si="46"/>
        <v/>
      </c>
      <c r="GF134" s="195"/>
      <c r="GG134" s="678" t="str">
        <f t="shared" si="47"/>
        <v/>
      </c>
      <c r="GH134" s="144"/>
      <c r="GI134" s="144"/>
      <c r="GJ134" s="144"/>
      <c r="GK134" s="144"/>
      <c r="GL134" s="144"/>
      <c r="GM134" s="144"/>
      <c r="GN134" s="144"/>
      <c r="GO134" s="144"/>
      <c r="GP134" s="144"/>
      <c r="GQ134" s="144"/>
      <c r="GR134" s="144"/>
      <c r="GS134" s="144"/>
      <c r="GT134" s="144"/>
      <c r="GU134" s="144"/>
      <c r="GV134" s="144"/>
      <c r="GW134" s="144"/>
      <c r="GX134" s="144"/>
      <c r="GY134" s="144"/>
      <c r="GZ134" s="144"/>
      <c r="HA134" s="144"/>
      <c r="HB134" s="144"/>
      <c r="HC134" s="144"/>
      <c r="HD134" s="144"/>
      <c r="HE134" s="677" t="str">
        <f t="shared" si="48"/>
        <v/>
      </c>
      <c r="HF134" s="195"/>
      <c r="HG134" s="678" t="str">
        <f t="shared" si="49"/>
        <v/>
      </c>
      <c r="HH134" s="144"/>
      <c r="HI134" s="144"/>
      <c r="HJ134" s="144"/>
      <c r="HK134" s="144"/>
      <c r="HL134" s="144"/>
      <c r="HM134" s="144"/>
      <c r="HN134" s="144"/>
      <c r="HO134" s="144"/>
      <c r="HP134" s="144"/>
      <c r="HQ134" s="144"/>
      <c r="HR134" s="144"/>
      <c r="HS134" s="144"/>
      <c r="HT134" s="144"/>
      <c r="HU134" s="144"/>
      <c r="HV134" s="144"/>
      <c r="HW134" s="144"/>
      <c r="HX134" s="144"/>
      <c r="HY134" s="144"/>
      <c r="HZ134" s="144"/>
      <c r="IA134" s="144"/>
      <c r="IB134" s="144"/>
      <c r="IC134" s="144"/>
      <c r="ID134" s="144"/>
      <c r="IE134" s="677" t="str">
        <f t="shared" si="50"/>
        <v/>
      </c>
      <c r="IF134" s="195"/>
      <c r="IG134" s="678" t="str">
        <f t="shared" si="51"/>
        <v/>
      </c>
      <c r="IH134" s="144"/>
      <c r="II134" s="144"/>
      <c r="IJ134" s="144"/>
      <c r="IK134" s="144"/>
      <c r="IL134" s="144"/>
      <c r="IM134" s="144"/>
      <c r="IN134" s="144"/>
      <c r="IO134" s="144"/>
      <c r="IP134" s="144"/>
      <c r="IQ134" s="144"/>
      <c r="IR134" s="144"/>
      <c r="IS134" s="144"/>
      <c r="IT134" s="144"/>
      <c r="IU134" s="144"/>
      <c r="IV134" s="144"/>
      <c r="IW134" s="144"/>
      <c r="IX134" s="144"/>
      <c r="IY134" s="144"/>
      <c r="IZ134" s="144"/>
      <c r="JA134" s="144"/>
      <c r="JB134" s="144"/>
      <c r="JC134" s="144"/>
      <c r="JD134" s="144"/>
      <c r="JE134" s="677" t="str">
        <f t="shared" si="52"/>
        <v/>
      </c>
      <c r="JF134" s="195"/>
      <c r="JG134" s="678" t="str">
        <f t="shared" si="53"/>
        <v/>
      </c>
      <c r="JH134" s="144"/>
      <c r="JI134" s="144"/>
      <c r="JJ134" s="144"/>
      <c r="JK134" s="144"/>
      <c r="JL134" s="144"/>
      <c r="JM134" s="144"/>
      <c r="JN134" s="144"/>
      <c r="JO134" s="144"/>
      <c r="JP134" s="144"/>
      <c r="JQ134" s="144"/>
      <c r="JR134" s="144"/>
      <c r="JS134" s="144"/>
      <c r="JT134" s="144"/>
      <c r="JU134" s="144"/>
      <c r="JV134" s="144"/>
      <c r="JW134" s="144"/>
      <c r="JX134" s="144"/>
      <c r="JY134" s="144"/>
      <c r="JZ134" s="144"/>
      <c r="KA134" s="144"/>
      <c r="KB134" s="144"/>
      <c r="KC134" s="144"/>
      <c r="KD134" s="144"/>
      <c r="KE134" s="677" t="str">
        <f t="shared" si="54"/>
        <v/>
      </c>
    </row>
    <row r="135" spans="2:291" ht="15" customHeight="1">
      <c r="B135" s="310">
        <v>113</v>
      </c>
      <c r="C135" s="303"/>
      <c r="D135" s="675"/>
      <c r="E135" s="144"/>
      <c r="F135" s="144"/>
      <c r="G135" s="678" t="str">
        <f t="shared" si="33"/>
        <v/>
      </c>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677" t="str">
        <f t="shared" si="34"/>
        <v/>
      </c>
      <c r="AF135" s="195"/>
      <c r="AG135" s="678" t="str">
        <f t="shared" si="35"/>
        <v/>
      </c>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677" t="str">
        <f t="shared" si="36"/>
        <v/>
      </c>
      <c r="BF135" s="195"/>
      <c r="BG135" s="678" t="str">
        <f t="shared" si="37"/>
        <v/>
      </c>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677" t="str">
        <f t="shared" si="38"/>
        <v/>
      </c>
      <c r="CF135" s="195"/>
      <c r="CG135" s="678" t="str">
        <f t="shared" si="39"/>
        <v/>
      </c>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677" t="str">
        <f t="shared" si="40"/>
        <v/>
      </c>
      <c r="DF135" s="195"/>
      <c r="DG135" s="678" t="str">
        <f t="shared" si="41"/>
        <v/>
      </c>
      <c r="DH135" s="144"/>
      <c r="DI135" s="144"/>
      <c r="DJ135" s="144"/>
      <c r="DK135" s="144"/>
      <c r="DL135" s="144"/>
      <c r="DM135" s="144"/>
      <c r="DN135" s="144"/>
      <c r="DO135" s="144"/>
      <c r="DP135" s="144"/>
      <c r="DQ135" s="144"/>
      <c r="DR135" s="144"/>
      <c r="DS135" s="144"/>
      <c r="DT135" s="144"/>
      <c r="DU135" s="144"/>
      <c r="DV135" s="144"/>
      <c r="DW135" s="144"/>
      <c r="DX135" s="144"/>
      <c r="DY135" s="144"/>
      <c r="DZ135" s="144"/>
      <c r="EA135" s="144"/>
      <c r="EB135" s="144"/>
      <c r="EC135" s="144"/>
      <c r="ED135" s="144"/>
      <c r="EE135" s="677" t="str">
        <f t="shared" si="42"/>
        <v/>
      </c>
      <c r="EF135" s="195"/>
      <c r="EG135" s="678" t="str">
        <f t="shared" si="43"/>
        <v/>
      </c>
      <c r="EH135" s="144"/>
      <c r="EI135" s="144"/>
      <c r="EJ135" s="144"/>
      <c r="EK135" s="144"/>
      <c r="EL135" s="144"/>
      <c r="EM135" s="144"/>
      <c r="EN135" s="144"/>
      <c r="EO135" s="144"/>
      <c r="EP135" s="144"/>
      <c r="EQ135" s="144"/>
      <c r="ER135" s="144"/>
      <c r="ES135" s="144"/>
      <c r="ET135" s="144"/>
      <c r="EU135" s="144"/>
      <c r="EV135" s="144"/>
      <c r="EW135" s="144"/>
      <c r="EX135" s="144"/>
      <c r="EY135" s="144"/>
      <c r="EZ135" s="144"/>
      <c r="FA135" s="144"/>
      <c r="FB135" s="144"/>
      <c r="FC135" s="144"/>
      <c r="FD135" s="144"/>
      <c r="FE135" s="677" t="str">
        <f t="shared" si="44"/>
        <v/>
      </c>
      <c r="FF135" s="195"/>
      <c r="FG135" s="678" t="str">
        <f t="shared" si="45"/>
        <v/>
      </c>
      <c r="FH135" s="144"/>
      <c r="FI135" s="144"/>
      <c r="FJ135" s="144"/>
      <c r="FK135" s="144"/>
      <c r="FL135" s="144"/>
      <c r="FM135" s="144"/>
      <c r="FN135" s="144"/>
      <c r="FO135" s="144"/>
      <c r="FP135" s="144"/>
      <c r="FQ135" s="144"/>
      <c r="FR135" s="144"/>
      <c r="FS135" s="144"/>
      <c r="FT135" s="144"/>
      <c r="FU135" s="144"/>
      <c r="FV135" s="144"/>
      <c r="FW135" s="144"/>
      <c r="FX135" s="144"/>
      <c r="FY135" s="144"/>
      <c r="FZ135" s="144"/>
      <c r="GA135" s="144"/>
      <c r="GB135" s="144"/>
      <c r="GC135" s="144"/>
      <c r="GD135" s="144"/>
      <c r="GE135" s="677" t="str">
        <f t="shared" si="46"/>
        <v/>
      </c>
      <c r="GF135" s="195"/>
      <c r="GG135" s="678" t="str">
        <f t="shared" si="47"/>
        <v/>
      </c>
      <c r="GH135" s="144"/>
      <c r="GI135" s="144"/>
      <c r="GJ135" s="144"/>
      <c r="GK135" s="144"/>
      <c r="GL135" s="144"/>
      <c r="GM135" s="144"/>
      <c r="GN135" s="144"/>
      <c r="GO135" s="144"/>
      <c r="GP135" s="144"/>
      <c r="GQ135" s="144"/>
      <c r="GR135" s="144"/>
      <c r="GS135" s="144"/>
      <c r="GT135" s="144"/>
      <c r="GU135" s="144"/>
      <c r="GV135" s="144"/>
      <c r="GW135" s="144"/>
      <c r="GX135" s="144"/>
      <c r="GY135" s="144"/>
      <c r="GZ135" s="144"/>
      <c r="HA135" s="144"/>
      <c r="HB135" s="144"/>
      <c r="HC135" s="144"/>
      <c r="HD135" s="144"/>
      <c r="HE135" s="677" t="str">
        <f t="shared" si="48"/>
        <v/>
      </c>
      <c r="HF135" s="195"/>
      <c r="HG135" s="678" t="str">
        <f t="shared" si="49"/>
        <v/>
      </c>
      <c r="HH135" s="144"/>
      <c r="HI135" s="144"/>
      <c r="HJ135" s="144"/>
      <c r="HK135" s="144"/>
      <c r="HL135" s="144"/>
      <c r="HM135" s="144"/>
      <c r="HN135" s="144"/>
      <c r="HO135" s="144"/>
      <c r="HP135" s="144"/>
      <c r="HQ135" s="144"/>
      <c r="HR135" s="144"/>
      <c r="HS135" s="144"/>
      <c r="HT135" s="144"/>
      <c r="HU135" s="144"/>
      <c r="HV135" s="144"/>
      <c r="HW135" s="144"/>
      <c r="HX135" s="144"/>
      <c r="HY135" s="144"/>
      <c r="HZ135" s="144"/>
      <c r="IA135" s="144"/>
      <c r="IB135" s="144"/>
      <c r="IC135" s="144"/>
      <c r="ID135" s="144"/>
      <c r="IE135" s="677" t="str">
        <f t="shared" si="50"/>
        <v/>
      </c>
      <c r="IF135" s="195"/>
      <c r="IG135" s="678" t="str">
        <f t="shared" si="51"/>
        <v/>
      </c>
      <c r="IH135" s="144"/>
      <c r="II135" s="144"/>
      <c r="IJ135" s="144"/>
      <c r="IK135" s="144"/>
      <c r="IL135" s="144"/>
      <c r="IM135" s="144"/>
      <c r="IN135" s="144"/>
      <c r="IO135" s="144"/>
      <c r="IP135" s="144"/>
      <c r="IQ135" s="144"/>
      <c r="IR135" s="144"/>
      <c r="IS135" s="144"/>
      <c r="IT135" s="144"/>
      <c r="IU135" s="144"/>
      <c r="IV135" s="144"/>
      <c r="IW135" s="144"/>
      <c r="IX135" s="144"/>
      <c r="IY135" s="144"/>
      <c r="IZ135" s="144"/>
      <c r="JA135" s="144"/>
      <c r="JB135" s="144"/>
      <c r="JC135" s="144"/>
      <c r="JD135" s="144"/>
      <c r="JE135" s="677" t="str">
        <f t="shared" si="52"/>
        <v/>
      </c>
      <c r="JF135" s="195"/>
      <c r="JG135" s="678" t="str">
        <f t="shared" si="53"/>
        <v/>
      </c>
      <c r="JH135" s="144"/>
      <c r="JI135" s="144"/>
      <c r="JJ135" s="144"/>
      <c r="JK135" s="144"/>
      <c r="JL135" s="144"/>
      <c r="JM135" s="144"/>
      <c r="JN135" s="144"/>
      <c r="JO135" s="144"/>
      <c r="JP135" s="144"/>
      <c r="JQ135" s="144"/>
      <c r="JR135" s="144"/>
      <c r="JS135" s="144"/>
      <c r="JT135" s="144"/>
      <c r="JU135" s="144"/>
      <c r="JV135" s="144"/>
      <c r="JW135" s="144"/>
      <c r="JX135" s="144"/>
      <c r="JY135" s="144"/>
      <c r="JZ135" s="144"/>
      <c r="KA135" s="144"/>
      <c r="KB135" s="144"/>
      <c r="KC135" s="144"/>
      <c r="KD135" s="144"/>
      <c r="KE135" s="677" t="str">
        <f t="shared" si="54"/>
        <v/>
      </c>
    </row>
    <row r="136" spans="2:291" ht="15" customHeight="1">
      <c r="B136" s="310">
        <v>114</v>
      </c>
      <c r="C136" s="303"/>
      <c r="D136" s="675"/>
      <c r="E136" s="144"/>
      <c r="F136" s="144"/>
      <c r="G136" s="678" t="str">
        <f t="shared" si="33"/>
        <v/>
      </c>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677" t="str">
        <f t="shared" si="34"/>
        <v/>
      </c>
      <c r="AF136" s="195"/>
      <c r="AG136" s="678" t="str">
        <f t="shared" si="35"/>
        <v/>
      </c>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677" t="str">
        <f t="shared" si="36"/>
        <v/>
      </c>
      <c r="BF136" s="195"/>
      <c r="BG136" s="678" t="str">
        <f t="shared" si="37"/>
        <v/>
      </c>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677" t="str">
        <f t="shared" si="38"/>
        <v/>
      </c>
      <c r="CF136" s="195"/>
      <c r="CG136" s="678" t="str">
        <f t="shared" si="39"/>
        <v/>
      </c>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677" t="str">
        <f t="shared" si="40"/>
        <v/>
      </c>
      <c r="DF136" s="195"/>
      <c r="DG136" s="678" t="str">
        <f t="shared" si="41"/>
        <v/>
      </c>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144"/>
      <c r="EE136" s="677" t="str">
        <f t="shared" si="42"/>
        <v/>
      </c>
      <c r="EF136" s="195"/>
      <c r="EG136" s="678" t="str">
        <f t="shared" si="43"/>
        <v/>
      </c>
      <c r="EH136" s="144"/>
      <c r="EI136" s="144"/>
      <c r="EJ136" s="144"/>
      <c r="EK136" s="144"/>
      <c r="EL136" s="144"/>
      <c r="EM136" s="144"/>
      <c r="EN136" s="144"/>
      <c r="EO136" s="144"/>
      <c r="EP136" s="144"/>
      <c r="EQ136" s="144"/>
      <c r="ER136" s="144"/>
      <c r="ES136" s="144"/>
      <c r="ET136" s="144"/>
      <c r="EU136" s="144"/>
      <c r="EV136" s="144"/>
      <c r="EW136" s="144"/>
      <c r="EX136" s="144"/>
      <c r="EY136" s="144"/>
      <c r="EZ136" s="144"/>
      <c r="FA136" s="144"/>
      <c r="FB136" s="144"/>
      <c r="FC136" s="144"/>
      <c r="FD136" s="144"/>
      <c r="FE136" s="677" t="str">
        <f t="shared" si="44"/>
        <v/>
      </c>
      <c r="FF136" s="195"/>
      <c r="FG136" s="678" t="str">
        <f t="shared" si="45"/>
        <v/>
      </c>
      <c r="FH136" s="144"/>
      <c r="FI136" s="144"/>
      <c r="FJ136" s="144"/>
      <c r="FK136" s="144"/>
      <c r="FL136" s="144"/>
      <c r="FM136" s="144"/>
      <c r="FN136" s="144"/>
      <c r="FO136" s="144"/>
      <c r="FP136" s="144"/>
      <c r="FQ136" s="144"/>
      <c r="FR136" s="144"/>
      <c r="FS136" s="144"/>
      <c r="FT136" s="144"/>
      <c r="FU136" s="144"/>
      <c r="FV136" s="144"/>
      <c r="FW136" s="144"/>
      <c r="FX136" s="144"/>
      <c r="FY136" s="144"/>
      <c r="FZ136" s="144"/>
      <c r="GA136" s="144"/>
      <c r="GB136" s="144"/>
      <c r="GC136" s="144"/>
      <c r="GD136" s="144"/>
      <c r="GE136" s="677" t="str">
        <f t="shared" si="46"/>
        <v/>
      </c>
      <c r="GF136" s="195"/>
      <c r="GG136" s="678" t="str">
        <f t="shared" si="47"/>
        <v/>
      </c>
      <c r="GH136" s="144"/>
      <c r="GI136" s="144"/>
      <c r="GJ136" s="144"/>
      <c r="GK136" s="144"/>
      <c r="GL136" s="144"/>
      <c r="GM136" s="144"/>
      <c r="GN136" s="144"/>
      <c r="GO136" s="144"/>
      <c r="GP136" s="144"/>
      <c r="GQ136" s="144"/>
      <c r="GR136" s="144"/>
      <c r="GS136" s="144"/>
      <c r="GT136" s="144"/>
      <c r="GU136" s="144"/>
      <c r="GV136" s="144"/>
      <c r="GW136" s="144"/>
      <c r="GX136" s="144"/>
      <c r="GY136" s="144"/>
      <c r="GZ136" s="144"/>
      <c r="HA136" s="144"/>
      <c r="HB136" s="144"/>
      <c r="HC136" s="144"/>
      <c r="HD136" s="144"/>
      <c r="HE136" s="677" t="str">
        <f t="shared" si="48"/>
        <v/>
      </c>
      <c r="HF136" s="195"/>
      <c r="HG136" s="678" t="str">
        <f t="shared" si="49"/>
        <v/>
      </c>
      <c r="HH136" s="144"/>
      <c r="HI136" s="144"/>
      <c r="HJ136" s="144"/>
      <c r="HK136" s="144"/>
      <c r="HL136" s="144"/>
      <c r="HM136" s="144"/>
      <c r="HN136" s="144"/>
      <c r="HO136" s="144"/>
      <c r="HP136" s="144"/>
      <c r="HQ136" s="144"/>
      <c r="HR136" s="144"/>
      <c r="HS136" s="144"/>
      <c r="HT136" s="144"/>
      <c r="HU136" s="144"/>
      <c r="HV136" s="144"/>
      <c r="HW136" s="144"/>
      <c r="HX136" s="144"/>
      <c r="HY136" s="144"/>
      <c r="HZ136" s="144"/>
      <c r="IA136" s="144"/>
      <c r="IB136" s="144"/>
      <c r="IC136" s="144"/>
      <c r="ID136" s="144"/>
      <c r="IE136" s="677" t="str">
        <f t="shared" si="50"/>
        <v/>
      </c>
      <c r="IF136" s="195"/>
      <c r="IG136" s="678" t="str">
        <f t="shared" si="51"/>
        <v/>
      </c>
      <c r="IH136" s="144"/>
      <c r="II136" s="144"/>
      <c r="IJ136" s="144"/>
      <c r="IK136" s="144"/>
      <c r="IL136" s="144"/>
      <c r="IM136" s="144"/>
      <c r="IN136" s="144"/>
      <c r="IO136" s="144"/>
      <c r="IP136" s="144"/>
      <c r="IQ136" s="144"/>
      <c r="IR136" s="144"/>
      <c r="IS136" s="144"/>
      <c r="IT136" s="144"/>
      <c r="IU136" s="144"/>
      <c r="IV136" s="144"/>
      <c r="IW136" s="144"/>
      <c r="IX136" s="144"/>
      <c r="IY136" s="144"/>
      <c r="IZ136" s="144"/>
      <c r="JA136" s="144"/>
      <c r="JB136" s="144"/>
      <c r="JC136" s="144"/>
      <c r="JD136" s="144"/>
      <c r="JE136" s="677" t="str">
        <f t="shared" si="52"/>
        <v/>
      </c>
      <c r="JF136" s="195"/>
      <c r="JG136" s="678" t="str">
        <f t="shared" si="53"/>
        <v/>
      </c>
      <c r="JH136" s="144"/>
      <c r="JI136" s="144"/>
      <c r="JJ136" s="144"/>
      <c r="JK136" s="144"/>
      <c r="JL136" s="144"/>
      <c r="JM136" s="144"/>
      <c r="JN136" s="144"/>
      <c r="JO136" s="144"/>
      <c r="JP136" s="144"/>
      <c r="JQ136" s="144"/>
      <c r="JR136" s="144"/>
      <c r="JS136" s="144"/>
      <c r="JT136" s="144"/>
      <c r="JU136" s="144"/>
      <c r="JV136" s="144"/>
      <c r="JW136" s="144"/>
      <c r="JX136" s="144"/>
      <c r="JY136" s="144"/>
      <c r="JZ136" s="144"/>
      <c r="KA136" s="144"/>
      <c r="KB136" s="144"/>
      <c r="KC136" s="144"/>
      <c r="KD136" s="144"/>
      <c r="KE136" s="677" t="str">
        <f t="shared" si="54"/>
        <v/>
      </c>
    </row>
    <row r="137" spans="2:291" ht="15" customHeight="1">
      <c r="B137" s="310">
        <v>115</v>
      </c>
      <c r="C137" s="303"/>
      <c r="D137" s="675"/>
      <c r="E137" s="144"/>
      <c r="F137" s="144"/>
      <c r="G137" s="678" t="str">
        <f t="shared" si="33"/>
        <v/>
      </c>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677" t="str">
        <f t="shared" si="34"/>
        <v/>
      </c>
      <c r="AF137" s="195"/>
      <c r="AG137" s="678" t="str">
        <f t="shared" si="35"/>
        <v/>
      </c>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677" t="str">
        <f t="shared" si="36"/>
        <v/>
      </c>
      <c r="BF137" s="195"/>
      <c r="BG137" s="678" t="str">
        <f t="shared" si="37"/>
        <v/>
      </c>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677" t="str">
        <f t="shared" si="38"/>
        <v/>
      </c>
      <c r="CF137" s="195"/>
      <c r="CG137" s="678" t="str">
        <f t="shared" si="39"/>
        <v/>
      </c>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677" t="str">
        <f t="shared" si="40"/>
        <v/>
      </c>
      <c r="DF137" s="195"/>
      <c r="DG137" s="678" t="str">
        <f t="shared" si="41"/>
        <v/>
      </c>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144"/>
      <c r="EE137" s="677" t="str">
        <f t="shared" si="42"/>
        <v/>
      </c>
      <c r="EF137" s="195"/>
      <c r="EG137" s="678" t="str">
        <f t="shared" si="43"/>
        <v/>
      </c>
      <c r="EH137" s="144"/>
      <c r="EI137" s="144"/>
      <c r="EJ137" s="144"/>
      <c r="EK137" s="144"/>
      <c r="EL137" s="144"/>
      <c r="EM137" s="144"/>
      <c r="EN137" s="144"/>
      <c r="EO137" s="144"/>
      <c r="EP137" s="144"/>
      <c r="EQ137" s="144"/>
      <c r="ER137" s="144"/>
      <c r="ES137" s="144"/>
      <c r="ET137" s="144"/>
      <c r="EU137" s="144"/>
      <c r="EV137" s="144"/>
      <c r="EW137" s="144"/>
      <c r="EX137" s="144"/>
      <c r="EY137" s="144"/>
      <c r="EZ137" s="144"/>
      <c r="FA137" s="144"/>
      <c r="FB137" s="144"/>
      <c r="FC137" s="144"/>
      <c r="FD137" s="144"/>
      <c r="FE137" s="677" t="str">
        <f t="shared" si="44"/>
        <v/>
      </c>
      <c r="FF137" s="195"/>
      <c r="FG137" s="678" t="str">
        <f t="shared" si="45"/>
        <v/>
      </c>
      <c r="FH137" s="144"/>
      <c r="FI137" s="144"/>
      <c r="FJ137" s="144"/>
      <c r="FK137" s="144"/>
      <c r="FL137" s="144"/>
      <c r="FM137" s="144"/>
      <c r="FN137" s="144"/>
      <c r="FO137" s="144"/>
      <c r="FP137" s="144"/>
      <c r="FQ137" s="144"/>
      <c r="FR137" s="144"/>
      <c r="FS137" s="144"/>
      <c r="FT137" s="144"/>
      <c r="FU137" s="144"/>
      <c r="FV137" s="144"/>
      <c r="FW137" s="144"/>
      <c r="FX137" s="144"/>
      <c r="FY137" s="144"/>
      <c r="FZ137" s="144"/>
      <c r="GA137" s="144"/>
      <c r="GB137" s="144"/>
      <c r="GC137" s="144"/>
      <c r="GD137" s="144"/>
      <c r="GE137" s="677" t="str">
        <f t="shared" si="46"/>
        <v/>
      </c>
      <c r="GF137" s="195"/>
      <c r="GG137" s="678" t="str">
        <f t="shared" si="47"/>
        <v/>
      </c>
      <c r="GH137" s="144"/>
      <c r="GI137" s="144"/>
      <c r="GJ137" s="144"/>
      <c r="GK137" s="144"/>
      <c r="GL137" s="144"/>
      <c r="GM137" s="144"/>
      <c r="GN137" s="144"/>
      <c r="GO137" s="144"/>
      <c r="GP137" s="144"/>
      <c r="GQ137" s="144"/>
      <c r="GR137" s="144"/>
      <c r="GS137" s="144"/>
      <c r="GT137" s="144"/>
      <c r="GU137" s="144"/>
      <c r="GV137" s="144"/>
      <c r="GW137" s="144"/>
      <c r="GX137" s="144"/>
      <c r="GY137" s="144"/>
      <c r="GZ137" s="144"/>
      <c r="HA137" s="144"/>
      <c r="HB137" s="144"/>
      <c r="HC137" s="144"/>
      <c r="HD137" s="144"/>
      <c r="HE137" s="677" t="str">
        <f t="shared" si="48"/>
        <v/>
      </c>
      <c r="HF137" s="195"/>
      <c r="HG137" s="678" t="str">
        <f t="shared" si="49"/>
        <v/>
      </c>
      <c r="HH137" s="144"/>
      <c r="HI137" s="144"/>
      <c r="HJ137" s="144"/>
      <c r="HK137" s="144"/>
      <c r="HL137" s="144"/>
      <c r="HM137" s="144"/>
      <c r="HN137" s="144"/>
      <c r="HO137" s="144"/>
      <c r="HP137" s="144"/>
      <c r="HQ137" s="144"/>
      <c r="HR137" s="144"/>
      <c r="HS137" s="144"/>
      <c r="HT137" s="144"/>
      <c r="HU137" s="144"/>
      <c r="HV137" s="144"/>
      <c r="HW137" s="144"/>
      <c r="HX137" s="144"/>
      <c r="HY137" s="144"/>
      <c r="HZ137" s="144"/>
      <c r="IA137" s="144"/>
      <c r="IB137" s="144"/>
      <c r="IC137" s="144"/>
      <c r="ID137" s="144"/>
      <c r="IE137" s="677" t="str">
        <f t="shared" si="50"/>
        <v/>
      </c>
      <c r="IF137" s="195"/>
      <c r="IG137" s="678" t="str">
        <f t="shared" si="51"/>
        <v/>
      </c>
      <c r="IH137" s="144"/>
      <c r="II137" s="144"/>
      <c r="IJ137" s="144"/>
      <c r="IK137" s="144"/>
      <c r="IL137" s="144"/>
      <c r="IM137" s="144"/>
      <c r="IN137" s="144"/>
      <c r="IO137" s="144"/>
      <c r="IP137" s="144"/>
      <c r="IQ137" s="144"/>
      <c r="IR137" s="144"/>
      <c r="IS137" s="144"/>
      <c r="IT137" s="144"/>
      <c r="IU137" s="144"/>
      <c r="IV137" s="144"/>
      <c r="IW137" s="144"/>
      <c r="IX137" s="144"/>
      <c r="IY137" s="144"/>
      <c r="IZ137" s="144"/>
      <c r="JA137" s="144"/>
      <c r="JB137" s="144"/>
      <c r="JC137" s="144"/>
      <c r="JD137" s="144"/>
      <c r="JE137" s="677" t="str">
        <f t="shared" si="52"/>
        <v/>
      </c>
      <c r="JF137" s="195"/>
      <c r="JG137" s="678" t="str">
        <f t="shared" si="53"/>
        <v/>
      </c>
      <c r="JH137" s="144"/>
      <c r="JI137" s="144"/>
      <c r="JJ137" s="144"/>
      <c r="JK137" s="144"/>
      <c r="JL137" s="144"/>
      <c r="JM137" s="144"/>
      <c r="JN137" s="144"/>
      <c r="JO137" s="144"/>
      <c r="JP137" s="144"/>
      <c r="JQ137" s="144"/>
      <c r="JR137" s="144"/>
      <c r="JS137" s="144"/>
      <c r="JT137" s="144"/>
      <c r="JU137" s="144"/>
      <c r="JV137" s="144"/>
      <c r="JW137" s="144"/>
      <c r="JX137" s="144"/>
      <c r="JY137" s="144"/>
      <c r="JZ137" s="144"/>
      <c r="KA137" s="144"/>
      <c r="KB137" s="144"/>
      <c r="KC137" s="144"/>
      <c r="KD137" s="144"/>
      <c r="KE137" s="677" t="str">
        <f t="shared" si="54"/>
        <v/>
      </c>
    </row>
    <row r="138" spans="2:291" ht="15" customHeight="1">
      <c r="B138" s="310">
        <v>116</v>
      </c>
      <c r="C138" s="303"/>
      <c r="D138" s="675"/>
      <c r="E138" s="144"/>
      <c r="F138" s="144"/>
      <c r="G138" s="678" t="str">
        <f t="shared" si="33"/>
        <v/>
      </c>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677" t="str">
        <f t="shared" si="34"/>
        <v/>
      </c>
      <c r="AF138" s="195"/>
      <c r="AG138" s="678" t="str">
        <f t="shared" si="35"/>
        <v/>
      </c>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677" t="str">
        <f t="shared" si="36"/>
        <v/>
      </c>
      <c r="BF138" s="195"/>
      <c r="BG138" s="678" t="str">
        <f t="shared" si="37"/>
        <v/>
      </c>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677" t="str">
        <f t="shared" si="38"/>
        <v/>
      </c>
      <c r="CF138" s="195"/>
      <c r="CG138" s="678" t="str">
        <f t="shared" si="39"/>
        <v/>
      </c>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677" t="str">
        <f t="shared" si="40"/>
        <v/>
      </c>
      <c r="DF138" s="195"/>
      <c r="DG138" s="678" t="str">
        <f t="shared" si="41"/>
        <v/>
      </c>
      <c r="DH138" s="144"/>
      <c r="DI138" s="144"/>
      <c r="DJ138" s="144"/>
      <c r="DK138" s="144"/>
      <c r="DL138" s="144"/>
      <c r="DM138" s="144"/>
      <c r="DN138" s="144"/>
      <c r="DO138" s="144"/>
      <c r="DP138" s="144"/>
      <c r="DQ138" s="144"/>
      <c r="DR138" s="144"/>
      <c r="DS138" s="144"/>
      <c r="DT138" s="144"/>
      <c r="DU138" s="144"/>
      <c r="DV138" s="144"/>
      <c r="DW138" s="144"/>
      <c r="DX138" s="144"/>
      <c r="DY138" s="144"/>
      <c r="DZ138" s="144"/>
      <c r="EA138" s="144"/>
      <c r="EB138" s="144"/>
      <c r="EC138" s="144"/>
      <c r="ED138" s="144"/>
      <c r="EE138" s="677" t="str">
        <f t="shared" si="42"/>
        <v/>
      </c>
      <c r="EF138" s="195"/>
      <c r="EG138" s="678" t="str">
        <f t="shared" si="43"/>
        <v/>
      </c>
      <c r="EH138" s="144"/>
      <c r="EI138" s="144"/>
      <c r="EJ138" s="144"/>
      <c r="EK138" s="144"/>
      <c r="EL138" s="144"/>
      <c r="EM138" s="144"/>
      <c r="EN138" s="144"/>
      <c r="EO138" s="144"/>
      <c r="EP138" s="144"/>
      <c r="EQ138" s="144"/>
      <c r="ER138" s="144"/>
      <c r="ES138" s="144"/>
      <c r="ET138" s="144"/>
      <c r="EU138" s="144"/>
      <c r="EV138" s="144"/>
      <c r="EW138" s="144"/>
      <c r="EX138" s="144"/>
      <c r="EY138" s="144"/>
      <c r="EZ138" s="144"/>
      <c r="FA138" s="144"/>
      <c r="FB138" s="144"/>
      <c r="FC138" s="144"/>
      <c r="FD138" s="144"/>
      <c r="FE138" s="677" t="str">
        <f t="shared" si="44"/>
        <v/>
      </c>
      <c r="FF138" s="195"/>
      <c r="FG138" s="678" t="str">
        <f t="shared" si="45"/>
        <v/>
      </c>
      <c r="FH138" s="144"/>
      <c r="FI138" s="144"/>
      <c r="FJ138" s="144"/>
      <c r="FK138" s="144"/>
      <c r="FL138" s="144"/>
      <c r="FM138" s="144"/>
      <c r="FN138" s="144"/>
      <c r="FO138" s="144"/>
      <c r="FP138" s="144"/>
      <c r="FQ138" s="144"/>
      <c r="FR138" s="144"/>
      <c r="FS138" s="144"/>
      <c r="FT138" s="144"/>
      <c r="FU138" s="144"/>
      <c r="FV138" s="144"/>
      <c r="FW138" s="144"/>
      <c r="FX138" s="144"/>
      <c r="FY138" s="144"/>
      <c r="FZ138" s="144"/>
      <c r="GA138" s="144"/>
      <c r="GB138" s="144"/>
      <c r="GC138" s="144"/>
      <c r="GD138" s="144"/>
      <c r="GE138" s="677" t="str">
        <f t="shared" si="46"/>
        <v/>
      </c>
      <c r="GF138" s="195"/>
      <c r="GG138" s="678" t="str">
        <f t="shared" si="47"/>
        <v/>
      </c>
      <c r="GH138" s="144"/>
      <c r="GI138" s="144"/>
      <c r="GJ138" s="144"/>
      <c r="GK138" s="144"/>
      <c r="GL138" s="144"/>
      <c r="GM138" s="144"/>
      <c r="GN138" s="144"/>
      <c r="GO138" s="144"/>
      <c r="GP138" s="144"/>
      <c r="GQ138" s="144"/>
      <c r="GR138" s="144"/>
      <c r="GS138" s="144"/>
      <c r="GT138" s="144"/>
      <c r="GU138" s="144"/>
      <c r="GV138" s="144"/>
      <c r="GW138" s="144"/>
      <c r="GX138" s="144"/>
      <c r="GY138" s="144"/>
      <c r="GZ138" s="144"/>
      <c r="HA138" s="144"/>
      <c r="HB138" s="144"/>
      <c r="HC138" s="144"/>
      <c r="HD138" s="144"/>
      <c r="HE138" s="677" t="str">
        <f t="shared" si="48"/>
        <v/>
      </c>
      <c r="HF138" s="195"/>
      <c r="HG138" s="678" t="str">
        <f t="shared" si="49"/>
        <v/>
      </c>
      <c r="HH138" s="144"/>
      <c r="HI138" s="144"/>
      <c r="HJ138" s="144"/>
      <c r="HK138" s="144"/>
      <c r="HL138" s="144"/>
      <c r="HM138" s="144"/>
      <c r="HN138" s="144"/>
      <c r="HO138" s="144"/>
      <c r="HP138" s="144"/>
      <c r="HQ138" s="144"/>
      <c r="HR138" s="144"/>
      <c r="HS138" s="144"/>
      <c r="HT138" s="144"/>
      <c r="HU138" s="144"/>
      <c r="HV138" s="144"/>
      <c r="HW138" s="144"/>
      <c r="HX138" s="144"/>
      <c r="HY138" s="144"/>
      <c r="HZ138" s="144"/>
      <c r="IA138" s="144"/>
      <c r="IB138" s="144"/>
      <c r="IC138" s="144"/>
      <c r="ID138" s="144"/>
      <c r="IE138" s="677" t="str">
        <f t="shared" si="50"/>
        <v/>
      </c>
      <c r="IF138" s="195"/>
      <c r="IG138" s="678" t="str">
        <f t="shared" si="51"/>
        <v/>
      </c>
      <c r="IH138" s="144"/>
      <c r="II138" s="144"/>
      <c r="IJ138" s="144"/>
      <c r="IK138" s="144"/>
      <c r="IL138" s="144"/>
      <c r="IM138" s="144"/>
      <c r="IN138" s="144"/>
      <c r="IO138" s="144"/>
      <c r="IP138" s="144"/>
      <c r="IQ138" s="144"/>
      <c r="IR138" s="144"/>
      <c r="IS138" s="144"/>
      <c r="IT138" s="144"/>
      <c r="IU138" s="144"/>
      <c r="IV138" s="144"/>
      <c r="IW138" s="144"/>
      <c r="IX138" s="144"/>
      <c r="IY138" s="144"/>
      <c r="IZ138" s="144"/>
      <c r="JA138" s="144"/>
      <c r="JB138" s="144"/>
      <c r="JC138" s="144"/>
      <c r="JD138" s="144"/>
      <c r="JE138" s="677" t="str">
        <f t="shared" si="52"/>
        <v/>
      </c>
      <c r="JF138" s="195"/>
      <c r="JG138" s="678" t="str">
        <f t="shared" si="53"/>
        <v/>
      </c>
      <c r="JH138" s="144"/>
      <c r="JI138" s="144"/>
      <c r="JJ138" s="144"/>
      <c r="JK138" s="144"/>
      <c r="JL138" s="144"/>
      <c r="JM138" s="144"/>
      <c r="JN138" s="144"/>
      <c r="JO138" s="144"/>
      <c r="JP138" s="144"/>
      <c r="JQ138" s="144"/>
      <c r="JR138" s="144"/>
      <c r="JS138" s="144"/>
      <c r="JT138" s="144"/>
      <c r="JU138" s="144"/>
      <c r="JV138" s="144"/>
      <c r="JW138" s="144"/>
      <c r="JX138" s="144"/>
      <c r="JY138" s="144"/>
      <c r="JZ138" s="144"/>
      <c r="KA138" s="144"/>
      <c r="KB138" s="144"/>
      <c r="KC138" s="144"/>
      <c r="KD138" s="144"/>
      <c r="KE138" s="677" t="str">
        <f t="shared" si="54"/>
        <v/>
      </c>
    </row>
    <row r="139" spans="2:291" ht="15" customHeight="1">
      <c r="B139" s="310">
        <v>117</v>
      </c>
      <c r="C139" s="303"/>
      <c r="D139" s="675"/>
      <c r="E139" s="144"/>
      <c r="F139" s="144"/>
      <c r="G139" s="678" t="str">
        <f t="shared" si="33"/>
        <v/>
      </c>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677" t="str">
        <f t="shared" si="34"/>
        <v/>
      </c>
      <c r="AF139" s="195"/>
      <c r="AG139" s="678" t="str">
        <f t="shared" si="35"/>
        <v/>
      </c>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677" t="str">
        <f t="shared" si="36"/>
        <v/>
      </c>
      <c r="BF139" s="195"/>
      <c r="BG139" s="678" t="str">
        <f t="shared" si="37"/>
        <v/>
      </c>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677" t="str">
        <f t="shared" si="38"/>
        <v/>
      </c>
      <c r="CF139" s="195"/>
      <c r="CG139" s="678" t="str">
        <f t="shared" si="39"/>
        <v/>
      </c>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677" t="str">
        <f t="shared" si="40"/>
        <v/>
      </c>
      <c r="DF139" s="195"/>
      <c r="DG139" s="678" t="str">
        <f t="shared" si="41"/>
        <v/>
      </c>
      <c r="DH139" s="144"/>
      <c r="DI139" s="144"/>
      <c r="DJ139" s="144"/>
      <c r="DK139" s="144"/>
      <c r="DL139" s="144"/>
      <c r="DM139" s="144"/>
      <c r="DN139" s="144"/>
      <c r="DO139" s="144"/>
      <c r="DP139" s="144"/>
      <c r="DQ139" s="144"/>
      <c r="DR139" s="144"/>
      <c r="DS139" s="144"/>
      <c r="DT139" s="144"/>
      <c r="DU139" s="144"/>
      <c r="DV139" s="144"/>
      <c r="DW139" s="144"/>
      <c r="DX139" s="144"/>
      <c r="DY139" s="144"/>
      <c r="DZ139" s="144"/>
      <c r="EA139" s="144"/>
      <c r="EB139" s="144"/>
      <c r="EC139" s="144"/>
      <c r="ED139" s="144"/>
      <c r="EE139" s="677" t="str">
        <f t="shared" si="42"/>
        <v/>
      </c>
      <c r="EF139" s="195"/>
      <c r="EG139" s="678" t="str">
        <f t="shared" si="43"/>
        <v/>
      </c>
      <c r="EH139" s="144"/>
      <c r="EI139" s="144"/>
      <c r="EJ139" s="144"/>
      <c r="EK139" s="144"/>
      <c r="EL139" s="144"/>
      <c r="EM139" s="144"/>
      <c r="EN139" s="144"/>
      <c r="EO139" s="144"/>
      <c r="EP139" s="144"/>
      <c r="EQ139" s="144"/>
      <c r="ER139" s="144"/>
      <c r="ES139" s="144"/>
      <c r="ET139" s="144"/>
      <c r="EU139" s="144"/>
      <c r="EV139" s="144"/>
      <c r="EW139" s="144"/>
      <c r="EX139" s="144"/>
      <c r="EY139" s="144"/>
      <c r="EZ139" s="144"/>
      <c r="FA139" s="144"/>
      <c r="FB139" s="144"/>
      <c r="FC139" s="144"/>
      <c r="FD139" s="144"/>
      <c r="FE139" s="677" t="str">
        <f t="shared" si="44"/>
        <v/>
      </c>
      <c r="FF139" s="195"/>
      <c r="FG139" s="678" t="str">
        <f t="shared" si="45"/>
        <v/>
      </c>
      <c r="FH139" s="144"/>
      <c r="FI139" s="144"/>
      <c r="FJ139" s="144"/>
      <c r="FK139" s="144"/>
      <c r="FL139" s="144"/>
      <c r="FM139" s="144"/>
      <c r="FN139" s="144"/>
      <c r="FO139" s="144"/>
      <c r="FP139" s="144"/>
      <c r="FQ139" s="144"/>
      <c r="FR139" s="144"/>
      <c r="FS139" s="144"/>
      <c r="FT139" s="144"/>
      <c r="FU139" s="144"/>
      <c r="FV139" s="144"/>
      <c r="FW139" s="144"/>
      <c r="FX139" s="144"/>
      <c r="FY139" s="144"/>
      <c r="FZ139" s="144"/>
      <c r="GA139" s="144"/>
      <c r="GB139" s="144"/>
      <c r="GC139" s="144"/>
      <c r="GD139" s="144"/>
      <c r="GE139" s="677" t="str">
        <f t="shared" si="46"/>
        <v/>
      </c>
      <c r="GF139" s="195"/>
      <c r="GG139" s="678" t="str">
        <f t="shared" si="47"/>
        <v/>
      </c>
      <c r="GH139" s="144"/>
      <c r="GI139" s="144"/>
      <c r="GJ139" s="144"/>
      <c r="GK139" s="144"/>
      <c r="GL139" s="144"/>
      <c r="GM139" s="144"/>
      <c r="GN139" s="144"/>
      <c r="GO139" s="144"/>
      <c r="GP139" s="144"/>
      <c r="GQ139" s="144"/>
      <c r="GR139" s="144"/>
      <c r="GS139" s="144"/>
      <c r="GT139" s="144"/>
      <c r="GU139" s="144"/>
      <c r="GV139" s="144"/>
      <c r="GW139" s="144"/>
      <c r="GX139" s="144"/>
      <c r="GY139" s="144"/>
      <c r="GZ139" s="144"/>
      <c r="HA139" s="144"/>
      <c r="HB139" s="144"/>
      <c r="HC139" s="144"/>
      <c r="HD139" s="144"/>
      <c r="HE139" s="677" t="str">
        <f t="shared" si="48"/>
        <v/>
      </c>
      <c r="HF139" s="195"/>
      <c r="HG139" s="678" t="str">
        <f t="shared" si="49"/>
        <v/>
      </c>
      <c r="HH139" s="144"/>
      <c r="HI139" s="144"/>
      <c r="HJ139" s="144"/>
      <c r="HK139" s="144"/>
      <c r="HL139" s="144"/>
      <c r="HM139" s="144"/>
      <c r="HN139" s="144"/>
      <c r="HO139" s="144"/>
      <c r="HP139" s="144"/>
      <c r="HQ139" s="144"/>
      <c r="HR139" s="144"/>
      <c r="HS139" s="144"/>
      <c r="HT139" s="144"/>
      <c r="HU139" s="144"/>
      <c r="HV139" s="144"/>
      <c r="HW139" s="144"/>
      <c r="HX139" s="144"/>
      <c r="HY139" s="144"/>
      <c r="HZ139" s="144"/>
      <c r="IA139" s="144"/>
      <c r="IB139" s="144"/>
      <c r="IC139" s="144"/>
      <c r="ID139" s="144"/>
      <c r="IE139" s="677" t="str">
        <f t="shared" si="50"/>
        <v/>
      </c>
      <c r="IF139" s="195"/>
      <c r="IG139" s="678" t="str">
        <f t="shared" si="51"/>
        <v/>
      </c>
      <c r="IH139" s="144"/>
      <c r="II139" s="144"/>
      <c r="IJ139" s="144"/>
      <c r="IK139" s="144"/>
      <c r="IL139" s="144"/>
      <c r="IM139" s="144"/>
      <c r="IN139" s="144"/>
      <c r="IO139" s="144"/>
      <c r="IP139" s="144"/>
      <c r="IQ139" s="144"/>
      <c r="IR139" s="144"/>
      <c r="IS139" s="144"/>
      <c r="IT139" s="144"/>
      <c r="IU139" s="144"/>
      <c r="IV139" s="144"/>
      <c r="IW139" s="144"/>
      <c r="IX139" s="144"/>
      <c r="IY139" s="144"/>
      <c r="IZ139" s="144"/>
      <c r="JA139" s="144"/>
      <c r="JB139" s="144"/>
      <c r="JC139" s="144"/>
      <c r="JD139" s="144"/>
      <c r="JE139" s="677" t="str">
        <f t="shared" si="52"/>
        <v/>
      </c>
      <c r="JF139" s="195"/>
      <c r="JG139" s="678" t="str">
        <f t="shared" si="53"/>
        <v/>
      </c>
      <c r="JH139" s="144"/>
      <c r="JI139" s="144"/>
      <c r="JJ139" s="144"/>
      <c r="JK139" s="144"/>
      <c r="JL139" s="144"/>
      <c r="JM139" s="144"/>
      <c r="JN139" s="144"/>
      <c r="JO139" s="144"/>
      <c r="JP139" s="144"/>
      <c r="JQ139" s="144"/>
      <c r="JR139" s="144"/>
      <c r="JS139" s="144"/>
      <c r="JT139" s="144"/>
      <c r="JU139" s="144"/>
      <c r="JV139" s="144"/>
      <c r="JW139" s="144"/>
      <c r="JX139" s="144"/>
      <c r="JY139" s="144"/>
      <c r="JZ139" s="144"/>
      <c r="KA139" s="144"/>
      <c r="KB139" s="144"/>
      <c r="KC139" s="144"/>
      <c r="KD139" s="144"/>
      <c r="KE139" s="677" t="str">
        <f t="shared" si="54"/>
        <v/>
      </c>
    </row>
    <row r="140" spans="2:291" ht="15" customHeight="1">
      <c r="B140" s="310">
        <v>118</v>
      </c>
      <c r="C140" s="303"/>
      <c r="D140" s="675"/>
      <c r="E140" s="144"/>
      <c r="F140" s="144"/>
      <c r="G140" s="678" t="str">
        <f t="shared" si="33"/>
        <v/>
      </c>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677" t="str">
        <f t="shared" si="34"/>
        <v/>
      </c>
      <c r="AF140" s="195"/>
      <c r="AG140" s="678" t="str">
        <f t="shared" si="35"/>
        <v/>
      </c>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677" t="str">
        <f t="shared" si="36"/>
        <v/>
      </c>
      <c r="BF140" s="195"/>
      <c r="BG140" s="678" t="str">
        <f t="shared" si="37"/>
        <v/>
      </c>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677" t="str">
        <f t="shared" si="38"/>
        <v/>
      </c>
      <c r="CF140" s="195"/>
      <c r="CG140" s="678" t="str">
        <f t="shared" si="39"/>
        <v/>
      </c>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677" t="str">
        <f t="shared" si="40"/>
        <v/>
      </c>
      <c r="DF140" s="195"/>
      <c r="DG140" s="678" t="str">
        <f t="shared" si="41"/>
        <v/>
      </c>
      <c r="DH140" s="144"/>
      <c r="DI140" s="144"/>
      <c r="DJ140" s="144"/>
      <c r="DK140" s="144"/>
      <c r="DL140" s="144"/>
      <c r="DM140" s="144"/>
      <c r="DN140" s="144"/>
      <c r="DO140" s="144"/>
      <c r="DP140" s="144"/>
      <c r="DQ140" s="144"/>
      <c r="DR140" s="144"/>
      <c r="DS140" s="144"/>
      <c r="DT140" s="144"/>
      <c r="DU140" s="144"/>
      <c r="DV140" s="144"/>
      <c r="DW140" s="144"/>
      <c r="DX140" s="144"/>
      <c r="DY140" s="144"/>
      <c r="DZ140" s="144"/>
      <c r="EA140" s="144"/>
      <c r="EB140" s="144"/>
      <c r="EC140" s="144"/>
      <c r="ED140" s="144"/>
      <c r="EE140" s="677" t="str">
        <f t="shared" si="42"/>
        <v/>
      </c>
      <c r="EF140" s="195"/>
      <c r="EG140" s="678" t="str">
        <f t="shared" si="43"/>
        <v/>
      </c>
      <c r="EH140" s="144"/>
      <c r="EI140" s="144"/>
      <c r="EJ140" s="144"/>
      <c r="EK140" s="144"/>
      <c r="EL140" s="144"/>
      <c r="EM140" s="144"/>
      <c r="EN140" s="144"/>
      <c r="EO140" s="144"/>
      <c r="EP140" s="144"/>
      <c r="EQ140" s="144"/>
      <c r="ER140" s="144"/>
      <c r="ES140" s="144"/>
      <c r="ET140" s="144"/>
      <c r="EU140" s="144"/>
      <c r="EV140" s="144"/>
      <c r="EW140" s="144"/>
      <c r="EX140" s="144"/>
      <c r="EY140" s="144"/>
      <c r="EZ140" s="144"/>
      <c r="FA140" s="144"/>
      <c r="FB140" s="144"/>
      <c r="FC140" s="144"/>
      <c r="FD140" s="144"/>
      <c r="FE140" s="677" t="str">
        <f t="shared" si="44"/>
        <v/>
      </c>
      <c r="FF140" s="195"/>
      <c r="FG140" s="678" t="str">
        <f t="shared" si="45"/>
        <v/>
      </c>
      <c r="FH140" s="144"/>
      <c r="FI140" s="144"/>
      <c r="FJ140" s="144"/>
      <c r="FK140" s="144"/>
      <c r="FL140" s="144"/>
      <c r="FM140" s="144"/>
      <c r="FN140" s="144"/>
      <c r="FO140" s="144"/>
      <c r="FP140" s="144"/>
      <c r="FQ140" s="144"/>
      <c r="FR140" s="144"/>
      <c r="FS140" s="144"/>
      <c r="FT140" s="144"/>
      <c r="FU140" s="144"/>
      <c r="FV140" s="144"/>
      <c r="FW140" s="144"/>
      <c r="FX140" s="144"/>
      <c r="FY140" s="144"/>
      <c r="FZ140" s="144"/>
      <c r="GA140" s="144"/>
      <c r="GB140" s="144"/>
      <c r="GC140" s="144"/>
      <c r="GD140" s="144"/>
      <c r="GE140" s="677" t="str">
        <f t="shared" si="46"/>
        <v/>
      </c>
      <c r="GF140" s="195"/>
      <c r="GG140" s="678" t="str">
        <f t="shared" si="47"/>
        <v/>
      </c>
      <c r="GH140" s="144"/>
      <c r="GI140" s="144"/>
      <c r="GJ140" s="144"/>
      <c r="GK140" s="144"/>
      <c r="GL140" s="144"/>
      <c r="GM140" s="144"/>
      <c r="GN140" s="144"/>
      <c r="GO140" s="144"/>
      <c r="GP140" s="144"/>
      <c r="GQ140" s="144"/>
      <c r="GR140" s="144"/>
      <c r="GS140" s="144"/>
      <c r="GT140" s="144"/>
      <c r="GU140" s="144"/>
      <c r="GV140" s="144"/>
      <c r="GW140" s="144"/>
      <c r="GX140" s="144"/>
      <c r="GY140" s="144"/>
      <c r="GZ140" s="144"/>
      <c r="HA140" s="144"/>
      <c r="HB140" s="144"/>
      <c r="HC140" s="144"/>
      <c r="HD140" s="144"/>
      <c r="HE140" s="677" t="str">
        <f t="shared" si="48"/>
        <v/>
      </c>
      <c r="HF140" s="195"/>
      <c r="HG140" s="678" t="str">
        <f t="shared" si="49"/>
        <v/>
      </c>
      <c r="HH140" s="144"/>
      <c r="HI140" s="144"/>
      <c r="HJ140" s="144"/>
      <c r="HK140" s="144"/>
      <c r="HL140" s="144"/>
      <c r="HM140" s="144"/>
      <c r="HN140" s="144"/>
      <c r="HO140" s="144"/>
      <c r="HP140" s="144"/>
      <c r="HQ140" s="144"/>
      <c r="HR140" s="144"/>
      <c r="HS140" s="144"/>
      <c r="HT140" s="144"/>
      <c r="HU140" s="144"/>
      <c r="HV140" s="144"/>
      <c r="HW140" s="144"/>
      <c r="HX140" s="144"/>
      <c r="HY140" s="144"/>
      <c r="HZ140" s="144"/>
      <c r="IA140" s="144"/>
      <c r="IB140" s="144"/>
      <c r="IC140" s="144"/>
      <c r="ID140" s="144"/>
      <c r="IE140" s="677" t="str">
        <f t="shared" si="50"/>
        <v/>
      </c>
      <c r="IF140" s="195"/>
      <c r="IG140" s="678" t="str">
        <f t="shared" si="51"/>
        <v/>
      </c>
      <c r="IH140" s="144"/>
      <c r="II140" s="144"/>
      <c r="IJ140" s="144"/>
      <c r="IK140" s="144"/>
      <c r="IL140" s="144"/>
      <c r="IM140" s="144"/>
      <c r="IN140" s="144"/>
      <c r="IO140" s="144"/>
      <c r="IP140" s="144"/>
      <c r="IQ140" s="144"/>
      <c r="IR140" s="144"/>
      <c r="IS140" s="144"/>
      <c r="IT140" s="144"/>
      <c r="IU140" s="144"/>
      <c r="IV140" s="144"/>
      <c r="IW140" s="144"/>
      <c r="IX140" s="144"/>
      <c r="IY140" s="144"/>
      <c r="IZ140" s="144"/>
      <c r="JA140" s="144"/>
      <c r="JB140" s="144"/>
      <c r="JC140" s="144"/>
      <c r="JD140" s="144"/>
      <c r="JE140" s="677" t="str">
        <f t="shared" si="52"/>
        <v/>
      </c>
      <c r="JF140" s="195"/>
      <c r="JG140" s="678" t="str">
        <f t="shared" si="53"/>
        <v/>
      </c>
      <c r="JH140" s="144"/>
      <c r="JI140" s="144"/>
      <c r="JJ140" s="144"/>
      <c r="JK140" s="144"/>
      <c r="JL140" s="144"/>
      <c r="JM140" s="144"/>
      <c r="JN140" s="144"/>
      <c r="JO140" s="144"/>
      <c r="JP140" s="144"/>
      <c r="JQ140" s="144"/>
      <c r="JR140" s="144"/>
      <c r="JS140" s="144"/>
      <c r="JT140" s="144"/>
      <c r="JU140" s="144"/>
      <c r="JV140" s="144"/>
      <c r="JW140" s="144"/>
      <c r="JX140" s="144"/>
      <c r="JY140" s="144"/>
      <c r="JZ140" s="144"/>
      <c r="KA140" s="144"/>
      <c r="KB140" s="144"/>
      <c r="KC140" s="144"/>
      <c r="KD140" s="144"/>
      <c r="KE140" s="677" t="str">
        <f t="shared" si="54"/>
        <v/>
      </c>
    </row>
    <row r="141" spans="2:291" ht="15" customHeight="1">
      <c r="B141" s="310">
        <v>119</v>
      </c>
      <c r="C141" s="303"/>
      <c r="D141" s="675"/>
      <c r="E141" s="144"/>
      <c r="F141" s="144"/>
      <c r="G141" s="678" t="str">
        <f t="shared" si="33"/>
        <v/>
      </c>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677" t="str">
        <f t="shared" si="34"/>
        <v/>
      </c>
      <c r="AF141" s="195"/>
      <c r="AG141" s="678" t="str">
        <f t="shared" si="35"/>
        <v/>
      </c>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677" t="str">
        <f t="shared" si="36"/>
        <v/>
      </c>
      <c r="BF141" s="195"/>
      <c r="BG141" s="678" t="str">
        <f t="shared" si="37"/>
        <v/>
      </c>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677" t="str">
        <f t="shared" si="38"/>
        <v/>
      </c>
      <c r="CF141" s="195"/>
      <c r="CG141" s="678" t="str">
        <f t="shared" si="39"/>
        <v/>
      </c>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677" t="str">
        <f t="shared" si="40"/>
        <v/>
      </c>
      <c r="DF141" s="195"/>
      <c r="DG141" s="678" t="str">
        <f t="shared" si="41"/>
        <v/>
      </c>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144"/>
      <c r="EE141" s="677" t="str">
        <f t="shared" si="42"/>
        <v/>
      </c>
      <c r="EF141" s="195"/>
      <c r="EG141" s="678" t="str">
        <f t="shared" si="43"/>
        <v/>
      </c>
      <c r="EH141" s="144"/>
      <c r="EI141" s="144"/>
      <c r="EJ141" s="144"/>
      <c r="EK141" s="144"/>
      <c r="EL141" s="144"/>
      <c r="EM141" s="144"/>
      <c r="EN141" s="144"/>
      <c r="EO141" s="144"/>
      <c r="EP141" s="144"/>
      <c r="EQ141" s="144"/>
      <c r="ER141" s="144"/>
      <c r="ES141" s="144"/>
      <c r="ET141" s="144"/>
      <c r="EU141" s="144"/>
      <c r="EV141" s="144"/>
      <c r="EW141" s="144"/>
      <c r="EX141" s="144"/>
      <c r="EY141" s="144"/>
      <c r="EZ141" s="144"/>
      <c r="FA141" s="144"/>
      <c r="FB141" s="144"/>
      <c r="FC141" s="144"/>
      <c r="FD141" s="144"/>
      <c r="FE141" s="677" t="str">
        <f t="shared" si="44"/>
        <v/>
      </c>
      <c r="FF141" s="195"/>
      <c r="FG141" s="678" t="str">
        <f t="shared" si="45"/>
        <v/>
      </c>
      <c r="FH141" s="144"/>
      <c r="FI141" s="144"/>
      <c r="FJ141" s="144"/>
      <c r="FK141" s="144"/>
      <c r="FL141" s="144"/>
      <c r="FM141" s="144"/>
      <c r="FN141" s="144"/>
      <c r="FO141" s="144"/>
      <c r="FP141" s="144"/>
      <c r="FQ141" s="144"/>
      <c r="FR141" s="144"/>
      <c r="FS141" s="144"/>
      <c r="FT141" s="144"/>
      <c r="FU141" s="144"/>
      <c r="FV141" s="144"/>
      <c r="FW141" s="144"/>
      <c r="FX141" s="144"/>
      <c r="FY141" s="144"/>
      <c r="FZ141" s="144"/>
      <c r="GA141" s="144"/>
      <c r="GB141" s="144"/>
      <c r="GC141" s="144"/>
      <c r="GD141" s="144"/>
      <c r="GE141" s="677" t="str">
        <f t="shared" si="46"/>
        <v/>
      </c>
      <c r="GF141" s="195"/>
      <c r="GG141" s="678" t="str">
        <f t="shared" si="47"/>
        <v/>
      </c>
      <c r="GH141" s="144"/>
      <c r="GI141" s="144"/>
      <c r="GJ141" s="144"/>
      <c r="GK141" s="144"/>
      <c r="GL141" s="144"/>
      <c r="GM141" s="144"/>
      <c r="GN141" s="144"/>
      <c r="GO141" s="144"/>
      <c r="GP141" s="144"/>
      <c r="GQ141" s="144"/>
      <c r="GR141" s="144"/>
      <c r="GS141" s="144"/>
      <c r="GT141" s="144"/>
      <c r="GU141" s="144"/>
      <c r="GV141" s="144"/>
      <c r="GW141" s="144"/>
      <c r="GX141" s="144"/>
      <c r="GY141" s="144"/>
      <c r="GZ141" s="144"/>
      <c r="HA141" s="144"/>
      <c r="HB141" s="144"/>
      <c r="HC141" s="144"/>
      <c r="HD141" s="144"/>
      <c r="HE141" s="677" t="str">
        <f t="shared" si="48"/>
        <v/>
      </c>
      <c r="HF141" s="195"/>
      <c r="HG141" s="678" t="str">
        <f t="shared" si="49"/>
        <v/>
      </c>
      <c r="HH141" s="144"/>
      <c r="HI141" s="144"/>
      <c r="HJ141" s="144"/>
      <c r="HK141" s="144"/>
      <c r="HL141" s="144"/>
      <c r="HM141" s="144"/>
      <c r="HN141" s="144"/>
      <c r="HO141" s="144"/>
      <c r="HP141" s="144"/>
      <c r="HQ141" s="144"/>
      <c r="HR141" s="144"/>
      <c r="HS141" s="144"/>
      <c r="HT141" s="144"/>
      <c r="HU141" s="144"/>
      <c r="HV141" s="144"/>
      <c r="HW141" s="144"/>
      <c r="HX141" s="144"/>
      <c r="HY141" s="144"/>
      <c r="HZ141" s="144"/>
      <c r="IA141" s="144"/>
      <c r="IB141" s="144"/>
      <c r="IC141" s="144"/>
      <c r="ID141" s="144"/>
      <c r="IE141" s="677" t="str">
        <f t="shared" si="50"/>
        <v/>
      </c>
      <c r="IF141" s="195"/>
      <c r="IG141" s="678" t="str">
        <f t="shared" si="51"/>
        <v/>
      </c>
      <c r="IH141" s="144"/>
      <c r="II141" s="144"/>
      <c r="IJ141" s="144"/>
      <c r="IK141" s="144"/>
      <c r="IL141" s="144"/>
      <c r="IM141" s="144"/>
      <c r="IN141" s="144"/>
      <c r="IO141" s="144"/>
      <c r="IP141" s="144"/>
      <c r="IQ141" s="144"/>
      <c r="IR141" s="144"/>
      <c r="IS141" s="144"/>
      <c r="IT141" s="144"/>
      <c r="IU141" s="144"/>
      <c r="IV141" s="144"/>
      <c r="IW141" s="144"/>
      <c r="IX141" s="144"/>
      <c r="IY141" s="144"/>
      <c r="IZ141" s="144"/>
      <c r="JA141" s="144"/>
      <c r="JB141" s="144"/>
      <c r="JC141" s="144"/>
      <c r="JD141" s="144"/>
      <c r="JE141" s="677" t="str">
        <f t="shared" si="52"/>
        <v/>
      </c>
      <c r="JF141" s="195"/>
      <c r="JG141" s="678" t="str">
        <f t="shared" si="53"/>
        <v/>
      </c>
      <c r="JH141" s="144"/>
      <c r="JI141" s="144"/>
      <c r="JJ141" s="144"/>
      <c r="JK141" s="144"/>
      <c r="JL141" s="144"/>
      <c r="JM141" s="144"/>
      <c r="JN141" s="144"/>
      <c r="JO141" s="144"/>
      <c r="JP141" s="144"/>
      <c r="JQ141" s="144"/>
      <c r="JR141" s="144"/>
      <c r="JS141" s="144"/>
      <c r="JT141" s="144"/>
      <c r="JU141" s="144"/>
      <c r="JV141" s="144"/>
      <c r="JW141" s="144"/>
      <c r="JX141" s="144"/>
      <c r="JY141" s="144"/>
      <c r="JZ141" s="144"/>
      <c r="KA141" s="144"/>
      <c r="KB141" s="144"/>
      <c r="KC141" s="144"/>
      <c r="KD141" s="144"/>
      <c r="KE141" s="677" t="str">
        <f t="shared" si="54"/>
        <v/>
      </c>
    </row>
    <row r="142" spans="2:291" ht="15" customHeight="1">
      <c r="B142" s="310">
        <v>120</v>
      </c>
      <c r="C142" s="303"/>
      <c r="D142" s="675"/>
      <c r="E142" s="144"/>
      <c r="F142" s="144"/>
      <c r="G142" s="678" t="str">
        <f t="shared" si="33"/>
        <v/>
      </c>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677" t="str">
        <f t="shared" si="34"/>
        <v/>
      </c>
      <c r="AF142" s="195"/>
      <c r="AG142" s="678" t="str">
        <f t="shared" si="35"/>
        <v/>
      </c>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677" t="str">
        <f t="shared" si="36"/>
        <v/>
      </c>
      <c r="BF142" s="195"/>
      <c r="BG142" s="678" t="str">
        <f t="shared" si="37"/>
        <v/>
      </c>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677" t="str">
        <f t="shared" si="38"/>
        <v/>
      </c>
      <c r="CF142" s="195"/>
      <c r="CG142" s="678" t="str">
        <f t="shared" si="39"/>
        <v/>
      </c>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677" t="str">
        <f t="shared" si="40"/>
        <v/>
      </c>
      <c r="DF142" s="195"/>
      <c r="DG142" s="678" t="str">
        <f t="shared" si="41"/>
        <v/>
      </c>
      <c r="DH142" s="144"/>
      <c r="DI142" s="144"/>
      <c r="DJ142" s="144"/>
      <c r="DK142" s="144"/>
      <c r="DL142" s="144"/>
      <c r="DM142" s="144"/>
      <c r="DN142" s="144"/>
      <c r="DO142" s="144"/>
      <c r="DP142" s="144"/>
      <c r="DQ142" s="144"/>
      <c r="DR142" s="144"/>
      <c r="DS142" s="144"/>
      <c r="DT142" s="144"/>
      <c r="DU142" s="144"/>
      <c r="DV142" s="144"/>
      <c r="DW142" s="144"/>
      <c r="DX142" s="144"/>
      <c r="DY142" s="144"/>
      <c r="DZ142" s="144"/>
      <c r="EA142" s="144"/>
      <c r="EB142" s="144"/>
      <c r="EC142" s="144"/>
      <c r="ED142" s="144"/>
      <c r="EE142" s="677" t="str">
        <f t="shared" si="42"/>
        <v/>
      </c>
      <c r="EF142" s="195"/>
      <c r="EG142" s="678" t="str">
        <f t="shared" si="43"/>
        <v/>
      </c>
      <c r="EH142" s="144"/>
      <c r="EI142" s="144"/>
      <c r="EJ142" s="144"/>
      <c r="EK142" s="144"/>
      <c r="EL142" s="144"/>
      <c r="EM142" s="144"/>
      <c r="EN142" s="144"/>
      <c r="EO142" s="144"/>
      <c r="EP142" s="144"/>
      <c r="EQ142" s="144"/>
      <c r="ER142" s="144"/>
      <c r="ES142" s="144"/>
      <c r="ET142" s="144"/>
      <c r="EU142" s="144"/>
      <c r="EV142" s="144"/>
      <c r="EW142" s="144"/>
      <c r="EX142" s="144"/>
      <c r="EY142" s="144"/>
      <c r="EZ142" s="144"/>
      <c r="FA142" s="144"/>
      <c r="FB142" s="144"/>
      <c r="FC142" s="144"/>
      <c r="FD142" s="144"/>
      <c r="FE142" s="677" t="str">
        <f t="shared" si="44"/>
        <v/>
      </c>
      <c r="FF142" s="195"/>
      <c r="FG142" s="678" t="str">
        <f t="shared" si="45"/>
        <v/>
      </c>
      <c r="FH142" s="144"/>
      <c r="FI142" s="144"/>
      <c r="FJ142" s="144"/>
      <c r="FK142" s="144"/>
      <c r="FL142" s="144"/>
      <c r="FM142" s="144"/>
      <c r="FN142" s="144"/>
      <c r="FO142" s="144"/>
      <c r="FP142" s="144"/>
      <c r="FQ142" s="144"/>
      <c r="FR142" s="144"/>
      <c r="FS142" s="144"/>
      <c r="FT142" s="144"/>
      <c r="FU142" s="144"/>
      <c r="FV142" s="144"/>
      <c r="FW142" s="144"/>
      <c r="FX142" s="144"/>
      <c r="FY142" s="144"/>
      <c r="FZ142" s="144"/>
      <c r="GA142" s="144"/>
      <c r="GB142" s="144"/>
      <c r="GC142" s="144"/>
      <c r="GD142" s="144"/>
      <c r="GE142" s="677" t="str">
        <f t="shared" si="46"/>
        <v/>
      </c>
      <c r="GF142" s="195"/>
      <c r="GG142" s="678" t="str">
        <f t="shared" si="47"/>
        <v/>
      </c>
      <c r="GH142" s="144"/>
      <c r="GI142" s="144"/>
      <c r="GJ142" s="144"/>
      <c r="GK142" s="144"/>
      <c r="GL142" s="144"/>
      <c r="GM142" s="144"/>
      <c r="GN142" s="144"/>
      <c r="GO142" s="144"/>
      <c r="GP142" s="144"/>
      <c r="GQ142" s="144"/>
      <c r="GR142" s="144"/>
      <c r="GS142" s="144"/>
      <c r="GT142" s="144"/>
      <c r="GU142" s="144"/>
      <c r="GV142" s="144"/>
      <c r="GW142" s="144"/>
      <c r="GX142" s="144"/>
      <c r="GY142" s="144"/>
      <c r="GZ142" s="144"/>
      <c r="HA142" s="144"/>
      <c r="HB142" s="144"/>
      <c r="HC142" s="144"/>
      <c r="HD142" s="144"/>
      <c r="HE142" s="677" t="str">
        <f t="shared" si="48"/>
        <v/>
      </c>
      <c r="HF142" s="195"/>
      <c r="HG142" s="678" t="str">
        <f t="shared" si="49"/>
        <v/>
      </c>
      <c r="HH142" s="144"/>
      <c r="HI142" s="144"/>
      <c r="HJ142" s="144"/>
      <c r="HK142" s="144"/>
      <c r="HL142" s="144"/>
      <c r="HM142" s="144"/>
      <c r="HN142" s="144"/>
      <c r="HO142" s="144"/>
      <c r="HP142" s="144"/>
      <c r="HQ142" s="144"/>
      <c r="HR142" s="144"/>
      <c r="HS142" s="144"/>
      <c r="HT142" s="144"/>
      <c r="HU142" s="144"/>
      <c r="HV142" s="144"/>
      <c r="HW142" s="144"/>
      <c r="HX142" s="144"/>
      <c r="HY142" s="144"/>
      <c r="HZ142" s="144"/>
      <c r="IA142" s="144"/>
      <c r="IB142" s="144"/>
      <c r="IC142" s="144"/>
      <c r="ID142" s="144"/>
      <c r="IE142" s="677" t="str">
        <f t="shared" si="50"/>
        <v/>
      </c>
      <c r="IF142" s="195"/>
      <c r="IG142" s="678" t="str">
        <f t="shared" si="51"/>
        <v/>
      </c>
      <c r="IH142" s="144"/>
      <c r="II142" s="144"/>
      <c r="IJ142" s="144"/>
      <c r="IK142" s="144"/>
      <c r="IL142" s="144"/>
      <c r="IM142" s="144"/>
      <c r="IN142" s="144"/>
      <c r="IO142" s="144"/>
      <c r="IP142" s="144"/>
      <c r="IQ142" s="144"/>
      <c r="IR142" s="144"/>
      <c r="IS142" s="144"/>
      <c r="IT142" s="144"/>
      <c r="IU142" s="144"/>
      <c r="IV142" s="144"/>
      <c r="IW142" s="144"/>
      <c r="IX142" s="144"/>
      <c r="IY142" s="144"/>
      <c r="IZ142" s="144"/>
      <c r="JA142" s="144"/>
      <c r="JB142" s="144"/>
      <c r="JC142" s="144"/>
      <c r="JD142" s="144"/>
      <c r="JE142" s="677" t="str">
        <f t="shared" si="52"/>
        <v/>
      </c>
      <c r="JF142" s="195"/>
      <c r="JG142" s="678" t="str">
        <f t="shared" si="53"/>
        <v/>
      </c>
      <c r="JH142" s="144"/>
      <c r="JI142" s="144"/>
      <c r="JJ142" s="144"/>
      <c r="JK142" s="144"/>
      <c r="JL142" s="144"/>
      <c r="JM142" s="144"/>
      <c r="JN142" s="144"/>
      <c r="JO142" s="144"/>
      <c r="JP142" s="144"/>
      <c r="JQ142" s="144"/>
      <c r="JR142" s="144"/>
      <c r="JS142" s="144"/>
      <c r="JT142" s="144"/>
      <c r="JU142" s="144"/>
      <c r="JV142" s="144"/>
      <c r="JW142" s="144"/>
      <c r="JX142" s="144"/>
      <c r="JY142" s="144"/>
      <c r="JZ142" s="144"/>
      <c r="KA142" s="144"/>
      <c r="KB142" s="144"/>
      <c r="KC142" s="144"/>
      <c r="KD142" s="144"/>
      <c r="KE142" s="677" t="str">
        <f t="shared" si="54"/>
        <v/>
      </c>
    </row>
    <row r="143" spans="2:291" ht="15" customHeight="1">
      <c r="B143" s="310">
        <v>121</v>
      </c>
      <c r="C143" s="303"/>
      <c r="D143" s="675"/>
      <c r="E143" s="144"/>
      <c r="F143" s="144"/>
      <c r="G143" s="678" t="str">
        <f t="shared" si="33"/>
        <v/>
      </c>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677" t="str">
        <f t="shared" si="34"/>
        <v/>
      </c>
      <c r="AF143" s="195"/>
      <c r="AG143" s="678" t="str">
        <f t="shared" si="35"/>
        <v/>
      </c>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677" t="str">
        <f t="shared" si="36"/>
        <v/>
      </c>
      <c r="BF143" s="195"/>
      <c r="BG143" s="678" t="str">
        <f t="shared" si="37"/>
        <v/>
      </c>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677" t="str">
        <f t="shared" si="38"/>
        <v/>
      </c>
      <c r="CF143" s="195"/>
      <c r="CG143" s="678" t="str">
        <f t="shared" si="39"/>
        <v/>
      </c>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677" t="str">
        <f t="shared" si="40"/>
        <v/>
      </c>
      <c r="DF143" s="195"/>
      <c r="DG143" s="678" t="str">
        <f t="shared" si="41"/>
        <v/>
      </c>
      <c r="DH143" s="144"/>
      <c r="DI143" s="144"/>
      <c r="DJ143" s="144"/>
      <c r="DK143" s="144"/>
      <c r="DL143" s="144"/>
      <c r="DM143" s="144"/>
      <c r="DN143" s="144"/>
      <c r="DO143" s="144"/>
      <c r="DP143" s="144"/>
      <c r="DQ143" s="144"/>
      <c r="DR143" s="144"/>
      <c r="DS143" s="144"/>
      <c r="DT143" s="144"/>
      <c r="DU143" s="144"/>
      <c r="DV143" s="144"/>
      <c r="DW143" s="144"/>
      <c r="DX143" s="144"/>
      <c r="DY143" s="144"/>
      <c r="DZ143" s="144"/>
      <c r="EA143" s="144"/>
      <c r="EB143" s="144"/>
      <c r="EC143" s="144"/>
      <c r="ED143" s="144"/>
      <c r="EE143" s="677" t="str">
        <f t="shared" si="42"/>
        <v/>
      </c>
      <c r="EF143" s="195"/>
      <c r="EG143" s="678" t="str">
        <f t="shared" si="43"/>
        <v/>
      </c>
      <c r="EH143" s="144"/>
      <c r="EI143" s="144"/>
      <c r="EJ143" s="144"/>
      <c r="EK143" s="144"/>
      <c r="EL143" s="144"/>
      <c r="EM143" s="144"/>
      <c r="EN143" s="144"/>
      <c r="EO143" s="144"/>
      <c r="EP143" s="144"/>
      <c r="EQ143" s="144"/>
      <c r="ER143" s="144"/>
      <c r="ES143" s="144"/>
      <c r="ET143" s="144"/>
      <c r="EU143" s="144"/>
      <c r="EV143" s="144"/>
      <c r="EW143" s="144"/>
      <c r="EX143" s="144"/>
      <c r="EY143" s="144"/>
      <c r="EZ143" s="144"/>
      <c r="FA143" s="144"/>
      <c r="FB143" s="144"/>
      <c r="FC143" s="144"/>
      <c r="FD143" s="144"/>
      <c r="FE143" s="677" t="str">
        <f t="shared" si="44"/>
        <v/>
      </c>
      <c r="FF143" s="195"/>
      <c r="FG143" s="678" t="str">
        <f t="shared" si="45"/>
        <v/>
      </c>
      <c r="FH143" s="144"/>
      <c r="FI143" s="144"/>
      <c r="FJ143" s="144"/>
      <c r="FK143" s="144"/>
      <c r="FL143" s="144"/>
      <c r="FM143" s="144"/>
      <c r="FN143" s="144"/>
      <c r="FO143" s="144"/>
      <c r="FP143" s="144"/>
      <c r="FQ143" s="144"/>
      <c r="FR143" s="144"/>
      <c r="FS143" s="144"/>
      <c r="FT143" s="144"/>
      <c r="FU143" s="144"/>
      <c r="FV143" s="144"/>
      <c r="FW143" s="144"/>
      <c r="FX143" s="144"/>
      <c r="FY143" s="144"/>
      <c r="FZ143" s="144"/>
      <c r="GA143" s="144"/>
      <c r="GB143" s="144"/>
      <c r="GC143" s="144"/>
      <c r="GD143" s="144"/>
      <c r="GE143" s="677" t="str">
        <f t="shared" si="46"/>
        <v/>
      </c>
      <c r="GF143" s="195"/>
      <c r="GG143" s="678" t="str">
        <f t="shared" si="47"/>
        <v/>
      </c>
      <c r="GH143" s="144"/>
      <c r="GI143" s="144"/>
      <c r="GJ143" s="144"/>
      <c r="GK143" s="144"/>
      <c r="GL143" s="144"/>
      <c r="GM143" s="144"/>
      <c r="GN143" s="144"/>
      <c r="GO143" s="144"/>
      <c r="GP143" s="144"/>
      <c r="GQ143" s="144"/>
      <c r="GR143" s="144"/>
      <c r="GS143" s="144"/>
      <c r="GT143" s="144"/>
      <c r="GU143" s="144"/>
      <c r="GV143" s="144"/>
      <c r="GW143" s="144"/>
      <c r="GX143" s="144"/>
      <c r="GY143" s="144"/>
      <c r="GZ143" s="144"/>
      <c r="HA143" s="144"/>
      <c r="HB143" s="144"/>
      <c r="HC143" s="144"/>
      <c r="HD143" s="144"/>
      <c r="HE143" s="677" t="str">
        <f t="shared" si="48"/>
        <v/>
      </c>
      <c r="HF143" s="195"/>
      <c r="HG143" s="678" t="str">
        <f t="shared" si="49"/>
        <v/>
      </c>
      <c r="HH143" s="144"/>
      <c r="HI143" s="144"/>
      <c r="HJ143" s="144"/>
      <c r="HK143" s="144"/>
      <c r="HL143" s="144"/>
      <c r="HM143" s="144"/>
      <c r="HN143" s="144"/>
      <c r="HO143" s="144"/>
      <c r="HP143" s="144"/>
      <c r="HQ143" s="144"/>
      <c r="HR143" s="144"/>
      <c r="HS143" s="144"/>
      <c r="HT143" s="144"/>
      <c r="HU143" s="144"/>
      <c r="HV143" s="144"/>
      <c r="HW143" s="144"/>
      <c r="HX143" s="144"/>
      <c r="HY143" s="144"/>
      <c r="HZ143" s="144"/>
      <c r="IA143" s="144"/>
      <c r="IB143" s="144"/>
      <c r="IC143" s="144"/>
      <c r="ID143" s="144"/>
      <c r="IE143" s="677" t="str">
        <f t="shared" si="50"/>
        <v/>
      </c>
      <c r="IF143" s="195"/>
      <c r="IG143" s="678" t="str">
        <f t="shared" si="51"/>
        <v/>
      </c>
      <c r="IH143" s="144"/>
      <c r="II143" s="144"/>
      <c r="IJ143" s="144"/>
      <c r="IK143" s="144"/>
      <c r="IL143" s="144"/>
      <c r="IM143" s="144"/>
      <c r="IN143" s="144"/>
      <c r="IO143" s="144"/>
      <c r="IP143" s="144"/>
      <c r="IQ143" s="144"/>
      <c r="IR143" s="144"/>
      <c r="IS143" s="144"/>
      <c r="IT143" s="144"/>
      <c r="IU143" s="144"/>
      <c r="IV143" s="144"/>
      <c r="IW143" s="144"/>
      <c r="IX143" s="144"/>
      <c r="IY143" s="144"/>
      <c r="IZ143" s="144"/>
      <c r="JA143" s="144"/>
      <c r="JB143" s="144"/>
      <c r="JC143" s="144"/>
      <c r="JD143" s="144"/>
      <c r="JE143" s="677" t="str">
        <f t="shared" si="52"/>
        <v/>
      </c>
      <c r="JF143" s="195"/>
      <c r="JG143" s="678" t="str">
        <f t="shared" si="53"/>
        <v/>
      </c>
      <c r="JH143" s="144"/>
      <c r="JI143" s="144"/>
      <c r="JJ143" s="144"/>
      <c r="JK143" s="144"/>
      <c r="JL143" s="144"/>
      <c r="JM143" s="144"/>
      <c r="JN143" s="144"/>
      <c r="JO143" s="144"/>
      <c r="JP143" s="144"/>
      <c r="JQ143" s="144"/>
      <c r="JR143" s="144"/>
      <c r="JS143" s="144"/>
      <c r="JT143" s="144"/>
      <c r="JU143" s="144"/>
      <c r="JV143" s="144"/>
      <c r="JW143" s="144"/>
      <c r="JX143" s="144"/>
      <c r="JY143" s="144"/>
      <c r="JZ143" s="144"/>
      <c r="KA143" s="144"/>
      <c r="KB143" s="144"/>
      <c r="KC143" s="144"/>
      <c r="KD143" s="144"/>
      <c r="KE143" s="677" t="str">
        <f t="shared" si="54"/>
        <v/>
      </c>
    </row>
    <row r="144" spans="2:291" ht="15" customHeight="1">
      <c r="B144" s="310">
        <v>122</v>
      </c>
      <c r="C144" s="303"/>
      <c r="D144" s="675"/>
      <c r="E144" s="144"/>
      <c r="F144" s="144"/>
      <c r="G144" s="678" t="str">
        <f t="shared" si="33"/>
        <v/>
      </c>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677" t="str">
        <f t="shared" si="34"/>
        <v/>
      </c>
      <c r="AF144" s="195"/>
      <c r="AG144" s="678" t="str">
        <f t="shared" si="35"/>
        <v/>
      </c>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677" t="str">
        <f t="shared" si="36"/>
        <v/>
      </c>
      <c r="BF144" s="195"/>
      <c r="BG144" s="678" t="str">
        <f t="shared" si="37"/>
        <v/>
      </c>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677" t="str">
        <f t="shared" si="38"/>
        <v/>
      </c>
      <c r="CF144" s="195"/>
      <c r="CG144" s="678" t="str">
        <f t="shared" si="39"/>
        <v/>
      </c>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677" t="str">
        <f t="shared" si="40"/>
        <v/>
      </c>
      <c r="DF144" s="195"/>
      <c r="DG144" s="678" t="str">
        <f t="shared" si="41"/>
        <v/>
      </c>
      <c r="DH144" s="144"/>
      <c r="DI144" s="144"/>
      <c r="DJ144" s="144"/>
      <c r="DK144" s="144"/>
      <c r="DL144" s="144"/>
      <c r="DM144" s="144"/>
      <c r="DN144" s="144"/>
      <c r="DO144" s="144"/>
      <c r="DP144" s="144"/>
      <c r="DQ144" s="144"/>
      <c r="DR144" s="144"/>
      <c r="DS144" s="144"/>
      <c r="DT144" s="144"/>
      <c r="DU144" s="144"/>
      <c r="DV144" s="144"/>
      <c r="DW144" s="144"/>
      <c r="DX144" s="144"/>
      <c r="DY144" s="144"/>
      <c r="DZ144" s="144"/>
      <c r="EA144" s="144"/>
      <c r="EB144" s="144"/>
      <c r="EC144" s="144"/>
      <c r="ED144" s="144"/>
      <c r="EE144" s="677" t="str">
        <f t="shared" si="42"/>
        <v/>
      </c>
      <c r="EF144" s="195"/>
      <c r="EG144" s="678" t="str">
        <f t="shared" si="43"/>
        <v/>
      </c>
      <c r="EH144" s="144"/>
      <c r="EI144" s="144"/>
      <c r="EJ144" s="144"/>
      <c r="EK144" s="144"/>
      <c r="EL144" s="144"/>
      <c r="EM144" s="144"/>
      <c r="EN144" s="144"/>
      <c r="EO144" s="144"/>
      <c r="EP144" s="144"/>
      <c r="EQ144" s="144"/>
      <c r="ER144" s="144"/>
      <c r="ES144" s="144"/>
      <c r="ET144" s="144"/>
      <c r="EU144" s="144"/>
      <c r="EV144" s="144"/>
      <c r="EW144" s="144"/>
      <c r="EX144" s="144"/>
      <c r="EY144" s="144"/>
      <c r="EZ144" s="144"/>
      <c r="FA144" s="144"/>
      <c r="FB144" s="144"/>
      <c r="FC144" s="144"/>
      <c r="FD144" s="144"/>
      <c r="FE144" s="677" t="str">
        <f t="shared" si="44"/>
        <v/>
      </c>
      <c r="FF144" s="195"/>
      <c r="FG144" s="678" t="str">
        <f t="shared" si="45"/>
        <v/>
      </c>
      <c r="FH144" s="144"/>
      <c r="FI144" s="144"/>
      <c r="FJ144" s="144"/>
      <c r="FK144" s="144"/>
      <c r="FL144" s="144"/>
      <c r="FM144" s="144"/>
      <c r="FN144" s="144"/>
      <c r="FO144" s="144"/>
      <c r="FP144" s="144"/>
      <c r="FQ144" s="144"/>
      <c r="FR144" s="144"/>
      <c r="FS144" s="144"/>
      <c r="FT144" s="144"/>
      <c r="FU144" s="144"/>
      <c r="FV144" s="144"/>
      <c r="FW144" s="144"/>
      <c r="FX144" s="144"/>
      <c r="FY144" s="144"/>
      <c r="FZ144" s="144"/>
      <c r="GA144" s="144"/>
      <c r="GB144" s="144"/>
      <c r="GC144" s="144"/>
      <c r="GD144" s="144"/>
      <c r="GE144" s="677" t="str">
        <f t="shared" si="46"/>
        <v/>
      </c>
      <c r="GF144" s="195"/>
      <c r="GG144" s="678" t="str">
        <f t="shared" si="47"/>
        <v/>
      </c>
      <c r="GH144" s="144"/>
      <c r="GI144" s="144"/>
      <c r="GJ144" s="144"/>
      <c r="GK144" s="144"/>
      <c r="GL144" s="144"/>
      <c r="GM144" s="144"/>
      <c r="GN144" s="144"/>
      <c r="GO144" s="144"/>
      <c r="GP144" s="144"/>
      <c r="GQ144" s="144"/>
      <c r="GR144" s="144"/>
      <c r="GS144" s="144"/>
      <c r="GT144" s="144"/>
      <c r="GU144" s="144"/>
      <c r="GV144" s="144"/>
      <c r="GW144" s="144"/>
      <c r="GX144" s="144"/>
      <c r="GY144" s="144"/>
      <c r="GZ144" s="144"/>
      <c r="HA144" s="144"/>
      <c r="HB144" s="144"/>
      <c r="HC144" s="144"/>
      <c r="HD144" s="144"/>
      <c r="HE144" s="677" t="str">
        <f t="shared" si="48"/>
        <v/>
      </c>
      <c r="HF144" s="195"/>
      <c r="HG144" s="678" t="str">
        <f t="shared" si="49"/>
        <v/>
      </c>
      <c r="HH144" s="144"/>
      <c r="HI144" s="144"/>
      <c r="HJ144" s="144"/>
      <c r="HK144" s="144"/>
      <c r="HL144" s="144"/>
      <c r="HM144" s="144"/>
      <c r="HN144" s="144"/>
      <c r="HO144" s="144"/>
      <c r="HP144" s="144"/>
      <c r="HQ144" s="144"/>
      <c r="HR144" s="144"/>
      <c r="HS144" s="144"/>
      <c r="HT144" s="144"/>
      <c r="HU144" s="144"/>
      <c r="HV144" s="144"/>
      <c r="HW144" s="144"/>
      <c r="HX144" s="144"/>
      <c r="HY144" s="144"/>
      <c r="HZ144" s="144"/>
      <c r="IA144" s="144"/>
      <c r="IB144" s="144"/>
      <c r="IC144" s="144"/>
      <c r="ID144" s="144"/>
      <c r="IE144" s="677" t="str">
        <f t="shared" si="50"/>
        <v/>
      </c>
      <c r="IF144" s="195"/>
      <c r="IG144" s="678" t="str">
        <f t="shared" si="51"/>
        <v/>
      </c>
      <c r="IH144" s="144"/>
      <c r="II144" s="144"/>
      <c r="IJ144" s="144"/>
      <c r="IK144" s="144"/>
      <c r="IL144" s="144"/>
      <c r="IM144" s="144"/>
      <c r="IN144" s="144"/>
      <c r="IO144" s="144"/>
      <c r="IP144" s="144"/>
      <c r="IQ144" s="144"/>
      <c r="IR144" s="144"/>
      <c r="IS144" s="144"/>
      <c r="IT144" s="144"/>
      <c r="IU144" s="144"/>
      <c r="IV144" s="144"/>
      <c r="IW144" s="144"/>
      <c r="IX144" s="144"/>
      <c r="IY144" s="144"/>
      <c r="IZ144" s="144"/>
      <c r="JA144" s="144"/>
      <c r="JB144" s="144"/>
      <c r="JC144" s="144"/>
      <c r="JD144" s="144"/>
      <c r="JE144" s="677" t="str">
        <f t="shared" si="52"/>
        <v/>
      </c>
      <c r="JF144" s="195"/>
      <c r="JG144" s="678" t="str">
        <f t="shared" si="53"/>
        <v/>
      </c>
      <c r="JH144" s="144"/>
      <c r="JI144" s="144"/>
      <c r="JJ144" s="144"/>
      <c r="JK144" s="144"/>
      <c r="JL144" s="144"/>
      <c r="JM144" s="144"/>
      <c r="JN144" s="144"/>
      <c r="JO144" s="144"/>
      <c r="JP144" s="144"/>
      <c r="JQ144" s="144"/>
      <c r="JR144" s="144"/>
      <c r="JS144" s="144"/>
      <c r="JT144" s="144"/>
      <c r="JU144" s="144"/>
      <c r="JV144" s="144"/>
      <c r="JW144" s="144"/>
      <c r="JX144" s="144"/>
      <c r="JY144" s="144"/>
      <c r="JZ144" s="144"/>
      <c r="KA144" s="144"/>
      <c r="KB144" s="144"/>
      <c r="KC144" s="144"/>
      <c r="KD144" s="144"/>
      <c r="KE144" s="677" t="str">
        <f t="shared" si="54"/>
        <v/>
      </c>
    </row>
    <row r="145" spans="2:291" ht="15" customHeight="1">
      <c r="B145" s="310">
        <v>123</v>
      </c>
      <c r="C145" s="303"/>
      <c r="D145" s="675"/>
      <c r="E145" s="144"/>
      <c r="F145" s="144"/>
      <c r="G145" s="678" t="str">
        <f t="shared" si="33"/>
        <v/>
      </c>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677" t="str">
        <f t="shared" si="34"/>
        <v/>
      </c>
      <c r="AF145" s="195"/>
      <c r="AG145" s="678" t="str">
        <f t="shared" si="35"/>
        <v/>
      </c>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677" t="str">
        <f t="shared" si="36"/>
        <v/>
      </c>
      <c r="BF145" s="195"/>
      <c r="BG145" s="678" t="str">
        <f t="shared" si="37"/>
        <v/>
      </c>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677" t="str">
        <f t="shared" si="38"/>
        <v/>
      </c>
      <c r="CF145" s="195"/>
      <c r="CG145" s="678" t="str">
        <f t="shared" si="39"/>
        <v/>
      </c>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677" t="str">
        <f t="shared" si="40"/>
        <v/>
      </c>
      <c r="DF145" s="195"/>
      <c r="DG145" s="678" t="str">
        <f t="shared" si="41"/>
        <v/>
      </c>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144"/>
      <c r="EE145" s="677" t="str">
        <f t="shared" si="42"/>
        <v/>
      </c>
      <c r="EF145" s="195"/>
      <c r="EG145" s="678" t="str">
        <f t="shared" si="43"/>
        <v/>
      </c>
      <c r="EH145" s="144"/>
      <c r="EI145" s="144"/>
      <c r="EJ145" s="144"/>
      <c r="EK145" s="144"/>
      <c r="EL145" s="144"/>
      <c r="EM145" s="144"/>
      <c r="EN145" s="144"/>
      <c r="EO145" s="144"/>
      <c r="EP145" s="144"/>
      <c r="EQ145" s="144"/>
      <c r="ER145" s="144"/>
      <c r="ES145" s="144"/>
      <c r="ET145" s="144"/>
      <c r="EU145" s="144"/>
      <c r="EV145" s="144"/>
      <c r="EW145" s="144"/>
      <c r="EX145" s="144"/>
      <c r="EY145" s="144"/>
      <c r="EZ145" s="144"/>
      <c r="FA145" s="144"/>
      <c r="FB145" s="144"/>
      <c r="FC145" s="144"/>
      <c r="FD145" s="144"/>
      <c r="FE145" s="677" t="str">
        <f t="shared" si="44"/>
        <v/>
      </c>
      <c r="FF145" s="195"/>
      <c r="FG145" s="678" t="str">
        <f t="shared" si="45"/>
        <v/>
      </c>
      <c r="FH145" s="144"/>
      <c r="FI145" s="144"/>
      <c r="FJ145" s="144"/>
      <c r="FK145" s="144"/>
      <c r="FL145" s="144"/>
      <c r="FM145" s="144"/>
      <c r="FN145" s="144"/>
      <c r="FO145" s="144"/>
      <c r="FP145" s="144"/>
      <c r="FQ145" s="144"/>
      <c r="FR145" s="144"/>
      <c r="FS145" s="144"/>
      <c r="FT145" s="144"/>
      <c r="FU145" s="144"/>
      <c r="FV145" s="144"/>
      <c r="FW145" s="144"/>
      <c r="FX145" s="144"/>
      <c r="FY145" s="144"/>
      <c r="FZ145" s="144"/>
      <c r="GA145" s="144"/>
      <c r="GB145" s="144"/>
      <c r="GC145" s="144"/>
      <c r="GD145" s="144"/>
      <c r="GE145" s="677" t="str">
        <f t="shared" si="46"/>
        <v/>
      </c>
      <c r="GF145" s="195"/>
      <c r="GG145" s="678" t="str">
        <f t="shared" si="47"/>
        <v/>
      </c>
      <c r="GH145" s="144"/>
      <c r="GI145" s="144"/>
      <c r="GJ145" s="144"/>
      <c r="GK145" s="144"/>
      <c r="GL145" s="144"/>
      <c r="GM145" s="144"/>
      <c r="GN145" s="144"/>
      <c r="GO145" s="144"/>
      <c r="GP145" s="144"/>
      <c r="GQ145" s="144"/>
      <c r="GR145" s="144"/>
      <c r="GS145" s="144"/>
      <c r="GT145" s="144"/>
      <c r="GU145" s="144"/>
      <c r="GV145" s="144"/>
      <c r="GW145" s="144"/>
      <c r="GX145" s="144"/>
      <c r="GY145" s="144"/>
      <c r="GZ145" s="144"/>
      <c r="HA145" s="144"/>
      <c r="HB145" s="144"/>
      <c r="HC145" s="144"/>
      <c r="HD145" s="144"/>
      <c r="HE145" s="677" t="str">
        <f t="shared" si="48"/>
        <v/>
      </c>
      <c r="HF145" s="195"/>
      <c r="HG145" s="678" t="str">
        <f t="shared" si="49"/>
        <v/>
      </c>
      <c r="HH145" s="144"/>
      <c r="HI145" s="144"/>
      <c r="HJ145" s="144"/>
      <c r="HK145" s="144"/>
      <c r="HL145" s="144"/>
      <c r="HM145" s="144"/>
      <c r="HN145" s="144"/>
      <c r="HO145" s="144"/>
      <c r="HP145" s="144"/>
      <c r="HQ145" s="144"/>
      <c r="HR145" s="144"/>
      <c r="HS145" s="144"/>
      <c r="HT145" s="144"/>
      <c r="HU145" s="144"/>
      <c r="HV145" s="144"/>
      <c r="HW145" s="144"/>
      <c r="HX145" s="144"/>
      <c r="HY145" s="144"/>
      <c r="HZ145" s="144"/>
      <c r="IA145" s="144"/>
      <c r="IB145" s="144"/>
      <c r="IC145" s="144"/>
      <c r="ID145" s="144"/>
      <c r="IE145" s="677" t="str">
        <f t="shared" si="50"/>
        <v/>
      </c>
      <c r="IF145" s="195"/>
      <c r="IG145" s="678" t="str">
        <f t="shared" si="51"/>
        <v/>
      </c>
      <c r="IH145" s="144"/>
      <c r="II145" s="144"/>
      <c r="IJ145" s="144"/>
      <c r="IK145" s="144"/>
      <c r="IL145" s="144"/>
      <c r="IM145" s="144"/>
      <c r="IN145" s="144"/>
      <c r="IO145" s="144"/>
      <c r="IP145" s="144"/>
      <c r="IQ145" s="144"/>
      <c r="IR145" s="144"/>
      <c r="IS145" s="144"/>
      <c r="IT145" s="144"/>
      <c r="IU145" s="144"/>
      <c r="IV145" s="144"/>
      <c r="IW145" s="144"/>
      <c r="IX145" s="144"/>
      <c r="IY145" s="144"/>
      <c r="IZ145" s="144"/>
      <c r="JA145" s="144"/>
      <c r="JB145" s="144"/>
      <c r="JC145" s="144"/>
      <c r="JD145" s="144"/>
      <c r="JE145" s="677" t="str">
        <f t="shared" si="52"/>
        <v/>
      </c>
      <c r="JF145" s="195"/>
      <c r="JG145" s="678" t="str">
        <f t="shared" si="53"/>
        <v/>
      </c>
      <c r="JH145" s="144"/>
      <c r="JI145" s="144"/>
      <c r="JJ145" s="144"/>
      <c r="JK145" s="144"/>
      <c r="JL145" s="144"/>
      <c r="JM145" s="144"/>
      <c r="JN145" s="144"/>
      <c r="JO145" s="144"/>
      <c r="JP145" s="144"/>
      <c r="JQ145" s="144"/>
      <c r="JR145" s="144"/>
      <c r="JS145" s="144"/>
      <c r="JT145" s="144"/>
      <c r="JU145" s="144"/>
      <c r="JV145" s="144"/>
      <c r="JW145" s="144"/>
      <c r="JX145" s="144"/>
      <c r="JY145" s="144"/>
      <c r="JZ145" s="144"/>
      <c r="KA145" s="144"/>
      <c r="KB145" s="144"/>
      <c r="KC145" s="144"/>
      <c r="KD145" s="144"/>
      <c r="KE145" s="677" t="str">
        <f t="shared" si="54"/>
        <v/>
      </c>
    </row>
    <row r="146" spans="2:291" ht="15" customHeight="1">
      <c r="B146" s="310">
        <v>124</v>
      </c>
      <c r="C146" s="303"/>
      <c r="D146" s="675"/>
      <c r="E146" s="144"/>
      <c r="F146" s="144"/>
      <c r="G146" s="678" t="str">
        <f t="shared" si="33"/>
        <v/>
      </c>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677" t="str">
        <f t="shared" si="34"/>
        <v/>
      </c>
      <c r="AF146" s="195"/>
      <c r="AG146" s="678" t="str">
        <f t="shared" si="35"/>
        <v/>
      </c>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677" t="str">
        <f t="shared" si="36"/>
        <v/>
      </c>
      <c r="BF146" s="195"/>
      <c r="BG146" s="678" t="str">
        <f t="shared" si="37"/>
        <v/>
      </c>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677" t="str">
        <f t="shared" si="38"/>
        <v/>
      </c>
      <c r="CF146" s="195"/>
      <c r="CG146" s="678" t="str">
        <f t="shared" si="39"/>
        <v/>
      </c>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677" t="str">
        <f t="shared" si="40"/>
        <v/>
      </c>
      <c r="DF146" s="195"/>
      <c r="DG146" s="678" t="str">
        <f t="shared" si="41"/>
        <v/>
      </c>
      <c r="DH146" s="144"/>
      <c r="DI146" s="144"/>
      <c r="DJ146" s="144"/>
      <c r="DK146" s="144"/>
      <c r="DL146" s="144"/>
      <c r="DM146" s="144"/>
      <c r="DN146" s="144"/>
      <c r="DO146" s="144"/>
      <c r="DP146" s="144"/>
      <c r="DQ146" s="144"/>
      <c r="DR146" s="144"/>
      <c r="DS146" s="144"/>
      <c r="DT146" s="144"/>
      <c r="DU146" s="144"/>
      <c r="DV146" s="144"/>
      <c r="DW146" s="144"/>
      <c r="DX146" s="144"/>
      <c r="DY146" s="144"/>
      <c r="DZ146" s="144"/>
      <c r="EA146" s="144"/>
      <c r="EB146" s="144"/>
      <c r="EC146" s="144"/>
      <c r="ED146" s="144"/>
      <c r="EE146" s="677" t="str">
        <f t="shared" si="42"/>
        <v/>
      </c>
      <c r="EF146" s="195"/>
      <c r="EG146" s="678" t="str">
        <f t="shared" si="43"/>
        <v/>
      </c>
      <c r="EH146" s="144"/>
      <c r="EI146" s="144"/>
      <c r="EJ146" s="144"/>
      <c r="EK146" s="144"/>
      <c r="EL146" s="144"/>
      <c r="EM146" s="144"/>
      <c r="EN146" s="144"/>
      <c r="EO146" s="144"/>
      <c r="EP146" s="144"/>
      <c r="EQ146" s="144"/>
      <c r="ER146" s="144"/>
      <c r="ES146" s="144"/>
      <c r="ET146" s="144"/>
      <c r="EU146" s="144"/>
      <c r="EV146" s="144"/>
      <c r="EW146" s="144"/>
      <c r="EX146" s="144"/>
      <c r="EY146" s="144"/>
      <c r="EZ146" s="144"/>
      <c r="FA146" s="144"/>
      <c r="FB146" s="144"/>
      <c r="FC146" s="144"/>
      <c r="FD146" s="144"/>
      <c r="FE146" s="677" t="str">
        <f t="shared" si="44"/>
        <v/>
      </c>
      <c r="FF146" s="195"/>
      <c r="FG146" s="678" t="str">
        <f t="shared" si="45"/>
        <v/>
      </c>
      <c r="FH146" s="144"/>
      <c r="FI146" s="144"/>
      <c r="FJ146" s="144"/>
      <c r="FK146" s="144"/>
      <c r="FL146" s="144"/>
      <c r="FM146" s="144"/>
      <c r="FN146" s="144"/>
      <c r="FO146" s="144"/>
      <c r="FP146" s="144"/>
      <c r="FQ146" s="144"/>
      <c r="FR146" s="144"/>
      <c r="FS146" s="144"/>
      <c r="FT146" s="144"/>
      <c r="FU146" s="144"/>
      <c r="FV146" s="144"/>
      <c r="FW146" s="144"/>
      <c r="FX146" s="144"/>
      <c r="FY146" s="144"/>
      <c r="FZ146" s="144"/>
      <c r="GA146" s="144"/>
      <c r="GB146" s="144"/>
      <c r="GC146" s="144"/>
      <c r="GD146" s="144"/>
      <c r="GE146" s="677" t="str">
        <f t="shared" si="46"/>
        <v/>
      </c>
      <c r="GF146" s="195"/>
      <c r="GG146" s="678" t="str">
        <f t="shared" si="47"/>
        <v/>
      </c>
      <c r="GH146" s="144"/>
      <c r="GI146" s="144"/>
      <c r="GJ146" s="144"/>
      <c r="GK146" s="144"/>
      <c r="GL146" s="144"/>
      <c r="GM146" s="144"/>
      <c r="GN146" s="144"/>
      <c r="GO146" s="144"/>
      <c r="GP146" s="144"/>
      <c r="GQ146" s="144"/>
      <c r="GR146" s="144"/>
      <c r="GS146" s="144"/>
      <c r="GT146" s="144"/>
      <c r="GU146" s="144"/>
      <c r="GV146" s="144"/>
      <c r="GW146" s="144"/>
      <c r="GX146" s="144"/>
      <c r="GY146" s="144"/>
      <c r="GZ146" s="144"/>
      <c r="HA146" s="144"/>
      <c r="HB146" s="144"/>
      <c r="HC146" s="144"/>
      <c r="HD146" s="144"/>
      <c r="HE146" s="677" t="str">
        <f t="shared" si="48"/>
        <v/>
      </c>
      <c r="HF146" s="195"/>
      <c r="HG146" s="678" t="str">
        <f t="shared" si="49"/>
        <v/>
      </c>
      <c r="HH146" s="144"/>
      <c r="HI146" s="144"/>
      <c r="HJ146" s="144"/>
      <c r="HK146" s="144"/>
      <c r="HL146" s="144"/>
      <c r="HM146" s="144"/>
      <c r="HN146" s="144"/>
      <c r="HO146" s="144"/>
      <c r="HP146" s="144"/>
      <c r="HQ146" s="144"/>
      <c r="HR146" s="144"/>
      <c r="HS146" s="144"/>
      <c r="HT146" s="144"/>
      <c r="HU146" s="144"/>
      <c r="HV146" s="144"/>
      <c r="HW146" s="144"/>
      <c r="HX146" s="144"/>
      <c r="HY146" s="144"/>
      <c r="HZ146" s="144"/>
      <c r="IA146" s="144"/>
      <c r="IB146" s="144"/>
      <c r="IC146" s="144"/>
      <c r="ID146" s="144"/>
      <c r="IE146" s="677" t="str">
        <f t="shared" si="50"/>
        <v/>
      </c>
      <c r="IF146" s="195"/>
      <c r="IG146" s="678" t="str">
        <f t="shared" si="51"/>
        <v/>
      </c>
      <c r="IH146" s="144"/>
      <c r="II146" s="144"/>
      <c r="IJ146" s="144"/>
      <c r="IK146" s="144"/>
      <c r="IL146" s="144"/>
      <c r="IM146" s="144"/>
      <c r="IN146" s="144"/>
      <c r="IO146" s="144"/>
      <c r="IP146" s="144"/>
      <c r="IQ146" s="144"/>
      <c r="IR146" s="144"/>
      <c r="IS146" s="144"/>
      <c r="IT146" s="144"/>
      <c r="IU146" s="144"/>
      <c r="IV146" s="144"/>
      <c r="IW146" s="144"/>
      <c r="IX146" s="144"/>
      <c r="IY146" s="144"/>
      <c r="IZ146" s="144"/>
      <c r="JA146" s="144"/>
      <c r="JB146" s="144"/>
      <c r="JC146" s="144"/>
      <c r="JD146" s="144"/>
      <c r="JE146" s="677" t="str">
        <f t="shared" si="52"/>
        <v/>
      </c>
      <c r="JF146" s="195"/>
      <c r="JG146" s="678" t="str">
        <f t="shared" si="53"/>
        <v/>
      </c>
      <c r="JH146" s="144"/>
      <c r="JI146" s="144"/>
      <c r="JJ146" s="144"/>
      <c r="JK146" s="144"/>
      <c r="JL146" s="144"/>
      <c r="JM146" s="144"/>
      <c r="JN146" s="144"/>
      <c r="JO146" s="144"/>
      <c r="JP146" s="144"/>
      <c r="JQ146" s="144"/>
      <c r="JR146" s="144"/>
      <c r="JS146" s="144"/>
      <c r="JT146" s="144"/>
      <c r="JU146" s="144"/>
      <c r="JV146" s="144"/>
      <c r="JW146" s="144"/>
      <c r="JX146" s="144"/>
      <c r="JY146" s="144"/>
      <c r="JZ146" s="144"/>
      <c r="KA146" s="144"/>
      <c r="KB146" s="144"/>
      <c r="KC146" s="144"/>
      <c r="KD146" s="144"/>
      <c r="KE146" s="677" t="str">
        <f t="shared" si="54"/>
        <v/>
      </c>
    </row>
    <row r="147" spans="2:291" ht="15" customHeight="1">
      <c r="B147" s="310">
        <v>125</v>
      </c>
      <c r="C147" s="303"/>
      <c r="D147" s="675"/>
      <c r="E147" s="144"/>
      <c r="F147" s="144"/>
      <c r="G147" s="678" t="str">
        <f t="shared" si="33"/>
        <v/>
      </c>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677" t="str">
        <f t="shared" si="34"/>
        <v/>
      </c>
      <c r="AF147" s="195"/>
      <c r="AG147" s="678" t="str">
        <f t="shared" si="35"/>
        <v/>
      </c>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677" t="str">
        <f t="shared" si="36"/>
        <v/>
      </c>
      <c r="BF147" s="195"/>
      <c r="BG147" s="678" t="str">
        <f t="shared" si="37"/>
        <v/>
      </c>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677" t="str">
        <f t="shared" si="38"/>
        <v/>
      </c>
      <c r="CF147" s="195"/>
      <c r="CG147" s="678" t="str">
        <f t="shared" si="39"/>
        <v/>
      </c>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677" t="str">
        <f t="shared" si="40"/>
        <v/>
      </c>
      <c r="DF147" s="195"/>
      <c r="DG147" s="678" t="str">
        <f t="shared" si="41"/>
        <v/>
      </c>
      <c r="DH147" s="144"/>
      <c r="DI147" s="144"/>
      <c r="DJ147" s="144"/>
      <c r="DK147" s="144"/>
      <c r="DL147" s="144"/>
      <c r="DM147" s="144"/>
      <c r="DN147" s="144"/>
      <c r="DO147" s="144"/>
      <c r="DP147" s="144"/>
      <c r="DQ147" s="144"/>
      <c r="DR147" s="144"/>
      <c r="DS147" s="144"/>
      <c r="DT147" s="144"/>
      <c r="DU147" s="144"/>
      <c r="DV147" s="144"/>
      <c r="DW147" s="144"/>
      <c r="DX147" s="144"/>
      <c r="DY147" s="144"/>
      <c r="DZ147" s="144"/>
      <c r="EA147" s="144"/>
      <c r="EB147" s="144"/>
      <c r="EC147" s="144"/>
      <c r="ED147" s="144"/>
      <c r="EE147" s="677" t="str">
        <f t="shared" si="42"/>
        <v/>
      </c>
      <c r="EF147" s="195"/>
      <c r="EG147" s="678" t="str">
        <f t="shared" si="43"/>
        <v/>
      </c>
      <c r="EH147" s="144"/>
      <c r="EI147" s="144"/>
      <c r="EJ147" s="144"/>
      <c r="EK147" s="144"/>
      <c r="EL147" s="144"/>
      <c r="EM147" s="144"/>
      <c r="EN147" s="144"/>
      <c r="EO147" s="144"/>
      <c r="EP147" s="144"/>
      <c r="EQ147" s="144"/>
      <c r="ER147" s="144"/>
      <c r="ES147" s="144"/>
      <c r="ET147" s="144"/>
      <c r="EU147" s="144"/>
      <c r="EV147" s="144"/>
      <c r="EW147" s="144"/>
      <c r="EX147" s="144"/>
      <c r="EY147" s="144"/>
      <c r="EZ147" s="144"/>
      <c r="FA147" s="144"/>
      <c r="FB147" s="144"/>
      <c r="FC147" s="144"/>
      <c r="FD147" s="144"/>
      <c r="FE147" s="677" t="str">
        <f t="shared" si="44"/>
        <v/>
      </c>
      <c r="FF147" s="195"/>
      <c r="FG147" s="678" t="str">
        <f t="shared" si="45"/>
        <v/>
      </c>
      <c r="FH147" s="144"/>
      <c r="FI147" s="144"/>
      <c r="FJ147" s="144"/>
      <c r="FK147" s="144"/>
      <c r="FL147" s="144"/>
      <c r="FM147" s="144"/>
      <c r="FN147" s="144"/>
      <c r="FO147" s="144"/>
      <c r="FP147" s="144"/>
      <c r="FQ147" s="144"/>
      <c r="FR147" s="144"/>
      <c r="FS147" s="144"/>
      <c r="FT147" s="144"/>
      <c r="FU147" s="144"/>
      <c r="FV147" s="144"/>
      <c r="FW147" s="144"/>
      <c r="FX147" s="144"/>
      <c r="FY147" s="144"/>
      <c r="FZ147" s="144"/>
      <c r="GA147" s="144"/>
      <c r="GB147" s="144"/>
      <c r="GC147" s="144"/>
      <c r="GD147" s="144"/>
      <c r="GE147" s="677" t="str">
        <f t="shared" si="46"/>
        <v/>
      </c>
      <c r="GF147" s="195"/>
      <c r="GG147" s="678" t="str">
        <f t="shared" si="47"/>
        <v/>
      </c>
      <c r="GH147" s="144"/>
      <c r="GI147" s="144"/>
      <c r="GJ147" s="144"/>
      <c r="GK147" s="144"/>
      <c r="GL147" s="144"/>
      <c r="GM147" s="144"/>
      <c r="GN147" s="144"/>
      <c r="GO147" s="144"/>
      <c r="GP147" s="144"/>
      <c r="GQ147" s="144"/>
      <c r="GR147" s="144"/>
      <c r="GS147" s="144"/>
      <c r="GT147" s="144"/>
      <c r="GU147" s="144"/>
      <c r="GV147" s="144"/>
      <c r="GW147" s="144"/>
      <c r="GX147" s="144"/>
      <c r="GY147" s="144"/>
      <c r="GZ147" s="144"/>
      <c r="HA147" s="144"/>
      <c r="HB147" s="144"/>
      <c r="HC147" s="144"/>
      <c r="HD147" s="144"/>
      <c r="HE147" s="677" t="str">
        <f t="shared" si="48"/>
        <v/>
      </c>
      <c r="HF147" s="195"/>
      <c r="HG147" s="678" t="str">
        <f t="shared" si="49"/>
        <v/>
      </c>
      <c r="HH147" s="144"/>
      <c r="HI147" s="144"/>
      <c r="HJ147" s="144"/>
      <c r="HK147" s="144"/>
      <c r="HL147" s="144"/>
      <c r="HM147" s="144"/>
      <c r="HN147" s="144"/>
      <c r="HO147" s="144"/>
      <c r="HP147" s="144"/>
      <c r="HQ147" s="144"/>
      <c r="HR147" s="144"/>
      <c r="HS147" s="144"/>
      <c r="HT147" s="144"/>
      <c r="HU147" s="144"/>
      <c r="HV147" s="144"/>
      <c r="HW147" s="144"/>
      <c r="HX147" s="144"/>
      <c r="HY147" s="144"/>
      <c r="HZ147" s="144"/>
      <c r="IA147" s="144"/>
      <c r="IB147" s="144"/>
      <c r="IC147" s="144"/>
      <c r="ID147" s="144"/>
      <c r="IE147" s="677" t="str">
        <f t="shared" si="50"/>
        <v/>
      </c>
      <c r="IF147" s="195"/>
      <c r="IG147" s="678" t="str">
        <f t="shared" si="51"/>
        <v/>
      </c>
      <c r="IH147" s="144"/>
      <c r="II147" s="144"/>
      <c r="IJ147" s="144"/>
      <c r="IK147" s="144"/>
      <c r="IL147" s="144"/>
      <c r="IM147" s="144"/>
      <c r="IN147" s="144"/>
      <c r="IO147" s="144"/>
      <c r="IP147" s="144"/>
      <c r="IQ147" s="144"/>
      <c r="IR147" s="144"/>
      <c r="IS147" s="144"/>
      <c r="IT147" s="144"/>
      <c r="IU147" s="144"/>
      <c r="IV147" s="144"/>
      <c r="IW147" s="144"/>
      <c r="IX147" s="144"/>
      <c r="IY147" s="144"/>
      <c r="IZ147" s="144"/>
      <c r="JA147" s="144"/>
      <c r="JB147" s="144"/>
      <c r="JC147" s="144"/>
      <c r="JD147" s="144"/>
      <c r="JE147" s="677" t="str">
        <f t="shared" si="52"/>
        <v/>
      </c>
      <c r="JF147" s="195"/>
      <c r="JG147" s="678" t="str">
        <f t="shared" si="53"/>
        <v/>
      </c>
      <c r="JH147" s="144"/>
      <c r="JI147" s="144"/>
      <c r="JJ147" s="144"/>
      <c r="JK147" s="144"/>
      <c r="JL147" s="144"/>
      <c r="JM147" s="144"/>
      <c r="JN147" s="144"/>
      <c r="JO147" s="144"/>
      <c r="JP147" s="144"/>
      <c r="JQ147" s="144"/>
      <c r="JR147" s="144"/>
      <c r="JS147" s="144"/>
      <c r="JT147" s="144"/>
      <c r="JU147" s="144"/>
      <c r="JV147" s="144"/>
      <c r="JW147" s="144"/>
      <c r="JX147" s="144"/>
      <c r="JY147" s="144"/>
      <c r="JZ147" s="144"/>
      <c r="KA147" s="144"/>
      <c r="KB147" s="144"/>
      <c r="KC147" s="144"/>
      <c r="KD147" s="144"/>
      <c r="KE147" s="677" t="str">
        <f t="shared" si="54"/>
        <v/>
      </c>
    </row>
    <row r="148" spans="2:291" ht="15" customHeight="1">
      <c r="B148" s="310">
        <v>126</v>
      </c>
      <c r="C148" s="303"/>
      <c r="D148" s="675"/>
      <c r="E148" s="144"/>
      <c r="F148" s="144"/>
      <c r="G148" s="678" t="str">
        <f t="shared" si="33"/>
        <v/>
      </c>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677" t="str">
        <f t="shared" si="34"/>
        <v/>
      </c>
      <c r="AF148" s="195"/>
      <c r="AG148" s="678" t="str">
        <f t="shared" si="35"/>
        <v/>
      </c>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677" t="str">
        <f t="shared" si="36"/>
        <v/>
      </c>
      <c r="BF148" s="195"/>
      <c r="BG148" s="678" t="str">
        <f t="shared" si="37"/>
        <v/>
      </c>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677" t="str">
        <f t="shared" si="38"/>
        <v/>
      </c>
      <c r="CF148" s="195"/>
      <c r="CG148" s="678" t="str">
        <f t="shared" si="39"/>
        <v/>
      </c>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677" t="str">
        <f t="shared" si="40"/>
        <v/>
      </c>
      <c r="DF148" s="195"/>
      <c r="DG148" s="678" t="str">
        <f t="shared" si="41"/>
        <v/>
      </c>
      <c r="DH148" s="144"/>
      <c r="DI148" s="144"/>
      <c r="DJ148" s="144"/>
      <c r="DK148" s="144"/>
      <c r="DL148" s="144"/>
      <c r="DM148" s="144"/>
      <c r="DN148" s="144"/>
      <c r="DO148" s="144"/>
      <c r="DP148" s="144"/>
      <c r="DQ148" s="144"/>
      <c r="DR148" s="144"/>
      <c r="DS148" s="144"/>
      <c r="DT148" s="144"/>
      <c r="DU148" s="144"/>
      <c r="DV148" s="144"/>
      <c r="DW148" s="144"/>
      <c r="DX148" s="144"/>
      <c r="DY148" s="144"/>
      <c r="DZ148" s="144"/>
      <c r="EA148" s="144"/>
      <c r="EB148" s="144"/>
      <c r="EC148" s="144"/>
      <c r="ED148" s="144"/>
      <c r="EE148" s="677" t="str">
        <f t="shared" si="42"/>
        <v/>
      </c>
      <c r="EF148" s="195"/>
      <c r="EG148" s="678" t="str">
        <f t="shared" si="43"/>
        <v/>
      </c>
      <c r="EH148" s="144"/>
      <c r="EI148" s="144"/>
      <c r="EJ148" s="144"/>
      <c r="EK148" s="144"/>
      <c r="EL148" s="144"/>
      <c r="EM148" s="144"/>
      <c r="EN148" s="144"/>
      <c r="EO148" s="144"/>
      <c r="EP148" s="144"/>
      <c r="EQ148" s="144"/>
      <c r="ER148" s="144"/>
      <c r="ES148" s="144"/>
      <c r="ET148" s="144"/>
      <c r="EU148" s="144"/>
      <c r="EV148" s="144"/>
      <c r="EW148" s="144"/>
      <c r="EX148" s="144"/>
      <c r="EY148" s="144"/>
      <c r="EZ148" s="144"/>
      <c r="FA148" s="144"/>
      <c r="FB148" s="144"/>
      <c r="FC148" s="144"/>
      <c r="FD148" s="144"/>
      <c r="FE148" s="677" t="str">
        <f t="shared" si="44"/>
        <v/>
      </c>
      <c r="FF148" s="195"/>
      <c r="FG148" s="678" t="str">
        <f t="shared" si="45"/>
        <v/>
      </c>
      <c r="FH148" s="144"/>
      <c r="FI148" s="144"/>
      <c r="FJ148" s="144"/>
      <c r="FK148" s="144"/>
      <c r="FL148" s="144"/>
      <c r="FM148" s="144"/>
      <c r="FN148" s="144"/>
      <c r="FO148" s="144"/>
      <c r="FP148" s="144"/>
      <c r="FQ148" s="144"/>
      <c r="FR148" s="144"/>
      <c r="FS148" s="144"/>
      <c r="FT148" s="144"/>
      <c r="FU148" s="144"/>
      <c r="FV148" s="144"/>
      <c r="FW148" s="144"/>
      <c r="FX148" s="144"/>
      <c r="FY148" s="144"/>
      <c r="FZ148" s="144"/>
      <c r="GA148" s="144"/>
      <c r="GB148" s="144"/>
      <c r="GC148" s="144"/>
      <c r="GD148" s="144"/>
      <c r="GE148" s="677" t="str">
        <f t="shared" si="46"/>
        <v/>
      </c>
      <c r="GF148" s="195"/>
      <c r="GG148" s="678" t="str">
        <f t="shared" si="47"/>
        <v/>
      </c>
      <c r="GH148" s="144"/>
      <c r="GI148" s="144"/>
      <c r="GJ148" s="144"/>
      <c r="GK148" s="144"/>
      <c r="GL148" s="144"/>
      <c r="GM148" s="144"/>
      <c r="GN148" s="144"/>
      <c r="GO148" s="144"/>
      <c r="GP148" s="144"/>
      <c r="GQ148" s="144"/>
      <c r="GR148" s="144"/>
      <c r="GS148" s="144"/>
      <c r="GT148" s="144"/>
      <c r="GU148" s="144"/>
      <c r="GV148" s="144"/>
      <c r="GW148" s="144"/>
      <c r="GX148" s="144"/>
      <c r="GY148" s="144"/>
      <c r="GZ148" s="144"/>
      <c r="HA148" s="144"/>
      <c r="HB148" s="144"/>
      <c r="HC148" s="144"/>
      <c r="HD148" s="144"/>
      <c r="HE148" s="677" t="str">
        <f t="shared" si="48"/>
        <v/>
      </c>
      <c r="HF148" s="195"/>
      <c r="HG148" s="678" t="str">
        <f t="shared" si="49"/>
        <v/>
      </c>
      <c r="HH148" s="144"/>
      <c r="HI148" s="144"/>
      <c r="HJ148" s="144"/>
      <c r="HK148" s="144"/>
      <c r="HL148" s="144"/>
      <c r="HM148" s="144"/>
      <c r="HN148" s="144"/>
      <c r="HO148" s="144"/>
      <c r="HP148" s="144"/>
      <c r="HQ148" s="144"/>
      <c r="HR148" s="144"/>
      <c r="HS148" s="144"/>
      <c r="HT148" s="144"/>
      <c r="HU148" s="144"/>
      <c r="HV148" s="144"/>
      <c r="HW148" s="144"/>
      <c r="HX148" s="144"/>
      <c r="HY148" s="144"/>
      <c r="HZ148" s="144"/>
      <c r="IA148" s="144"/>
      <c r="IB148" s="144"/>
      <c r="IC148" s="144"/>
      <c r="ID148" s="144"/>
      <c r="IE148" s="677" t="str">
        <f t="shared" si="50"/>
        <v/>
      </c>
      <c r="IF148" s="195"/>
      <c r="IG148" s="678" t="str">
        <f t="shared" si="51"/>
        <v/>
      </c>
      <c r="IH148" s="144"/>
      <c r="II148" s="144"/>
      <c r="IJ148" s="144"/>
      <c r="IK148" s="144"/>
      <c r="IL148" s="144"/>
      <c r="IM148" s="144"/>
      <c r="IN148" s="144"/>
      <c r="IO148" s="144"/>
      <c r="IP148" s="144"/>
      <c r="IQ148" s="144"/>
      <c r="IR148" s="144"/>
      <c r="IS148" s="144"/>
      <c r="IT148" s="144"/>
      <c r="IU148" s="144"/>
      <c r="IV148" s="144"/>
      <c r="IW148" s="144"/>
      <c r="IX148" s="144"/>
      <c r="IY148" s="144"/>
      <c r="IZ148" s="144"/>
      <c r="JA148" s="144"/>
      <c r="JB148" s="144"/>
      <c r="JC148" s="144"/>
      <c r="JD148" s="144"/>
      <c r="JE148" s="677" t="str">
        <f t="shared" si="52"/>
        <v/>
      </c>
      <c r="JF148" s="195"/>
      <c r="JG148" s="678" t="str">
        <f t="shared" si="53"/>
        <v/>
      </c>
      <c r="JH148" s="144"/>
      <c r="JI148" s="144"/>
      <c r="JJ148" s="144"/>
      <c r="JK148" s="144"/>
      <c r="JL148" s="144"/>
      <c r="JM148" s="144"/>
      <c r="JN148" s="144"/>
      <c r="JO148" s="144"/>
      <c r="JP148" s="144"/>
      <c r="JQ148" s="144"/>
      <c r="JR148" s="144"/>
      <c r="JS148" s="144"/>
      <c r="JT148" s="144"/>
      <c r="JU148" s="144"/>
      <c r="JV148" s="144"/>
      <c r="JW148" s="144"/>
      <c r="JX148" s="144"/>
      <c r="JY148" s="144"/>
      <c r="JZ148" s="144"/>
      <c r="KA148" s="144"/>
      <c r="KB148" s="144"/>
      <c r="KC148" s="144"/>
      <c r="KD148" s="144"/>
      <c r="KE148" s="677" t="str">
        <f t="shared" si="54"/>
        <v/>
      </c>
    </row>
    <row r="149" spans="2:291" ht="15" customHeight="1">
      <c r="B149" s="310">
        <v>127</v>
      </c>
      <c r="C149" s="303"/>
      <c r="D149" s="675"/>
      <c r="E149" s="144"/>
      <c r="F149" s="144"/>
      <c r="G149" s="678" t="str">
        <f t="shared" si="33"/>
        <v/>
      </c>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677" t="str">
        <f t="shared" si="34"/>
        <v/>
      </c>
      <c r="AF149" s="195"/>
      <c r="AG149" s="678" t="str">
        <f t="shared" si="35"/>
        <v/>
      </c>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677" t="str">
        <f t="shared" si="36"/>
        <v/>
      </c>
      <c r="BF149" s="195"/>
      <c r="BG149" s="678" t="str">
        <f t="shared" si="37"/>
        <v/>
      </c>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677" t="str">
        <f t="shared" si="38"/>
        <v/>
      </c>
      <c r="CF149" s="195"/>
      <c r="CG149" s="678" t="str">
        <f t="shared" si="39"/>
        <v/>
      </c>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677" t="str">
        <f t="shared" si="40"/>
        <v/>
      </c>
      <c r="DF149" s="195"/>
      <c r="DG149" s="678" t="str">
        <f t="shared" si="41"/>
        <v/>
      </c>
      <c r="DH149" s="144"/>
      <c r="DI149" s="144"/>
      <c r="DJ149" s="144"/>
      <c r="DK149" s="144"/>
      <c r="DL149" s="144"/>
      <c r="DM149" s="144"/>
      <c r="DN149" s="144"/>
      <c r="DO149" s="144"/>
      <c r="DP149" s="144"/>
      <c r="DQ149" s="144"/>
      <c r="DR149" s="144"/>
      <c r="DS149" s="144"/>
      <c r="DT149" s="144"/>
      <c r="DU149" s="144"/>
      <c r="DV149" s="144"/>
      <c r="DW149" s="144"/>
      <c r="DX149" s="144"/>
      <c r="DY149" s="144"/>
      <c r="DZ149" s="144"/>
      <c r="EA149" s="144"/>
      <c r="EB149" s="144"/>
      <c r="EC149" s="144"/>
      <c r="ED149" s="144"/>
      <c r="EE149" s="677" t="str">
        <f t="shared" si="42"/>
        <v/>
      </c>
      <c r="EF149" s="195"/>
      <c r="EG149" s="678" t="str">
        <f t="shared" si="43"/>
        <v/>
      </c>
      <c r="EH149" s="144"/>
      <c r="EI149" s="144"/>
      <c r="EJ149" s="144"/>
      <c r="EK149" s="144"/>
      <c r="EL149" s="144"/>
      <c r="EM149" s="144"/>
      <c r="EN149" s="144"/>
      <c r="EO149" s="144"/>
      <c r="EP149" s="144"/>
      <c r="EQ149" s="144"/>
      <c r="ER149" s="144"/>
      <c r="ES149" s="144"/>
      <c r="ET149" s="144"/>
      <c r="EU149" s="144"/>
      <c r="EV149" s="144"/>
      <c r="EW149" s="144"/>
      <c r="EX149" s="144"/>
      <c r="EY149" s="144"/>
      <c r="EZ149" s="144"/>
      <c r="FA149" s="144"/>
      <c r="FB149" s="144"/>
      <c r="FC149" s="144"/>
      <c r="FD149" s="144"/>
      <c r="FE149" s="677" t="str">
        <f t="shared" si="44"/>
        <v/>
      </c>
      <c r="FF149" s="195"/>
      <c r="FG149" s="678" t="str">
        <f t="shared" si="45"/>
        <v/>
      </c>
      <c r="FH149" s="144"/>
      <c r="FI149" s="144"/>
      <c r="FJ149" s="144"/>
      <c r="FK149" s="144"/>
      <c r="FL149" s="144"/>
      <c r="FM149" s="144"/>
      <c r="FN149" s="144"/>
      <c r="FO149" s="144"/>
      <c r="FP149" s="144"/>
      <c r="FQ149" s="144"/>
      <c r="FR149" s="144"/>
      <c r="FS149" s="144"/>
      <c r="FT149" s="144"/>
      <c r="FU149" s="144"/>
      <c r="FV149" s="144"/>
      <c r="FW149" s="144"/>
      <c r="FX149" s="144"/>
      <c r="FY149" s="144"/>
      <c r="FZ149" s="144"/>
      <c r="GA149" s="144"/>
      <c r="GB149" s="144"/>
      <c r="GC149" s="144"/>
      <c r="GD149" s="144"/>
      <c r="GE149" s="677" t="str">
        <f t="shared" si="46"/>
        <v/>
      </c>
      <c r="GF149" s="195"/>
      <c r="GG149" s="678" t="str">
        <f t="shared" si="47"/>
        <v/>
      </c>
      <c r="GH149" s="144"/>
      <c r="GI149" s="144"/>
      <c r="GJ149" s="144"/>
      <c r="GK149" s="144"/>
      <c r="GL149" s="144"/>
      <c r="GM149" s="144"/>
      <c r="GN149" s="144"/>
      <c r="GO149" s="144"/>
      <c r="GP149" s="144"/>
      <c r="GQ149" s="144"/>
      <c r="GR149" s="144"/>
      <c r="GS149" s="144"/>
      <c r="GT149" s="144"/>
      <c r="GU149" s="144"/>
      <c r="GV149" s="144"/>
      <c r="GW149" s="144"/>
      <c r="GX149" s="144"/>
      <c r="GY149" s="144"/>
      <c r="GZ149" s="144"/>
      <c r="HA149" s="144"/>
      <c r="HB149" s="144"/>
      <c r="HC149" s="144"/>
      <c r="HD149" s="144"/>
      <c r="HE149" s="677" t="str">
        <f t="shared" si="48"/>
        <v/>
      </c>
      <c r="HF149" s="195"/>
      <c r="HG149" s="678" t="str">
        <f t="shared" si="49"/>
        <v/>
      </c>
      <c r="HH149" s="144"/>
      <c r="HI149" s="144"/>
      <c r="HJ149" s="144"/>
      <c r="HK149" s="144"/>
      <c r="HL149" s="144"/>
      <c r="HM149" s="144"/>
      <c r="HN149" s="144"/>
      <c r="HO149" s="144"/>
      <c r="HP149" s="144"/>
      <c r="HQ149" s="144"/>
      <c r="HR149" s="144"/>
      <c r="HS149" s="144"/>
      <c r="HT149" s="144"/>
      <c r="HU149" s="144"/>
      <c r="HV149" s="144"/>
      <c r="HW149" s="144"/>
      <c r="HX149" s="144"/>
      <c r="HY149" s="144"/>
      <c r="HZ149" s="144"/>
      <c r="IA149" s="144"/>
      <c r="IB149" s="144"/>
      <c r="IC149" s="144"/>
      <c r="ID149" s="144"/>
      <c r="IE149" s="677" t="str">
        <f t="shared" si="50"/>
        <v/>
      </c>
      <c r="IF149" s="195"/>
      <c r="IG149" s="678" t="str">
        <f t="shared" si="51"/>
        <v/>
      </c>
      <c r="IH149" s="144"/>
      <c r="II149" s="144"/>
      <c r="IJ149" s="144"/>
      <c r="IK149" s="144"/>
      <c r="IL149" s="144"/>
      <c r="IM149" s="144"/>
      <c r="IN149" s="144"/>
      <c r="IO149" s="144"/>
      <c r="IP149" s="144"/>
      <c r="IQ149" s="144"/>
      <c r="IR149" s="144"/>
      <c r="IS149" s="144"/>
      <c r="IT149" s="144"/>
      <c r="IU149" s="144"/>
      <c r="IV149" s="144"/>
      <c r="IW149" s="144"/>
      <c r="IX149" s="144"/>
      <c r="IY149" s="144"/>
      <c r="IZ149" s="144"/>
      <c r="JA149" s="144"/>
      <c r="JB149" s="144"/>
      <c r="JC149" s="144"/>
      <c r="JD149" s="144"/>
      <c r="JE149" s="677" t="str">
        <f t="shared" si="52"/>
        <v/>
      </c>
      <c r="JF149" s="195"/>
      <c r="JG149" s="678" t="str">
        <f t="shared" si="53"/>
        <v/>
      </c>
      <c r="JH149" s="144"/>
      <c r="JI149" s="144"/>
      <c r="JJ149" s="144"/>
      <c r="JK149" s="144"/>
      <c r="JL149" s="144"/>
      <c r="JM149" s="144"/>
      <c r="JN149" s="144"/>
      <c r="JO149" s="144"/>
      <c r="JP149" s="144"/>
      <c r="JQ149" s="144"/>
      <c r="JR149" s="144"/>
      <c r="JS149" s="144"/>
      <c r="JT149" s="144"/>
      <c r="JU149" s="144"/>
      <c r="JV149" s="144"/>
      <c r="JW149" s="144"/>
      <c r="JX149" s="144"/>
      <c r="JY149" s="144"/>
      <c r="JZ149" s="144"/>
      <c r="KA149" s="144"/>
      <c r="KB149" s="144"/>
      <c r="KC149" s="144"/>
      <c r="KD149" s="144"/>
      <c r="KE149" s="677" t="str">
        <f t="shared" si="54"/>
        <v/>
      </c>
    </row>
    <row r="150" spans="2:291" ht="15" customHeight="1">
      <c r="B150" s="310">
        <v>128</v>
      </c>
      <c r="C150" s="303"/>
      <c r="D150" s="675"/>
      <c r="E150" s="144"/>
      <c r="F150" s="144"/>
      <c r="G150" s="678" t="str">
        <f t="shared" si="33"/>
        <v/>
      </c>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677" t="str">
        <f t="shared" si="34"/>
        <v/>
      </c>
      <c r="AF150" s="195"/>
      <c r="AG150" s="678" t="str">
        <f t="shared" si="35"/>
        <v/>
      </c>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677" t="str">
        <f t="shared" si="36"/>
        <v/>
      </c>
      <c r="BF150" s="195"/>
      <c r="BG150" s="678" t="str">
        <f t="shared" si="37"/>
        <v/>
      </c>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677" t="str">
        <f t="shared" si="38"/>
        <v/>
      </c>
      <c r="CF150" s="195"/>
      <c r="CG150" s="678" t="str">
        <f t="shared" si="39"/>
        <v/>
      </c>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677" t="str">
        <f t="shared" si="40"/>
        <v/>
      </c>
      <c r="DF150" s="195"/>
      <c r="DG150" s="678" t="str">
        <f t="shared" si="41"/>
        <v/>
      </c>
      <c r="DH150" s="144"/>
      <c r="DI150" s="144"/>
      <c r="DJ150" s="144"/>
      <c r="DK150" s="144"/>
      <c r="DL150" s="144"/>
      <c r="DM150" s="144"/>
      <c r="DN150" s="144"/>
      <c r="DO150" s="144"/>
      <c r="DP150" s="144"/>
      <c r="DQ150" s="144"/>
      <c r="DR150" s="144"/>
      <c r="DS150" s="144"/>
      <c r="DT150" s="144"/>
      <c r="DU150" s="144"/>
      <c r="DV150" s="144"/>
      <c r="DW150" s="144"/>
      <c r="DX150" s="144"/>
      <c r="DY150" s="144"/>
      <c r="DZ150" s="144"/>
      <c r="EA150" s="144"/>
      <c r="EB150" s="144"/>
      <c r="EC150" s="144"/>
      <c r="ED150" s="144"/>
      <c r="EE150" s="677" t="str">
        <f t="shared" si="42"/>
        <v/>
      </c>
      <c r="EF150" s="195"/>
      <c r="EG150" s="678" t="str">
        <f t="shared" si="43"/>
        <v/>
      </c>
      <c r="EH150" s="144"/>
      <c r="EI150" s="144"/>
      <c r="EJ150" s="144"/>
      <c r="EK150" s="144"/>
      <c r="EL150" s="144"/>
      <c r="EM150" s="144"/>
      <c r="EN150" s="144"/>
      <c r="EO150" s="144"/>
      <c r="EP150" s="144"/>
      <c r="EQ150" s="144"/>
      <c r="ER150" s="144"/>
      <c r="ES150" s="144"/>
      <c r="ET150" s="144"/>
      <c r="EU150" s="144"/>
      <c r="EV150" s="144"/>
      <c r="EW150" s="144"/>
      <c r="EX150" s="144"/>
      <c r="EY150" s="144"/>
      <c r="EZ150" s="144"/>
      <c r="FA150" s="144"/>
      <c r="FB150" s="144"/>
      <c r="FC150" s="144"/>
      <c r="FD150" s="144"/>
      <c r="FE150" s="677" t="str">
        <f t="shared" si="44"/>
        <v/>
      </c>
      <c r="FF150" s="195"/>
      <c r="FG150" s="678" t="str">
        <f t="shared" si="45"/>
        <v/>
      </c>
      <c r="FH150" s="144"/>
      <c r="FI150" s="144"/>
      <c r="FJ150" s="144"/>
      <c r="FK150" s="144"/>
      <c r="FL150" s="144"/>
      <c r="FM150" s="144"/>
      <c r="FN150" s="144"/>
      <c r="FO150" s="144"/>
      <c r="FP150" s="144"/>
      <c r="FQ150" s="144"/>
      <c r="FR150" s="144"/>
      <c r="FS150" s="144"/>
      <c r="FT150" s="144"/>
      <c r="FU150" s="144"/>
      <c r="FV150" s="144"/>
      <c r="FW150" s="144"/>
      <c r="FX150" s="144"/>
      <c r="FY150" s="144"/>
      <c r="FZ150" s="144"/>
      <c r="GA150" s="144"/>
      <c r="GB150" s="144"/>
      <c r="GC150" s="144"/>
      <c r="GD150" s="144"/>
      <c r="GE150" s="677" t="str">
        <f t="shared" si="46"/>
        <v/>
      </c>
      <c r="GF150" s="195"/>
      <c r="GG150" s="678" t="str">
        <f t="shared" si="47"/>
        <v/>
      </c>
      <c r="GH150" s="144"/>
      <c r="GI150" s="144"/>
      <c r="GJ150" s="144"/>
      <c r="GK150" s="144"/>
      <c r="GL150" s="144"/>
      <c r="GM150" s="144"/>
      <c r="GN150" s="144"/>
      <c r="GO150" s="144"/>
      <c r="GP150" s="144"/>
      <c r="GQ150" s="144"/>
      <c r="GR150" s="144"/>
      <c r="GS150" s="144"/>
      <c r="GT150" s="144"/>
      <c r="GU150" s="144"/>
      <c r="GV150" s="144"/>
      <c r="GW150" s="144"/>
      <c r="GX150" s="144"/>
      <c r="GY150" s="144"/>
      <c r="GZ150" s="144"/>
      <c r="HA150" s="144"/>
      <c r="HB150" s="144"/>
      <c r="HC150" s="144"/>
      <c r="HD150" s="144"/>
      <c r="HE150" s="677" t="str">
        <f t="shared" si="48"/>
        <v/>
      </c>
      <c r="HF150" s="195"/>
      <c r="HG150" s="678" t="str">
        <f t="shared" si="49"/>
        <v/>
      </c>
      <c r="HH150" s="144"/>
      <c r="HI150" s="144"/>
      <c r="HJ150" s="144"/>
      <c r="HK150" s="144"/>
      <c r="HL150" s="144"/>
      <c r="HM150" s="144"/>
      <c r="HN150" s="144"/>
      <c r="HO150" s="144"/>
      <c r="HP150" s="144"/>
      <c r="HQ150" s="144"/>
      <c r="HR150" s="144"/>
      <c r="HS150" s="144"/>
      <c r="HT150" s="144"/>
      <c r="HU150" s="144"/>
      <c r="HV150" s="144"/>
      <c r="HW150" s="144"/>
      <c r="HX150" s="144"/>
      <c r="HY150" s="144"/>
      <c r="HZ150" s="144"/>
      <c r="IA150" s="144"/>
      <c r="IB150" s="144"/>
      <c r="IC150" s="144"/>
      <c r="ID150" s="144"/>
      <c r="IE150" s="677" t="str">
        <f t="shared" si="50"/>
        <v/>
      </c>
      <c r="IF150" s="195"/>
      <c r="IG150" s="678" t="str">
        <f t="shared" si="51"/>
        <v/>
      </c>
      <c r="IH150" s="144"/>
      <c r="II150" s="144"/>
      <c r="IJ150" s="144"/>
      <c r="IK150" s="144"/>
      <c r="IL150" s="144"/>
      <c r="IM150" s="144"/>
      <c r="IN150" s="144"/>
      <c r="IO150" s="144"/>
      <c r="IP150" s="144"/>
      <c r="IQ150" s="144"/>
      <c r="IR150" s="144"/>
      <c r="IS150" s="144"/>
      <c r="IT150" s="144"/>
      <c r="IU150" s="144"/>
      <c r="IV150" s="144"/>
      <c r="IW150" s="144"/>
      <c r="IX150" s="144"/>
      <c r="IY150" s="144"/>
      <c r="IZ150" s="144"/>
      <c r="JA150" s="144"/>
      <c r="JB150" s="144"/>
      <c r="JC150" s="144"/>
      <c r="JD150" s="144"/>
      <c r="JE150" s="677" t="str">
        <f t="shared" si="52"/>
        <v/>
      </c>
      <c r="JF150" s="195"/>
      <c r="JG150" s="678" t="str">
        <f t="shared" si="53"/>
        <v/>
      </c>
      <c r="JH150" s="144"/>
      <c r="JI150" s="144"/>
      <c r="JJ150" s="144"/>
      <c r="JK150" s="144"/>
      <c r="JL150" s="144"/>
      <c r="JM150" s="144"/>
      <c r="JN150" s="144"/>
      <c r="JO150" s="144"/>
      <c r="JP150" s="144"/>
      <c r="JQ150" s="144"/>
      <c r="JR150" s="144"/>
      <c r="JS150" s="144"/>
      <c r="JT150" s="144"/>
      <c r="JU150" s="144"/>
      <c r="JV150" s="144"/>
      <c r="JW150" s="144"/>
      <c r="JX150" s="144"/>
      <c r="JY150" s="144"/>
      <c r="JZ150" s="144"/>
      <c r="KA150" s="144"/>
      <c r="KB150" s="144"/>
      <c r="KC150" s="144"/>
      <c r="KD150" s="144"/>
      <c r="KE150" s="677" t="str">
        <f t="shared" si="54"/>
        <v/>
      </c>
    </row>
    <row r="151" spans="2:291" ht="15" customHeight="1">
      <c r="B151" s="310">
        <v>129</v>
      </c>
      <c r="C151" s="303"/>
      <c r="D151" s="675"/>
      <c r="E151" s="144"/>
      <c r="F151" s="144"/>
      <c r="G151" s="678" t="str">
        <f t="shared" si="33"/>
        <v/>
      </c>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677" t="str">
        <f t="shared" si="34"/>
        <v/>
      </c>
      <c r="AF151" s="195"/>
      <c r="AG151" s="678" t="str">
        <f t="shared" si="35"/>
        <v/>
      </c>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677" t="str">
        <f t="shared" si="36"/>
        <v/>
      </c>
      <c r="BF151" s="195"/>
      <c r="BG151" s="678" t="str">
        <f t="shared" si="37"/>
        <v/>
      </c>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677" t="str">
        <f t="shared" si="38"/>
        <v/>
      </c>
      <c r="CF151" s="195"/>
      <c r="CG151" s="678" t="str">
        <f t="shared" si="39"/>
        <v/>
      </c>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677" t="str">
        <f t="shared" si="40"/>
        <v/>
      </c>
      <c r="DF151" s="195"/>
      <c r="DG151" s="678" t="str">
        <f t="shared" si="41"/>
        <v/>
      </c>
      <c r="DH151" s="144"/>
      <c r="DI151" s="144"/>
      <c r="DJ151" s="144"/>
      <c r="DK151" s="144"/>
      <c r="DL151" s="144"/>
      <c r="DM151" s="144"/>
      <c r="DN151" s="144"/>
      <c r="DO151" s="144"/>
      <c r="DP151" s="144"/>
      <c r="DQ151" s="144"/>
      <c r="DR151" s="144"/>
      <c r="DS151" s="144"/>
      <c r="DT151" s="144"/>
      <c r="DU151" s="144"/>
      <c r="DV151" s="144"/>
      <c r="DW151" s="144"/>
      <c r="DX151" s="144"/>
      <c r="DY151" s="144"/>
      <c r="DZ151" s="144"/>
      <c r="EA151" s="144"/>
      <c r="EB151" s="144"/>
      <c r="EC151" s="144"/>
      <c r="ED151" s="144"/>
      <c r="EE151" s="677" t="str">
        <f t="shared" si="42"/>
        <v/>
      </c>
      <c r="EF151" s="195"/>
      <c r="EG151" s="678" t="str">
        <f t="shared" si="43"/>
        <v/>
      </c>
      <c r="EH151" s="144"/>
      <c r="EI151" s="144"/>
      <c r="EJ151" s="144"/>
      <c r="EK151" s="144"/>
      <c r="EL151" s="144"/>
      <c r="EM151" s="144"/>
      <c r="EN151" s="144"/>
      <c r="EO151" s="144"/>
      <c r="EP151" s="144"/>
      <c r="EQ151" s="144"/>
      <c r="ER151" s="144"/>
      <c r="ES151" s="144"/>
      <c r="ET151" s="144"/>
      <c r="EU151" s="144"/>
      <c r="EV151" s="144"/>
      <c r="EW151" s="144"/>
      <c r="EX151" s="144"/>
      <c r="EY151" s="144"/>
      <c r="EZ151" s="144"/>
      <c r="FA151" s="144"/>
      <c r="FB151" s="144"/>
      <c r="FC151" s="144"/>
      <c r="FD151" s="144"/>
      <c r="FE151" s="677" t="str">
        <f t="shared" si="44"/>
        <v/>
      </c>
      <c r="FF151" s="195"/>
      <c r="FG151" s="678" t="str">
        <f t="shared" si="45"/>
        <v/>
      </c>
      <c r="FH151" s="144"/>
      <c r="FI151" s="144"/>
      <c r="FJ151" s="144"/>
      <c r="FK151" s="144"/>
      <c r="FL151" s="144"/>
      <c r="FM151" s="144"/>
      <c r="FN151" s="144"/>
      <c r="FO151" s="144"/>
      <c r="FP151" s="144"/>
      <c r="FQ151" s="144"/>
      <c r="FR151" s="144"/>
      <c r="FS151" s="144"/>
      <c r="FT151" s="144"/>
      <c r="FU151" s="144"/>
      <c r="FV151" s="144"/>
      <c r="FW151" s="144"/>
      <c r="FX151" s="144"/>
      <c r="FY151" s="144"/>
      <c r="FZ151" s="144"/>
      <c r="GA151" s="144"/>
      <c r="GB151" s="144"/>
      <c r="GC151" s="144"/>
      <c r="GD151" s="144"/>
      <c r="GE151" s="677" t="str">
        <f t="shared" si="46"/>
        <v/>
      </c>
      <c r="GF151" s="195"/>
      <c r="GG151" s="678" t="str">
        <f t="shared" si="47"/>
        <v/>
      </c>
      <c r="GH151" s="144"/>
      <c r="GI151" s="144"/>
      <c r="GJ151" s="144"/>
      <c r="GK151" s="144"/>
      <c r="GL151" s="144"/>
      <c r="GM151" s="144"/>
      <c r="GN151" s="144"/>
      <c r="GO151" s="144"/>
      <c r="GP151" s="144"/>
      <c r="GQ151" s="144"/>
      <c r="GR151" s="144"/>
      <c r="GS151" s="144"/>
      <c r="GT151" s="144"/>
      <c r="GU151" s="144"/>
      <c r="GV151" s="144"/>
      <c r="GW151" s="144"/>
      <c r="GX151" s="144"/>
      <c r="GY151" s="144"/>
      <c r="GZ151" s="144"/>
      <c r="HA151" s="144"/>
      <c r="HB151" s="144"/>
      <c r="HC151" s="144"/>
      <c r="HD151" s="144"/>
      <c r="HE151" s="677" t="str">
        <f t="shared" si="48"/>
        <v/>
      </c>
      <c r="HF151" s="195"/>
      <c r="HG151" s="678" t="str">
        <f t="shared" si="49"/>
        <v/>
      </c>
      <c r="HH151" s="144"/>
      <c r="HI151" s="144"/>
      <c r="HJ151" s="144"/>
      <c r="HK151" s="144"/>
      <c r="HL151" s="144"/>
      <c r="HM151" s="144"/>
      <c r="HN151" s="144"/>
      <c r="HO151" s="144"/>
      <c r="HP151" s="144"/>
      <c r="HQ151" s="144"/>
      <c r="HR151" s="144"/>
      <c r="HS151" s="144"/>
      <c r="HT151" s="144"/>
      <c r="HU151" s="144"/>
      <c r="HV151" s="144"/>
      <c r="HW151" s="144"/>
      <c r="HX151" s="144"/>
      <c r="HY151" s="144"/>
      <c r="HZ151" s="144"/>
      <c r="IA151" s="144"/>
      <c r="IB151" s="144"/>
      <c r="IC151" s="144"/>
      <c r="ID151" s="144"/>
      <c r="IE151" s="677" t="str">
        <f t="shared" si="50"/>
        <v/>
      </c>
      <c r="IF151" s="195"/>
      <c r="IG151" s="678" t="str">
        <f t="shared" si="51"/>
        <v/>
      </c>
      <c r="IH151" s="144"/>
      <c r="II151" s="144"/>
      <c r="IJ151" s="144"/>
      <c r="IK151" s="144"/>
      <c r="IL151" s="144"/>
      <c r="IM151" s="144"/>
      <c r="IN151" s="144"/>
      <c r="IO151" s="144"/>
      <c r="IP151" s="144"/>
      <c r="IQ151" s="144"/>
      <c r="IR151" s="144"/>
      <c r="IS151" s="144"/>
      <c r="IT151" s="144"/>
      <c r="IU151" s="144"/>
      <c r="IV151" s="144"/>
      <c r="IW151" s="144"/>
      <c r="IX151" s="144"/>
      <c r="IY151" s="144"/>
      <c r="IZ151" s="144"/>
      <c r="JA151" s="144"/>
      <c r="JB151" s="144"/>
      <c r="JC151" s="144"/>
      <c r="JD151" s="144"/>
      <c r="JE151" s="677" t="str">
        <f t="shared" si="52"/>
        <v/>
      </c>
      <c r="JF151" s="195"/>
      <c r="JG151" s="678" t="str">
        <f t="shared" si="53"/>
        <v/>
      </c>
      <c r="JH151" s="144"/>
      <c r="JI151" s="144"/>
      <c r="JJ151" s="144"/>
      <c r="JK151" s="144"/>
      <c r="JL151" s="144"/>
      <c r="JM151" s="144"/>
      <c r="JN151" s="144"/>
      <c r="JO151" s="144"/>
      <c r="JP151" s="144"/>
      <c r="JQ151" s="144"/>
      <c r="JR151" s="144"/>
      <c r="JS151" s="144"/>
      <c r="JT151" s="144"/>
      <c r="JU151" s="144"/>
      <c r="JV151" s="144"/>
      <c r="JW151" s="144"/>
      <c r="JX151" s="144"/>
      <c r="JY151" s="144"/>
      <c r="JZ151" s="144"/>
      <c r="KA151" s="144"/>
      <c r="KB151" s="144"/>
      <c r="KC151" s="144"/>
      <c r="KD151" s="144"/>
      <c r="KE151" s="677" t="str">
        <f t="shared" si="54"/>
        <v/>
      </c>
    </row>
    <row r="152" spans="2:291" ht="15" customHeight="1">
      <c r="B152" s="310">
        <v>130</v>
      </c>
      <c r="C152" s="303"/>
      <c r="D152" s="675"/>
      <c r="E152" s="144"/>
      <c r="F152" s="144"/>
      <c r="G152" s="678" t="str">
        <f t="shared" ref="G152:G172" si="55">IF($C152="","",L$11)</f>
        <v/>
      </c>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677" t="str">
        <f t="shared" ref="AE152:AE172" si="56">IF($C152="","",SUM(H152:AD152))</f>
        <v/>
      </c>
      <c r="AF152" s="195"/>
      <c r="AG152" s="678" t="str">
        <f t="shared" ref="AG152:AG172" si="57">IF($C152="","",AL$11)</f>
        <v/>
      </c>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677" t="str">
        <f t="shared" ref="BE152:BE172" si="58">IF($C152="","",SUM(AH152:BD152))</f>
        <v/>
      </c>
      <c r="BF152" s="195"/>
      <c r="BG152" s="678" t="str">
        <f t="shared" ref="BG152:BG172" si="59">IF($C152="","",BL$11)</f>
        <v/>
      </c>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677" t="str">
        <f t="shared" ref="CE152:CE172" si="60">IF($C152="","",SUM(BH152:CD152))</f>
        <v/>
      </c>
      <c r="CF152" s="195"/>
      <c r="CG152" s="678" t="str">
        <f t="shared" ref="CG152:CG172" si="61">IF($C152="","",CL$11)</f>
        <v/>
      </c>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677" t="str">
        <f t="shared" ref="DE152:DE172" si="62">IF($C152="","",SUM(CH152:DD152))</f>
        <v/>
      </c>
      <c r="DF152" s="195"/>
      <c r="DG152" s="678" t="str">
        <f t="shared" ref="DG152:DG172" si="63">IF($C152="","",DL$11)</f>
        <v/>
      </c>
      <c r="DH152" s="144"/>
      <c r="DI152" s="144"/>
      <c r="DJ152" s="144"/>
      <c r="DK152" s="144"/>
      <c r="DL152" s="144"/>
      <c r="DM152" s="144"/>
      <c r="DN152" s="144"/>
      <c r="DO152" s="144"/>
      <c r="DP152" s="144"/>
      <c r="DQ152" s="144"/>
      <c r="DR152" s="144"/>
      <c r="DS152" s="144"/>
      <c r="DT152" s="144"/>
      <c r="DU152" s="144"/>
      <c r="DV152" s="144"/>
      <c r="DW152" s="144"/>
      <c r="DX152" s="144"/>
      <c r="DY152" s="144"/>
      <c r="DZ152" s="144"/>
      <c r="EA152" s="144"/>
      <c r="EB152" s="144"/>
      <c r="EC152" s="144"/>
      <c r="ED152" s="144"/>
      <c r="EE152" s="677" t="str">
        <f t="shared" ref="EE152:EE172" si="64">IF($C152="","",SUM(DH152:ED152))</f>
        <v/>
      </c>
      <c r="EF152" s="195"/>
      <c r="EG152" s="678" t="str">
        <f t="shared" ref="EG152:EG172" si="65">IF($C152="","",EL$11)</f>
        <v/>
      </c>
      <c r="EH152" s="144"/>
      <c r="EI152" s="144"/>
      <c r="EJ152" s="144"/>
      <c r="EK152" s="144"/>
      <c r="EL152" s="144"/>
      <c r="EM152" s="144"/>
      <c r="EN152" s="144"/>
      <c r="EO152" s="144"/>
      <c r="EP152" s="144"/>
      <c r="EQ152" s="144"/>
      <c r="ER152" s="144"/>
      <c r="ES152" s="144"/>
      <c r="ET152" s="144"/>
      <c r="EU152" s="144"/>
      <c r="EV152" s="144"/>
      <c r="EW152" s="144"/>
      <c r="EX152" s="144"/>
      <c r="EY152" s="144"/>
      <c r="EZ152" s="144"/>
      <c r="FA152" s="144"/>
      <c r="FB152" s="144"/>
      <c r="FC152" s="144"/>
      <c r="FD152" s="144"/>
      <c r="FE152" s="677" t="str">
        <f t="shared" ref="FE152:FE172" si="66">IF($C152="","",SUM(EH152:FD152))</f>
        <v/>
      </c>
      <c r="FF152" s="195"/>
      <c r="FG152" s="678" t="str">
        <f t="shared" ref="FG152:FG172" si="67">IF($C152="","",FL$11)</f>
        <v/>
      </c>
      <c r="FH152" s="144"/>
      <c r="FI152" s="144"/>
      <c r="FJ152" s="144"/>
      <c r="FK152" s="144"/>
      <c r="FL152" s="144"/>
      <c r="FM152" s="144"/>
      <c r="FN152" s="144"/>
      <c r="FO152" s="144"/>
      <c r="FP152" s="144"/>
      <c r="FQ152" s="144"/>
      <c r="FR152" s="144"/>
      <c r="FS152" s="144"/>
      <c r="FT152" s="144"/>
      <c r="FU152" s="144"/>
      <c r="FV152" s="144"/>
      <c r="FW152" s="144"/>
      <c r="FX152" s="144"/>
      <c r="FY152" s="144"/>
      <c r="FZ152" s="144"/>
      <c r="GA152" s="144"/>
      <c r="GB152" s="144"/>
      <c r="GC152" s="144"/>
      <c r="GD152" s="144"/>
      <c r="GE152" s="677" t="str">
        <f t="shared" ref="GE152:GE172" si="68">IF($C152="","",SUM(FH152:GD152))</f>
        <v/>
      </c>
      <c r="GF152" s="195"/>
      <c r="GG152" s="678" t="str">
        <f t="shared" ref="GG152:GG172" si="69">IF($C152="","",GL$11)</f>
        <v/>
      </c>
      <c r="GH152" s="144"/>
      <c r="GI152" s="144"/>
      <c r="GJ152" s="144"/>
      <c r="GK152" s="144"/>
      <c r="GL152" s="144"/>
      <c r="GM152" s="144"/>
      <c r="GN152" s="144"/>
      <c r="GO152" s="144"/>
      <c r="GP152" s="144"/>
      <c r="GQ152" s="144"/>
      <c r="GR152" s="144"/>
      <c r="GS152" s="144"/>
      <c r="GT152" s="144"/>
      <c r="GU152" s="144"/>
      <c r="GV152" s="144"/>
      <c r="GW152" s="144"/>
      <c r="GX152" s="144"/>
      <c r="GY152" s="144"/>
      <c r="GZ152" s="144"/>
      <c r="HA152" s="144"/>
      <c r="HB152" s="144"/>
      <c r="HC152" s="144"/>
      <c r="HD152" s="144"/>
      <c r="HE152" s="677" t="str">
        <f t="shared" ref="HE152:HE172" si="70">IF($C152="","",SUM(GH152:HD152))</f>
        <v/>
      </c>
      <c r="HF152" s="195"/>
      <c r="HG152" s="678" t="str">
        <f t="shared" ref="HG152:HG172" si="71">IF($C152="","",HL$11)</f>
        <v/>
      </c>
      <c r="HH152" s="144"/>
      <c r="HI152" s="144"/>
      <c r="HJ152" s="144"/>
      <c r="HK152" s="144"/>
      <c r="HL152" s="144"/>
      <c r="HM152" s="144"/>
      <c r="HN152" s="144"/>
      <c r="HO152" s="144"/>
      <c r="HP152" s="144"/>
      <c r="HQ152" s="144"/>
      <c r="HR152" s="144"/>
      <c r="HS152" s="144"/>
      <c r="HT152" s="144"/>
      <c r="HU152" s="144"/>
      <c r="HV152" s="144"/>
      <c r="HW152" s="144"/>
      <c r="HX152" s="144"/>
      <c r="HY152" s="144"/>
      <c r="HZ152" s="144"/>
      <c r="IA152" s="144"/>
      <c r="IB152" s="144"/>
      <c r="IC152" s="144"/>
      <c r="ID152" s="144"/>
      <c r="IE152" s="677" t="str">
        <f t="shared" ref="IE152:IE172" si="72">IF($C152="","",SUM(HH152:ID152))</f>
        <v/>
      </c>
      <c r="IF152" s="195"/>
      <c r="IG152" s="678" t="str">
        <f t="shared" ref="IG152:IG172" si="73">IF($C152="","",IL$11)</f>
        <v/>
      </c>
      <c r="IH152" s="144"/>
      <c r="II152" s="144"/>
      <c r="IJ152" s="144"/>
      <c r="IK152" s="144"/>
      <c r="IL152" s="144"/>
      <c r="IM152" s="144"/>
      <c r="IN152" s="144"/>
      <c r="IO152" s="144"/>
      <c r="IP152" s="144"/>
      <c r="IQ152" s="144"/>
      <c r="IR152" s="144"/>
      <c r="IS152" s="144"/>
      <c r="IT152" s="144"/>
      <c r="IU152" s="144"/>
      <c r="IV152" s="144"/>
      <c r="IW152" s="144"/>
      <c r="IX152" s="144"/>
      <c r="IY152" s="144"/>
      <c r="IZ152" s="144"/>
      <c r="JA152" s="144"/>
      <c r="JB152" s="144"/>
      <c r="JC152" s="144"/>
      <c r="JD152" s="144"/>
      <c r="JE152" s="677" t="str">
        <f t="shared" ref="JE152:JE172" si="74">IF($C152="","",SUM(IH152:JD152))</f>
        <v/>
      </c>
      <c r="JF152" s="195"/>
      <c r="JG152" s="678" t="str">
        <f t="shared" ref="JG152:JG172" si="75">IF($C152="","",JL$11)</f>
        <v/>
      </c>
      <c r="JH152" s="144"/>
      <c r="JI152" s="144"/>
      <c r="JJ152" s="144"/>
      <c r="JK152" s="144"/>
      <c r="JL152" s="144"/>
      <c r="JM152" s="144"/>
      <c r="JN152" s="144"/>
      <c r="JO152" s="144"/>
      <c r="JP152" s="144"/>
      <c r="JQ152" s="144"/>
      <c r="JR152" s="144"/>
      <c r="JS152" s="144"/>
      <c r="JT152" s="144"/>
      <c r="JU152" s="144"/>
      <c r="JV152" s="144"/>
      <c r="JW152" s="144"/>
      <c r="JX152" s="144"/>
      <c r="JY152" s="144"/>
      <c r="JZ152" s="144"/>
      <c r="KA152" s="144"/>
      <c r="KB152" s="144"/>
      <c r="KC152" s="144"/>
      <c r="KD152" s="144"/>
      <c r="KE152" s="677" t="str">
        <f t="shared" ref="KE152:KE172" si="76">IF($C152="","",SUM(JH152:KD152))</f>
        <v/>
      </c>
    </row>
    <row r="153" spans="2:291" ht="15" customHeight="1">
      <c r="B153" s="310">
        <v>131</v>
      </c>
      <c r="C153" s="303"/>
      <c r="D153" s="675"/>
      <c r="E153" s="144"/>
      <c r="F153" s="144"/>
      <c r="G153" s="678" t="str">
        <f t="shared" si="55"/>
        <v/>
      </c>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677" t="str">
        <f t="shared" si="56"/>
        <v/>
      </c>
      <c r="AF153" s="195"/>
      <c r="AG153" s="678" t="str">
        <f t="shared" si="57"/>
        <v/>
      </c>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677" t="str">
        <f t="shared" si="58"/>
        <v/>
      </c>
      <c r="BF153" s="195"/>
      <c r="BG153" s="678" t="str">
        <f t="shared" si="59"/>
        <v/>
      </c>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677" t="str">
        <f t="shared" si="60"/>
        <v/>
      </c>
      <c r="CF153" s="195"/>
      <c r="CG153" s="678" t="str">
        <f t="shared" si="61"/>
        <v/>
      </c>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677" t="str">
        <f t="shared" si="62"/>
        <v/>
      </c>
      <c r="DF153" s="195"/>
      <c r="DG153" s="678" t="str">
        <f t="shared" si="63"/>
        <v/>
      </c>
      <c r="DH153" s="144"/>
      <c r="DI153" s="144"/>
      <c r="DJ153" s="144"/>
      <c r="DK153" s="144"/>
      <c r="DL153" s="144"/>
      <c r="DM153" s="144"/>
      <c r="DN153" s="144"/>
      <c r="DO153" s="144"/>
      <c r="DP153" s="144"/>
      <c r="DQ153" s="144"/>
      <c r="DR153" s="144"/>
      <c r="DS153" s="144"/>
      <c r="DT153" s="144"/>
      <c r="DU153" s="144"/>
      <c r="DV153" s="144"/>
      <c r="DW153" s="144"/>
      <c r="DX153" s="144"/>
      <c r="DY153" s="144"/>
      <c r="DZ153" s="144"/>
      <c r="EA153" s="144"/>
      <c r="EB153" s="144"/>
      <c r="EC153" s="144"/>
      <c r="ED153" s="144"/>
      <c r="EE153" s="677" t="str">
        <f t="shared" si="64"/>
        <v/>
      </c>
      <c r="EF153" s="195"/>
      <c r="EG153" s="678" t="str">
        <f t="shared" si="65"/>
        <v/>
      </c>
      <c r="EH153" s="144"/>
      <c r="EI153" s="144"/>
      <c r="EJ153" s="144"/>
      <c r="EK153" s="144"/>
      <c r="EL153" s="144"/>
      <c r="EM153" s="144"/>
      <c r="EN153" s="144"/>
      <c r="EO153" s="144"/>
      <c r="EP153" s="144"/>
      <c r="EQ153" s="144"/>
      <c r="ER153" s="144"/>
      <c r="ES153" s="144"/>
      <c r="ET153" s="144"/>
      <c r="EU153" s="144"/>
      <c r="EV153" s="144"/>
      <c r="EW153" s="144"/>
      <c r="EX153" s="144"/>
      <c r="EY153" s="144"/>
      <c r="EZ153" s="144"/>
      <c r="FA153" s="144"/>
      <c r="FB153" s="144"/>
      <c r="FC153" s="144"/>
      <c r="FD153" s="144"/>
      <c r="FE153" s="677" t="str">
        <f t="shared" si="66"/>
        <v/>
      </c>
      <c r="FF153" s="195"/>
      <c r="FG153" s="678" t="str">
        <f t="shared" si="67"/>
        <v/>
      </c>
      <c r="FH153" s="144"/>
      <c r="FI153" s="144"/>
      <c r="FJ153" s="144"/>
      <c r="FK153" s="144"/>
      <c r="FL153" s="144"/>
      <c r="FM153" s="144"/>
      <c r="FN153" s="144"/>
      <c r="FO153" s="144"/>
      <c r="FP153" s="144"/>
      <c r="FQ153" s="144"/>
      <c r="FR153" s="144"/>
      <c r="FS153" s="144"/>
      <c r="FT153" s="144"/>
      <c r="FU153" s="144"/>
      <c r="FV153" s="144"/>
      <c r="FW153" s="144"/>
      <c r="FX153" s="144"/>
      <c r="FY153" s="144"/>
      <c r="FZ153" s="144"/>
      <c r="GA153" s="144"/>
      <c r="GB153" s="144"/>
      <c r="GC153" s="144"/>
      <c r="GD153" s="144"/>
      <c r="GE153" s="677" t="str">
        <f t="shared" si="68"/>
        <v/>
      </c>
      <c r="GF153" s="195"/>
      <c r="GG153" s="678" t="str">
        <f t="shared" si="69"/>
        <v/>
      </c>
      <c r="GH153" s="144"/>
      <c r="GI153" s="144"/>
      <c r="GJ153" s="144"/>
      <c r="GK153" s="144"/>
      <c r="GL153" s="144"/>
      <c r="GM153" s="144"/>
      <c r="GN153" s="144"/>
      <c r="GO153" s="144"/>
      <c r="GP153" s="144"/>
      <c r="GQ153" s="144"/>
      <c r="GR153" s="144"/>
      <c r="GS153" s="144"/>
      <c r="GT153" s="144"/>
      <c r="GU153" s="144"/>
      <c r="GV153" s="144"/>
      <c r="GW153" s="144"/>
      <c r="GX153" s="144"/>
      <c r="GY153" s="144"/>
      <c r="GZ153" s="144"/>
      <c r="HA153" s="144"/>
      <c r="HB153" s="144"/>
      <c r="HC153" s="144"/>
      <c r="HD153" s="144"/>
      <c r="HE153" s="677" t="str">
        <f t="shared" si="70"/>
        <v/>
      </c>
      <c r="HF153" s="195"/>
      <c r="HG153" s="678" t="str">
        <f t="shared" si="71"/>
        <v/>
      </c>
      <c r="HH153" s="144"/>
      <c r="HI153" s="144"/>
      <c r="HJ153" s="144"/>
      <c r="HK153" s="144"/>
      <c r="HL153" s="144"/>
      <c r="HM153" s="144"/>
      <c r="HN153" s="144"/>
      <c r="HO153" s="144"/>
      <c r="HP153" s="144"/>
      <c r="HQ153" s="144"/>
      <c r="HR153" s="144"/>
      <c r="HS153" s="144"/>
      <c r="HT153" s="144"/>
      <c r="HU153" s="144"/>
      <c r="HV153" s="144"/>
      <c r="HW153" s="144"/>
      <c r="HX153" s="144"/>
      <c r="HY153" s="144"/>
      <c r="HZ153" s="144"/>
      <c r="IA153" s="144"/>
      <c r="IB153" s="144"/>
      <c r="IC153" s="144"/>
      <c r="ID153" s="144"/>
      <c r="IE153" s="677" t="str">
        <f t="shared" si="72"/>
        <v/>
      </c>
      <c r="IF153" s="195"/>
      <c r="IG153" s="678" t="str">
        <f t="shared" si="73"/>
        <v/>
      </c>
      <c r="IH153" s="144"/>
      <c r="II153" s="144"/>
      <c r="IJ153" s="144"/>
      <c r="IK153" s="144"/>
      <c r="IL153" s="144"/>
      <c r="IM153" s="144"/>
      <c r="IN153" s="144"/>
      <c r="IO153" s="144"/>
      <c r="IP153" s="144"/>
      <c r="IQ153" s="144"/>
      <c r="IR153" s="144"/>
      <c r="IS153" s="144"/>
      <c r="IT153" s="144"/>
      <c r="IU153" s="144"/>
      <c r="IV153" s="144"/>
      <c r="IW153" s="144"/>
      <c r="IX153" s="144"/>
      <c r="IY153" s="144"/>
      <c r="IZ153" s="144"/>
      <c r="JA153" s="144"/>
      <c r="JB153" s="144"/>
      <c r="JC153" s="144"/>
      <c r="JD153" s="144"/>
      <c r="JE153" s="677" t="str">
        <f t="shared" si="74"/>
        <v/>
      </c>
      <c r="JF153" s="195"/>
      <c r="JG153" s="678" t="str">
        <f t="shared" si="75"/>
        <v/>
      </c>
      <c r="JH153" s="144"/>
      <c r="JI153" s="144"/>
      <c r="JJ153" s="144"/>
      <c r="JK153" s="144"/>
      <c r="JL153" s="144"/>
      <c r="JM153" s="144"/>
      <c r="JN153" s="144"/>
      <c r="JO153" s="144"/>
      <c r="JP153" s="144"/>
      <c r="JQ153" s="144"/>
      <c r="JR153" s="144"/>
      <c r="JS153" s="144"/>
      <c r="JT153" s="144"/>
      <c r="JU153" s="144"/>
      <c r="JV153" s="144"/>
      <c r="JW153" s="144"/>
      <c r="JX153" s="144"/>
      <c r="JY153" s="144"/>
      <c r="JZ153" s="144"/>
      <c r="KA153" s="144"/>
      <c r="KB153" s="144"/>
      <c r="KC153" s="144"/>
      <c r="KD153" s="144"/>
      <c r="KE153" s="677" t="str">
        <f t="shared" si="76"/>
        <v/>
      </c>
    </row>
    <row r="154" spans="2:291" ht="15" customHeight="1">
      <c r="B154" s="310">
        <v>132</v>
      </c>
      <c r="C154" s="303"/>
      <c r="D154" s="675"/>
      <c r="E154" s="144"/>
      <c r="F154" s="144"/>
      <c r="G154" s="678" t="str">
        <f t="shared" si="55"/>
        <v/>
      </c>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677" t="str">
        <f t="shared" si="56"/>
        <v/>
      </c>
      <c r="AF154" s="195"/>
      <c r="AG154" s="678" t="str">
        <f t="shared" si="57"/>
        <v/>
      </c>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677" t="str">
        <f t="shared" si="58"/>
        <v/>
      </c>
      <c r="BF154" s="195"/>
      <c r="BG154" s="678" t="str">
        <f t="shared" si="59"/>
        <v/>
      </c>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677" t="str">
        <f t="shared" si="60"/>
        <v/>
      </c>
      <c r="CF154" s="195"/>
      <c r="CG154" s="678" t="str">
        <f t="shared" si="61"/>
        <v/>
      </c>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677" t="str">
        <f t="shared" si="62"/>
        <v/>
      </c>
      <c r="DF154" s="195"/>
      <c r="DG154" s="678" t="str">
        <f t="shared" si="63"/>
        <v/>
      </c>
      <c r="DH154" s="144"/>
      <c r="DI154" s="144"/>
      <c r="DJ154" s="144"/>
      <c r="DK154" s="144"/>
      <c r="DL154" s="144"/>
      <c r="DM154" s="144"/>
      <c r="DN154" s="144"/>
      <c r="DO154" s="144"/>
      <c r="DP154" s="144"/>
      <c r="DQ154" s="144"/>
      <c r="DR154" s="144"/>
      <c r="DS154" s="144"/>
      <c r="DT154" s="144"/>
      <c r="DU154" s="144"/>
      <c r="DV154" s="144"/>
      <c r="DW154" s="144"/>
      <c r="DX154" s="144"/>
      <c r="DY154" s="144"/>
      <c r="DZ154" s="144"/>
      <c r="EA154" s="144"/>
      <c r="EB154" s="144"/>
      <c r="EC154" s="144"/>
      <c r="ED154" s="144"/>
      <c r="EE154" s="677" t="str">
        <f t="shared" si="64"/>
        <v/>
      </c>
      <c r="EF154" s="195"/>
      <c r="EG154" s="678" t="str">
        <f t="shared" si="65"/>
        <v/>
      </c>
      <c r="EH154" s="144"/>
      <c r="EI154" s="144"/>
      <c r="EJ154" s="144"/>
      <c r="EK154" s="144"/>
      <c r="EL154" s="144"/>
      <c r="EM154" s="144"/>
      <c r="EN154" s="144"/>
      <c r="EO154" s="144"/>
      <c r="EP154" s="144"/>
      <c r="EQ154" s="144"/>
      <c r="ER154" s="144"/>
      <c r="ES154" s="144"/>
      <c r="ET154" s="144"/>
      <c r="EU154" s="144"/>
      <c r="EV154" s="144"/>
      <c r="EW154" s="144"/>
      <c r="EX154" s="144"/>
      <c r="EY154" s="144"/>
      <c r="EZ154" s="144"/>
      <c r="FA154" s="144"/>
      <c r="FB154" s="144"/>
      <c r="FC154" s="144"/>
      <c r="FD154" s="144"/>
      <c r="FE154" s="677" t="str">
        <f t="shared" si="66"/>
        <v/>
      </c>
      <c r="FF154" s="195"/>
      <c r="FG154" s="678" t="str">
        <f t="shared" si="67"/>
        <v/>
      </c>
      <c r="FH154" s="144"/>
      <c r="FI154" s="144"/>
      <c r="FJ154" s="144"/>
      <c r="FK154" s="144"/>
      <c r="FL154" s="144"/>
      <c r="FM154" s="144"/>
      <c r="FN154" s="144"/>
      <c r="FO154" s="144"/>
      <c r="FP154" s="144"/>
      <c r="FQ154" s="144"/>
      <c r="FR154" s="144"/>
      <c r="FS154" s="144"/>
      <c r="FT154" s="144"/>
      <c r="FU154" s="144"/>
      <c r="FV154" s="144"/>
      <c r="FW154" s="144"/>
      <c r="FX154" s="144"/>
      <c r="FY154" s="144"/>
      <c r="FZ154" s="144"/>
      <c r="GA154" s="144"/>
      <c r="GB154" s="144"/>
      <c r="GC154" s="144"/>
      <c r="GD154" s="144"/>
      <c r="GE154" s="677" t="str">
        <f t="shared" si="68"/>
        <v/>
      </c>
      <c r="GF154" s="195"/>
      <c r="GG154" s="678" t="str">
        <f t="shared" si="69"/>
        <v/>
      </c>
      <c r="GH154" s="144"/>
      <c r="GI154" s="144"/>
      <c r="GJ154" s="144"/>
      <c r="GK154" s="144"/>
      <c r="GL154" s="144"/>
      <c r="GM154" s="144"/>
      <c r="GN154" s="144"/>
      <c r="GO154" s="144"/>
      <c r="GP154" s="144"/>
      <c r="GQ154" s="144"/>
      <c r="GR154" s="144"/>
      <c r="GS154" s="144"/>
      <c r="GT154" s="144"/>
      <c r="GU154" s="144"/>
      <c r="GV154" s="144"/>
      <c r="GW154" s="144"/>
      <c r="GX154" s="144"/>
      <c r="GY154" s="144"/>
      <c r="GZ154" s="144"/>
      <c r="HA154" s="144"/>
      <c r="HB154" s="144"/>
      <c r="HC154" s="144"/>
      <c r="HD154" s="144"/>
      <c r="HE154" s="677" t="str">
        <f t="shared" si="70"/>
        <v/>
      </c>
      <c r="HF154" s="195"/>
      <c r="HG154" s="678" t="str">
        <f t="shared" si="71"/>
        <v/>
      </c>
      <c r="HH154" s="144"/>
      <c r="HI154" s="144"/>
      <c r="HJ154" s="144"/>
      <c r="HK154" s="144"/>
      <c r="HL154" s="144"/>
      <c r="HM154" s="144"/>
      <c r="HN154" s="144"/>
      <c r="HO154" s="144"/>
      <c r="HP154" s="144"/>
      <c r="HQ154" s="144"/>
      <c r="HR154" s="144"/>
      <c r="HS154" s="144"/>
      <c r="HT154" s="144"/>
      <c r="HU154" s="144"/>
      <c r="HV154" s="144"/>
      <c r="HW154" s="144"/>
      <c r="HX154" s="144"/>
      <c r="HY154" s="144"/>
      <c r="HZ154" s="144"/>
      <c r="IA154" s="144"/>
      <c r="IB154" s="144"/>
      <c r="IC154" s="144"/>
      <c r="ID154" s="144"/>
      <c r="IE154" s="677" t="str">
        <f t="shared" si="72"/>
        <v/>
      </c>
      <c r="IF154" s="195"/>
      <c r="IG154" s="678" t="str">
        <f t="shared" si="73"/>
        <v/>
      </c>
      <c r="IH154" s="144"/>
      <c r="II154" s="144"/>
      <c r="IJ154" s="144"/>
      <c r="IK154" s="144"/>
      <c r="IL154" s="144"/>
      <c r="IM154" s="144"/>
      <c r="IN154" s="144"/>
      <c r="IO154" s="144"/>
      <c r="IP154" s="144"/>
      <c r="IQ154" s="144"/>
      <c r="IR154" s="144"/>
      <c r="IS154" s="144"/>
      <c r="IT154" s="144"/>
      <c r="IU154" s="144"/>
      <c r="IV154" s="144"/>
      <c r="IW154" s="144"/>
      <c r="IX154" s="144"/>
      <c r="IY154" s="144"/>
      <c r="IZ154" s="144"/>
      <c r="JA154" s="144"/>
      <c r="JB154" s="144"/>
      <c r="JC154" s="144"/>
      <c r="JD154" s="144"/>
      <c r="JE154" s="677" t="str">
        <f t="shared" si="74"/>
        <v/>
      </c>
      <c r="JF154" s="195"/>
      <c r="JG154" s="678" t="str">
        <f t="shared" si="75"/>
        <v/>
      </c>
      <c r="JH154" s="144"/>
      <c r="JI154" s="144"/>
      <c r="JJ154" s="144"/>
      <c r="JK154" s="144"/>
      <c r="JL154" s="144"/>
      <c r="JM154" s="144"/>
      <c r="JN154" s="144"/>
      <c r="JO154" s="144"/>
      <c r="JP154" s="144"/>
      <c r="JQ154" s="144"/>
      <c r="JR154" s="144"/>
      <c r="JS154" s="144"/>
      <c r="JT154" s="144"/>
      <c r="JU154" s="144"/>
      <c r="JV154" s="144"/>
      <c r="JW154" s="144"/>
      <c r="JX154" s="144"/>
      <c r="JY154" s="144"/>
      <c r="JZ154" s="144"/>
      <c r="KA154" s="144"/>
      <c r="KB154" s="144"/>
      <c r="KC154" s="144"/>
      <c r="KD154" s="144"/>
      <c r="KE154" s="677" t="str">
        <f t="shared" si="76"/>
        <v/>
      </c>
    </row>
    <row r="155" spans="2:291" ht="15" customHeight="1">
      <c r="B155" s="310">
        <v>133</v>
      </c>
      <c r="C155" s="303"/>
      <c r="D155" s="675"/>
      <c r="E155" s="144"/>
      <c r="F155" s="144"/>
      <c r="G155" s="678" t="str">
        <f t="shared" si="55"/>
        <v/>
      </c>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677" t="str">
        <f t="shared" si="56"/>
        <v/>
      </c>
      <c r="AF155" s="195"/>
      <c r="AG155" s="678" t="str">
        <f t="shared" si="57"/>
        <v/>
      </c>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677" t="str">
        <f t="shared" si="58"/>
        <v/>
      </c>
      <c r="BF155" s="195"/>
      <c r="BG155" s="678" t="str">
        <f t="shared" si="59"/>
        <v/>
      </c>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677" t="str">
        <f t="shared" si="60"/>
        <v/>
      </c>
      <c r="CF155" s="195"/>
      <c r="CG155" s="678" t="str">
        <f t="shared" si="61"/>
        <v/>
      </c>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677" t="str">
        <f t="shared" si="62"/>
        <v/>
      </c>
      <c r="DF155" s="195"/>
      <c r="DG155" s="678" t="str">
        <f t="shared" si="63"/>
        <v/>
      </c>
      <c r="DH155" s="144"/>
      <c r="DI155" s="144"/>
      <c r="DJ155" s="144"/>
      <c r="DK155" s="144"/>
      <c r="DL155" s="144"/>
      <c r="DM155" s="144"/>
      <c r="DN155" s="144"/>
      <c r="DO155" s="144"/>
      <c r="DP155" s="144"/>
      <c r="DQ155" s="144"/>
      <c r="DR155" s="144"/>
      <c r="DS155" s="144"/>
      <c r="DT155" s="144"/>
      <c r="DU155" s="144"/>
      <c r="DV155" s="144"/>
      <c r="DW155" s="144"/>
      <c r="DX155" s="144"/>
      <c r="DY155" s="144"/>
      <c r="DZ155" s="144"/>
      <c r="EA155" s="144"/>
      <c r="EB155" s="144"/>
      <c r="EC155" s="144"/>
      <c r="ED155" s="144"/>
      <c r="EE155" s="677" t="str">
        <f t="shared" si="64"/>
        <v/>
      </c>
      <c r="EF155" s="195"/>
      <c r="EG155" s="678" t="str">
        <f t="shared" si="65"/>
        <v/>
      </c>
      <c r="EH155" s="144"/>
      <c r="EI155" s="144"/>
      <c r="EJ155" s="144"/>
      <c r="EK155" s="144"/>
      <c r="EL155" s="144"/>
      <c r="EM155" s="144"/>
      <c r="EN155" s="144"/>
      <c r="EO155" s="144"/>
      <c r="EP155" s="144"/>
      <c r="EQ155" s="144"/>
      <c r="ER155" s="144"/>
      <c r="ES155" s="144"/>
      <c r="ET155" s="144"/>
      <c r="EU155" s="144"/>
      <c r="EV155" s="144"/>
      <c r="EW155" s="144"/>
      <c r="EX155" s="144"/>
      <c r="EY155" s="144"/>
      <c r="EZ155" s="144"/>
      <c r="FA155" s="144"/>
      <c r="FB155" s="144"/>
      <c r="FC155" s="144"/>
      <c r="FD155" s="144"/>
      <c r="FE155" s="677" t="str">
        <f t="shared" si="66"/>
        <v/>
      </c>
      <c r="FF155" s="195"/>
      <c r="FG155" s="678" t="str">
        <f t="shared" si="67"/>
        <v/>
      </c>
      <c r="FH155" s="144"/>
      <c r="FI155" s="144"/>
      <c r="FJ155" s="144"/>
      <c r="FK155" s="144"/>
      <c r="FL155" s="144"/>
      <c r="FM155" s="144"/>
      <c r="FN155" s="144"/>
      <c r="FO155" s="144"/>
      <c r="FP155" s="144"/>
      <c r="FQ155" s="144"/>
      <c r="FR155" s="144"/>
      <c r="FS155" s="144"/>
      <c r="FT155" s="144"/>
      <c r="FU155" s="144"/>
      <c r="FV155" s="144"/>
      <c r="FW155" s="144"/>
      <c r="FX155" s="144"/>
      <c r="FY155" s="144"/>
      <c r="FZ155" s="144"/>
      <c r="GA155" s="144"/>
      <c r="GB155" s="144"/>
      <c r="GC155" s="144"/>
      <c r="GD155" s="144"/>
      <c r="GE155" s="677" t="str">
        <f t="shared" si="68"/>
        <v/>
      </c>
      <c r="GF155" s="195"/>
      <c r="GG155" s="678" t="str">
        <f t="shared" si="69"/>
        <v/>
      </c>
      <c r="GH155" s="144"/>
      <c r="GI155" s="144"/>
      <c r="GJ155" s="144"/>
      <c r="GK155" s="144"/>
      <c r="GL155" s="144"/>
      <c r="GM155" s="144"/>
      <c r="GN155" s="144"/>
      <c r="GO155" s="144"/>
      <c r="GP155" s="144"/>
      <c r="GQ155" s="144"/>
      <c r="GR155" s="144"/>
      <c r="GS155" s="144"/>
      <c r="GT155" s="144"/>
      <c r="GU155" s="144"/>
      <c r="GV155" s="144"/>
      <c r="GW155" s="144"/>
      <c r="GX155" s="144"/>
      <c r="GY155" s="144"/>
      <c r="GZ155" s="144"/>
      <c r="HA155" s="144"/>
      <c r="HB155" s="144"/>
      <c r="HC155" s="144"/>
      <c r="HD155" s="144"/>
      <c r="HE155" s="677" t="str">
        <f t="shared" si="70"/>
        <v/>
      </c>
      <c r="HF155" s="195"/>
      <c r="HG155" s="678" t="str">
        <f t="shared" si="71"/>
        <v/>
      </c>
      <c r="HH155" s="144"/>
      <c r="HI155" s="144"/>
      <c r="HJ155" s="144"/>
      <c r="HK155" s="144"/>
      <c r="HL155" s="144"/>
      <c r="HM155" s="144"/>
      <c r="HN155" s="144"/>
      <c r="HO155" s="144"/>
      <c r="HP155" s="144"/>
      <c r="HQ155" s="144"/>
      <c r="HR155" s="144"/>
      <c r="HS155" s="144"/>
      <c r="HT155" s="144"/>
      <c r="HU155" s="144"/>
      <c r="HV155" s="144"/>
      <c r="HW155" s="144"/>
      <c r="HX155" s="144"/>
      <c r="HY155" s="144"/>
      <c r="HZ155" s="144"/>
      <c r="IA155" s="144"/>
      <c r="IB155" s="144"/>
      <c r="IC155" s="144"/>
      <c r="ID155" s="144"/>
      <c r="IE155" s="677" t="str">
        <f t="shared" si="72"/>
        <v/>
      </c>
      <c r="IF155" s="195"/>
      <c r="IG155" s="678" t="str">
        <f t="shared" si="73"/>
        <v/>
      </c>
      <c r="IH155" s="144"/>
      <c r="II155" s="144"/>
      <c r="IJ155" s="144"/>
      <c r="IK155" s="144"/>
      <c r="IL155" s="144"/>
      <c r="IM155" s="144"/>
      <c r="IN155" s="144"/>
      <c r="IO155" s="144"/>
      <c r="IP155" s="144"/>
      <c r="IQ155" s="144"/>
      <c r="IR155" s="144"/>
      <c r="IS155" s="144"/>
      <c r="IT155" s="144"/>
      <c r="IU155" s="144"/>
      <c r="IV155" s="144"/>
      <c r="IW155" s="144"/>
      <c r="IX155" s="144"/>
      <c r="IY155" s="144"/>
      <c r="IZ155" s="144"/>
      <c r="JA155" s="144"/>
      <c r="JB155" s="144"/>
      <c r="JC155" s="144"/>
      <c r="JD155" s="144"/>
      <c r="JE155" s="677" t="str">
        <f t="shared" si="74"/>
        <v/>
      </c>
      <c r="JF155" s="195"/>
      <c r="JG155" s="678" t="str">
        <f t="shared" si="75"/>
        <v/>
      </c>
      <c r="JH155" s="144"/>
      <c r="JI155" s="144"/>
      <c r="JJ155" s="144"/>
      <c r="JK155" s="144"/>
      <c r="JL155" s="144"/>
      <c r="JM155" s="144"/>
      <c r="JN155" s="144"/>
      <c r="JO155" s="144"/>
      <c r="JP155" s="144"/>
      <c r="JQ155" s="144"/>
      <c r="JR155" s="144"/>
      <c r="JS155" s="144"/>
      <c r="JT155" s="144"/>
      <c r="JU155" s="144"/>
      <c r="JV155" s="144"/>
      <c r="JW155" s="144"/>
      <c r="JX155" s="144"/>
      <c r="JY155" s="144"/>
      <c r="JZ155" s="144"/>
      <c r="KA155" s="144"/>
      <c r="KB155" s="144"/>
      <c r="KC155" s="144"/>
      <c r="KD155" s="144"/>
      <c r="KE155" s="677" t="str">
        <f t="shared" si="76"/>
        <v/>
      </c>
    </row>
    <row r="156" spans="2:291" ht="15" customHeight="1">
      <c r="B156" s="310">
        <v>134</v>
      </c>
      <c r="C156" s="303"/>
      <c r="D156" s="675"/>
      <c r="E156" s="144"/>
      <c r="F156" s="144"/>
      <c r="G156" s="678" t="str">
        <f t="shared" si="55"/>
        <v/>
      </c>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677" t="str">
        <f t="shared" si="56"/>
        <v/>
      </c>
      <c r="AF156" s="195"/>
      <c r="AG156" s="678" t="str">
        <f t="shared" si="57"/>
        <v/>
      </c>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677" t="str">
        <f t="shared" si="58"/>
        <v/>
      </c>
      <c r="BF156" s="195"/>
      <c r="BG156" s="678" t="str">
        <f t="shared" si="59"/>
        <v/>
      </c>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677" t="str">
        <f t="shared" si="60"/>
        <v/>
      </c>
      <c r="CF156" s="195"/>
      <c r="CG156" s="678" t="str">
        <f t="shared" si="61"/>
        <v/>
      </c>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677" t="str">
        <f t="shared" si="62"/>
        <v/>
      </c>
      <c r="DF156" s="195"/>
      <c r="DG156" s="678" t="str">
        <f t="shared" si="63"/>
        <v/>
      </c>
      <c r="DH156" s="144"/>
      <c r="DI156" s="144"/>
      <c r="DJ156" s="144"/>
      <c r="DK156" s="144"/>
      <c r="DL156" s="144"/>
      <c r="DM156" s="144"/>
      <c r="DN156" s="144"/>
      <c r="DO156" s="144"/>
      <c r="DP156" s="144"/>
      <c r="DQ156" s="144"/>
      <c r="DR156" s="144"/>
      <c r="DS156" s="144"/>
      <c r="DT156" s="144"/>
      <c r="DU156" s="144"/>
      <c r="DV156" s="144"/>
      <c r="DW156" s="144"/>
      <c r="DX156" s="144"/>
      <c r="DY156" s="144"/>
      <c r="DZ156" s="144"/>
      <c r="EA156" s="144"/>
      <c r="EB156" s="144"/>
      <c r="EC156" s="144"/>
      <c r="ED156" s="144"/>
      <c r="EE156" s="677" t="str">
        <f t="shared" si="64"/>
        <v/>
      </c>
      <c r="EF156" s="195"/>
      <c r="EG156" s="678" t="str">
        <f t="shared" si="65"/>
        <v/>
      </c>
      <c r="EH156" s="144"/>
      <c r="EI156" s="144"/>
      <c r="EJ156" s="144"/>
      <c r="EK156" s="144"/>
      <c r="EL156" s="144"/>
      <c r="EM156" s="144"/>
      <c r="EN156" s="144"/>
      <c r="EO156" s="144"/>
      <c r="EP156" s="144"/>
      <c r="EQ156" s="144"/>
      <c r="ER156" s="144"/>
      <c r="ES156" s="144"/>
      <c r="ET156" s="144"/>
      <c r="EU156" s="144"/>
      <c r="EV156" s="144"/>
      <c r="EW156" s="144"/>
      <c r="EX156" s="144"/>
      <c r="EY156" s="144"/>
      <c r="EZ156" s="144"/>
      <c r="FA156" s="144"/>
      <c r="FB156" s="144"/>
      <c r="FC156" s="144"/>
      <c r="FD156" s="144"/>
      <c r="FE156" s="677" t="str">
        <f t="shared" si="66"/>
        <v/>
      </c>
      <c r="FF156" s="195"/>
      <c r="FG156" s="678" t="str">
        <f t="shared" si="67"/>
        <v/>
      </c>
      <c r="FH156" s="144"/>
      <c r="FI156" s="144"/>
      <c r="FJ156" s="144"/>
      <c r="FK156" s="144"/>
      <c r="FL156" s="144"/>
      <c r="FM156" s="144"/>
      <c r="FN156" s="144"/>
      <c r="FO156" s="144"/>
      <c r="FP156" s="144"/>
      <c r="FQ156" s="144"/>
      <c r="FR156" s="144"/>
      <c r="FS156" s="144"/>
      <c r="FT156" s="144"/>
      <c r="FU156" s="144"/>
      <c r="FV156" s="144"/>
      <c r="FW156" s="144"/>
      <c r="FX156" s="144"/>
      <c r="FY156" s="144"/>
      <c r="FZ156" s="144"/>
      <c r="GA156" s="144"/>
      <c r="GB156" s="144"/>
      <c r="GC156" s="144"/>
      <c r="GD156" s="144"/>
      <c r="GE156" s="677" t="str">
        <f t="shared" si="68"/>
        <v/>
      </c>
      <c r="GF156" s="195"/>
      <c r="GG156" s="678" t="str">
        <f t="shared" si="69"/>
        <v/>
      </c>
      <c r="GH156" s="144"/>
      <c r="GI156" s="144"/>
      <c r="GJ156" s="144"/>
      <c r="GK156" s="144"/>
      <c r="GL156" s="144"/>
      <c r="GM156" s="144"/>
      <c r="GN156" s="144"/>
      <c r="GO156" s="144"/>
      <c r="GP156" s="144"/>
      <c r="GQ156" s="144"/>
      <c r="GR156" s="144"/>
      <c r="GS156" s="144"/>
      <c r="GT156" s="144"/>
      <c r="GU156" s="144"/>
      <c r="GV156" s="144"/>
      <c r="GW156" s="144"/>
      <c r="GX156" s="144"/>
      <c r="GY156" s="144"/>
      <c r="GZ156" s="144"/>
      <c r="HA156" s="144"/>
      <c r="HB156" s="144"/>
      <c r="HC156" s="144"/>
      <c r="HD156" s="144"/>
      <c r="HE156" s="677" t="str">
        <f t="shared" si="70"/>
        <v/>
      </c>
      <c r="HF156" s="195"/>
      <c r="HG156" s="678" t="str">
        <f t="shared" si="71"/>
        <v/>
      </c>
      <c r="HH156" s="144"/>
      <c r="HI156" s="144"/>
      <c r="HJ156" s="144"/>
      <c r="HK156" s="144"/>
      <c r="HL156" s="144"/>
      <c r="HM156" s="144"/>
      <c r="HN156" s="144"/>
      <c r="HO156" s="144"/>
      <c r="HP156" s="144"/>
      <c r="HQ156" s="144"/>
      <c r="HR156" s="144"/>
      <c r="HS156" s="144"/>
      <c r="HT156" s="144"/>
      <c r="HU156" s="144"/>
      <c r="HV156" s="144"/>
      <c r="HW156" s="144"/>
      <c r="HX156" s="144"/>
      <c r="HY156" s="144"/>
      <c r="HZ156" s="144"/>
      <c r="IA156" s="144"/>
      <c r="IB156" s="144"/>
      <c r="IC156" s="144"/>
      <c r="ID156" s="144"/>
      <c r="IE156" s="677" t="str">
        <f t="shared" si="72"/>
        <v/>
      </c>
      <c r="IF156" s="195"/>
      <c r="IG156" s="678" t="str">
        <f t="shared" si="73"/>
        <v/>
      </c>
      <c r="IH156" s="144"/>
      <c r="II156" s="144"/>
      <c r="IJ156" s="144"/>
      <c r="IK156" s="144"/>
      <c r="IL156" s="144"/>
      <c r="IM156" s="144"/>
      <c r="IN156" s="144"/>
      <c r="IO156" s="144"/>
      <c r="IP156" s="144"/>
      <c r="IQ156" s="144"/>
      <c r="IR156" s="144"/>
      <c r="IS156" s="144"/>
      <c r="IT156" s="144"/>
      <c r="IU156" s="144"/>
      <c r="IV156" s="144"/>
      <c r="IW156" s="144"/>
      <c r="IX156" s="144"/>
      <c r="IY156" s="144"/>
      <c r="IZ156" s="144"/>
      <c r="JA156" s="144"/>
      <c r="JB156" s="144"/>
      <c r="JC156" s="144"/>
      <c r="JD156" s="144"/>
      <c r="JE156" s="677" t="str">
        <f t="shared" si="74"/>
        <v/>
      </c>
      <c r="JF156" s="195"/>
      <c r="JG156" s="678" t="str">
        <f t="shared" si="75"/>
        <v/>
      </c>
      <c r="JH156" s="144"/>
      <c r="JI156" s="144"/>
      <c r="JJ156" s="144"/>
      <c r="JK156" s="144"/>
      <c r="JL156" s="144"/>
      <c r="JM156" s="144"/>
      <c r="JN156" s="144"/>
      <c r="JO156" s="144"/>
      <c r="JP156" s="144"/>
      <c r="JQ156" s="144"/>
      <c r="JR156" s="144"/>
      <c r="JS156" s="144"/>
      <c r="JT156" s="144"/>
      <c r="JU156" s="144"/>
      <c r="JV156" s="144"/>
      <c r="JW156" s="144"/>
      <c r="JX156" s="144"/>
      <c r="JY156" s="144"/>
      <c r="JZ156" s="144"/>
      <c r="KA156" s="144"/>
      <c r="KB156" s="144"/>
      <c r="KC156" s="144"/>
      <c r="KD156" s="144"/>
      <c r="KE156" s="677" t="str">
        <f t="shared" si="76"/>
        <v/>
      </c>
    </row>
    <row r="157" spans="2:291" ht="15" customHeight="1">
      <c r="B157" s="310">
        <v>135</v>
      </c>
      <c r="C157" s="303"/>
      <c r="D157" s="675"/>
      <c r="E157" s="144"/>
      <c r="F157" s="144"/>
      <c r="G157" s="678" t="str">
        <f t="shared" si="55"/>
        <v/>
      </c>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677" t="str">
        <f t="shared" si="56"/>
        <v/>
      </c>
      <c r="AF157" s="195"/>
      <c r="AG157" s="678" t="str">
        <f t="shared" si="57"/>
        <v/>
      </c>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677" t="str">
        <f t="shared" si="58"/>
        <v/>
      </c>
      <c r="BF157" s="195"/>
      <c r="BG157" s="678" t="str">
        <f t="shared" si="59"/>
        <v/>
      </c>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677" t="str">
        <f t="shared" si="60"/>
        <v/>
      </c>
      <c r="CF157" s="195"/>
      <c r="CG157" s="678" t="str">
        <f t="shared" si="61"/>
        <v/>
      </c>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677" t="str">
        <f t="shared" si="62"/>
        <v/>
      </c>
      <c r="DF157" s="195"/>
      <c r="DG157" s="678" t="str">
        <f t="shared" si="63"/>
        <v/>
      </c>
      <c r="DH157" s="144"/>
      <c r="DI157" s="144"/>
      <c r="DJ157" s="144"/>
      <c r="DK157" s="144"/>
      <c r="DL157" s="144"/>
      <c r="DM157" s="144"/>
      <c r="DN157" s="144"/>
      <c r="DO157" s="144"/>
      <c r="DP157" s="144"/>
      <c r="DQ157" s="144"/>
      <c r="DR157" s="144"/>
      <c r="DS157" s="144"/>
      <c r="DT157" s="144"/>
      <c r="DU157" s="144"/>
      <c r="DV157" s="144"/>
      <c r="DW157" s="144"/>
      <c r="DX157" s="144"/>
      <c r="DY157" s="144"/>
      <c r="DZ157" s="144"/>
      <c r="EA157" s="144"/>
      <c r="EB157" s="144"/>
      <c r="EC157" s="144"/>
      <c r="ED157" s="144"/>
      <c r="EE157" s="677" t="str">
        <f t="shared" si="64"/>
        <v/>
      </c>
      <c r="EF157" s="195"/>
      <c r="EG157" s="678" t="str">
        <f t="shared" si="65"/>
        <v/>
      </c>
      <c r="EH157" s="144"/>
      <c r="EI157" s="144"/>
      <c r="EJ157" s="144"/>
      <c r="EK157" s="144"/>
      <c r="EL157" s="144"/>
      <c r="EM157" s="144"/>
      <c r="EN157" s="144"/>
      <c r="EO157" s="144"/>
      <c r="EP157" s="144"/>
      <c r="EQ157" s="144"/>
      <c r="ER157" s="144"/>
      <c r="ES157" s="144"/>
      <c r="ET157" s="144"/>
      <c r="EU157" s="144"/>
      <c r="EV157" s="144"/>
      <c r="EW157" s="144"/>
      <c r="EX157" s="144"/>
      <c r="EY157" s="144"/>
      <c r="EZ157" s="144"/>
      <c r="FA157" s="144"/>
      <c r="FB157" s="144"/>
      <c r="FC157" s="144"/>
      <c r="FD157" s="144"/>
      <c r="FE157" s="677" t="str">
        <f t="shared" si="66"/>
        <v/>
      </c>
      <c r="FF157" s="195"/>
      <c r="FG157" s="678" t="str">
        <f t="shared" si="67"/>
        <v/>
      </c>
      <c r="FH157" s="144"/>
      <c r="FI157" s="144"/>
      <c r="FJ157" s="144"/>
      <c r="FK157" s="144"/>
      <c r="FL157" s="144"/>
      <c r="FM157" s="144"/>
      <c r="FN157" s="144"/>
      <c r="FO157" s="144"/>
      <c r="FP157" s="144"/>
      <c r="FQ157" s="144"/>
      <c r="FR157" s="144"/>
      <c r="FS157" s="144"/>
      <c r="FT157" s="144"/>
      <c r="FU157" s="144"/>
      <c r="FV157" s="144"/>
      <c r="FW157" s="144"/>
      <c r="FX157" s="144"/>
      <c r="FY157" s="144"/>
      <c r="FZ157" s="144"/>
      <c r="GA157" s="144"/>
      <c r="GB157" s="144"/>
      <c r="GC157" s="144"/>
      <c r="GD157" s="144"/>
      <c r="GE157" s="677" t="str">
        <f t="shared" si="68"/>
        <v/>
      </c>
      <c r="GF157" s="195"/>
      <c r="GG157" s="678" t="str">
        <f t="shared" si="69"/>
        <v/>
      </c>
      <c r="GH157" s="144"/>
      <c r="GI157" s="144"/>
      <c r="GJ157" s="144"/>
      <c r="GK157" s="144"/>
      <c r="GL157" s="144"/>
      <c r="GM157" s="144"/>
      <c r="GN157" s="144"/>
      <c r="GO157" s="144"/>
      <c r="GP157" s="144"/>
      <c r="GQ157" s="144"/>
      <c r="GR157" s="144"/>
      <c r="GS157" s="144"/>
      <c r="GT157" s="144"/>
      <c r="GU157" s="144"/>
      <c r="GV157" s="144"/>
      <c r="GW157" s="144"/>
      <c r="GX157" s="144"/>
      <c r="GY157" s="144"/>
      <c r="GZ157" s="144"/>
      <c r="HA157" s="144"/>
      <c r="HB157" s="144"/>
      <c r="HC157" s="144"/>
      <c r="HD157" s="144"/>
      <c r="HE157" s="677" t="str">
        <f t="shared" si="70"/>
        <v/>
      </c>
      <c r="HF157" s="195"/>
      <c r="HG157" s="678" t="str">
        <f t="shared" si="71"/>
        <v/>
      </c>
      <c r="HH157" s="144"/>
      <c r="HI157" s="144"/>
      <c r="HJ157" s="144"/>
      <c r="HK157" s="144"/>
      <c r="HL157" s="144"/>
      <c r="HM157" s="144"/>
      <c r="HN157" s="144"/>
      <c r="HO157" s="144"/>
      <c r="HP157" s="144"/>
      <c r="HQ157" s="144"/>
      <c r="HR157" s="144"/>
      <c r="HS157" s="144"/>
      <c r="HT157" s="144"/>
      <c r="HU157" s="144"/>
      <c r="HV157" s="144"/>
      <c r="HW157" s="144"/>
      <c r="HX157" s="144"/>
      <c r="HY157" s="144"/>
      <c r="HZ157" s="144"/>
      <c r="IA157" s="144"/>
      <c r="IB157" s="144"/>
      <c r="IC157" s="144"/>
      <c r="ID157" s="144"/>
      <c r="IE157" s="677" t="str">
        <f t="shared" si="72"/>
        <v/>
      </c>
      <c r="IF157" s="195"/>
      <c r="IG157" s="678" t="str">
        <f t="shared" si="73"/>
        <v/>
      </c>
      <c r="IH157" s="144"/>
      <c r="II157" s="144"/>
      <c r="IJ157" s="144"/>
      <c r="IK157" s="144"/>
      <c r="IL157" s="144"/>
      <c r="IM157" s="144"/>
      <c r="IN157" s="144"/>
      <c r="IO157" s="144"/>
      <c r="IP157" s="144"/>
      <c r="IQ157" s="144"/>
      <c r="IR157" s="144"/>
      <c r="IS157" s="144"/>
      <c r="IT157" s="144"/>
      <c r="IU157" s="144"/>
      <c r="IV157" s="144"/>
      <c r="IW157" s="144"/>
      <c r="IX157" s="144"/>
      <c r="IY157" s="144"/>
      <c r="IZ157" s="144"/>
      <c r="JA157" s="144"/>
      <c r="JB157" s="144"/>
      <c r="JC157" s="144"/>
      <c r="JD157" s="144"/>
      <c r="JE157" s="677" t="str">
        <f t="shared" si="74"/>
        <v/>
      </c>
      <c r="JF157" s="195"/>
      <c r="JG157" s="678" t="str">
        <f t="shared" si="75"/>
        <v/>
      </c>
      <c r="JH157" s="144"/>
      <c r="JI157" s="144"/>
      <c r="JJ157" s="144"/>
      <c r="JK157" s="144"/>
      <c r="JL157" s="144"/>
      <c r="JM157" s="144"/>
      <c r="JN157" s="144"/>
      <c r="JO157" s="144"/>
      <c r="JP157" s="144"/>
      <c r="JQ157" s="144"/>
      <c r="JR157" s="144"/>
      <c r="JS157" s="144"/>
      <c r="JT157" s="144"/>
      <c r="JU157" s="144"/>
      <c r="JV157" s="144"/>
      <c r="JW157" s="144"/>
      <c r="JX157" s="144"/>
      <c r="JY157" s="144"/>
      <c r="JZ157" s="144"/>
      <c r="KA157" s="144"/>
      <c r="KB157" s="144"/>
      <c r="KC157" s="144"/>
      <c r="KD157" s="144"/>
      <c r="KE157" s="677" t="str">
        <f t="shared" si="76"/>
        <v/>
      </c>
    </row>
    <row r="158" spans="2:291" ht="15" customHeight="1">
      <c r="B158" s="310">
        <v>136</v>
      </c>
      <c r="C158" s="303"/>
      <c r="D158" s="675"/>
      <c r="E158" s="144"/>
      <c r="F158" s="144"/>
      <c r="G158" s="678" t="str">
        <f t="shared" si="55"/>
        <v/>
      </c>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677" t="str">
        <f t="shared" si="56"/>
        <v/>
      </c>
      <c r="AF158" s="195"/>
      <c r="AG158" s="678" t="str">
        <f t="shared" si="57"/>
        <v/>
      </c>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677" t="str">
        <f t="shared" si="58"/>
        <v/>
      </c>
      <c r="BF158" s="195"/>
      <c r="BG158" s="678" t="str">
        <f t="shared" si="59"/>
        <v/>
      </c>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677" t="str">
        <f t="shared" si="60"/>
        <v/>
      </c>
      <c r="CF158" s="195"/>
      <c r="CG158" s="678" t="str">
        <f t="shared" si="61"/>
        <v/>
      </c>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677" t="str">
        <f t="shared" si="62"/>
        <v/>
      </c>
      <c r="DF158" s="195"/>
      <c r="DG158" s="678" t="str">
        <f t="shared" si="63"/>
        <v/>
      </c>
      <c r="DH158" s="144"/>
      <c r="DI158" s="144"/>
      <c r="DJ158" s="144"/>
      <c r="DK158" s="144"/>
      <c r="DL158" s="144"/>
      <c r="DM158" s="144"/>
      <c r="DN158" s="144"/>
      <c r="DO158" s="144"/>
      <c r="DP158" s="144"/>
      <c r="DQ158" s="144"/>
      <c r="DR158" s="144"/>
      <c r="DS158" s="144"/>
      <c r="DT158" s="144"/>
      <c r="DU158" s="144"/>
      <c r="DV158" s="144"/>
      <c r="DW158" s="144"/>
      <c r="DX158" s="144"/>
      <c r="DY158" s="144"/>
      <c r="DZ158" s="144"/>
      <c r="EA158" s="144"/>
      <c r="EB158" s="144"/>
      <c r="EC158" s="144"/>
      <c r="ED158" s="144"/>
      <c r="EE158" s="677" t="str">
        <f t="shared" si="64"/>
        <v/>
      </c>
      <c r="EF158" s="195"/>
      <c r="EG158" s="678" t="str">
        <f t="shared" si="65"/>
        <v/>
      </c>
      <c r="EH158" s="144"/>
      <c r="EI158" s="144"/>
      <c r="EJ158" s="144"/>
      <c r="EK158" s="144"/>
      <c r="EL158" s="144"/>
      <c r="EM158" s="144"/>
      <c r="EN158" s="144"/>
      <c r="EO158" s="144"/>
      <c r="EP158" s="144"/>
      <c r="EQ158" s="144"/>
      <c r="ER158" s="144"/>
      <c r="ES158" s="144"/>
      <c r="ET158" s="144"/>
      <c r="EU158" s="144"/>
      <c r="EV158" s="144"/>
      <c r="EW158" s="144"/>
      <c r="EX158" s="144"/>
      <c r="EY158" s="144"/>
      <c r="EZ158" s="144"/>
      <c r="FA158" s="144"/>
      <c r="FB158" s="144"/>
      <c r="FC158" s="144"/>
      <c r="FD158" s="144"/>
      <c r="FE158" s="677" t="str">
        <f t="shared" si="66"/>
        <v/>
      </c>
      <c r="FF158" s="195"/>
      <c r="FG158" s="678" t="str">
        <f t="shared" si="67"/>
        <v/>
      </c>
      <c r="FH158" s="144"/>
      <c r="FI158" s="144"/>
      <c r="FJ158" s="144"/>
      <c r="FK158" s="144"/>
      <c r="FL158" s="144"/>
      <c r="FM158" s="144"/>
      <c r="FN158" s="144"/>
      <c r="FO158" s="144"/>
      <c r="FP158" s="144"/>
      <c r="FQ158" s="144"/>
      <c r="FR158" s="144"/>
      <c r="FS158" s="144"/>
      <c r="FT158" s="144"/>
      <c r="FU158" s="144"/>
      <c r="FV158" s="144"/>
      <c r="FW158" s="144"/>
      <c r="FX158" s="144"/>
      <c r="FY158" s="144"/>
      <c r="FZ158" s="144"/>
      <c r="GA158" s="144"/>
      <c r="GB158" s="144"/>
      <c r="GC158" s="144"/>
      <c r="GD158" s="144"/>
      <c r="GE158" s="677" t="str">
        <f t="shared" si="68"/>
        <v/>
      </c>
      <c r="GF158" s="195"/>
      <c r="GG158" s="678" t="str">
        <f t="shared" si="69"/>
        <v/>
      </c>
      <c r="GH158" s="144"/>
      <c r="GI158" s="144"/>
      <c r="GJ158" s="144"/>
      <c r="GK158" s="144"/>
      <c r="GL158" s="144"/>
      <c r="GM158" s="144"/>
      <c r="GN158" s="144"/>
      <c r="GO158" s="144"/>
      <c r="GP158" s="144"/>
      <c r="GQ158" s="144"/>
      <c r="GR158" s="144"/>
      <c r="GS158" s="144"/>
      <c r="GT158" s="144"/>
      <c r="GU158" s="144"/>
      <c r="GV158" s="144"/>
      <c r="GW158" s="144"/>
      <c r="GX158" s="144"/>
      <c r="GY158" s="144"/>
      <c r="GZ158" s="144"/>
      <c r="HA158" s="144"/>
      <c r="HB158" s="144"/>
      <c r="HC158" s="144"/>
      <c r="HD158" s="144"/>
      <c r="HE158" s="677" t="str">
        <f t="shared" si="70"/>
        <v/>
      </c>
      <c r="HF158" s="195"/>
      <c r="HG158" s="678" t="str">
        <f t="shared" si="71"/>
        <v/>
      </c>
      <c r="HH158" s="144"/>
      <c r="HI158" s="144"/>
      <c r="HJ158" s="144"/>
      <c r="HK158" s="144"/>
      <c r="HL158" s="144"/>
      <c r="HM158" s="144"/>
      <c r="HN158" s="144"/>
      <c r="HO158" s="144"/>
      <c r="HP158" s="144"/>
      <c r="HQ158" s="144"/>
      <c r="HR158" s="144"/>
      <c r="HS158" s="144"/>
      <c r="HT158" s="144"/>
      <c r="HU158" s="144"/>
      <c r="HV158" s="144"/>
      <c r="HW158" s="144"/>
      <c r="HX158" s="144"/>
      <c r="HY158" s="144"/>
      <c r="HZ158" s="144"/>
      <c r="IA158" s="144"/>
      <c r="IB158" s="144"/>
      <c r="IC158" s="144"/>
      <c r="ID158" s="144"/>
      <c r="IE158" s="677" t="str">
        <f t="shared" si="72"/>
        <v/>
      </c>
      <c r="IF158" s="195"/>
      <c r="IG158" s="678" t="str">
        <f t="shared" si="73"/>
        <v/>
      </c>
      <c r="IH158" s="144"/>
      <c r="II158" s="144"/>
      <c r="IJ158" s="144"/>
      <c r="IK158" s="144"/>
      <c r="IL158" s="144"/>
      <c r="IM158" s="144"/>
      <c r="IN158" s="144"/>
      <c r="IO158" s="144"/>
      <c r="IP158" s="144"/>
      <c r="IQ158" s="144"/>
      <c r="IR158" s="144"/>
      <c r="IS158" s="144"/>
      <c r="IT158" s="144"/>
      <c r="IU158" s="144"/>
      <c r="IV158" s="144"/>
      <c r="IW158" s="144"/>
      <c r="IX158" s="144"/>
      <c r="IY158" s="144"/>
      <c r="IZ158" s="144"/>
      <c r="JA158" s="144"/>
      <c r="JB158" s="144"/>
      <c r="JC158" s="144"/>
      <c r="JD158" s="144"/>
      <c r="JE158" s="677" t="str">
        <f t="shared" si="74"/>
        <v/>
      </c>
      <c r="JF158" s="195"/>
      <c r="JG158" s="678" t="str">
        <f t="shared" si="75"/>
        <v/>
      </c>
      <c r="JH158" s="144"/>
      <c r="JI158" s="144"/>
      <c r="JJ158" s="144"/>
      <c r="JK158" s="144"/>
      <c r="JL158" s="144"/>
      <c r="JM158" s="144"/>
      <c r="JN158" s="144"/>
      <c r="JO158" s="144"/>
      <c r="JP158" s="144"/>
      <c r="JQ158" s="144"/>
      <c r="JR158" s="144"/>
      <c r="JS158" s="144"/>
      <c r="JT158" s="144"/>
      <c r="JU158" s="144"/>
      <c r="JV158" s="144"/>
      <c r="JW158" s="144"/>
      <c r="JX158" s="144"/>
      <c r="JY158" s="144"/>
      <c r="JZ158" s="144"/>
      <c r="KA158" s="144"/>
      <c r="KB158" s="144"/>
      <c r="KC158" s="144"/>
      <c r="KD158" s="144"/>
      <c r="KE158" s="677" t="str">
        <f t="shared" si="76"/>
        <v/>
      </c>
    </row>
    <row r="159" spans="2:291" ht="15" customHeight="1">
      <c r="B159" s="310">
        <v>137</v>
      </c>
      <c r="C159" s="303"/>
      <c r="D159" s="675"/>
      <c r="E159" s="144"/>
      <c r="F159" s="144"/>
      <c r="G159" s="678" t="str">
        <f t="shared" si="55"/>
        <v/>
      </c>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677" t="str">
        <f t="shared" si="56"/>
        <v/>
      </c>
      <c r="AF159" s="195"/>
      <c r="AG159" s="678" t="str">
        <f t="shared" si="57"/>
        <v/>
      </c>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677" t="str">
        <f t="shared" si="58"/>
        <v/>
      </c>
      <c r="BF159" s="195"/>
      <c r="BG159" s="678" t="str">
        <f t="shared" si="59"/>
        <v/>
      </c>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677" t="str">
        <f t="shared" si="60"/>
        <v/>
      </c>
      <c r="CF159" s="195"/>
      <c r="CG159" s="678" t="str">
        <f t="shared" si="61"/>
        <v/>
      </c>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677" t="str">
        <f t="shared" si="62"/>
        <v/>
      </c>
      <c r="DF159" s="195"/>
      <c r="DG159" s="678" t="str">
        <f t="shared" si="63"/>
        <v/>
      </c>
      <c r="DH159" s="144"/>
      <c r="DI159" s="144"/>
      <c r="DJ159" s="144"/>
      <c r="DK159" s="144"/>
      <c r="DL159" s="144"/>
      <c r="DM159" s="144"/>
      <c r="DN159" s="144"/>
      <c r="DO159" s="144"/>
      <c r="DP159" s="144"/>
      <c r="DQ159" s="144"/>
      <c r="DR159" s="144"/>
      <c r="DS159" s="144"/>
      <c r="DT159" s="144"/>
      <c r="DU159" s="144"/>
      <c r="DV159" s="144"/>
      <c r="DW159" s="144"/>
      <c r="DX159" s="144"/>
      <c r="DY159" s="144"/>
      <c r="DZ159" s="144"/>
      <c r="EA159" s="144"/>
      <c r="EB159" s="144"/>
      <c r="EC159" s="144"/>
      <c r="ED159" s="144"/>
      <c r="EE159" s="677" t="str">
        <f t="shared" si="64"/>
        <v/>
      </c>
      <c r="EF159" s="195"/>
      <c r="EG159" s="678" t="str">
        <f t="shared" si="65"/>
        <v/>
      </c>
      <c r="EH159" s="144"/>
      <c r="EI159" s="144"/>
      <c r="EJ159" s="144"/>
      <c r="EK159" s="144"/>
      <c r="EL159" s="144"/>
      <c r="EM159" s="144"/>
      <c r="EN159" s="144"/>
      <c r="EO159" s="144"/>
      <c r="EP159" s="144"/>
      <c r="EQ159" s="144"/>
      <c r="ER159" s="144"/>
      <c r="ES159" s="144"/>
      <c r="ET159" s="144"/>
      <c r="EU159" s="144"/>
      <c r="EV159" s="144"/>
      <c r="EW159" s="144"/>
      <c r="EX159" s="144"/>
      <c r="EY159" s="144"/>
      <c r="EZ159" s="144"/>
      <c r="FA159" s="144"/>
      <c r="FB159" s="144"/>
      <c r="FC159" s="144"/>
      <c r="FD159" s="144"/>
      <c r="FE159" s="677" t="str">
        <f t="shared" si="66"/>
        <v/>
      </c>
      <c r="FF159" s="195"/>
      <c r="FG159" s="678" t="str">
        <f t="shared" si="67"/>
        <v/>
      </c>
      <c r="FH159" s="144"/>
      <c r="FI159" s="144"/>
      <c r="FJ159" s="144"/>
      <c r="FK159" s="144"/>
      <c r="FL159" s="144"/>
      <c r="FM159" s="144"/>
      <c r="FN159" s="144"/>
      <c r="FO159" s="144"/>
      <c r="FP159" s="144"/>
      <c r="FQ159" s="144"/>
      <c r="FR159" s="144"/>
      <c r="FS159" s="144"/>
      <c r="FT159" s="144"/>
      <c r="FU159" s="144"/>
      <c r="FV159" s="144"/>
      <c r="FW159" s="144"/>
      <c r="FX159" s="144"/>
      <c r="FY159" s="144"/>
      <c r="FZ159" s="144"/>
      <c r="GA159" s="144"/>
      <c r="GB159" s="144"/>
      <c r="GC159" s="144"/>
      <c r="GD159" s="144"/>
      <c r="GE159" s="677" t="str">
        <f t="shared" si="68"/>
        <v/>
      </c>
      <c r="GF159" s="195"/>
      <c r="GG159" s="678" t="str">
        <f t="shared" si="69"/>
        <v/>
      </c>
      <c r="GH159" s="144"/>
      <c r="GI159" s="144"/>
      <c r="GJ159" s="144"/>
      <c r="GK159" s="144"/>
      <c r="GL159" s="144"/>
      <c r="GM159" s="144"/>
      <c r="GN159" s="144"/>
      <c r="GO159" s="144"/>
      <c r="GP159" s="144"/>
      <c r="GQ159" s="144"/>
      <c r="GR159" s="144"/>
      <c r="GS159" s="144"/>
      <c r="GT159" s="144"/>
      <c r="GU159" s="144"/>
      <c r="GV159" s="144"/>
      <c r="GW159" s="144"/>
      <c r="GX159" s="144"/>
      <c r="GY159" s="144"/>
      <c r="GZ159" s="144"/>
      <c r="HA159" s="144"/>
      <c r="HB159" s="144"/>
      <c r="HC159" s="144"/>
      <c r="HD159" s="144"/>
      <c r="HE159" s="677" t="str">
        <f t="shared" si="70"/>
        <v/>
      </c>
      <c r="HF159" s="195"/>
      <c r="HG159" s="678" t="str">
        <f t="shared" si="71"/>
        <v/>
      </c>
      <c r="HH159" s="144"/>
      <c r="HI159" s="144"/>
      <c r="HJ159" s="144"/>
      <c r="HK159" s="144"/>
      <c r="HL159" s="144"/>
      <c r="HM159" s="144"/>
      <c r="HN159" s="144"/>
      <c r="HO159" s="144"/>
      <c r="HP159" s="144"/>
      <c r="HQ159" s="144"/>
      <c r="HR159" s="144"/>
      <c r="HS159" s="144"/>
      <c r="HT159" s="144"/>
      <c r="HU159" s="144"/>
      <c r="HV159" s="144"/>
      <c r="HW159" s="144"/>
      <c r="HX159" s="144"/>
      <c r="HY159" s="144"/>
      <c r="HZ159" s="144"/>
      <c r="IA159" s="144"/>
      <c r="IB159" s="144"/>
      <c r="IC159" s="144"/>
      <c r="ID159" s="144"/>
      <c r="IE159" s="677" t="str">
        <f t="shared" si="72"/>
        <v/>
      </c>
      <c r="IF159" s="195"/>
      <c r="IG159" s="678" t="str">
        <f t="shared" si="73"/>
        <v/>
      </c>
      <c r="IH159" s="144"/>
      <c r="II159" s="144"/>
      <c r="IJ159" s="144"/>
      <c r="IK159" s="144"/>
      <c r="IL159" s="144"/>
      <c r="IM159" s="144"/>
      <c r="IN159" s="144"/>
      <c r="IO159" s="144"/>
      <c r="IP159" s="144"/>
      <c r="IQ159" s="144"/>
      <c r="IR159" s="144"/>
      <c r="IS159" s="144"/>
      <c r="IT159" s="144"/>
      <c r="IU159" s="144"/>
      <c r="IV159" s="144"/>
      <c r="IW159" s="144"/>
      <c r="IX159" s="144"/>
      <c r="IY159" s="144"/>
      <c r="IZ159" s="144"/>
      <c r="JA159" s="144"/>
      <c r="JB159" s="144"/>
      <c r="JC159" s="144"/>
      <c r="JD159" s="144"/>
      <c r="JE159" s="677" t="str">
        <f t="shared" si="74"/>
        <v/>
      </c>
      <c r="JF159" s="195"/>
      <c r="JG159" s="678" t="str">
        <f t="shared" si="75"/>
        <v/>
      </c>
      <c r="JH159" s="144"/>
      <c r="JI159" s="144"/>
      <c r="JJ159" s="144"/>
      <c r="JK159" s="144"/>
      <c r="JL159" s="144"/>
      <c r="JM159" s="144"/>
      <c r="JN159" s="144"/>
      <c r="JO159" s="144"/>
      <c r="JP159" s="144"/>
      <c r="JQ159" s="144"/>
      <c r="JR159" s="144"/>
      <c r="JS159" s="144"/>
      <c r="JT159" s="144"/>
      <c r="JU159" s="144"/>
      <c r="JV159" s="144"/>
      <c r="JW159" s="144"/>
      <c r="JX159" s="144"/>
      <c r="JY159" s="144"/>
      <c r="JZ159" s="144"/>
      <c r="KA159" s="144"/>
      <c r="KB159" s="144"/>
      <c r="KC159" s="144"/>
      <c r="KD159" s="144"/>
      <c r="KE159" s="677" t="str">
        <f t="shared" si="76"/>
        <v/>
      </c>
    </row>
    <row r="160" spans="2:291" ht="15" customHeight="1">
      <c r="B160" s="310">
        <v>138</v>
      </c>
      <c r="C160" s="303"/>
      <c r="D160" s="675"/>
      <c r="E160" s="144"/>
      <c r="F160" s="144"/>
      <c r="G160" s="678" t="str">
        <f t="shared" si="55"/>
        <v/>
      </c>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677" t="str">
        <f t="shared" si="56"/>
        <v/>
      </c>
      <c r="AF160" s="195"/>
      <c r="AG160" s="678" t="str">
        <f t="shared" si="57"/>
        <v/>
      </c>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677" t="str">
        <f t="shared" si="58"/>
        <v/>
      </c>
      <c r="BF160" s="195"/>
      <c r="BG160" s="678" t="str">
        <f t="shared" si="59"/>
        <v/>
      </c>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677" t="str">
        <f t="shared" si="60"/>
        <v/>
      </c>
      <c r="CF160" s="195"/>
      <c r="CG160" s="678" t="str">
        <f t="shared" si="61"/>
        <v/>
      </c>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677" t="str">
        <f t="shared" si="62"/>
        <v/>
      </c>
      <c r="DF160" s="195"/>
      <c r="DG160" s="678" t="str">
        <f t="shared" si="63"/>
        <v/>
      </c>
      <c r="DH160" s="144"/>
      <c r="DI160" s="144"/>
      <c r="DJ160" s="144"/>
      <c r="DK160" s="144"/>
      <c r="DL160" s="144"/>
      <c r="DM160" s="144"/>
      <c r="DN160" s="144"/>
      <c r="DO160" s="144"/>
      <c r="DP160" s="144"/>
      <c r="DQ160" s="144"/>
      <c r="DR160" s="144"/>
      <c r="DS160" s="144"/>
      <c r="DT160" s="144"/>
      <c r="DU160" s="144"/>
      <c r="DV160" s="144"/>
      <c r="DW160" s="144"/>
      <c r="DX160" s="144"/>
      <c r="DY160" s="144"/>
      <c r="DZ160" s="144"/>
      <c r="EA160" s="144"/>
      <c r="EB160" s="144"/>
      <c r="EC160" s="144"/>
      <c r="ED160" s="144"/>
      <c r="EE160" s="677" t="str">
        <f t="shared" si="64"/>
        <v/>
      </c>
      <c r="EF160" s="195"/>
      <c r="EG160" s="678" t="str">
        <f t="shared" si="65"/>
        <v/>
      </c>
      <c r="EH160" s="144"/>
      <c r="EI160" s="144"/>
      <c r="EJ160" s="144"/>
      <c r="EK160" s="144"/>
      <c r="EL160" s="144"/>
      <c r="EM160" s="144"/>
      <c r="EN160" s="144"/>
      <c r="EO160" s="144"/>
      <c r="EP160" s="144"/>
      <c r="EQ160" s="144"/>
      <c r="ER160" s="144"/>
      <c r="ES160" s="144"/>
      <c r="ET160" s="144"/>
      <c r="EU160" s="144"/>
      <c r="EV160" s="144"/>
      <c r="EW160" s="144"/>
      <c r="EX160" s="144"/>
      <c r="EY160" s="144"/>
      <c r="EZ160" s="144"/>
      <c r="FA160" s="144"/>
      <c r="FB160" s="144"/>
      <c r="FC160" s="144"/>
      <c r="FD160" s="144"/>
      <c r="FE160" s="677" t="str">
        <f t="shared" si="66"/>
        <v/>
      </c>
      <c r="FF160" s="195"/>
      <c r="FG160" s="678" t="str">
        <f t="shared" si="67"/>
        <v/>
      </c>
      <c r="FH160" s="144"/>
      <c r="FI160" s="144"/>
      <c r="FJ160" s="144"/>
      <c r="FK160" s="144"/>
      <c r="FL160" s="144"/>
      <c r="FM160" s="144"/>
      <c r="FN160" s="144"/>
      <c r="FO160" s="144"/>
      <c r="FP160" s="144"/>
      <c r="FQ160" s="144"/>
      <c r="FR160" s="144"/>
      <c r="FS160" s="144"/>
      <c r="FT160" s="144"/>
      <c r="FU160" s="144"/>
      <c r="FV160" s="144"/>
      <c r="FW160" s="144"/>
      <c r="FX160" s="144"/>
      <c r="FY160" s="144"/>
      <c r="FZ160" s="144"/>
      <c r="GA160" s="144"/>
      <c r="GB160" s="144"/>
      <c r="GC160" s="144"/>
      <c r="GD160" s="144"/>
      <c r="GE160" s="677" t="str">
        <f t="shared" si="68"/>
        <v/>
      </c>
      <c r="GF160" s="195"/>
      <c r="GG160" s="678" t="str">
        <f t="shared" si="69"/>
        <v/>
      </c>
      <c r="GH160" s="144"/>
      <c r="GI160" s="144"/>
      <c r="GJ160" s="144"/>
      <c r="GK160" s="144"/>
      <c r="GL160" s="144"/>
      <c r="GM160" s="144"/>
      <c r="GN160" s="144"/>
      <c r="GO160" s="144"/>
      <c r="GP160" s="144"/>
      <c r="GQ160" s="144"/>
      <c r="GR160" s="144"/>
      <c r="GS160" s="144"/>
      <c r="GT160" s="144"/>
      <c r="GU160" s="144"/>
      <c r="GV160" s="144"/>
      <c r="GW160" s="144"/>
      <c r="GX160" s="144"/>
      <c r="GY160" s="144"/>
      <c r="GZ160" s="144"/>
      <c r="HA160" s="144"/>
      <c r="HB160" s="144"/>
      <c r="HC160" s="144"/>
      <c r="HD160" s="144"/>
      <c r="HE160" s="677" t="str">
        <f t="shared" si="70"/>
        <v/>
      </c>
      <c r="HF160" s="195"/>
      <c r="HG160" s="678" t="str">
        <f t="shared" si="71"/>
        <v/>
      </c>
      <c r="HH160" s="144"/>
      <c r="HI160" s="144"/>
      <c r="HJ160" s="144"/>
      <c r="HK160" s="144"/>
      <c r="HL160" s="144"/>
      <c r="HM160" s="144"/>
      <c r="HN160" s="144"/>
      <c r="HO160" s="144"/>
      <c r="HP160" s="144"/>
      <c r="HQ160" s="144"/>
      <c r="HR160" s="144"/>
      <c r="HS160" s="144"/>
      <c r="HT160" s="144"/>
      <c r="HU160" s="144"/>
      <c r="HV160" s="144"/>
      <c r="HW160" s="144"/>
      <c r="HX160" s="144"/>
      <c r="HY160" s="144"/>
      <c r="HZ160" s="144"/>
      <c r="IA160" s="144"/>
      <c r="IB160" s="144"/>
      <c r="IC160" s="144"/>
      <c r="ID160" s="144"/>
      <c r="IE160" s="677" t="str">
        <f t="shared" si="72"/>
        <v/>
      </c>
      <c r="IF160" s="195"/>
      <c r="IG160" s="678" t="str">
        <f t="shared" si="73"/>
        <v/>
      </c>
      <c r="IH160" s="144"/>
      <c r="II160" s="144"/>
      <c r="IJ160" s="144"/>
      <c r="IK160" s="144"/>
      <c r="IL160" s="144"/>
      <c r="IM160" s="144"/>
      <c r="IN160" s="144"/>
      <c r="IO160" s="144"/>
      <c r="IP160" s="144"/>
      <c r="IQ160" s="144"/>
      <c r="IR160" s="144"/>
      <c r="IS160" s="144"/>
      <c r="IT160" s="144"/>
      <c r="IU160" s="144"/>
      <c r="IV160" s="144"/>
      <c r="IW160" s="144"/>
      <c r="IX160" s="144"/>
      <c r="IY160" s="144"/>
      <c r="IZ160" s="144"/>
      <c r="JA160" s="144"/>
      <c r="JB160" s="144"/>
      <c r="JC160" s="144"/>
      <c r="JD160" s="144"/>
      <c r="JE160" s="677" t="str">
        <f t="shared" si="74"/>
        <v/>
      </c>
      <c r="JF160" s="195"/>
      <c r="JG160" s="678" t="str">
        <f t="shared" si="75"/>
        <v/>
      </c>
      <c r="JH160" s="144"/>
      <c r="JI160" s="144"/>
      <c r="JJ160" s="144"/>
      <c r="JK160" s="144"/>
      <c r="JL160" s="144"/>
      <c r="JM160" s="144"/>
      <c r="JN160" s="144"/>
      <c r="JO160" s="144"/>
      <c r="JP160" s="144"/>
      <c r="JQ160" s="144"/>
      <c r="JR160" s="144"/>
      <c r="JS160" s="144"/>
      <c r="JT160" s="144"/>
      <c r="JU160" s="144"/>
      <c r="JV160" s="144"/>
      <c r="JW160" s="144"/>
      <c r="JX160" s="144"/>
      <c r="JY160" s="144"/>
      <c r="JZ160" s="144"/>
      <c r="KA160" s="144"/>
      <c r="KB160" s="144"/>
      <c r="KC160" s="144"/>
      <c r="KD160" s="144"/>
      <c r="KE160" s="677" t="str">
        <f t="shared" si="76"/>
        <v/>
      </c>
    </row>
    <row r="161" spans="2:291" ht="15" customHeight="1">
      <c r="B161" s="310">
        <v>139</v>
      </c>
      <c r="C161" s="303"/>
      <c r="D161" s="675"/>
      <c r="E161" s="144"/>
      <c r="F161" s="144"/>
      <c r="G161" s="678" t="str">
        <f t="shared" si="55"/>
        <v/>
      </c>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677" t="str">
        <f t="shared" si="56"/>
        <v/>
      </c>
      <c r="AF161" s="195"/>
      <c r="AG161" s="678" t="str">
        <f t="shared" si="57"/>
        <v/>
      </c>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677" t="str">
        <f t="shared" si="58"/>
        <v/>
      </c>
      <c r="BF161" s="195"/>
      <c r="BG161" s="678" t="str">
        <f t="shared" si="59"/>
        <v/>
      </c>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677" t="str">
        <f t="shared" si="60"/>
        <v/>
      </c>
      <c r="CF161" s="195"/>
      <c r="CG161" s="678" t="str">
        <f t="shared" si="61"/>
        <v/>
      </c>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677" t="str">
        <f t="shared" si="62"/>
        <v/>
      </c>
      <c r="DF161" s="195"/>
      <c r="DG161" s="678" t="str">
        <f t="shared" si="63"/>
        <v/>
      </c>
      <c r="DH161" s="144"/>
      <c r="DI161" s="144"/>
      <c r="DJ161" s="144"/>
      <c r="DK161" s="144"/>
      <c r="DL161" s="144"/>
      <c r="DM161" s="144"/>
      <c r="DN161" s="144"/>
      <c r="DO161" s="144"/>
      <c r="DP161" s="144"/>
      <c r="DQ161" s="144"/>
      <c r="DR161" s="144"/>
      <c r="DS161" s="144"/>
      <c r="DT161" s="144"/>
      <c r="DU161" s="144"/>
      <c r="DV161" s="144"/>
      <c r="DW161" s="144"/>
      <c r="DX161" s="144"/>
      <c r="DY161" s="144"/>
      <c r="DZ161" s="144"/>
      <c r="EA161" s="144"/>
      <c r="EB161" s="144"/>
      <c r="EC161" s="144"/>
      <c r="ED161" s="144"/>
      <c r="EE161" s="677" t="str">
        <f t="shared" si="64"/>
        <v/>
      </c>
      <c r="EF161" s="195"/>
      <c r="EG161" s="678" t="str">
        <f t="shared" si="65"/>
        <v/>
      </c>
      <c r="EH161" s="144"/>
      <c r="EI161" s="144"/>
      <c r="EJ161" s="144"/>
      <c r="EK161" s="144"/>
      <c r="EL161" s="144"/>
      <c r="EM161" s="144"/>
      <c r="EN161" s="144"/>
      <c r="EO161" s="144"/>
      <c r="EP161" s="144"/>
      <c r="EQ161" s="144"/>
      <c r="ER161" s="144"/>
      <c r="ES161" s="144"/>
      <c r="ET161" s="144"/>
      <c r="EU161" s="144"/>
      <c r="EV161" s="144"/>
      <c r="EW161" s="144"/>
      <c r="EX161" s="144"/>
      <c r="EY161" s="144"/>
      <c r="EZ161" s="144"/>
      <c r="FA161" s="144"/>
      <c r="FB161" s="144"/>
      <c r="FC161" s="144"/>
      <c r="FD161" s="144"/>
      <c r="FE161" s="677" t="str">
        <f t="shared" si="66"/>
        <v/>
      </c>
      <c r="FF161" s="195"/>
      <c r="FG161" s="678" t="str">
        <f t="shared" si="67"/>
        <v/>
      </c>
      <c r="FH161" s="144"/>
      <c r="FI161" s="144"/>
      <c r="FJ161" s="144"/>
      <c r="FK161" s="144"/>
      <c r="FL161" s="144"/>
      <c r="FM161" s="144"/>
      <c r="FN161" s="144"/>
      <c r="FO161" s="144"/>
      <c r="FP161" s="144"/>
      <c r="FQ161" s="144"/>
      <c r="FR161" s="144"/>
      <c r="FS161" s="144"/>
      <c r="FT161" s="144"/>
      <c r="FU161" s="144"/>
      <c r="FV161" s="144"/>
      <c r="FW161" s="144"/>
      <c r="FX161" s="144"/>
      <c r="FY161" s="144"/>
      <c r="FZ161" s="144"/>
      <c r="GA161" s="144"/>
      <c r="GB161" s="144"/>
      <c r="GC161" s="144"/>
      <c r="GD161" s="144"/>
      <c r="GE161" s="677" t="str">
        <f t="shared" si="68"/>
        <v/>
      </c>
      <c r="GF161" s="195"/>
      <c r="GG161" s="678" t="str">
        <f t="shared" si="69"/>
        <v/>
      </c>
      <c r="GH161" s="144"/>
      <c r="GI161" s="144"/>
      <c r="GJ161" s="144"/>
      <c r="GK161" s="144"/>
      <c r="GL161" s="144"/>
      <c r="GM161" s="144"/>
      <c r="GN161" s="144"/>
      <c r="GO161" s="144"/>
      <c r="GP161" s="144"/>
      <c r="GQ161" s="144"/>
      <c r="GR161" s="144"/>
      <c r="GS161" s="144"/>
      <c r="GT161" s="144"/>
      <c r="GU161" s="144"/>
      <c r="GV161" s="144"/>
      <c r="GW161" s="144"/>
      <c r="GX161" s="144"/>
      <c r="GY161" s="144"/>
      <c r="GZ161" s="144"/>
      <c r="HA161" s="144"/>
      <c r="HB161" s="144"/>
      <c r="HC161" s="144"/>
      <c r="HD161" s="144"/>
      <c r="HE161" s="677" t="str">
        <f t="shared" si="70"/>
        <v/>
      </c>
      <c r="HF161" s="195"/>
      <c r="HG161" s="678" t="str">
        <f t="shared" si="71"/>
        <v/>
      </c>
      <c r="HH161" s="144"/>
      <c r="HI161" s="144"/>
      <c r="HJ161" s="144"/>
      <c r="HK161" s="144"/>
      <c r="HL161" s="144"/>
      <c r="HM161" s="144"/>
      <c r="HN161" s="144"/>
      <c r="HO161" s="144"/>
      <c r="HP161" s="144"/>
      <c r="HQ161" s="144"/>
      <c r="HR161" s="144"/>
      <c r="HS161" s="144"/>
      <c r="HT161" s="144"/>
      <c r="HU161" s="144"/>
      <c r="HV161" s="144"/>
      <c r="HW161" s="144"/>
      <c r="HX161" s="144"/>
      <c r="HY161" s="144"/>
      <c r="HZ161" s="144"/>
      <c r="IA161" s="144"/>
      <c r="IB161" s="144"/>
      <c r="IC161" s="144"/>
      <c r="ID161" s="144"/>
      <c r="IE161" s="677" t="str">
        <f t="shared" si="72"/>
        <v/>
      </c>
      <c r="IF161" s="195"/>
      <c r="IG161" s="678" t="str">
        <f t="shared" si="73"/>
        <v/>
      </c>
      <c r="IH161" s="144"/>
      <c r="II161" s="144"/>
      <c r="IJ161" s="144"/>
      <c r="IK161" s="144"/>
      <c r="IL161" s="144"/>
      <c r="IM161" s="144"/>
      <c r="IN161" s="144"/>
      <c r="IO161" s="144"/>
      <c r="IP161" s="144"/>
      <c r="IQ161" s="144"/>
      <c r="IR161" s="144"/>
      <c r="IS161" s="144"/>
      <c r="IT161" s="144"/>
      <c r="IU161" s="144"/>
      <c r="IV161" s="144"/>
      <c r="IW161" s="144"/>
      <c r="IX161" s="144"/>
      <c r="IY161" s="144"/>
      <c r="IZ161" s="144"/>
      <c r="JA161" s="144"/>
      <c r="JB161" s="144"/>
      <c r="JC161" s="144"/>
      <c r="JD161" s="144"/>
      <c r="JE161" s="677" t="str">
        <f t="shared" si="74"/>
        <v/>
      </c>
      <c r="JF161" s="195"/>
      <c r="JG161" s="678" t="str">
        <f t="shared" si="75"/>
        <v/>
      </c>
      <c r="JH161" s="144"/>
      <c r="JI161" s="144"/>
      <c r="JJ161" s="144"/>
      <c r="JK161" s="144"/>
      <c r="JL161" s="144"/>
      <c r="JM161" s="144"/>
      <c r="JN161" s="144"/>
      <c r="JO161" s="144"/>
      <c r="JP161" s="144"/>
      <c r="JQ161" s="144"/>
      <c r="JR161" s="144"/>
      <c r="JS161" s="144"/>
      <c r="JT161" s="144"/>
      <c r="JU161" s="144"/>
      <c r="JV161" s="144"/>
      <c r="JW161" s="144"/>
      <c r="JX161" s="144"/>
      <c r="JY161" s="144"/>
      <c r="JZ161" s="144"/>
      <c r="KA161" s="144"/>
      <c r="KB161" s="144"/>
      <c r="KC161" s="144"/>
      <c r="KD161" s="144"/>
      <c r="KE161" s="677" t="str">
        <f t="shared" si="76"/>
        <v/>
      </c>
    </row>
    <row r="162" spans="2:291" ht="15" customHeight="1">
      <c r="B162" s="310">
        <v>140</v>
      </c>
      <c r="C162" s="303"/>
      <c r="D162" s="675"/>
      <c r="E162" s="144"/>
      <c r="F162" s="144"/>
      <c r="G162" s="678" t="str">
        <f t="shared" si="55"/>
        <v/>
      </c>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677" t="str">
        <f t="shared" si="56"/>
        <v/>
      </c>
      <c r="AF162" s="195"/>
      <c r="AG162" s="678" t="str">
        <f t="shared" si="57"/>
        <v/>
      </c>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677" t="str">
        <f t="shared" si="58"/>
        <v/>
      </c>
      <c r="BF162" s="195"/>
      <c r="BG162" s="678" t="str">
        <f t="shared" si="59"/>
        <v/>
      </c>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677" t="str">
        <f t="shared" si="60"/>
        <v/>
      </c>
      <c r="CF162" s="195"/>
      <c r="CG162" s="678" t="str">
        <f t="shared" si="61"/>
        <v/>
      </c>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677" t="str">
        <f t="shared" si="62"/>
        <v/>
      </c>
      <c r="DF162" s="195"/>
      <c r="DG162" s="678" t="str">
        <f t="shared" si="63"/>
        <v/>
      </c>
      <c r="DH162" s="144"/>
      <c r="DI162" s="144"/>
      <c r="DJ162" s="144"/>
      <c r="DK162" s="144"/>
      <c r="DL162" s="144"/>
      <c r="DM162" s="144"/>
      <c r="DN162" s="144"/>
      <c r="DO162" s="144"/>
      <c r="DP162" s="144"/>
      <c r="DQ162" s="144"/>
      <c r="DR162" s="144"/>
      <c r="DS162" s="144"/>
      <c r="DT162" s="144"/>
      <c r="DU162" s="144"/>
      <c r="DV162" s="144"/>
      <c r="DW162" s="144"/>
      <c r="DX162" s="144"/>
      <c r="DY162" s="144"/>
      <c r="DZ162" s="144"/>
      <c r="EA162" s="144"/>
      <c r="EB162" s="144"/>
      <c r="EC162" s="144"/>
      <c r="ED162" s="144"/>
      <c r="EE162" s="677" t="str">
        <f t="shared" si="64"/>
        <v/>
      </c>
      <c r="EF162" s="195"/>
      <c r="EG162" s="678" t="str">
        <f t="shared" si="65"/>
        <v/>
      </c>
      <c r="EH162" s="144"/>
      <c r="EI162" s="144"/>
      <c r="EJ162" s="144"/>
      <c r="EK162" s="144"/>
      <c r="EL162" s="144"/>
      <c r="EM162" s="144"/>
      <c r="EN162" s="144"/>
      <c r="EO162" s="144"/>
      <c r="EP162" s="144"/>
      <c r="EQ162" s="144"/>
      <c r="ER162" s="144"/>
      <c r="ES162" s="144"/>
      <c r="ET162" s="144"/>
      <c r="EU162" s="144"/>
      <c r="EV162" s="144"/>
      <c r="EW162" s="144"/>
      <c r="EX162" s="144"/>
      <c r="EY162" s="144"/>
      <c r="EZ162" s="144"/>
      <c r="FA162" s="144"/>
      <c r="FB162" s="144"/>
      <c r="FC162" s="144"/>
      <c r="FD162" s="144"/>
      <c r="FE162" s="677" t="str">
        <f t="shared" si="66"/>
        <v/>
      </c>
      <c r="FF162" s="195"/>
      <c r="FG162" s="678" t="str">
        <f t="shared" si="67"/>
        <v/>
      </c>
      <c r="FH162" s="144"/>
      <c r="FI162" s="144"/>
      <c r="FJ162" s="144"/>
      <c r="FK162" s="144"/>
      <c r="FL162" s="144"/>
      <c r="FM162" s="144"/>
      <c r="FN162" s="144"/>
      <c r="FO162" s="144"/>
      <c r="FP162" s="144"/>
      <c r="FQ162" s="144"/>
      <c r="FR162" s="144"/>
      <c r="FS162" s="144"/>
      <c r="FT162" s="144"/>
      <c r="FU162" s="144"/>
      <c r="FV162" s="144"/>
      <c r="FW162" s="144"/>
      <c r="FX162" s="144"/>
      <c r="FY162" s="144"/>
      <c r="FZ162" s="144"/>
      <c r="GA162" s="144"/>
      <c r="GB162" s="144"/>
      <c r="GC162" s="144"/>
      <c r="GD162" s="144"/>
      <c r="GE162" s="677" t="str">
        <f t="shared" si="68"/>
        <v/>
      </c>
      <c r="GF162" s="195"/>
      <c r="GG162" s="678" t="str">
        <f t="shared" si="69"/>
        <v/>
      </c>
      <c r="GH162" s="144"/>
      <c r="GI162" s="144"/>
      <c r="GJ162" s="144"/>
      <c r="GK162" s="144"/>
      <c r="GL162" s="144"/>
      <c r="GM162" s="144"/>
      <c r="GN162" s="144"/>
      <c r="GO162" s="144"/>
      <c r="GP162" s="144"/>
      <c r="GQ162" s="144"/>
      <c r="GR162" s="144"/>
      <c r="GS162" s="144"/>
      <c r="GT162" s="144"/>
      <c r="GU162" s="144"/>
      <c r="GV162" s="144"/>
      <c r="GW162" s="144"/>
      <c r="GX162" s="144"/>
      <c r="GY162" s="144"/>
      <c r="GZ162" s="144"/>
      <c r="HA162" s="144"/>
      <c r="HB162" s="144"/>
      <c r="HC162" s="144"/>
      <c r="HD162" s="144"/>
      <c r="HE162" s="677" t="str">
        <f t="shared" si="70"/>
        <v/>
      </c>
      <c r="HF162" s="195"/>
      <c r="HG162" s="678" t="str">
        <f t="shared" si="71"/>
        <v/>
      </c>
      <c r="HH162" s="144"/>
      <c r="HI162" s="144"/>
      <c r="HJ162" s="144"/>
      <c r="HK162" s="144"/>
      <c r="HL162" s="144"/>
      <c r="HM162" s="144"/>
      <c r="HN162" s="144"/>
      <c r="HO162" s="144"/>
      <c r="HP162" s="144"/>
      <c r="HQ162" s="144"/>
      <c r="HR162" s="144"/>
      <c r="HS162" s="144"/>
      <c r="HT162" s="144"/>
      <c r="HU162" s="144"/>
      <c r="HV162" s="144"/>
      <c r="HW162" s="144"/>
      <c r="HX162" s="144"/>
      <c r="HY162" s="144"/>
      <c r="HZ162" s="144"/>
      <c r="IA162" s="144"/>
      <c r="IB162" s="144"/>
      <c r="IC162" s="144"/>
      <c r="ID162" s="144"/>
      <c r="IE162" s="677" t="str">
        <f t="shared" si="72"/>
        <v/>
      </c>
      <c r="IF162" s="195"/>
      <c r="IG162" s="678" t="str">
        <f t="shared" si="73"/>
        <v/>
      </c>
      <c r="IH162" s="144"/>
      <c r="II162" s="144"/>
      <c r="IJ162" s="144"/>
      <c r="IK162" s="144"/>
      <c r="IL162" s="144"/>
      <c r="IM162" s="144"/>
      <c r="IN162" s="144"/>
      <c r="IO162" s="144"/>
      <c r="IP162" s="144"/>
      <c r="IQ162" s="144"/>
      <c r="IR162" s="144"/>
      <c r="IS162" s="144"/>
      <c r="IT162" s="144"/>
      <c r="IU162" s="144"/>
      <c r="IV162" s="144"/>
      <c r="IW162" s="144"/>
      <c r="IX162" s="144"/>
      <c r="IY162" s="144"/>
      <c r="IZ162" s="144"/>
      <c r="JA162" s="144"/>
      <c r="JB162" s="144"/>
      <c r="JC162" s="144"/>
      <c r="JD162" s="144"/>
      <c r="JE162" s="677" t="str">
        <f t="shared" si="74"/>
        <v/>
      </c>
      <c r="JF162" s="195"/>
      <c r="JG162" s="678" t="str">
        <f t="shared" si="75"/>
        <v/>
      </c>
      <c r="JH162" s="144"/>
      <c r="JI162" s="144"/>
      <c r="JJ162" s="144"/>
      <c r="JK162" s="144"/>
      <c r="JL162" s="144"/>
      <c r="JM162" s="144"/>
      <c r="JN162" s="144"/>
      <c r="JO162" s="144"/>
      <c r="JP162" s="144"/>
      <c r="JQ162" s="144"/>
      <c r="JR162" s="144"/>
      <c r="JS162" s="144"/>
      <c r="JT162" s="144"/>
      <c r="JU162" s="144"/>
      <c r="JV162" s="144"/>
      <c r="JW162" s="144"/>
      <c r="JX162" s="144"/>
      <c r="JY162" s="144"/>
      <c r="JZ162" s="144"/>
      <c r="KA162" s="144"/>
      <c r="KB162" s="144"/>
      <c r="KC162" s="144"/>
      <c r="KD162" s="144"/>
      <c r="KE162" s="677" t="str">
        <f t="shared" si="76"/>
        <v/>
      </c>
    </row>
    <row r="163" spans="2:291" ht="15" customHeight="1">
      <c r="B163" s="310">
        <v>141</v>
      </c>
      <c r="C163" s="303"/>
      <c r="D163" s="675"/>
      <c r="E163" s="144"/>
      <c r="F163" s="144"/>
      <c r="G163" s="678" t="str">
        <f t="shared" si="55"/>
        <v/>
      </c>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677" t="str">
        <f t="shared" si="56"/>
        <v/>
      </c>
      <c r="AF163" s="195"/>
      <c r="AG163" s="678" t="str">
        <f t="shared" si="57"/>
        <v/>
      </c>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677" t="str">
        <f t="shared" si="58"/>
        <v/>
      </c>
      <c r="BF163" s="195"/>
      <c r="BG163" s="678" t="str">
        <f t="shared" si="59"/>
        <v/>
      </c>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677" t="str">
        <f t="shared" si="60"/>
        <v/>
      </c>
      <c r="CF163" s="195"/>
      <c r="CG163" s="678" t="str">
        <f t="shared" si="61"/>
        <v/>
      </c>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677" t="str">
        <f t="shared" si="62"/>
        <v/>
      </c>
      <c r="DF163" s="195"/>
      <c r="DG163" s="678" t="str">
        <f t="shared" si="63"/>
        <v/>
      </c>
      <c r="DH163" s="144"/>
      <c r="DI163" s="144"/>
      <c r="DJ163" s="144"/>
      <c r="DK163" s="144"/>
      <c r="DL163" s="144"/>
      <c r="DM163" s="144"/>
      <c r="DN163" s="144"/>
      <c r="DO163" s="144"/>
      <c r="DP163" s="144"/>
      <c r="DQ163" s="144"/>
      <c r="DR163" s="144"/>
      <c r="DS163" s="144"/>
      <c r="DT163" s="144"/>
      <c r="DU163" s="144"/>
      <c r="DV163" s="144"/>
      <c r="DW163" s="144"/>
      <c r="DX163" s="144"/>
      <c r="DY163" s="144"/>
      <c r="DZ163" s="144"/>
      <c r="EA163" s="144"/>
      <c r="EB163" s="144"/>
      <c r="EC163" s="144"/>
      <c r="ED163" s="144"/>
      <c r="EE163" s="677" t="str">
        <f t="shared" si="64"/>
        <v/>
      </c>
      <c r="EF163" s="195"/>
      <c r="EG163" s="678" t="str">
        <f t="shared" si="65"/>
        <v/>
      </c>
      <c r="EH163" s="144"/>
      <c r="EI163" s="144"/>
      <c r="EJ163" s="144"/>
      <c r="EK163" s="144"/>
      <c r="EL163" s="144"/>
      <c r="EM163" s="144"/>
      <c r="EN163" s="144"/>
      <c r="EO163" s="144"/>
      <c r="EP163" s="144"/>
      <c r="EQ163" s="144"/>
      <c r="ER163" s="144"/>
      <c r="ES163" s="144"/>
      <c r="ET163" s="144"/>
      <c r="EU163" s="144"/>
      <c r="EV163" s="144"/>
      <c r="EW163" s="144"/>
      <c r="EX163" s="144"/>
      <c r="EY163" s="144"/>
      <c r="EZ163" s="144"/>
      <c r="FA163" s="144"/>
      <c r="FB163" s="144"/>
      <c r="FC163" s="144"/>
      <c r="FD163" s="144"/>
      <c r="FE163" s="677" t="str">
        <f t="shared" si="66"/>
        <v/>
      </c>
      <c r="FF163" s="195"/>
      <c r="FG163" s="678" t="str">
        <f t="shared" si="67"/>
        <v/>
      </c>
      <c r="FH163" s="144"/>
      <c r="FI163" s="144"/>
      <c r="FJ163" s="144"/>
      <c r="FK163" s="144"/>
      <c r="FL163" s="144"/>
      <c r="FM163" s="144"/>
      <c r="FN163" s="144"/>
      <c r="FO163" s="144"/>
      <c r="FP163" s="144"/>
      <c r="FQ163" s="144"/>
      <c r="FR163" s="144"/>
      <c r="FS163" s="144"/>
      <c r="FT163" s="144"/>
      <c r="FU163" s="144"/>
      <c r="FV163" s="144"/>
      <c r="FW163" s="144"/>
      <c r="FX163" s="144"/>
      <c r="FY163" s="144"/>
      <c r="FZ163" s="144"/>
      <c r="GA163" s="144"/>
      <c r="GB163" s="144"/>
      <c r="GC163" s="144"/>
      <c r="GD163" s="144"/>
      <c r="GE163" s="677" t="str">
        <f t="shared" si="68"/>
        <v/>
      </c>
      <c r="GF163" s="195"/>
      <c r="GG163" s="678" t="str">
        <f t="shared" si="69"/>
        <v/>
      </c>
      <c r="GH163" s="144"/>
      <c r="GI163" s="144"/>
      <c r="GJ163" s="144"/>
      <c r="GK163" s="144"/>
      <c r="GL163" s="144"/>
      <c r="GM163" s="144"/>
      <c r="GN163" s="144"/>
      <c r="GO163" s="144"/>
      <c r="GP163" s="144"/>
      <c r="GQ163" s="144"/>
      <c r="GR163" s="144"/>
      <c r="GS163" s="144"/>
      <c r="GT163" s="144"/>
      <c r="GU163" s="144"/>
      <c r="GV163" s="144"/>
      <c r="GW163" s="144"/>
      <c r="GX163" s="144"/>
      <c r="GY163" s="144"/>
      <c r="GZ163" s="144"/>
      <c r="HA163" s="144"/>
      <c r="HB163" s="144"/>
      <c r="HC163" s="144"/>
      <c r="HD163" s="144"/>
      <c r="HE163" s="677" t="str">
        <f t="shared" si="70"/>
        <v/>
      </c>
      <c r="HF163" s="195"/>
      <c r="HG163" s="678" t="str">
        <f t="shared" si="71"/>
        <v/>
      </c>
      <c r="HH163" s="144"/>
      <c r="HI163" s="144"/>
      <c r="HJ163" s="144"/>
      <c r="HK163" s="144"/>
      <c r="HL163" s="144"/>
      <c r="HM163" s="144"/>
      <c r="HN163" s="144"/>
      <c r="HO163" s="144"/>
      <c r="HP163" s="144"/>
      <c r="HQ163" s="144"/>
      <c r="HR163" s="144"/>
      <c r="HS163" s="144"/>
      <c r="HT163" s="144"/>
      <c r="HU163" s="144"/>
      <c r="HV163" s="144"/>
      <c r="HW163" s="144"/>
      <c r="HX163" s="144"/>
      <c r="HY163" s="144"/>
      <c r="HZ163" s="144"/>
      <c r="IA163" s="144"/>
      <c r="IB163" s="144"/>
      <c r="IC163" s="144"/>
      <c r="ID163" s="144"/>
      <c r="IE163" s="677" t="str">
        <f t="shared" si="72"/>
        <v/>
      </c>
      <c r="IF163" s="195"/>
      <c r="IG163" s="678" t="str">
        <f t="shared" si="73"/>
        <v/>
      </c>
      <c r="IH163" s="144"/>
      <c r="II163" s="144"/>
      <c r="IJ163" s="144"/>
      <c r="IK163" s="144"/>
      <c r="IL163" s="144"/>
      <c r="IM163" s="144"/>
      <c r="IN163" s="144"/>
      <c r="IO163" s="144"/>
      <c r="IP163" s="144"/>
      <c r="IQ163" s="144"/>
      <c r="IR163" s="144"/>
      <c r="IS163" s="144"/>
      <c r="IT163" s="144"/>
      <c r="IU163" s="144"/>
      <c r="IV163" s="144"/>
      <c r="IW163" s="144"/>
      <c r="IX163" s="144"/>
      <c r="IY163" s="144"/>
      <c r="IZ163" s="144"/>
      <c r="JA163" s="144"/>
      <c r="JB163" s="144"/>
      <c r="JC163" s="144"/>
      <c r="JD163" s="144"/>
      <c r="JE163" s="677" t="str">
        <f t="shared" si="74"/>
        <v/>
      </c>
      <c r="JF163" s="195"/>
      <c r="JG163" s="678" t="str">
        <f t="shared" si="75"/>
        <v/>
      </c>
      <c r="JH163" s="144"/>
      <c r="JI163" s="144"/>
      <c r="JJ163" s="144"/>
      <c r="JK163" s="144"/>
      <c r="JL163" s="144"/>
      <c r="JM163" s="144"/>
      <c r="JN163" s="144"/>
      <c r="JO163" s="144"/>
      <c r="JP163" s="144"/>
      <c r="JQ163" s="144"/>
      <c r="JR163" s="144"/>
      <c r="JS163" s="144"/>
      <c r="JT163" s="144"/>
      <c r="JU163" s="144"/>
      <c r="JV163" s="144"/>
      <c r="JW163" s="144"/>
      <c r="JX163" s="144"/>
      <c r="JY163" s="144"/>
      <c r="JZ163" s="144"/>
      <c r="KA163" s="144"/>
      <c r="KB163" s="144"/>
      <c r="KC163" s="144"/>
      <c r="KD163" s="144"/>
      <c r="KE163" s="677" t="str">
        <f t="shared" si="76"/>
        <v/>
      </c>
    </row>
    <row r="164" spans="2:291" ht="15" customHeight="1">
      <c r="B164" s="310">
        <v>142</v>
      </c>
      <c r="C164" s="303"/>
      <c r="D164" s="675"/>
      <c r="E164" s="144"/>
      <c r="F164" s="144"/>
      <c r="G164" s="678" t="str">
        <f t="shared" si="55"/>
        <v/>
      </c>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677" t="str">
        <f t="shared" si="56"/>
        <v/>
      </c>
      <c r="AF164" s="195"/>
      <c r="AG164" s="678" t="str">
        <f t="shared" si="57"/>
        <v/>
      </c>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677" t="str">
        <f t="shared" si="58"/>
        <v/>
      </c>
      <c r="BF164" s="195"/>
      <c r="BG164" s="678" t="str">
        <f t="shared" si="59"/>
        <v/>
      </c>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677" t="str">
        <f t="shared" si="60"/>
        <v/>
      </c>
      <c r="CF164" s="195"/>
      <c r="CG164" s="678" t="str">
        <f t="shared" si="61"/>
        <v/>
      </c>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677" t="str">
        <f t="shared" si="62"/>
        <v/>
      </c>
      <c r="DF164" s="195"/>
      <c r="DG164" s="678" t="str">
        <f t="shared" si="63"/>
        <v/>
      </c>
      <c r="DH164" s="144"/>
      <c r="DI164" s="144"/>
      <c r="DJ164" s="144"/>
      <c r="DK164" s="144"/>
      <c r="DL164" s="144"/>
      <c r="DM164" s="144"/>
      <c r="DN164" s="144"/>
      <c r="DO164" s="144"/>
      <c r="DP164" s="144"/>
      <c r="DQ164" s="144"/>
      <c r="DR164" s="144"/>
      <c r="DS164" s="144"/>
      <c r="DT164" s="144"/>
      <c r="DU164" s="144"/>
      <c r="DV164" s="144"/>
      <c r="DW164" s="144"/>
      <c r="DX164" s="144"/>
      <c r="DY164" s="144"/>
      <c r="DZ164" s="144"/>
      <c r="EA164" s="144"/>
      <c r="EB164" s="144"/>
      <c r="EC164" s="144"/>
      <c r="ED164" s="144"/>
      <c r="EE164" s="677" t="str">
        <f t="shared" si="64"/>
        <v/>
      </c>
      <c r="EF164" s="195"/>
      <c r="EG164" s="678" t="str">
        <f t="shared" si="65"/>
        <v/>
      </c>
      <c r="EH164" s="144"/>
      <c r="EI164" s="144"/>
      <c r="EJ164" s="144"/>
      <c r="EK164" s="144"/>
      <c r="EL164" s="144"/>
      <c r="EM164" s="144"/>
      <c r="EN164" s="144"/>
      <c r="EO164" s="144"/>
      <c r="EP164" s="144"/>
      <c r="EQ164" s="144"/>
      <c r="ER164" s="144"/>
      <c r="ES164" s="144"/>
      <c r="ET164" s="144"/>
      <c r="EU164" s="144"/>
      <c r="EV164" s="144"/>
      <c r="EW164" s="144"/>
      <c r="EX164" s="144"/>
      <c r="EY164" s="144"/>
      <c r="EZ164" s="144"/>
      <c r="FA164" s="144"/>
      <c r="FB164" s="144"/>
      <c r="FC164" s="144"/>
      <c r="FD164" s="144"/>
      <c r="FE164" s="677" t="str">
        <f t="shared" si="66"/>
        <v/>
      </c>
      <c r="FF164" s="195"/>
      <c r="FG164" s="678" t="str">
        <f t="shared" si="67"/>
        <v/>
      </c>
      <c r="FH164" s="144"/>
      <c r="FI164" s="144"/>
      <c r="FJ164" s="144"/>
      <c r="FK164" s="144"/>
      <c r="FL164" s="144"/>
      <c r="FM164" s="144"/>
      <c r="FN164" s="144"/>
      <c r="FO164" s="144"/>
      <c r="FP164" s="144"/>
      <c r="FQ164" s="144"/>
      <c r="FR164" s="144"/>
      <c r="FS164" s="144"/>
      <c r="FT164" s="144"/>
      <c r="FU164" s="144"/>
      <c r="FV164" s="144"/>
      <c r="FW164" s="144"/>
      <c r="FX164" s="144"/>
      <c r="FY164" s="144"/>
      <c r="FZ164" s="144"/>
      <c r="GA164" s="144"/>
      <c r="GB164" s="144"/>
      <c r="GC164" s="144"/>
      <c r="GD164" s="144"/>
      <c r="GE164" s="677" t="str">
        <f t="shared" si="68"/>
        <v/>
      </c>
      <c r="GF164" s="195"/>
      <c r="GG164" s="678" t="str">
        <f t="shared" si="69"/>
        <v/>
      </c>
      <c r="GH164" s="144"/>
      <c r="GI164" s="144"/>
      <c r="GJ164" s="144"/>
      <c r="GK164" s="144"/>
      <c r="GL164" s="144"/>
      <c r="GM164" s="144"/>
      <c r="GN164" s="144"/>
      <c r="GO164" s="144"/>
      <c r="GP164" s="144"/>
      <c r="GQ164" s="144"/>
      <c r="GR164" s="144"/>
      <c r="GS164" s="144"/>
      <c r="GT164" s="144"/>
      <c r="GU164" s="144"/>
      <c r="GV164" s="144"/>
      <c r="GW164" s="144"/>
      <c r="GX164" s="144"/>
      <c r="GY164" s="144"/>
      <c r="GZ164" s="144"/>
      <c r="HA164" s="144"/>
      <c r="HB164" s="144"/>
      <c r="HC164" s="144"/>
      <c r="HD164" s="144"/>
      <c r="HE164" s="677" t="str">
        <f t="shared" si="70"/>
        <v/>
      </c>
      <c r="HF164" s="195"/>
      <c r="HG164" s="678" t="str">
        <f t="shared" si="71"/>
        <v/>
      </c>
      <c r="HH164" s="144"/>
      <c r="HI164" s="144"/>
      <c r="HJ164" s="144"/>
      <c r="HK164" s="144"/>
      <c r="HL164" s="144"/>
      <c r="HM164" s="144"/>
      <c r="HN164" s="144"/>
      <c r="HO164" s="144"/>
      <c r="HP164" s="144"/>
      <c r="HQ164" s="144"/>
      <c r="HR164" s="144"/>
      <c r="HS164" s="144"/>
      <c r="HT164" s="144"/>
      <c r="HU164" s="144"/>
      <c r="HV164" s="144"/>
      <c r="HW164" s="144"/>
      <c r="HX164" s="144"/>
      <c r="HY164" s="144"/>
      <c r="HZ164" s="144"/>
      <c r="IA164" s="144"/>
      <c r="IB164" s="144"/>
      <c r="IC164" s="144"/>
      <c r="ID164" s="144"/>
      <c r="IE164" s="677" t="str">
        <f t="shared" si="72"/>
        <v/>
      </c>
      <c r="IF164" s="195"/>
      <c r="IG164" s="678" t="str">
        <f t="shared" si="73"/>
        <v/>
      </c>
      <c r="IH164" s="144"/>
      <c r="II164" s="144"/>
      <c r="IJ164" s="144"/>
      <c r="IK164" s="144"/>
      <c r="IL164" s="144"/>
      <c r="IM164" s="144"/>
      <c r="IN164" s="144"/>
      <c r="IO164" s="144"/>
      <c r="IP164" s="144"/>
      <c r="IQ164" s="144"/>
      <c r="IR164" s="144"/>
      <c r="IS164" s="144"/>
      <c r="IT164" s="144"/>
      <c r="IU164" s="144"/>
      <c r="IV164" s="144"/>
      <c r="IW164" s="144"/>
      <c r="IX164" s="144"/>
      <c r="IY164" s="144"/>
      <c r="IZ164" s="144"/>
      <c r="JA164" s="144"/>
      <c r="JB164" s="144"/>
      <c r="JC164" s="144"/>
      <c r="JD164" s="144"/>
      <c r="JE164" s="677" t="str">
        <f t="shared" si="74"/>
        <v/>
      </c>
      <c r="JF164" s="195"/>
      <c r="JG164" s="678" t="str">
        <f t="shared" si="75"/>
        <v/>
      </c>
      <c r="JH164" s="144"/>
      <c r="JI164" s="144"/>
      <c r="JJ164" s="144"/>
      <c r="JK164" s="144"/>
      <c r="JL164" s="144"/>
      <c r="JM164" s="144"/>
      <c r="JN164" s="144"/>
      <c r="JO164" s="144"/>
      <c r="JP164" s="144"/>
      <c r="JQ164" s="144"/>
      <c r="JR164" s="144"/>
      <c r="JS164" s="144"/>
      <c r="JT164" s="144"/>
      <c r="JU164" s="144"/>
      <c r="JV164" s="144"/>
      <c r="JW164" s="144"/>
      <c r="JX164" s="144"/>
      <c r="JY164" s="144"/>
      <c r="JZ164" s="144"/>
      <c r="KA164" s="144"/>
      <c r="KB164" s="144"/>
      <c r="KC164" s="144"/>
      <c r="KD164" s="144"/>
      <c r="KE164" s="677" t="str">
        <f t="shared" si="76"/>
        <v/>
      </c>
    </row>
    <row r="165" spans="2:291" ht="15" customHeight="1">
      <c r="B165" s="310">
        <v>143</v>
      </c>
      <c r="C165" s="303"/>
      <c r="D165" s="675"/>
      <c r="E165" s="144"/>
      <c r="F165" s="144"/>
      <c r="G165" s="678" t="str">
        <f t="shared" si="55"/>
        <v/>
      </c>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677" t="str">
        <f t="shared" si="56"/>
        <v/>
      </c>
      <c r="AF165" s="195"/>
      <c r="AG165" s="678" t="str">
        <f t="shared" si="57"/>
        <v/>
      </c>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677" t="str">
        <f t="shared" si="58"/>
        <v/>
      </c>
      <c r="BF165" s="195"/>
      <c r="BG165" s="678" t="str">
        <f t="shared" si="59"/>
        <v/>
      </c>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677" t="str">
        <f t="shared" si="60"/>
        <v/>
      </c>
      <c r="CF165" s="195"/>
      <c r="CG165" s="678" t="str">
        <f t="shared" si="61"/>
        <v/>
      </c>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677" t="str">
        <f t="shared" si="62"/>
        <v/>
      </c>
      <c r="DF165" s="195"/>
      <c r="DG165" s="678" t="str">
        <f t="shared" si="63"/>
        <v/>
      </c>
      <c r="DH165" s="144"/>
      <c r="DI165" s="144"/>
      <c r="DJ165" s="144"/>
      <c r="DK165" s="144"/>
      <c r="DL165" s="144"/>
      <c r="DM165" s="144"/>
      <c r="DN165" s="144"/>
      <c r="DO165" s="144"/>
      <c r="DP165" s="144"/>
      <c r="DQ165" s="144"/>
      <c r="DR165" s="144"/>
      <c r="DS165" s="144"/>
      <c r="DT165" s="144"/>
      <c r="DU165" s="144"/>
      <c r="DV165" s="144"/>
      <c r="DW165" s="144"/>
      <c r="DX165" s="144"/>
      <c r="DY165" s="144"/>
      <c r="DZ165" s="144"/>
      <c r="EA165" s="144"/>
      <c r="EB165" s="144"/>
      <c r="EC165" s="144"/>
      <c r="ED165" s="144"/>
      <c r="EE165" s="677" t="str">
        <f t="shared" si="64"/>
        <v/>
      </c>
      <c r="EF165" s="195"/>
      <c r="EG165" s="678" t="str">
        <f t="shared" si="65"/>
        <v/>
      </c>
      <c r="EH165" s="144"/>
      <c r="EI165" s="144"/>
      <c r="EJ165" s="144"/>
      <c r="EK165" s="144"/>
      <c r="EL165" s="144"/>
      <c r="EM165" s="144"/>
      <c r="EN165" s="144"/>
      <c r="EO165" s="144"/>
      <c r="EP165" s="144"/>
      <c r="EQ165" s="144"/>
      <c r="ER165" s="144"/>
      <c r="ES165" s="144"/>
      <c r="ET165" s="144"/>
      <c r="EU165" s="144"/>
      <c r="EV165" s="144"/>
      <c r="EW165" s="144"/>
      <c r="EX165" s="144"/>
      <c r="EY165" s="144"/>
      <c r="EZ165" s="144"/>
      <c r="FA165" s="144"/>
      <c r="FB165" s="144"/>
      <c r="FC165" s="144"/>
      <c r="FD165" s="144"/>
      <c r="FE165" s="677" t="str">
        <f t="shared" si="66"/>
        <v/>
      </c>
      <c r="FF165" s="195"/>
      <c r="FG165" s="678" t="str">
        <f t="shared" si="67"/>
        <v/>
      </c>
      <c r="FH165" s="144"/>
      <c r="FI165" s="144"/>
      <c r="FJ165" s="144"/>
      <c r="FK165" s="144"/>
      <c r="FL165" s="144"/>
      <c r="FM165" s="144"/>
      <c r="FN165" s="144"/>
      <c r="FO165" s="144"/>
      <c r="FP165" s="144"/>
      <c r="FQ165" s="144"/>
      <c r="FR165" s="144"/>
      <c r="FS165" s="144"/>
      <c r="FT165" s="144"/>
      <c r="FU165" s="144"/>
      <c r="FV165" s="144"/>
      <c r="FW165" s="144"/>
      <c r="FX165" s="144"/>
      <c r="FY165" s="144"/>
      <c r="FZ165" s="144"/>
      <c r="GA165" s="144"/>
      <c r="GB165" s="144"/>
      <c r="GC165" s="144"/>
      <c r="GD165" s="144"/>
      <c r="GE165" s="677" t="str">
        <f t="shared" si="68"/>
        <v/>
      </c>
      <c r="GF165" s="195"/>
      <c r="GG165" s="678" t="str">
        <f t="shared" si="69"/>
        <v/>
      </c>
      <c r="GH165" s="144"/>
      <c r="GI165" s="144"/>
      <c r="GJ165" s="144"/>
      <c r="GK165" s="144"/>
      <c r="GL165" s="144"/>
      <c r="GM165" s="144"/>
      <c r="GN165" s="144"/>
      <c r="GO165" s="144"/>
      <c r="GP165" s="144"/>
      <c r="GQ165" s="144"/>
      <c r="GR165" s="144"/>
      <c r="GS165" s="144"/>
      <c r="GT165" s="144"/>
      <c r="GU165" s="144"/>
      <c r="GV165" s="144"/>
      <c r="GW165" s="144"/>
      <c r="GX165" s="144"/>
      <c r="GY165" s="144"/>
      <c r="GZ165" s="144"/>
      <c r="HA165" s="144"/>
      <c r="HB165" s="144"/>
      <c r="HC165" s="144"/>
      <c r="HD165" s="144"/>
      <c r="HE165" s="677" t="str">
        <f t="shared" si="70"/>
        <v/>
      </c>
      <c r="HF165" s="195"/>
      <c r="HG165" s="678" t="str">
        <f t="shared" si="71"/>
        <v/>
      </c>
      <c r="HH165" s="144"/>
      <c r="HI165" s="144"/>
      <c r="HJ165" s="144"/>
      <c r="HK165" s="144"/>
      <c r="HL165" s="144"/>
      <c r="HM165" s="144"/>
      <c r="HN165" s="144"/>
      <c r="HO165" s="144"/>
      <c r="HP165" s="144"/>
      <c r="HQ165" s="144"/>
      <c r="HR165" s="144"/>
      <c r="HS165" s="144"/>
      <c r="HT165" s="144"/>
      <c r="HU165" s="144"/>
      <c r="HV165" s="144"/>
      <c r="HW165" s="144"/>
      <c r="HX165" s="144"/>
      <c r="HY165" s="144"/>
      <c r="HZ165" s="144"/>
      <c r="IA165" s="144"/>
      <c r="IB165" s="144"/>
      <c r="IC165" s="144"/>
      <c r="ID165" s="144"/>
      <c r="IE165" s="677" t="str">
        <f t="shared" si="72"/>
        <v/>
      </c>
      <c r="IF165" s="195"/>
      <c r="IG165" s="678" t="str">
        <f t="shared" si="73"/>
        <v/>
      </c>
      <c r="IH165" s="144"/>
      <c r="II165" s="144"/>
      <c r="IJ165" s="144"/>
      <c r="IK165" s="144"/>
      <c r="IL165" s="144"/>
      <c r="IM165" s="144"/>
      <c r="IN165" s="144"/>
      <c r="IO165" s="144"/>
      <c r="IP165" s="144"/>
      <c r="IQ165" s="144"/>
      <c r="IR165" s="144"/>
      <c r="IS165" s="144"/>
      <c r="IT165" s="144"/>
      <c r="IU165" s="144"/>
      <c r="IV165" s="144"/>
      <c r="IW165" s="144"/>
      <c r="IX165" s="144"/>
      <c r="IY165" s="144"/>
      <c r="IZ165" s="144"/>
      <c r="JA165" s="144"/>
      <c r="JB165" s="144"/>
      <c r="JC165" s="144"/>
      <c r="JD165" s="144"/>
      <c r="JE165" s="677" t="str">
        <f t="shared" si="74"/>
        <v/>
      </c>
      <c r="JF165" s="195"/>
      <c r="JG165" s="678" t="str">
        <f t="shared" si="75"/>
        <v/>
      </c>
      <c r="JH165" s="144"/>
      <c r="JI165" s="144"/>
      <c r="JJ165" s="144"/>
      <c r="JK165" s="144"/>
      <c r="JL165" s="144"/>
      <c r="JM165" s="144"/>
      <c r="JN165" s="144"/>
      <c r="JO165" s="144"/>
      <c r="JP165" s="144"/>
      <c r="JQ165" s="144"/>
      <c r="JR165" s="144"/>
      <c r="JS165" s="144"/>
      <c r="JT165" s="144"/>
      <c r="JU165" s="144"/>
      <c r="JV165" s="144"/>
      <c r="JW165" s="144"/>
      <c r="JX165" s="144"/>
      <c r="JY165" s="144"/>
      <c r="JZ165" s="144"/>
      <c r="KA165" s="144"/>
      <c r="KB165" s="144"/>
      <c r="KC165" s="144"/>
      <c r="KD165" s="144"/>
      <c r="KE165" s="677" t="str">
        <f t="shared" si="76"/>
        <v/>
      </c>
    </row>
    <row r="166" spans="2:291" ht="15" customHeight="1">
      <c r="B166" s="310">
        <v>144</v>
      </c>
      <c r="C166" s="303"/>
      <c r="D166" s="675"/>
      <c r="E166" s="144"/>
      <c r="F166" s="144"/>
      <c r="G166" s="678" t="str">
        <f t="shared" si="55"/>
        <v/>
      </c>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677" t="str">
        <f t="shared" si="56"/>
        <v/>
      </c>
      <c r="AF166" s="195"/>
      <c r="AG166" s="678" t="str">
        <f t="shared" si="57"/>
        <v/>
      </c>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677" t="str">
        <f t="shared" si="58"/>
        <v/>
      </c>
      <c r="BF166" s="195"/>
      <c r="BG166" s="678" t="str">
        <f t="shared" si="59"/>
        <v/>
      </c>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677" t="str">
        <f t="shared" si="60"/>
        <v/>
      </c>
      <c r="CF166" s="195"/>
      <c r="CG166" s="678" t="str">
        <f t="shared" si="61"/>
        <v/>
      </c>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677" t="str">
        <f t="shared" si="62"/>
        <v/>
      </c>
      <c r="DF166" s="195"/>
      <c r="DG166" s="678" t="str">
        <f t="shared" si="63"/>
        <v/>
      </c>
      <c r="DH166" s="144"/>
      <c r="DI166" s="144"/>
      <c r="DJ166" s="144"/>
      <c r="DK166" s="144"/>
      <c r="DL166" s="144"/>
      <c r="DM166" s="144"/>
      <c r="DN166" s="144"/>
      <c r="DO166" s="144"/>
      <c r="DP166" s="144"/>
      <c r="DQ166" s="144"/>
      <c r="DR166" s="144"/>
      <c r="DS166" s="144"/>
      <c r="DT166" s="144"/>
      <c r="DU166" s="144"/>
      <c r="DV166" s="144"/>
      <c r="DW166" s="144"/>
      <c r="DX166" s="144"/>
      <c r="DY166" s="144"/>
      <c r="DZ166" s="144"/>
      <c r="EA166" s="144"/>
      <c r="EB166" s="144"/>
      <c r="EC166" s="144"/>
      <c r="ED166" s="144"/>
      <c r="EE166" s="677" t="str">
        <f t="shared" si="64"/>
        <v/>
      </c>
      <c r="EF166" s="195"/>
      <c r="EG166" s="678" t="str">
        <f t="shared" si="65"/>
        <v/>
      </c>
      <c r="EH166" s="144"/>
      <c r="EI166" s="144"/>
      <c r="EJ166" s="144"/>
      <c r="EK166" s="144"/>
      <c r="EL166" s="144"/>
      <c r="EM166" s="144"/>
      <c r="EN166" s="144"/>
      <c r="EO166" s="144"/>
      <c r="EP166" s="144"/>
      <c r="EQ166" s="144"/>
      <c r="ER166" s="144"/>
      <c r="ES166" s="144"/>
      <c r="ET166" s="144"/>
      <c r="EU166" s="144"/>
      <c r="EV166" s="144"/>
      <c r="EW166" s="144"/>
      <c r="EX166" s="144"/>
      <c r="EY166" s="144"/>
      <c r="EZ166" s="144"/>
      <c r="FA166" s="144"/>
      <c r="FB166" s="144"/>
      <c r="FC166" s="144"/>
      <c r="FD166" s="144"/>
      <c r="FE166" s="677" t="str">
        <f t="shared" si="66"/>
        <v/>
      </c>
      <c r="FF166" s="195"/>
      <c r="FG166" s="678" t="str">
        <f t="shared" si="67"/>
        <v/>
      </c>
      <c r="FH166" s="144"/>
      <c r="FI166" s="144"/>
      <c r="FJ166" s="144"/>
      <c r="FK166" s="144"/>
      <c r="FL166" s="144"/>
      <c r="FM166" s="144"/>
      <c r="FN166" s="144"/>
      <c r="FO166" s="144"/>
      <c r="FP166" s="144"/>
      <c r="FQ166" s="144"/>
      <c r="FR166" s="144"/>
      <c r="FS166" s="144"/>
      <c r="FT166" s="144"/>
      <c r="FU166" s="144"/>
      <c r="FV166" s="144"/>
      <c r="FW166" s="144"/>
      <c r="FX166" s="144"/>
      <c r="FY166" s="144"/>
      <c r="FZ166" s="144"/>
      <c r="GA166" s="144"/>
      <c r="GB166" s="144"/>
      <c r="GC166" s="144"/>
      <c r="GD166" s="144"/>
      <c r="GE166" s="677" t="str">
        <f t="shared" si="68"/>
        <v/>
      </c>
      <c r="GF166" s="195"/>
      <c r="GG166" s="678" t="str">
        <f t="shared" si="69"/>
        <v/>
      </c>
      <c r="GH166" s="144"/>
      <c r="GI166" s="144"/>
      <c r="GJ166" s="144"/>
      <c r="GK166" s="144"/>
      <c r="GL166" s="144"/>
      <c r="GM166" s="144"/>
      <c r="GN166" s="144"/>
      <c r="GO166" s="144"/>
      <c r="GP166" s="144"/>
      <c r="GQ166" s="144"/>
      <c r="GR166" s="144"/>
      <c r="GS166" s="144"/>
      <c r="GT166" s="144"/>
      <c r="GU166" s="144"/>
      <c r="GV166" s="144"/>
      <c r="GW166" s="144"/>
      <c r="GX166" s="144"/>
      <c r="GY166" s="144"/>
      <c r="GZ166" s="144"/>
      <c r="HA166" s="144"/>
      <c r="HB166" s="144"/>
      <c r="HC166" s="144"/>
      <c r="HD166" s="144"/>
      <c r="HE166" s="677" t="str">
        <f t="shared" si="70"/>
        <v/>
      </c>
      <c r="HF166" s="195"/>
      <c r="HG166" s="678" t="str">
        <f t="shared" si="71"/>
        <v/>
      </c>
      <c r="HH166" s="144"/>
      <c r="HI166" s="144"/>
      <c r="HJ166" s="144"/>
      <c r="HK166" s="144"/>
      <c r="HL166" s="144"/>
      <c r="HM166" s="144"/>
      <c r="HN166" s="144"/>
      <c r="HO166" s="144"/>
      <c r="HP166" s="144"/>
      <c r="HQ166" s="144"/>
      <c r="HR166" s="144"/>
      <c r="HS166" s="144"/>
      <c r="HT166" s="144"/>
      <c r="HU166" s="144"/>
      <c r="HV166" s="144"/>
      <c r="HW166" s="144"/>
      <c r="HX166" s="144"/>
      <c r="HY166" s="144"/>
      <c r="HZ166" s="144"/>
      <c r="IA166" s="144"/>
      <c r="IB166" s="144"/>
      <c r="IC166" s="144"/>
      <c r="ID166" s="144"/>
      <c r="IE166" s="677" t="str">
        <f t="shared" si="72"/>
        <v/>
      </c>
      <c r="IF166" s="195"/>
      <c r="IG166" s="678" t="str">
        <f t="shared" si="73"/>
        <v/>
      </c>
      <c r="IH166" s="144"/>
      <c r="II166" s="144"/>
      <c r="IJ166" s="144"/>
      <c r="IK166" s="144"/>
      <c r="IL166" s="144"/>
      <c r="IM166" s="144"/>
      <c r="IN166" s="144"/>
      <c r="IO166" s="144"/>
      <c r="IP166" s="144"/>
      <c r="IQ166" s="144"/>
      <c r="IR166" s="144"/>
      <c r="IS166" s="144"/>
      <c r="IT166" s="144"/>
      <c r="IU166" s="144"/>
      <c r="IV166" s="144"/>
      <c r="IW166" s="144"/>
      <c r="IX166" s="144"/>
      <c r="IY166" s="144"/>
      <c r="IZ166" s="144"/>
      <c r="JA166" s="144"/>
      <c r="JB166" s="144"/>
      <c r="JC166" s="144"/>
      <c r="JD166" s="144"/>
      <c r="JE166" s="677" t="str">
        <f t="shared" si="74"/>
        <v/>
      </c>
      <c r="JF166" s="195"/>
      <c r="JG166" s="678" t="str">
        <f t="shared" si="75"/>
        <v/>
      </c>
      <c r="JH166" s="144"/>
      <c r="JI166" s="144"/>
      <c r="JJ166" s="144"/>
      <c r="JK166" s="144"/>
      <c r="JL166" s="144"/>
      <c r="JM166" s="144"/>
      <c r="JN166" s="144"/>
      <c r="JO166" s="144"/>
      <c r="JP166" s="144"/>
      <c r="JQ166" s="144"/>
      <c r="JR166" s="144"/>
      <c r="JS166" s="144"/>
      <c r="JT166" s="144"/>
      <c r="JU166" s="144"/>
      <c r="JV166" s="144"/>
      <c r="JW166" s="144"/>
      <c r="JX166" s="144"/>
      <c r="JY166" s="144"/>
      <c r="JZ166" s="144"/>
      <c r="KA166" s="144"/>
      <c r="KB166" s="144"/>
      <c r="KC166" s="144"/>
      <c r="KD166" s="144"/>
      <c r="KE166" s="677" t="str">
        <f t="shared" si="76"/>
        <v/>
      </c>
    </row>
    <row r="167" spans="2:291" ht="15" customHeight="1">
      <c r="B167" s="310">
        <v>145</v>
      </c>
      <c r="C167" s="303"/>
      <c r="D167" s="675"/>
      <c r="E167" s="144"/>
      <c r="F167" s="144"/>
      <c r="G167" s="678" t="str">
        <f t="shared" si="55"/>
        <v/>
      </c>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677" t="str">
        <f t="shared" si="56"/>
        <v/>
      </c>
      <c r="AF167" s="195"/>
      <c r="AG167" s="678" t="str">
        <f t="shared" si="57"/>
        <v/>
      </c>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677" t="str">
        <f t="shared" si="58"/>
        <v/>
      </c>
      <c r="BF167" s="195"/>
      <c r="BG167" s="678" t="str">
        <f t="shared" si="59"/>
        <v/>
      </c>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677" t="str">
        <f t="shared" si="60"/>
        <v/>
      </c>
      <c r="CF167" s="195"/>
      <c r="CG167" s="678" t="str">
        <f t="shared" si="61"/>
        <v/>
      </c>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677" t="str">
        <f t="shared" si="62"/>
        <v/>
      </c>
      <c r="DF167" s="195"/>
      <c r="DG167" s="678" t="str">
        <f t="shared" si="63"/>
        <v/>
      </c>
      <c r="DH167" s="144"/>
      <c r="DI167" s="144"/>
      <c r="DJ167" s="144"/>
      <c r="DK167" s="144"/>
      <c r="DL167" s="144"/>
      <c r="DM167" s="144"/>
      <c r="DN167" s="144"/>
      <c r="DO167" s="144"/>
      <c r="DP167" s="144"/>
      <c r="DQ167" s="144"/>
      <c r="DR167" s="144"/>
      <c r="DS167" s="144"/>
      <c r="DT167" s="144"/>
      <c r="DU167" s="144"/>
      <c r="DV167" s="144"/>
      <c r="DW167" s="144"/>
      <c r="DX167" s="144"/>
      <c r="DY167" s="144"/>
      <c r="DZ167" s="144"/>
      <c r="EA167" s="144"/>
      <c r="EB167" s="144"/>
      <c r="EC167" s="144"/>
      <c r="ED167" s="144"/>
      <c r="EE167" s="677" t="str">
        <f t="shared" si="64"/>
        <v/>
      </c>
      <c r="EF167" s="195"/>
      <c r="EG167" s="678" t="str">
        <f t="shared" si="65"/>
        <v/>
      </c>
      <c r="EH167" s="144"/>
      <c r="EI167" s="144"/>
      <c r="EJ167" s="144"/>
      <c r="EK167" s="144"/>
      <c r="EL167" s="144"/>
      <c r="EM167" s="144"/>
      <c r="EN167" s="144"/>
      <c r="EO167" s="144"/>
      <c r="EP167" s="144"/>
      <c r="EQ167" s="144"/>
      <c r="ER167" s="144"/>
      <c r="ES167" s="144"/>
      <c r="ET167" s="144"/>
      <c r="EU167" s="144"/>
      <c r="EV167" s="144"/>
      <c r="EW167" s="144"/>
      <c r="EX167" s="144"/>
      <c r="EY167" s="144"/>
      <c r="EZ167" s="144"/>
      <c r="FA167" s="144"/>
      <c r="FB167" s="144"/>
      <c r="FC167" s="144"/>
      <c r="FD167" s="144"/>
      <c r="FE167" s="677" t="str">
        <f t="shared" si="66"/>
        <v/>
      </c>
      <c r="FF167" s="195"/>
      <c r="FG167" s="678" t="str">
        <f t="shared" si="67"/>
        <v/>
      </c>
      <c r="FH167" s="144"/>
      <c r="FI167" s="144"/>
      <c r="FJ167" s="144"/>
      <c r="FK167" s="144"/>
      <c r="FL167" s="144"/>
      <c r="FM167" s="144"/>
      <c r="FN167" s="144"/>
      <c r="FO167" s="144"/>
      <c r="FP167" s="144"/>
      <c r="FQ167" s="144"/>
      <c r="FR167" s="144"/>
      <c r="FS167" s="144"/>
      <c r="FT167" s="144"/>
      <c r="FU167" s="144"/>
      <c r="FV167" s="144"/>
      <c r="FW167" s="144"/>
      <c r="FX167" s="144"/>
      <c r="FY167" s="144"/>
      <c r="FZ167" s="144"/>
      <c r="GA167" s="144"/>
      <c r="GB167" s="144"/>
      <c r="GC167" s="144"/>
      <c r="GD167" s="144"/>
      <c r="GE167" s="677" t="str">
        <f t="shared" si="68"/>
        <v/>
      </c>
      <c r="GF167" s="195"/>
      <c r="GG167" s="678" t="str">
        <f t="shared" si="69"/>
        <v/>
      </c>
      <c r="GH167" s="144"/>
      <c r="GI167" s="144"/>
      <c r="GJ167" s="144"/>
      <c r="GK167" s="144"/>
      <c r="GL167" s="144"/>
      <c r="GM167" s="144"/>
      <c r="GN167" s="144"/>
      <c r="GO167" s="144"/>
      <c r="GP167" s="144"/>
      <c r="GQ167" s="144"/>
      <c r="GR167" s="144"/>
      <c r="GS167" s="144"/>
      <c r="GT167" s="144"/>
      <c r="GU167" s="144"/>
      <c r="GV167" s="144"/>
      <c r="GW167" s="144"/>
      <c r="GX167" s="144"/>
      <c r="GY167" s="144"/>
      <c r="GZ167" s="144"/>
      <c r="HA167" s="144"/>
      <c r="HB167" s="144"/>
      <c r="HC167" s="144"/>
      <c r="HD167" s="144"/>
      <c r="HE167" s="677" t="str">
        <f t="shared" si="70"/>
        <v/>
      </c>
      <c r="HF167" s="195"/>
      <c r="HG167" s="678" t="str">
        <f t="shared" si="71"/>
        <v/>
      </c>
      <c r="HH167" s="144"/>
      <c r="HI167" s="144"/>
      <c r="HJ167" s="144"/>
      <c r="HK167" s="144"/>
      <c r="HL167" s="144"/>
      <c r="HM167" s="144"/>
      <c r="HN167" s="144"/>
      <c r="HO167" s="144"/>
      <c r="HP167" s="144"/>
      <c r="HQ167" s="144"/>
      <c r="HR167" s="144"/>
      <c r="HS167" s="144"/>
      <c r="HT167" s="144"/>
      <c r="HU167" s="144"/>
      <c r="HV167" s="144"/>
      <c r="HW167" s="144"/>
      <c r="HX167" s="144"/>
      <c r="HY167" s="144"/>
      <c r="HZ167" s="144"/>
      <c r="IA167" s="144"/>
      <c r="IB167" s="144"/>
      <c r="IC167" s="144"/>
      <c r="ID167" s="144"/>
      <c r="IE167" s="677" t="str">
        <f t="shared" si="72"/>
        <v/>
      </c>
      <c r="IF167" s="195"/>
      <c r="IG167" s="678" t="str">
        <f t="shared" si="73"/>
        <v/>
      </c>
      <c r="IH167" s="144"/>
      <c r="II167" s="144"/>
      <c r="IJ167" s="144"/>
      <c r="IK167" s="144"/>
      <c r="IL167" s="144"/>
      <c r="IM167" s="144"/>
      <c r="IN167" s="144"/>
      <c r="IO167" s="144"/>
      <c r="IP167" s="144"/>
      <c r="IQ167" s="144"/>
      <c r="IR167" s="144"/>
      <c r="IS167" s="144"/>
      <c r="IT167" s="144"/>
      <c r="IU167" s="144"/>
      <c r="IV167" s="144"/>
      <c r="IW167" s="144"/>
      <c r="IX167" s="144"/>
      <c r="IY167" s="144"/>
      <c r="IZ167" s="144"/>
      <c r="JA167" s="144"/>
      <c r="JB167" s="144"/>
      <c r="JC167" s="144"/>
      <c r="JD167" s="144"/>
      <c r="JE167" s="677" t="str">
        <f t="shared" si="74"/>
        <v/>
      </c>
      <c r="JF167" s="195"/>
      <c r="JG167" s="678" t="str">
        <f t="shared" si="75"/>
        <v/>
      </c>
      <c r="JH167" s="144"/>
      <c r="JI167" s="144"/>
      <c r="JJ167" s="144"/>
      <c r="JK167" s="144"/>
      <c r="JL167" s="144"/>
      <c r="JM167" s="144"/>
      <c r="JN167" s="144"/>
      <c r="JO167" s="144"/>
      <c r="JP167" s="144"/>
      <c r="JQ167" s="144"/>
      <c r="JR167" s="144"/>
      <c r="JS167" s="144"/>
      <c r="JT167" s="144"/>
      <c r="JU167" s="144"/>
      <c r="JV167" s="144"/>
      <c r="JW167" s="144"/>
      <c r="JX167" s="144"/>
      <c r="JY167" s="144"/>
      <c r="JZ167" s="144"/>
      <c r="KA167" s="144"/>
      <c r="KB167" s="144"/>
      <c r="KC167" s="144"/>
      <c r="KD167" s="144"/>
      <c r="KE167" s="677" t="str">
        <f t="shared" si="76"/>
        <v/>
      </c>
    </row>
    <row r="168" spans="2:291" ht="15" customHeight="1">
      <c r="B168" s="310">
        <v>146</v>
      </c>
      <c r="C168" s="303"/>
      <c r="D168" s="675"/>
      <c r="E168" s="144"/>
      <c r="F168" s="144"/>
      <c r="G168" s="678" t="str">
        <f t="shared" si="55"/>
        <v/>
      </c>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677" t="str">
        <f t="shared" si="56"/>
        <v/>
      </c>
      <c r="AF168" s="195"/>
      <c r="AG168" s="678" t="str">
        <f t="shared" si="57"/>
        <v/>
      </c>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677" t="str">
        <f t="shared" si="58"/>
        <v/>
      </c>
      <c r="BF168" s="195"/>
      <c r="BG168" s="678" t="str">
        <f t="shared" si="59"/>
        <v/>
      </c>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677" t="str">
        <f t="shared" si="60"/>
        <v/>
      </c>
      <c r="CF168" s="195"/>
      <c r="CG168" s="678" t="str">
        <f t="shared" si="61"/>
        <v/>
      </c>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677" t="str">
        <f t="shared" si="62"/>
        <v/>
      </c>
      <c r="DF168" s="195"/>
      <c r="DG168" s="678" t="str">
        <f t="shared" si="63"/>
        <v/>
      </c>
      <c r="DH168" s="144"/>
      <c r="DI168" s="144"/>
      <c r="DJ168" s="144"/>
      <c r="DK168" s="144"/>
      <c r="DL168" s="144"/>
      <c r="DM168" s="144"/>
      <c r="DN168" s="144"/>
      <c r="DO168" s="144"/>
      <c r="DP168" s="144"/>
      <c r="DQ168" s="144"/>
      <c r="DR168" s="144"/>
      <c r="DS168" s="144"/>
      <c r="DT168" s="144"/>
      <c r="DU168" s="144"/>
      <c r="DV168" s="144"/>
      <c r="DW168" s="144"/>
      <c r="DX168" s="144"/>
      <c r="DY168" s="144"/>
      <c r="DZ168" s="144"/>
      <c r="EA168" s="144"/>
      <c r="EB168" s="144"/>
      <c r="EC168" s="144"/>
      <c r="ED168" s="144"/>
      <c r="EE168" s="677" t="str">
        <f t="shared" si="64"/>
        <v/>
      </c>
      <c r="EF168" s="195"/>
      <c r="EG168" s="678" t="str">
        <f t="shared" si="65"/>
        <v/>
      </c>
      <c r="EH168" s="144"/>
      <c r="EI168" s="144"/>
      <c r="EJ168" s="144"/>
      <c r="EK168" s="144"/>
      <c r="EL168" s="144"/>
      <c r="EM168" s="144"/>
      <c r="EN168" s="144"/>
      <c r="EO168" s="144"/>
      <c r="EP168" s="144"/>
      <c r="EQ168" s="144"/>
      <c r="ER168" s="144"/>
      <c r="ES168" s="144"/>
      <c r="ET168" s="144"/>
      <c r="EU168" s="144"/>
      <c r="EV168" s="144"/>
      <c r="EW168" s="144"/>
      <c r="EX168" s="144"/>
      <c r="EY168" s="144"/>
      <c r="EZ168" s="144"/>
      <c r="FA168" s="144"/>
      <c r="FB168" s="144"/>
      <c r="FC168" s="144"/>
      <c r="FD168" s="144"/>
      <c r="FE168" s="677" t="str">
        <f t="shared" si="66"/>
        <v/>
      </c>
      <c r="FF168" s="195"/>
      <c r="FG168" s="678" t="str">
        <f t="shared" si="67"/>
        <v/>
      </c>
      <c r="FH168" s="144"/>
      <c r="FI168" s="144"/>
      <c r="FJ168" s="144"/>
      <c r="FK168" s="144"/>
      <c r="FL168" s="144"/>
      <c r="FM168" s="144"/>
      <c r="FN168" s="144"/>
      <c r="FO168" s="144"/>
      <c r="FP168" s="144"/>
      <c r="FQ168" s="144"/>
      <c r="FR168" s="144"/>
      <c r="FS168" s="144"/>
      <c r="FT168" s="144"/>
      <c r="FU168" s="144"/>
      <c r="FV168" s="144"/>
      <c r="FW168" s="144"/>
      <c r="FX168" s="144"/>
      <c r="FY168" s="144"/>
      <c r="FZ168" s="144"/>
      <c r="GA168" s="144"/>
      <c r="GB168" s="144"/>
      <c r="GC168" s="144"/>
      <c r="GD168" s="144"/>
      <c r="GE168" s="677" t="str">
        <f t="shared" si="68"/>
        <v/>
      </c>
      <c r="GF168" s="195"/>
      <c r="GG168" s="678" t="str">
        <f t="shared" si="69"/>
        <v/>
      </c>
      <c r="GH168" s="144"/>
      <c r="GI168" s="144"/>
      <c r="GJ168" s="144"/>
      <c r="GK168" s="144"/>
      <c r="GL168" s="144"/>
      <c r="GM168" s="144"/>
      <c r="GN168" s="144"/>
      <c r="GO168" s="144"/>
      <c r="GP168" s="144"/>
      <c r="GQ168" s="144"/>
      <c r="GR168" s="144"/>
      <c r="GS168" s="144"/>
      <c r="GT168" s="144"/>
      <c r="GU168" s="144"/>
      <c r="GV168" s="144"/>
      <c r="GW168" s="144"/>
      <c r="GX168" s="144"/>
      <c r="GY168" s="144"/>
      <c r="GZ168" s="144"/>
      <c r="HA168" s="144"/>
      <c r="HB168" s="144"/>
      <c r="HC168" s="144"/>
      <c r="HD168" s="144"/>
      <c r="HE168" s="677" t="str">
        <f t="shared" si="70"/>
        <v/>
      </c>
      <c r="HF168" s="195"/>
      <c r="HG168" s="678" t="str">
        <f t="shared" si="71"/>
        <v/>
      </c>
      <c r="HH168" s="144"/>
      <c r="HI168" s="144"/>
      <c r="HJ168" s="144"/>
      <c r="HK168" s="144"/>
      <c r="HL168" s="144"/>
      <c r="HM168" s="144"/>
      <c r="HN168" s="144"/>
      <c r="HO168" s="144"/>
      <c r="HP168" s="144"/>
      <c r="HQ168" s="144"/>
      <c r="HR168" s="144"/>
      <c r="HS168" s="144"/>
      <c r="HT168" s="144"/>
      <c r="HU168" s="144"/>
      <c r="HV168" s="144"/>
      <c r="HW168" s="144"/>
      <c r="HX168" s="144"/>
      <c r="HY168" s="144"/>
      <c r="HZ168" s="144"/>
      <c r="IA168" s="144"/>
      <c r="IB168" s="144"/>
      <c r="IC168" s="144"/>
      <c r="ID168" s="144"/>
      <c r="IE168" s="677" t="str">
        <f t="shared" si="72"/>
        <v/>
      </c>
      <c r="IF168" s="195"/>
      <c r="IG168" s="678" t="str">
        <f t="shared" si="73"/>
        <v/>
      </c>
      <c r="IH168" s="144"/>
      <c r="II168" s="144"/>
      <c r="IJ168" s="144"/>
      <c r="IK168" s="144"/>
      <c r="IL168" s="144"/>
      <c r="IM168" s="144"/>
      <c r="IN168" s="144"/>
      <c r="IO168" s="144"/>
      <c r="IP168" s="144"/>
      <c r="IQ168" s="144"/>
      <c r="IR168" s="144"/>
      <c r="IS168" s="144"/>
      <c r="IT168" s="144"/>
      <c r="IU168" s="144"/>
      <c r="IV168" s="144"/>
      <c r="IW168" s="144"/>
      <c r="IX168" s="144"/>
      <c r="IY168" s="144"/>
      <c r="IZ168" s="144"/>
      <c r="JA168" s="144"/>
      <c r="JB168" s="144"/>
      <c r="JC168" s="144"/>
      <c r="JD168" s="144"/>
      <c r="JE168" s="677" t="str">
        <f t="shared" si="74"/>
        <v/>
      </c>
      <c r="JF168" s="195"/>
      <c r="JG168" s="678" t="str">
        <f t="shared" si="75"/>
        <v/>
      </c>
      <c r="JH168" s="144"/>
      <c r="JI168" s="144"/>
      <c r="JJ168" s="144"/>
      <c r="JK168" s="144"/>
      <c r="JL168" s="144"/>
      <c r="JM168" s="144"/>
      <c r="JN168" s="144"/>
      <c r="JO168" s="144"/>
      <c r="JP168" s="144"/>
      <c r="JQ168" s="144"/>
      <c r="JR168" s="144"/>
      <c r="JS168" s="144"/>
      <c r="JT168" s="144"/>
      <c r="JU168" s="144"/>
      <c r="JV168" s="144"/>
      <c r="JW168" s="144"/>
      <c r="JX168" s="144"/>
      <c r="JY168" s="144"/>
      <c r="JZ168" s="144"/>
      <c r="KA168" s="144"/>
      <c r="KB168" s="144"/>
      <c r="KC168" s="144"/>
      <c r="KD168" s="144"/>
      <c r="KE168" s="677" t="str">
        <f t="shared" si="76"/>
        <v/>
      </c>
    </row>
    <row r="169" spans="2:291" ht="15" customHeight="1">
      <c r="B169" s="310">
        <v>147</v>
      </c>
      <c r="C169" s="303"/>
      <c r="D169" s="675"/>
      <c r="E169" s="144"/>
      <c r="F169" s="144"/>
      <c r="G169" s="678" t="str">
        <f t="shared" si="55"/>
        <v/>
      </c>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677" t="str">
        <f t="shared" si="56"/>
        <v/>
      </c>
      <c r="AF169" s="195"/>
      <c r="AG169" s="678" t="str">
        <f t="shared" si="57"/>
        <v/>
      </c>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677" t="str">
        <f t="shared" si="58"/>
        <v/>
      </c>
      <c r="BF169" s="195"/>
      <c r="BG169" s="678" t="str">
        <f t="shared" si="59"/>
        <v/>
      </c>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677" t="str">
        <f t="shared" si="60"/>
        <v/>
      </c>
      <c r="CF169" s="195"/>
      <c r="CG169" s="678" t="str">
        <f t="shared" si="61"/>
        <v/>
      </c>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677" t="str">
        <f t="shared" si="62"/>
        <v/>
      </c>
      <c r="DF169" s="195"/>
      <c r="DG169" s="678" t="str">
        <f t="shared" si="63"/>
        <v/>
      </c>
      <c r="DH169" s="144"/>
      <c r="DI169" s="144"/>
      <c r="DJ169" s="144"/>
      <c r="DK169" s="144"/>
      <c r="DL169" s="144"/>
      <c r="DM169" s="144"/>
      <c r="DN169" s="144"/>
      <c r="DO169" s="144"/>
      <c r="DP169" s="144"/>
      <c r="DQ169" s="144"/>
      <c r="DR169" s="144"/>
      <c r="DS169" s="144"/>
      <c r="DT169" s="144"/>
      <c r="DU169" s="144"/>
      <c r="DV169" s="144"/>
      <c r="DW169" s="144"/>
      <c r="DX169" s="144"/>
      <c r="DY169" s="144"/>
      <c r="DZ169" s="144"/>
      <c r="EA169" s="144"/>
      <c r="EB169" s="144"/>
      <c r="EC169" s="144"/>
      <c r="ED169" s="144"/>
      <c r="EE169" s="677" t="str">
        <f t="shared" si="64"/>
        <v/>
      </c>
      <c r="EF169" s="195"/>
      <c r="EG169" s="678" t="str">
        <f t="shared" si="65"/>
        <v/>
      </c>
      <c r="EH169" s="144"/>
      <c r="EI169" s="144"/>
      <c r="EJ169" s="144"/>
      <c r="EK169" s="144"/>
      <c r="EL169" s="144"/>
      <c r="EM169" s="144"/>
      <c r="EN169" s="144"/>
      <c r="EO169" s="144"/>
      <c r="EP169" s="144"/>
      <c r="EQ169" s="144"/>
      <c r="ER169" s="144"/>
      <c r="ES169" s="144"/>
      <c r="ET169" s="144"/>
      <c r="EU169" s="144"/>
      <c r="EV169" s="144"/>
      <c r="EW169" s="144"/>
      <c r="EX169" s="144"/>
      <c r="EY169" s="144"/>
      <c r="EZ169" s="144"/>
      <c r="FA169" s="144"/>
      <c r="FB169" s="144"/>
      <c r="FC169" s="144"/>
      <c r="FD169" s="144"/>
      <c r="FE169" s="677" t="str">
        <f t="shared" si="66"/>
        <v/>
      </c>
      <c r="FF169" s="195"/>
      <c r="FG169" s="678" t="str">
        <f t="shared" si="67"/>
        <v/>
      </c>
      <c r="FH169" s="144"/>
      <c r="FI169" s="144"/>
      <c r="FJ169" s="144"/>
      <c r="FK169" s="144"/>
      <c r="FL169" s="144"/>
      <c r="FM169" s="144"/>
      <c r="FN169" s="144"/>
      <c r="FO169" s="144"/>
      <c r="FP169" s="144"/>
      <c r="FQ169" s="144"/>
      <c r="FR169" s="144"/>
      <c r="FS169" s="144"/>
      <c r="FT169" s="144"/>
      <c r="FU169" s="144"/>
      <c r="FV169" s="144"/>
      <c r="FW169" s="144"/>
      <c r="FX169" s="144"/>
      <c r="FY169" s="144"/>
      <c r="FZ169" s="144"/>
      <c r="GA169" s="144"/>
      <c r="GB169" s="144"/>
      <c r="GC169" s="144"/>
      <c r="GD169" s="144"/>
      <c r="GE169" s="677" t="str">
        <f t="shared" si="68"/>
        <v/>
      </c>
      <c r="GF169" s="195"/>
      <c r="GG169" s="678" t="str">
        <f t="shared" si="69"/>
        <v/>
      </c>
      <c r="GH169" s="144"/>
      <c r="GI169" s="144"/>
      <c r="GJ169" s="144"/>
      <c r="GK169" s="144"/>
      <c r="GL169" s="144"/>
      <c r="GM169" s="144"/>
      <c r="GN169" s="144"/>
      <c r="GO169" s="144"/>
      <c r="GP169" s="144"/>
      <c r="GQ169" s="144"/>
      <c r="GR169" s="144"/>
      <c r="GS169" s="144"/>
      <c r="GT169" s="144"/>
      <c r="GU169" s="144"/>
      <c r="GV169" s="144"/>
      <c r="GW169" s="144"/>
      <c r="GX169" s="144"/>
      <c r="GY169" s="144"/>
      <c r="GZ169" s="144"/>
      <c r="HA169" s="144"/>
      <c r="HB169" s="144"/>
      <c r="HC169" s="144"/>
      <c r="HD169" s="144"/>
      <c r="HE169" s="677" t="str">
        <f t="shared" si="70"/>
        <v/>
      </c>
      <c r="HF169" s="195"/>
      <c r="HG169" s="678" t="str">
        <f t="shared" si="71"/>
        <v/>
      </c>
      <c r="HH169" s="144"/>
      <c r="HI169" s="144"/>
      <c r="HJ169" s="144"/>
      <c r="HK169" s="144"/>
      <c r="HL169" s="144"/>
      <c r="HM169" s="144"/>
      <c r="HN169" s="144"/>
      <c r="HO169" s="144"/>
      <c r="HP169" s="144"/>
      <c r="HQ169" s="144"/>
      <c r="HR169" s="144"/>
      <c r="HS169" s="144"/>
      <c r="HT169" s="144"/>
      <c r="HU169" s="144"/>
      <c r="HV169" s="144"/>
      <c r="HW169" s="144"/>
      <c r="HX169" s="144"/>
      <c r="HY169" s="144"/>
      <c r="HZ169" s="144"/>
      <c r="IA169" s="144"/>
      <c r="IB169" s="144"/>
      <c r="IC169" s="144"/>
      <c r="ID169" s="144"/>
      <c r="IE169" s="677" t="str">
        <f t="shared" si="72"/>
        <v/>
      </c>
      <c r="IF169" s="195"/>
      <c r="IG169" s="678" t="str">
        <f t="shared" si="73"/>
        <v/>
      </c>
      <c r="IH169" s="144"/>
      <c r="II169" s="144"/>
      <c r="IJ169" s="144"/>
      <c r="IK169" s="144"/>
      <c r="IL169" s="144"/>
      <c r="IM169" s="144"/>
      <c r="IN169" s="144"/>
      <c r="IO169" s="144"/>
      <c r="IP169" s="144"/>
      <c r="IQ169" s="144"/>
      <c r="IR169" s="144"/>
      <c r="IS169" s="144"/>
      <c r="IT169" s="144"/>
      <c r="IU169" s="144"/>
      <c r="IV169" s="144"/>
      <c r="IW169" s="144"/>
      <c r="IX169" s="144"/>
      <c r="IY169" s="144"/>
      <c r="IZ169" s="144"/>
      <c r="JA169" s="144"/>
      <c r="JB169" s="144"/>
      <c r="JC169" s="144"/>
      <c r="JD169" s="144"/>
      <c r="JE169" s="677" t="str">
        <f t="shared" si="74"/>
        <v/>
      </c>
      <c r="JF169" s="195"/>
      <c r="JG169" s="678" t="str">
        <f t="shared" si="75"/>
        <v/>
      </c>
      <c r="JH169" s="144"/>
      <c r="JI169" s="144"/>
      <c r="JJ169" s="144"/>
      <c r="JK169" s="144"/>
      <c r="JL169" s="144"/>
      <c r="JM169" s="144"/>
      <c r="JN169" s="144"/>
      <c r="JO169" s="144"/>
      <c r="JP169" s="144"/>
      <c r="JQ169" s="144"/>
      <c r="JR169" s="144"/>
      <c r="JS169" s="144"/>
      <c r="JT169" s="144"/>
      <c r="JU169" s="144"/>
      <c r="JV169" s="144"/>
      <c r="JW169" s="144"/>
      <c r="JX169" s="144"/>
      <c r="JY169" s="144"/>
      <c r="JZ169" s="144"/>
      <c r="KA169" s="144"/>
      <c r="KB169" s="144"/>
      <c r="KC169" s="144"/>
      <c r="KD169" s="144"/>
      <c r="KE169" s="677" t="str">
        <f t="shared" si="76"/>
        <v/>
      </c>
    </row>
    <row r="170" spans="2:291" ht="15" customHeight="1">
      <c r="B170" s="310">
        <v>148</v>
      </c>
      <c r="C170" s="303"/>
      <c r="D170" s="675"/>
      <c r="E170" s="144"/>
      <c r="F170" s="144"/>
      <c r="G170" s="678" t="str">
        <f t="shared" si="55"/>
        <v/>
      </c>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677" t="str">
        <f t="shared" si="56"/>
        <v/>
      </c>
      <c r="AF170" s="195"/>
      <c r="AG170" s="678" t="str">
        <f t="shared" si="57"/>
        <v/>
      </c>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677" t="str">
        <f t="shared" si="58"/>
        <v/>
      </c>
      <c r="BF170" s="195"/>
      <c r="BG170" s="678" t="str">
        <f t="shared" si="59"/>
        <v/>
      </c>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677" t="str">
        <f t="shared" si="60"/>
        <v/>
      </c>
      <c r="CF170" s="195"/>
      <c r="CG170" s="678" t="str">
        <f t="shared" si="61"/>
        <v/>
      </c>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677" t="str">
        <f t="shared" si="62"/>
        <v/>
      </c>
      <c r="DF170" s="195"/>
      <c r="DG170" s="678" t="str">
        <f t="shared" si="63"/>
        <v/>
      </c>
      <c r="DH170" s="144"/>
      <c r="DI170" s="144"/>
      <c r="DJ170" s="144"/>
      <c r="DK170" s="144"/>
      <c r="DL170" s="144"/>
      <c r="DM170" s="144"/>
      <c r="DN170" s="144"/>
      <c r="DO170" s="144"/>
      <c r="DP170" s="144"/>
      <c r="DQ170" s="144"/>
      <c r="DR170" s="144"/>
      <c r="DS170" s="144"/>
      <c r="DT170" s="144"/>
      <c r="DU170" s="144"/>
      <c r="DV170" s="144"/>
      <c r="DW170" s="144"/>
      <c r="DX170" s="144"/>
      <c r="DY170" s="144"/>
      <c r="DZ170" s="144"/>
      <c r="EA170" s="144"/>
      <c r="EB170" s="144"/>
      <c r="EC170" s="144"/>
      <c r="ED170" s="144"/>
      <c r="EE170" s="677" t="str">
        <f t="shared" si="64"/>
        <v/>
      </c>
      <c r="EF170" s="195"/>
      <c r="EG170" s="678" t="str">
        <f t="shared" si="65"/>
        <v/>
      </c>
      <c r="EH170" s="144"/>
      <c r="EI170" s="144"/>
      <c r="EJ170" s="144"/>
      <c r="EK170" s="144"/>
      <c r="EL170" s="144"/>
      <c r="EM170" s="144"/>
      <c r="EN170" s="144"/>
      <c r="EO170" s="144"/>
      <c r="EP170" s="144"/>
      <c r="EQ170" s="144"/>
      <c r="ER170" s="144"/>
      <c r="ES170" s="144"/>
      <c r="ET170" s="144"/>
      <c r="EU170" s="144"/>
      <c r="EV170" s="144"/>
      <c r="EW170" s="144"/>
      <c r="EX170" s="144"/>
      <c r="EY170" s="144"/>
      <c r="EZ170" s="144"/>
      <c r="FA170" s="144"/>
      <c r="FB170" s="144"/>
      <c r="FC170" s="144"/>
      <c r="FD170" s="144"/>
      <c r="FE170" s="677" t="str">
        <f t="shared" si="66"/>
        <v/>
      </c>
      <c r="FF170" s="195"/>
      <c r="FG170" s="678" t="str">
        <f t="shared" si="67"/>
        <v/>
      </c>
      <c r="FH170" s="144"/>
      <c r="FI170" s="144"/>
      <c r="FJ170" s="144"/>
      <c r="FK170" s="144"/>
      <c r="FL170" s="144"/>
      <c r="FM170" s="144"/>
      <c r="FN170" s="144"/>
      <c r="FO170" s="144"/>
      <c r="FP170" s="144"/>
      <c r="FQ170" s="144"/>
      <c r="FR170" s="144"/>
      <c r="FS170" s="144"/>
      <c r="FT170" s="144"/>
      <c r="FU170" s="144"/>
      <c r="FV170" s="144"/>
      <c r="FW170" s="144"/>
      <c r="FX170" s="144"/>
      <c r="FY170" s="144"/>
      <c r="FZ170" s="144"/>
      <c r="GA170" s="144"/>
      <c r="GB170" s="144"/>
      <c r="GC170" s="144"/>
      <c r="GD170" s="144"/>
      <c r="GE170" s="677" t="str">
        <f t="shared" si="68"/>
        <v/>
      </c>
      <c r="GF170" s="195"/>
      <c r="GG170" s="678" t="str">
        <f t="shared" si="69"/>
        <v/>
      </c>
      <c r="GH170" s="144"/>
      <c r="GI170" s="144"/>
      <c r="GJ170" s="144"/>
      <c r="GK170" s="144"/>
      <c r="GL170" s="144"/>
      <c r="GM170" s="144"/>
      <c r="GN170" s="144"/>
      <c r="GO170" s="144"/>
      <c r="GP170" s="144"/>
      <c r="GQ170" s="144"/>
      <c r="GR170" s="144"/>
      <c r="GS170" s="144"/>
      <c r="GT170" s="144"/>
      <c r="GU170" s="144"/>
      <c r="GV170" s="144"/>
      <c r="GW170" s="144"/>
      <c r="GX170" s="144"/>
      <c r="GY170" s="144"/>
      <c r="GZ170" s="144"/>
      <c r="HA170" s="144"/>
      <c r="HB170" s="144"/>
      <c r="HC170" s="144"/>
      <c r="HD170" s="144"/>
      <c r="HE170" s="677" t="str">
        <f t="shared" si="70"/>
        <v/>
      </c>
      <c r="HF170" s="195"/>
      <c r="HG170" s="678" t="str">
        <f t="shared" si="71"/>
        <v/>
      </c>
      <c r="HH170" s="144"/>
      <c r="HI170" s="144"/>
      <c r="HJ170" s="144"/>
      <c r="HK170" s="144"/>
      <c r="HL170" s="144"/>
      <c r="HM170" s="144"/>
      <c r="HN170" s="144"/>
      <c r="HO170" s="144"/>
      <c r="HP170" s="144"/>
      <c r="HQ170" s="144"/>
      <c r="HR170" s="144"/>
      <c r="HS170" s="144"/>
      <c r="HT170" s="144"/>
      <c r="HU170" s="144"/>
      <c r="HV170" s="144"/>
      <c r="HW170" s="144"/>
      <c r="HX170" s="144"/>
      <c r="HY170" s="144"/>
      <c r="HZ170" s="144"/>
      <c r="IA170" s="144"/>
      <c r="IB170" s="144"/>
      <c r="IC170" s="144"/>
      <c r="ID170" s="144"/>
      <c r="IE170" s="677" t="str">
        <f t="shared" si="72"/>
        <v/>
      </c>
      <c r="IF170" s="195"/>
      <c r="IG170" s="678" t="str">
        <f t="shared" si="73"/>
        <v/>
      </c>
      <c r="IH170" s="144"/>
      <c r="II170" s="144"/>
      <c r="IJ170" s="144"/>
      <c r="IK170" s="144"/>
      <c r="IL170" s="144"/>
      <c r="IM170" s="144"/>
      <c r="IN170" s="144"/>
      <c r="IO170" s="144"/>
      <c r="IP170" s="144"/>
      <c r="IQ170" s="144"/>
      <c r="IR170" s="144"/>
      <c r="IS170" s="144"/>
      <c r="IT170" s="144"/>
      <c r="IU170" s="144"/>
      <c r="IV170" s="144"/>
      <c r="IW170" s="144"/>
      <c r="IX170" s="144"/>
      <c r="IY170" s="144"/>
      <c r="IZ170" s="144"/>
      <c r="JA170" s="144"/>
      <c r="JB170" s="144"/>
      <c r="JC170" s="144"/>
      <c r="JD170" s="144"/>
      <c r="JE170" s="677" t="str">
        <f t="shared" si="74"/>
        <v/>
      </c>
      <c r="JF170" s="195"/>
      <c r="JG170" s="678" t="str">
        <f t="shared" si="75"/>
        <v/>
      </c>
      <c r="JH170" s="144"/>
      <c r="JI170" s="144"/>
      <c r="JJ170" s="144"/>
      <c r="JK170" s="144"/>
      <c r="JL170" s="144"/>
      <c r="JM170" s="144"/>
      <c r="JN170" s="144"/>
      <c r="JO170" s="144"/>
      <c r="JP170" s="144"/>
      <c r="JQ170" s="144"/>
      <c r="JR170" s="144"/>
      <c r="JS170" s="144"/>
      <c r="JT170" s="144"/>
      <c r="JU170" s="144"/>
      <c r="JV170" s="144"/>
      <c r="JW170" s="144"/>
      <c r="JX170" s="144"/>
      <c r="JY170" s="144"/>
      <c r="JZ170" s="144"/>
      <c r="KA170" s="144"/>
      <c r="KB170" s="144"/>
      <c r="KC170" s="144"/>
      <c r="KD170" s="144"/>
      <c r="KE170" s="677" t="str">
        <f t="shared" si="76"/>
        <v/>
      </c>
    </row>
    <row r="171" spans="2:291" ht="15" customHeight="1">
      <c r="B171" s="310">
        <v>149</v>
      </c>
      <c r="C171" s="303"/>
      <c r="D171" s="675"/>
      <c r="E171" s="144"/>
      <c r="F171" s="144"/>
      <c r="G171" s="678" t="str">
        <f t="shared" si="55"/>
        <v/>
      </c>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677" t="str">
        <f t="shared" si="56"/>
        <v/>
      </c>
      <c r="AF171" s="195"/>
      <c r="AG171" s="678" t="str">
        <f t="shared" si="57"/>
        <v/>
      </c>
      <c r="AH171" s="144"/>
      <c r="AI171" s="144"/>
      <c r="AJ171" s="144"/>
      <c r="AK171" s="144"/>
      <c r="AL171" s="144"/>
      <c r="AM171" s="144"/>
      <c r="AN171" s="144"/>
      <c r="AO171" s="144"/>
      <c r="AP171" s="144"/>
      <c r="AQ171" s="144"/>
      <c r="AR171" s="144"/>
      <c r="AS171" s="144"/>
      <c r="AT171" s="144"/>
      <c r="AU171" s="144"/>
      <c r="AV171" s="144"/>
      <c r="AW171" s="144"/>
      <c r="AX171" s="144"/>
      <c r="AY171" s="144"/>
      <c r="AZ171" s="144"/>
      <c r="BA171" s="144"/>
      <c r="BB171" s="144"/>
      <c r="BC171" s="144"/>
      <c r="BD171" s="144"/>
      <c r="BE171" s="677" t="str">
        <f t="shared" si="58"/>
        <v/>
      </c>
      <c r="BF171" s="195"/>
      <c r="BG171" s="678" t="str">
        <f t="shared" si="59"/>
        <v/>
      </c>
      <c r="BH171" s="144"/>
      <c r="BI171" s="144"/>
      <c r="BJ171" s="144"/>
      <c r="BK171" s="144"/>
      <c r="BL171" s="144"/>
      <c r="BM171" s="144"/>
      <c r="BN171" s="144"/>
      <c r="BO171" s="144"/>
      <c r="BP171" s="144"/>
      <c r="BQ171" s="144"/>
      <c r="BR171" s="144"/>
      <c r="BS171" s="144"/>
      <c r="BT171" s="144"/>
      <c r="BU171" s="144"/>
      <c r="BV171" s="144"/>
      <c r="BW171" s="144"/>
      <c r="BX171" s="144"/>
      <c r="BY171" s="144"/>
      <c r="BZ171" s="144"/>
      <c r="CA171" s="144"/>
      <c r="CB171" s="144"/>
      <c r="CC171" s="144"/>
      <c r="CD171" s="144"/>
      <c r="CE171" s="677" t="str">
        <f t="shared" si="60"/>
        <v/>
      </c>
      <c r="CF171" s="195"/>
      <c r="CG171" s="678" t="str">
        <f t="shared" si="61"/>
        <v/>
      </c>
      <c r="CH171" s="144"/>
      <c r="CI171" s="144"/>
      <c r="CJ171" s="144"/>
      <c r="CK171" s="144"/>
      <c r="CL171" s="144"/>
      <c r="CM171" s="144"/>
      <c r="CN171" s="144"/>
      <c r="CO171" s="144"/>
      <c r="CP171" s="144"/>
      <c r="CQ171" s="144"/>
      <c r="CR171" s="144"/>
      <c r="CS171" s="144"/>
      <c r="CT171" s="144"/>
      <c r="CU171" s="144"/>
      <c r="CV171" s="144"/>
      <c r="CW171" s="144"/>
      <c r="CX171" s="144"/>
      <c r="CY171" s="144"/>
      <c r="CZ171" s="144"/>
      <c r="DA171" s="144"/>
      <c r="DB171" s="144"/>
      <c r="DC171" s="144"/>
      <c r="DD171" s="144"/>
      <c r="DE171" s="677" t="str">
        <f t="shared" si="62"/>
        <v/>
      </c>
      <c r="DF171" s="195"/>
      <c r="DG171" s="678" t="str">
        <f t="shared" si="63"/>
        <v/>
      </c>
      <c r="DH171" s="144"/>
      <c r="DI171" s="144"/>
      <c r="DJ171" s="144"/>
      <c r="DK171" s="144"/>
      <c r="DL171" s="144"/>
      <c r="DM171" s="144"/>
      <c r="DN171" s="144"/>
      <c r="DO171" s="144"/>
      <c r="DP171" s="144"/>
      <c r="DQ171" s="144"/>
      <c r="DR171" s="144"/>
      <c r="DS171" s="144"/>
      <c r="DT171" s="144"/>
      <c r="DU171" s="144"/>
      <c r="DV171" s="144"/>
      <c r="DW171" s="144"/>
      <c r="DX171" s="144"/>
      <c r="DY171" s="144"/>
      <c r="DZ171" s="144"/>
      <c r="EA171" s="144"/>
      <c r="EB171" s="144"/>
      <c r="EC171" s="144"/>
      <c r="ED171" s="144"/>
      <c r="EE171" s="677" t="str">
        <f t="shared" si="64"/>
        <v/>
      </c>
      <c r="EF171" s="195"/>
      <c r="EG171" s="678" t="str">
        <f t="shared" si="65"/>
        <v/>
      </c>
      <c r="EH171" s="144"/>
      <c r="EI171" s="144"/>
      <c r="EJ171" s="144"/>
      <c r="EK171" s="144"/>
      <c r="EL171" s="144"/>
      <c r="EM171" s="144"/>
      <c r="EN171" s="144"/>
      <c r="EO171" s="144"/>
      <c r="EP171" s="144"/>
      <c r="EQ171" s="144"/>
      <c r="ER171" s="144"/>
      <c r="ES171" s="144"/>
      <c r="ET171" s="144"/>
      <c r="EU171" s="144"/>
      <c r="EV171" s="144"/>
      <c r="EW171" s="144"/>
      <c r="EX171" s="144"/>
      <c r="EY171" s="144"/>
      <c r="EZ171" s="144"/>
      <c r="FA171" s="144"/>
      <c r="FB171" s="144"/>
      <c r="FC171" s="144"/>
      <c r="FD171" s="144"/>
      <c r="FE171" s="677" t="str">
        <f t="shared" si="66"/>
        <v/>
      </c>
      <c r="FF171" s="195"/>
      <c r="FG171" s="678" t="str">
        <f t="shared" si="67"/>
        <v/>
      </c>
      <c r="FH171" s="144"/>
      <c r="FI171" s="144"/>
      <c r="FJ171" s="144"/>
      <c r="FK171" s="144"/>
      <c r="FL171" s="144"/>
      <c r="FM171" s="144"/>
      <c r="FN171" s="144"/>
      <c r="FO171" s="144"/>
      <c r="FP171" s="144"/>
      <c r="FQ171" s="144"/>
      <c r="FR171" s="144"/>
      <c r="FS171" s="144"/>
      <c r="FT171" s="144"/>
      <c r="FU171" s="144"/>
      <c r="FV171" s="144"/>
      <c r="FW171" s="144"/>
      <c r="FX171" s="144"/>
      <c r="FY171" s="144"/>
      <c r="FZ171" s="144"/>
      <c r="GA171" s="144"/>
      <c r="GB171" s="144"/>
      <c r="GC171" s="144"/>
      <c r="GD171" s="144"/>
      <c r="GE171" s="677" t="str">
        <f t="shared" si="68"/>
        <v/>
      </c>
      <c r="GF171" s="195"/>
      <c r="GG171" s="678" t="str">
        <f t="shared" si="69"/>
        <v/>
      </c>
      <c r="GH171" s="144"/>
      <c r="GI171" s="144"/>
      <c r="GJ171" s="144"/>
      <c r="GK171" s="144"/>
      <c r="GL171" s="144"/>
      <c r="GM171" s="144"/>
      <c r="GN171" s="144"/>
      <c r="GO171" s="144"/>
      <c r="GP171" s="144"/>
      <c r="GQ171" s="144"/>
      <c r="GR171" s="144"/>
      <c r="GS171" s="144"/>
      <c r="GT171" s="144"/>
      <c r="GU171" s="144"/>
      <c r="GV171" s="144"/>
      <c r="GW171" s="144"/>
      <c r="GX171" s="144"/>
      <c r="GY171" s="144"/>
      <c r="GZ171" s="144"/>
      <c r="HA171" s="144"/>
      <c r="HB171" s="144"/>
      <c r="HC171" s="144"/>
      <c r="HD171" s="144"/>
      <c r="HE171" s="677" t="str">
        <f t="shared" si="70"/>
        <v/>
      </c>
      <c r="HF171" s="195"/>
      <c r="HG171" s="678" t="str">
        <f t="shared" si="71"/>
        <v/>
      </c>
      <c r="HH171" s="144"/>
      <c r="HI171" s="144"/>
      <c r="HJ171" s="144"/>
      <c r="HK171" s="144"/>
      <c r="HL171" s="144"/>
      <c r="HM171" s="144"/>
      <c r="HN171" s="144"/>
      <c r="HO171" s="144"/>
      <c r="HP171" s="144"/>
      <c r="HQ171" s="144"/>
      <c r="HR171" s="144"/>
      <c r="HS171" s="144"/>
      <c r="HT171" s="144"/>
      <c r="HU171" s="144"/>
      <c r="HV171" s="144"/>
      <c r="HW171" s="144"/>
      <c r="HX171" s="144"/>
      <c r="HY171" s="144"/>
      <c r="HZ171" s="144"/>
      <c r="IA171" s="144"/>
      <c r="IB171" s="144"/>
      <c r="IC171" s="144"/>
      <c r="ID171" s="144"/>
      <c r="IE171" s="677" t="str">
        <f t="shared" si="72"/>
        <v/>
      </c>
      <c r="IF171" s="195"/>
      <c r="IG171" s="678" t="str">
        <f t="shared" si="73"/>
        <v/>
      </c>
      <c r="IH171" s="144"/>
      <c r="II171" s="144"/>
      <c r="IJ171" s="144"/>
      <c r="IK171" s="144"/>
      <c r="IL171" s="144"/>
      <c r="IM171" s="144"/>
      <c r="IN171" s="144"/>
      <c r="IO171" s="144"/>
      <c r="IP171" s="144"/>
      <c r="IQ171" s="144"/>
      <c r="IR171" s="144"/>
      <c r="IS171" s="144"/>
      <c r="IT171" s="144"/>
      <c r="IU171" s="144"/>
      <c r="IV171" s="144"/>
      <c r="IW171" s="144"/>
      <c r="IX171" s="144"/>
      <c r="IY171" s="144"/>
      <c r="IZ171" s="144"/>
      <c r="JA171" s="144"/>
      <c r="JB171" s="144"/>
      <c r="JC171" s="144"/>
      <c r="JD171" s="144"/>
      <c r="JE171" s="677" t="str">
        <f t="shared" si="74"/>
        <v/>
      </c>
      <c r="JF171" s="195"/>
      <c r="JG171" s="678" t="str">
        <f t="shared" si="75"/>
        <v/>
      </c>
      <c r="JH171" s="144"/>
      <c r="JI171" s="144"/>
      <c r="JJ171" s="144"/>
      <c r="JK171" s="144"/>
      <c r="JL171" s="144"/>
      <c r="JM171" s="144"/>
      <c r="JN171" s="144"/>
      <c r="JO171" s="144"/>
      <c r="JP171" s="144"/>
      <c r="JQ171" s="144"/>
      <c r="JR171" s="144"/>
      <c r="JS171" s="144"/>
      <c r="JT171" s="144"/>
      <c r="JU171" s="144"/>
      <c r="JV171" s="144"/>
      <c r="JW171" s="144"/>
      <c r="JX171" s="144"/>
      <c r="JY171" s="144"/>
      <c r="JZ171" s="144"/>
      <c r="KA171" s="144"/>
      <c r="KB171" s="144"/>
      <c r="KC171" s="144"/>
      <c r="KD171" s="144"/>
      <c r="KE171" s="677" t="str">
        <f t="shared" si="76"/>
        <v/>
      </c>
    </row>
    <row r="172" spans="2:291" ht="15" customHeight="1">
      <c r="B172" s="310">
        <v>150</v>
      </c>
      <c r="C172" s="303"/>
      <c r="D172" s="675"/>
      <c r="E172" s="144"/>
      <c r="F172" s="144"/>
      <c r="G172" s="678" t="str">
        <f t="shared" si="55"/>
        <v/>
      </c>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677" t="str">
        <f t="shared" si="56"/>
        <v/>
      </c>
      <c r="AF172" s="195"/>
      <c r="AG172" s="678" t="str">
        <f t="shared" si="57"/>
        <v/>
      </c>
      <c r="AH172" s="144"/>
      <c r="AI172" s="144"/>
      <c r="AJ172" s="144"/>
      <c r="AK172" s="144"/>
      <c r="AL172" s="144"/>
      <c r="AM172" s="144"/>
      <c r="AN172" s="144"/>
      <c r="AO172" s="144"/>
      <c r="AP172" s="144"/>
      <c r="AQ172" s="144"/>
      <c r="AR172" s="144"/>
      <c r="AS172" s="144"/>
      <c r="AT172" s="144"/>
      <c r="AU172" s="144"/>
      <c r="AV172" s="144"/>
      <c r="AW172" s="144"/>
      <c r="AX172" s="144"/>
      <c r="AY172" s="144"/>
      <c r="AZ172" s="144"/>
      <c r="BA172" s="144"/>
      <c r="BB172" s="144"/>
      <c r="BC172" s="144"/>
      <c r="BD172" s="144"/>
      <c r="BE172" s="677" t="str">
        <f t="shared" si="58"/>
        <v/>
      </c>
      <c r="BF172" s="195"/>
      <c r="BG172" s="678" t="str">
        <f t="shared" si="59"/>
        <v/>
      </c>
      <c r="BH172" s="144"/>
      <c r="BI172" s="144"/>
      <c r="BJ172" s="144"/>
      <c r="BK172" s="144"/>
      <c r="BL172" s="144"/>
      <c r="BM172" s="144"/>
      <c r="BN172" s="144"/>
      <c r="BO172" s="144"/>
      <c r="BP172" s="144"/>
      <c r="BQ172" s="144"/>
      <c r="BR172" s="144"/>
      <c r="BS172" s="144"/>
      <c r="BT172" s="144"/>
      <c r="BU172" s="144"/>
      <c r="BV172" s="144"/>
      <c r="BW172" s="144"/>
      <c r="BX172" s="144"/>
      <c r="BY172" s="144"/>
      <c r="BZ172" s="144"/>
      <c r="CA172" s="144"/>
      <c r="CB172" s="144"/>
      <c r="CC172" s="144"/>
      <c r="CD172" s="144"/>
      <c r="CE172" s="677" t="str">
        <f t="shared" si="60"/>
        <v/>
      </c>
      <c r="CF172" s="195"/>
      <c r="CG172" s="678" t="str">
        <f t="shared" si="61"/>
        <v/>
      </c>
      <c r="CH172" s="144"/>
      <c r="CI172" s="144"/>
      <c r="CJ172" s="144"/>
      <c r="CK172" s="144"/>
      <c r="CL172" s="144"/>
      <c r="CM172" s="144"/>
      <c r="CN172" s="144"/>
      <c r="CO172" s="144"/>
      <c r="CP172" s="144"/>
      <c r="CQ172" s="144"/>
      <c r="CR172" s="144"/>
      <c r="CS172" s="144"/>
      <c r="CT172" s="144"/>
      <c r="CU172" s="144"/>
      <c r="CV172" s="144"/>
      <c r="CW172" s="144"/>
      <c r="CX172" s="144"/>
      <c r="CY172" s="144"/>
      <c r="CZ172" s="144"/>
      <c r="DA172" s="144"/>
      <c r="DB172" s="144"/>
      <c r="DC172" s="144"/>
      <c r="DD172" s="144"/>
      <c r="DE172" s="677" t="str">
        <f t="shared" si="62"/>
        <v/>
      </c>
      <c r="DF172" s="195"/>
      <c r="DG172" s="678" t="str">
        <f t="shared" si="63"/>
        <v/>
      </c>
      <c r="DH172" s="144"/>
      <c r="DI172" s="144"/>
      <c r="DJ172" s="144"/>
      <c r="DK172" s="144"/>
      <c r="DL172" s="144"/>
      <c r="DM172" s="144"/>
      <c r="DN172" s="144"/>
      <c r="DO172" s="144"/>
      <c r="DP172" s="144"/>
      <c r="DQ172" s="144"/>
      <c r="DR172" s="144"/>
      <c r="DS172" s="144"/>
      <c r="DT172" s="144"/>
      <c r="DU172" s="144"/>
      <c r="DV172" s="144"/>
      <c r="DW172" s="144"/>
      <c r="DX172" s="144"/>
      <c r="DY172" s="144"/>
      <c r="DZ172" s="144"/>
      <c r="EA172" s="144"/>
      <c r="EB172" s="144"/>
      <c r="EC172" s="144"/>
      <c r="ED172" s="144"/>
      <c r="EE172" s="677" t="str">
        <f t="shared" si="64"/>
        <v/>
      </c>
      <c r="EF172" s="195"/>
      <c r="EG172" s="678" t="str">
        <f t="shared" si="65"/>
        <v/>
      </c>
      <c r="EH172" s="144"/>
      <c r="EI172" s="144"/>
      <c r="EJ172" s="144"/>
      <c r="EK172" s="144"/>
      <c r="EL172" s="144"/>
      <c r="EM172" s="144"/>
      <c r="EN172" s="144"/>
      <c r="EO172" s="144"/>
      <c r="EP172" s="144"/>
      <c r="EQ172" s="144"/>
      <c r="ER172" s="144"/>
      <c r="ES172" s="144"/>
      <c r="ET172" s="144"/>
      <c r="EU172" s="144"/>
      <c r="EV172" s="144"/>
      <c r="EW172" s="144"/>
      <c r="EX172" s="144"/>
      <c r="EY172" s="144"/>
      <c r="EZ172" s="144"/>
      <c r="FA172" s="144"/>
      <c r="FB172" s="144"/>
      <c r="FC172" s="144"/>
      <c r="FD172" s="144"/>
      <c r="FE172" s="677" t="str">
        <f t="shared" si="66"/>
        <v/>
      </c>
      <c r="FF172" s="195"/>
      <c r="FG172" s="678" t="str">
        <f t="shared" si="67"/>
        <v/>
      </c>
      <c r="FH172" s="144"/>
      <c r="FI172" s="144"/>
      <c r="FJ172" s="144"/>
      <c r="FK172" s="144"/>
      <c r="FL172" s="144"/>
      <c r="FM172" s="144"/>
      <c r="FN172" s="144"/>
      <c r="FO172" s="144"/>
      <c r="FP172" s="144"/>
      <c r="FQ172" s="144"/>
      <c r="FR172" s="144"/>
      <c r="FS172" s="144"/>
      <c r="FT172" s="144"/>
      <c r="FU172" s="144"/>
      <c r="FV172" s="144"/>
      <c r="FW172" s="144"/>
      <c r="FX172" s="144"/>
      <c r="FY172" s="144"/>
      <c r="FZ172" s="144"/>
      <c r="GA172" s="144"/>
      <c r="GB172" s="144"/>
      <c r="GC172" s="144"/>
      <c r="GD172" s="144"/>
      <c r="GE172" s="677" t="str">
        <f t="shared" si="68"/>
        <v/>
      </c>
      <c r="GF172" s="195"/>
      <c r="GG172" s="678" t="str">
        <f t="shared" si="69"/>
        <v/>
      </c>
      <c r="GH172" s="144"/>
      <c r="GI172" s="144"/>
      <c r="GJ172" s="144"/>
      <c r="GK172" s="144"/>
      <c r="GL172" s="144"/>
      <c r="GM172" s="144"/>
      <c r="GN172" s="144"/>
      <c r="GO172" s="144"/>
      <c r="GP172" s="144"/>
      <c r="GQ172" s="144"/>
      <c r="GR172" s="144"/>
      <c r="GS172" s="144"/>
      <c r="GT172" s="144"/>
      <c r="GU172" s="144"/>
      <c r="GV172" s="144"/>
      <c r="GW172" s="144"/>
      <c r="GX172" s="144"/>
      <c r="GY172" s="144"/>
      <c r="GZ172" s="144"/>
      <c r="HA172" s="144"/>
      <c r="HB172" s="144"/>
      <c r="HC172" s="144"/>
      <c r="HD172" s="144"/>
      <c r="HE172" s="677" t="str">
        <f t="shared" si="70"/>
        <v/>
      </c>
      <c r="HF172" s="195"/>
      <c r="HG172" s="678" t="str">
        <f t="shared" si="71"/>
        <v/>
      </c>
      <c r="HH172" s="144"/>
      <c r="HI172" s="144"/>
      <c r="HJ172" s="144"/>
      <c r="HK172" s="144"/>
      <c r="HL172" s="144"/>
      <c r="HM172" s="144"/>
      <c r="HN172" s="144"/>
      <c r="HO172" s="144"/>
      <c r="HP172" s="144"/>
      <c r="HQ172" s="144"/>
      <c r="HR172" s="144"/>
      <c r="HS172" s="144"/>
      <c r="HT172" s="144"/>
      <c r="HU172" s="144"/>
      <c r="HV172" s="144"/>
      <c r="HW172" s="144"/>
      <c r="HX172" s="144"/>
      <c r="HY172" s="144"/>
      <c r="HZ172" s="144"/>
      <c r="IA172" s="144"/>
      <c r="IB172" s="144"/>
      <c r="IC172" s="144"/>
      <c r="ID172" s="144"/>
      <c r="IE172" s="677" t="str">
        <f t="shared" si="72"/>
        <v/>
      </c>
      <c r="IF172" s="195"/>
      <c r="IG172" s="678" t="str">
        <f t="shared" si="73"/>
        <v/>
      </c>
      <c r="IH172" s="144"/>
      <c r="II172" s="144"/>
      <c r="IJ172" s="144"/>
      <c r="IK172" s="144"/>
      <c r="IL172" s="144"/>
      <c r="IM172" s="144"/>
      <c r="IN172" s="144"/>
      <c r="IO172" s="144"/>
      <c r="IP172" s="144"/>
      <c r="IQ172" s="144"/>
      <c r="IR172" s="144"/>
      <c r="IS172" s="144"/>
      <c r="IT172" s="144"/>
      <c r="IU172" s="144"/>
      <c r="IV172" s="144"/>
      <c r="IW172" s="144"/>
      <c r="IX172" s="144"/>
      <c r="IY172" s="144"/>
      <c r="IZ172" s="144"/>
      <c r="JA172" s="144"/>
      <c r="JB172" s="144"/>
      <c r="JC172" s="144"/>
      <c r="JD172" s="144"/>
      <c r="JE172" s="677" t="str">
        <f t="shared" si="74"/>
        <v/>
      </c>
      <c r="JF172" s="195"/>
      <c r="JG172" s="678" t="str">
        <f t="shared" si="75"/>
        <v/>
      </c>
      <c r="JH172" s="144"/>
      <c r="JI172" s="144"/>
      <c r="JJ172" s="144"/>
      <c r="JK172" s="144"/>
      <c r="JL172" s="144"/>
      <c r="JM172" s="144"/>
      <c r="JN172" s="144"/>
      <c r="JO172" s="144"/>
      <c r="JP172" s="144"/>
      <c r="JQ172" s="144"/>
      <c r="JR172" s="144"/>
      <c r="JS172" s="144"/>
      <c r="JT172" s="144"/>
      <c r="JU172" s="144"/>
      <c r="JV172" s="144"/>
      <c r="JW172" s="144"/>
      <c r="JX172" s="144"/>
      <c r="JY172" s="144"/>
      <c r="JZ172" s="144"/>
      <c r="KA172" s="144"/>
      <c r="KB172" s="144"/>
      <c r="KC172" s="144"/>
      <c r="KD172" s="144"/>
      <c r="KE172" s="677" t="str">
        <f t="shared" si="76"/>
        <v/>
      </c>
    </row>
  </sheetData>
  <sheetProtection password="C269" sheet="1" objects="1" scenarios="1" formatCells="0" formatColumns="0" formatRows="0" insertRows="0"/>
  <mergeCells count="233">
    <mergeCell ref="JE20:JE22"/>
    <mergeCell ref="H21:AD21"/>
    <mergeCell ref="AH21:BD21"/>
    <mergeCell ref="BH21:CD21"/>
    <mergeCell ref="CH21:DD21"/>
    <mergeCell ref="DH21:ED21"/>
    <mergeCell ref="FH20:GD20"/>
    <mergeCell ref="GE20:GE22"/>
    <mergeCell ref="GG20:GG22"/>
    <mergeCell ref="GH20:HD20"/>
    <mergeCell ref="HE20:HE22"/>
    <mergeCell ref="HG20:HG22"/>
    <mergeCell ref="FH21:GD21"/>
    <mergeCell ref="GH21:HD21"/>
    <mergeCell ref="DH20:ED20"/>
    <mergeCell ref="EE20:EE22"/>
    <mergeCell ref="EG20:EG22"/>
    <mergeCell ref="EH20:FD20"/>
    <mergeCell ref="HL17:HM17"/>
    <mergeCell ref="IH17:II17"/>
    <mergeCell ref="IJ17:IK17"/>
    <mergeCell ref="DJ17:DK17"/>
    <mergeCell ref="FE20:FE22"/>
    <mergeCell ref="FG20:FG22"/>
    <mergeCell ref="EH21:FD21"/>
    <mergeCell ref="BH20:CD20"/>
    <mergeCell ref="CE20:CE22"/>
    <mergeCell ref="CG20:CG22"/>
    <mergeCell ref="CH20:DD20"/>
    <mergeCell ref="DE20:DE22"/>
    <mergeCell ref="DG20:DG22"/>
    <mergeCell ref="HH21:ID21"/>
    <mergeCell ref="IH21:JD21"/>
    <mergeCell ref="HH20:ID20"/>
    <mergeCell ref="IE20:IE22"/>
    <mergeCell ref="IG20:IG22"/>
    <mergeCell ref="IH20:JD20"/>
    <mergeCell ref="FJ17:FK17"/>
    <mergeCell ref="BL17:BM17"/>
    <mergeCell ref="CH17:CI17"/>
    <mergeCell ref="CJ17:CK17"/>
    <mergeCell ref="CL17:CM17"/>
    <mergeCell ref="HH17:HI17"/>
    <mergeCell ref="HJ17:HK17"/>
    <mergeCell ref="DL17:DM17"/>
    <mergeCell ref="EH17:EI17"/>
    <mergeCell ref="EJ17:EK17"/>
    <mergeCell ref="EL17:EM17"/>
    <mergeCell ref="FH17:FI17"/>
    <mergeCell ref="AL16:AM16"/>
    <mergeCell ref="BH16:BI16"/>
    <mergeCell ref="DH17:DI17"/>
    <mergeCell ref="FJ16:FK16"/>
    <mergeCell ref="FL16:FM16"/>
    <mergeCell ref="BJ16:BK16"/>
    <mergeCell ref="BL16:BM16"/>
    <mergeCell ref="CH16:CI16"/>
    <mergeCell ref="CJ16:CK16"/>
    <mergeCell ref="B20:B22"/>
    <mergeCell ref="C20:C22"/>
    <mergeCell ref="D20:D22"/>
    <mergeCell ref="E20:E22"/>
    <mergeCell ref="F20:F22"/>
    <mergeCell ref="G20:G22"/>
    <mergeCell ref="FL17:FM17"/>
    <mergeCell ref="GH17:GI17"/>
    <mergeCell ref="GJ17:GK17"/>
    <mergeCell ref="H20:AD20"/>
    <mergeCell ref="AE20:AE22"/>
    <mergeCell ref="AG20:AG22"/>
    <mergeCell ref="AH20:BD20"/>
    <mergeCell ref="BE20:BE22"/>
    <mergeCell ref="BG20:BG22"/>
    <mergeCell ref="IL16:IM16"/>
    <mergeCell ref="B17:C17"/>
    <mergeCell ref="H17:I17"/>
    <mergeCell ref="J17:K17"/>
    <mergeCell ref="L17:M17"/>
    <mergeCell ref="AH17:AI17"/>
    <mergeCell ref="AJ17:AK17"/>
    <mergeCell ref="AL17:AM17"/>
    <mergeCell ref="BH17:BI17"/>
    <mergeCell ref="BJ17:BK17"/>
    <mergeCell ref="GL16:GM16"/>
    <mergeCell ref="HH16:HI16"/>
    <mergeCell ref="HJ16:HK16"/>
    <mergeCell ref="HL16:HM16"/>
    <mergeCell ref="IH16:II16"/>
    <mergeCell ref="IJ16:IK16"/>
    <mergeCell ref="EL16:EM16"/>
    <mergeCell ref="FH16:FI16"/>
    <mergeCell ref="GH16:GI16"/>
    <mergeCell ref="GJ16:GK16"/>
    <mergeCell ref="CL16:CM16"/>
    <mergeCell ref="DH16:DI16"/>
    <mergeCell ref="IL17:IM17"/>
    <mergeCell ref="GL17:GM17"/>
    <mergeCell ref="GG14:GK14"/>
    <mergeCell ref="HG14:HK14"/>
    <mergeCell ref="IG14:IK14"/>
    <mergeCell ref="B15:C16"/>
    <mergeCell ref="D15:F15"/>
    <mergeCell ref="G15:K15"/>
    <mergeCell ref="AG15:AK15"/>
    <mergeCell ref="BG15:BK15"/>
    <mergeCell ref="CG15:CK15"/>
    <mergeCell ref="DG15:DK15"/>
    <mergeCell ref="EG15:EK15"/>
    <mergeCell ref="FG15:FK15"/>
    <mergeCell ref="GG15:GK15"/>
    <mergeCell ref="HG15:HK15"/>
    <mergeCell ref="IG15:IK15"/>
    <mergeCell ref="H16:I16"/>
    <mergeCell ref="J16:K16"/>
    <mergeCell ref="L16:M16"/>
    <mergeCell ref="AH16:AI16"/>
    <mergeCell ref="AJ16:AK16"/>
    <mergeCell ref="DJ16:DK16"/>
    <mergeCell ref="DL16:DM16"/>
    <mergeCell ref="EH16:EI16"/>
    <mergeCell ref="EJ16:EK16"/>
    <mergeCell ref="IL11:IM11"/>
    <mergeCell ref="IN11:IO11"/>
    <mergeCell ref="B14:F14"/>
    <mergeCell ref="G14:K14"/>
    <mergeCell ref="AG14:AK14"/>
    <mergeCell ref="BG14:BK14"/>
    <mergeCell ref="CG14:CK14"/>
    <mergeCell ref="DG14:DK14"/>
    <mergeCell ref="EG14:EK14"/>
    <mergeCell ref="FG14:FK14"/>
    <mergeCell ref="HG11:HI11"/>
    <mergeCell ref="HJ11:HK11"/>
    <mergeCell ref="HL11:HM11"/>
    <mergeCell ref="HN11:HO11"/>
    <mergeCell ref="IG11:II11"/>
    <mergeCell ref="IJ11:IK11"/>
    <mergeCell ref="FL11:FM11"/>
    <mergeCell ref="FN11:FO11"/>
    <mergeCell ref="GG11:GI11"/>
    <mergeCell ref="GJ11:GK11"/>
    <mergeCell ref="GL11:GM11"/>
    <mergeCell ref="GN11:GO11"/>
    <mergeCell ref="EG11:EI11"/>
    <mergeCell ref="EJ11:EK11"/>
    <mergeCell ref="EL11:EM11"/>
    <mergeCell ref="EN11:EO11"/>
    <mergeCell ref="FG11:FI11"/>
    <mergeCell ref="FJ11:FK11"/>
    <mergeCell ref="CL11:CM11"/>
    <mergeCell ref="CN11:CO11"/>
    <mergeCell ref="DG11:DI11"/>
    <mergeCell ref="DJ11:DK11"/>
    <mergeCell ref="DL11:DM11"/>
    <mergeCell ref="DN11:DO11"/>
    <mergeCell ref="BG11:BI11"/>
    <mergeCell ref="BJ11:BK11"/>
    <mergeCell ref="BL11:BM11"/>
    <mergeCell ref="BN11:BO11"/>
    <mergeCell ref="CG11:CI11"/>
    <mergeCell ref="CJ11:CK11"/>
    <mergeCell ref="IL10:IM10"/>
    <mergeCell ref="IN10:IO10"/>
    <mergeCell ref="G11:I11"/>
    <mergeCell ref="J11:K11"/>
    <mergeCell ref="L11:M11"/>
    <mergeCell ref="N11:O11"/>
    <mergeCell ref="AG11:AI11"/>
    <mergeCell ref="AJ11:AK11"/>
    <mergeCell ref="AL11:AM11"/>
    <mergeCell ref="AN11:AO11"/>
    <mergeCell ref="HG10:HI10"/>
    <mergeCell ref="HJ10:HK10"/>
    <mergeCell ref="HL10:HM10"/>
    <mergeCell ref="HN10:HO10"/>
    <mergeCell ref="IG10:II10"/>
    <mergeCell ref="IJ10:IK10"/>
    <mergeCell ref="FL10:FM10"/>
    <mergeCell ref="FN10:FO10"/>
    <mergeCell ref="GG10:GI10"/>
    <mergeCell ref="GJ10:GK10"/>
    <mergeCell ref="GL10:GM10"/>
    <mergeCell ref="GN10:GO10"/>
    <mergeCell ref="EG10:EI10"/>
    <mergeCell ref="EJ10:EK10"/>
    <mergeCell ref="EL10:EM10"/>
    <mergeCell ref="EN10:EO10"/>
    <mergeCell ref="FG10:FI10"/>
    <mergeCell ref="FJ10:FK10"/>
    <mergeCell ref="CL10:CM10"/>
    <mergeCell ref="CN10:CO10"/>
    <mergeCell ref="DG10:DI10"/>
    <mergeCell ref="DJ10:DK10"/>
    <mergeCell ref="DL10:DM10"/>
    <mergeCell ref="DN10:DO10"/>
    <mergeCell ref="BG10:BI10"/>
    <mergeCell ref="BJ10:BK10"/>
    <mergeCell ref="BL10:BM10"/>
    <mergeCell ref="BN10:BO10"/>
    <mergeCell ref="CG10:CI10"/>
    <mergeCell ref="CJ10:CK10"/>
    <mergeCell ref="L10:M10"/>
    <mergeCell ref="N10:O10"/>
    <mergeCell ref="AG10:AI10"/>
    <mergeCell ref="AJ10:AK10"/>
    <mergeCell ref="AL10:AM10"/>
    <mergeCell ref="AN10:AO10"/>
    <mergeCell ref="B3:C3"/>
    <mergeCell ref="C6:D6"/>
    <mergeCell ref="C7:D7"/>
    <mergeCell ref="E9:F9"/>
    <mergeCell ref="G10:I10"/>
    <mergeCell ref="J10:K10"/>
    <mergeCell ref="JG10:JI10"/>
    <mergeCell ref="JJ10:JK10"/>
    <mergeCell ref="JL10:JM10"/>
    <mergeCell ref="JO16:JP16"/>
    <mergeCell ref="JG11:JI11"/>
    <mergeCell ref="JJ11:JK11"/>
    <mergeCell ref="JL11:JM11"/>
    <mergeCell ref="JO17:JP17"/>
    <mergeCell ref="JG14:JK14"/>
    <mergeCell ref="KE20:KE22"/>
    <mergeCell ref="JH21:KD21"/>
    <mergeCell ref="JG15:JK15"/>
    <mergeCell ref="JH16:JI16"/>
    <mergeCell ref="JJ16:JK16"/>
    <mergeCell ref="JL16:JM16"/>
    <mergeCell ref="JH17:JI17"/>
    <mergeCell ref="JJ17:JK17"/>
    <mergeCell ref="JL17:JM17"/>
    <mergeCell ref="JG20:JG22"/>
    <mergeCell ref="JH20:KD20"/>
  </mergeCells>
  <conditionalFormatting sqref="E11">
    <cfRule type="cellIs" dxfId="4511" priority="1" operator="greaterThanOrEqual">
      <formula>1100</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KE170"/>
  <sheetViews>
    <sheetView showGridLines="0" zoomScale="80" zoomScaleNormal="80" workbookViewId="0">
      <pane xSplit="7" ySplit="2" topLeftCell="H3" activePane="bottomRight" state="frozen"/>
      <selection pane="topRight" activeCell="H1" sqref="H1"/>
      <selection pane="bottomLeft" activeCell="A3" sqref="A3"/>
      <selection pane="bottomRight" activeCell="Z14" sqref="Z14"/>
    </sheetView>
  </sheetViews>
  <sheetFormatPr baseColWidth="10" defaultColWidth="11.42578125" defaultRowHeight="15"/>
  <cols>
    <col min="1" max="1" width="10.5703125" style="36" customWidth="1"/>
    <col min="2" max="2" width="5.28515625" style="679" customWidth="1"/>
    <col min="3" max="3" width="19.140625" style="36" customWidth="1"/>
    <col min="4" max="4" width="8.5703125" style="36" customWidth="1"/>
    <col min="5" max="6" width="8.5703125" style="679" customWidth="1"/>
    <col min="7" max="7" width="7.28515625" style="36" customWidth="1"/>
    <col min="8" max="30" width="3.5703125" style="679" customWidth="1"/>
    <col min="31" max="31" width="6.42578125" style="36" customWidth="1"/>
    <col min="32" max="32" width="2.85546875" style="36" customWidth="1"/>
    <col min="33" max="33" width="6.42578125" style="36" customWidth="1"/>
    <col min="34" max="56" width="3.5703125" style="679" customWidth="1"/>
    <col min="57" max="57" width="6.42578125" style="36" customWidth="1"/>
    <col min="58" max="58" width="2.85546875" style="36" customWidth="1"/>
    <col min="59" max="59" width="6.42578125" style="36" customWidth="1"/>
    <col min="60" max="82" width="3.5703125" style="679" customWidth="1"/>
    <col min="83" max="83" width="6.42578125" style="36" customWidth="1"/>
    <col min="84" max="84" width="4.140625" style="36" customWidth="1"/>
    <col min="85" max="85" width="6.42578125" style="36" customWidth="1"/>
    <col min="86" max="108" width="3.5703125" style="679" customWidth="1"/>
    <col min="109" max="109" width="6.42578125" style="36" customWidth="1"/>
    <col min="110" max="110" width="3.85546875" style="36" customWidth="1"/>
    <col min="111" max="111" width="6.42578125" style="36" customWidth="1"/>
    <col min="112" max="134" width="3.5703125" style="679" customWidth="1"/>
    <col min="135" max="135" width="6.42578125" style="36" customWidth="1"/>
    <col min="136" max="136" width="4.140625" style="36" customWidth="1"/>
    <col min="137" max="137" width="6.42578125" style="36" customWidth="1"/>
    <col min="138" max="160" width="3.5703125" style="679" customWidth="1"/>
    <col min="161" max="161" width="6.42578125" style="36" customWidth="1"/>
    <col min="162" max="162" width="4.140625" style="36" customWidth="1"/>
    <col min="163" max="163" width="6.42578125" style="36" customWidth="1"/>
    <col min="164" max="186" width="3.5703125" style="679" customWidth="1"/>
    <col min="187" max="187" width="6.42578125" style="36" customWidth="1"/>
    <col min="188" max="188" width="4.140625" style="36" customWidth="1"/>
    <col min="189" max="189" width="6.42578125" style="36" customWidth="1"/>
    <col min="190" max="212" width="3.5703125" style="679" customWidth="1"/>
    <col min="213" max="213" width="6.42578125" style="36" customWidth="1"/>
    <col min="214" max="214" width="4.140625" style="36" customWidth="1"/>
    <col min="215" max="215" width="6.42578125" style="36" customWidth="1"/>
    <col min="216" max="238" width="3.5703125" style="679" customWidth="1"/>
    <col min="239" max="239" width="6.42578125" style="36" customWidth="1"/>
    <col min="240" max="240" width="4.5703125" style="36" customWidth="1"/>
    <col min="241" max="241" width="6.42578125" style="36" customWidth="1"/>
    <col min="242" max="264" width="3.5703125" style="679" customWidth="1"/>
    <col min="265" max="265" width="6.42578125" style="36" customWidth="1"/>
    <col min="266" max="266" width="2.7109375" style="36" customWidth="1"/>
    <col min="267" max="267" width="11.28515625" style="36" customWidth="1"/>
    <col min="268" max="290" width="4.28515625" style="36" customWidth="1"/>
    <col min="291" max="16384" width="11.42578125" style="36"/>
  </cols>
  <sheetData>
    <row r="1" spans="1:290" ht="32.25" customHeight="1">
      <c r="A1" s="76"/>
      <c r="B1" s="939" t="s">
        <v>371</v>
      </c>
      <c r="C1" s="283"/>
      <c r="D1" s="283"/>
      <c r="E1" s="304"/>
      <c r="F1" s="304"/>
      <c r="G1" s="76"/>
      <c r="H1" s="437"/>
      <c r="I1" s="437"/>
      <c r="J1" s="437"/>
      <c r="K1" s="437"/>
      <c r="L1" s="437"/>
      <c r="M1" s="437"/>
      <c r="N1" s="437"/>
      <c r="O1" s="437"/>
      <c r="P1" s="437"/>
      <c r="Q1" s="437"/>
      <c r="R1" s="437"/>
      <c r="S1" s="437"/>
      <c r="T1" s="437"/>
      <c r="U1" s="437"/>
      <c r="V1" s="437"/>
      <c r="W1" s="437"/>
      <c r="X1" s="437"/>
      <c r="Y1" s="437"/>
      <c r="Z1" s="437"/>
      <c r="AA1" s="437"/>
      <c r="AB1" s="437"/>
      <c r="AC1" s="437"/>
      <c r="AD1" s="437"/>
      <c r="AE1" s="76"/>
      <c r="AF1" s="76"/>
      <c r="AG1" s="76"/>
      <c r="AH1" s="437"/>
      <c r="AI1" s="437"/>
      <c r="AJ1" s="437"/>
      <c r="AK1" s="437"/>
      <c r="AL1" s="437"/>
      <c r="AM1" s="437"/>
      <c r="AN1" s="437"/>
      <c r="AO1" s="437"/>
      <c r="AP1" s="437"/>
      <c r="AQ1" s="437"/>
      <c r="AR1" s="437"/>
      <c r="AS1" s="437"/>
      <c r="AT1" s="437"/>
    </row>
    <row r="2" spans="1:290" ht="29.25" customHeight="1">
      <c r="A2" s="76"/>
      <c r="B2" s="948" t="s">
        <v>649</v>
      </c>
      <c r="C2" s="464"/>
      <c r="D2" s="464"/>
      <c r="E2" s="479"/>
      <c r="F2" s="479"/>
      <c r="G2" s="76"/>
      <c r="H2" s="437"/>
      <c r="I2" s="437"/>
      <c r="J2" s="437"/>
      <c r="K2" s="437"/>
      <c r="L2" s="437"/>
      <c r="M2" s="437"/>
      <c r="N2" s="437"/>
      <c r="O2" s="437"/>
      <c r="P2" s="437"/>
      <c r="Q2" s="437"/>
      <c r="R2" s="437"/>
      <c r="S2" s="437"/>
      <c r="T2" s="437"/>
      <c r="U2" s="437"/>
      <c r="V2" s="437"/>
      <c r="W2" s="437"/>
      <c r="X2" s="437"/>
      <c r="Y2" s="437"/>
      <c r="Z2" s="437"/>
      <c r="AA2" s="437"/>
      <c r="AB2" s="437"/>
      <c r="AC2" s="437"/>
      <c r="AD2" s="437"/>
      <c r="AE2" s="76"/>
      <c r="AF2" s="76"/>
      <c r="AG2" s="76"/>
      <c r="AH2" s="437"/>
      <c r="AI2" s="437"/>
      <c r="AJ2" s="437"/>
      <c r="AK2" s="437"/>
      <c r="AL2" s="437"/>
      <c r="AM2" s="437"/>
      <c r="AN2" s="437"/>
      <c r="AO2" s="437"/>
      <c r="AP2" s="437"/>
      <c r="AQ2" s="437"/>
      <c r="AR2" s="437"/>
      <c r="AS2" s="437"/>
      <c r="AT2" s="437"/>
    </row>
    <row r="3" spans="1:290" ht="21.75" customHeight="1">
      <c r="A3" s="480"/>
      <c r="B3" s="481"/>
      <c r="C3" s="482"/>
      <c r="D3" s="480"/>
      <c r="E3" s="480"/>
      <c r="F3" s="480"/>
      <c r="G3" s="480"/>
      <c r="H3" s="483"/>
      <c r="I3" s="483"/>
      <c r="J3" s="483"/>
      <c r="K3" s="483"/>
      <c r="L3" s="483"/>
      <c r="M3" s="483"/>
      <c r="N3" s="483"/>
      <c r="O3" s="483"/>
      <c r="P3" s="483"/>
      <c r="Q3" s="483"/>
      <c r="R3" s="483"/>
      <c r="S3" s="483"/>
      <c r="T3" s="483"/>
      <c r="U3" s="483"/>
      <c r="V3" s="483"/>
      <c r="W3" s="483"/>
      <c r="X3" s="483"/>
      <c r="Y3" s="483"/>
      <c r="Z3" s="483"/>
      <c r="AA3" s="483"/>
      <c r="AB3" s="483"/>
      <c r="AC3" s="483"/>
      <c r="AD3" s="483"/>
      <c r="AE3" s="480"/>
      <c r="AF3" s="480"/>
      <c r="AG3" s="480"/>
      <c r="AH3" s="483"/>
      <c r="AI3" s="483"/>
      <c r="AJ3" s="483"/>
      <c r="AK3" s="483"/>
      <c r="AL3" s="483"/>
      <c r="AM3" s="483"/>
      <c r="AN3" s="483"/>
      <c r="AO3" s="483"/>
      <c r="AP3" s="483"/>
      <c r="AQ3" s="483"/>
      <c r="AR3" s="483"/>
      <c r="AS3" s="483"/>
      <c r="AT3" s="483"/>
      <c r="AU3" s="483"/>
    </row>
    <row r="4" spans="1:290" ht="13.5" customHeight="1">
      <c r="B4" s="296"/>
      <c r="C4" s="1075" t="s">
        <v>373</v>
      </c>
      <c r="D4" s="1075"/>
      <c r="E4" s="297" t="s">
        <v>484</v>
      </c>
      <c r="F4" s="297" t="s">
        <v>485</v>
      </c>
      <c r="H4" s="986"/>
      <c r="I4" s="986"/>
      <c r="J4" s="986"/>
      <c r="K4" s="986"/>
      <c r="L4" s="986"/>
      <c r="M4" s="986"/>
      <c r="N4" s="986"/>
      <c r="O4" s="986"/>
      <c r="P4" s="986"/>
      <c r="Q4" s="986"/>
      <c r="R4" s="986"/>
      <c r="S4" s="986"/>
      <c r="T4" s="986"/>
      <c r="U4" s="986"/>
      <c r="V4" s="986"/>
      <c r="W4" s="986"/>
      <c r="X4" s="986"/>
      <c r="Y4" s="986"/>
      <c r="Z4" s="986"/>
      <c r="AA4" s="986"/>
      <c r="AB4" s="986"/>
      <c r="AC4" s="986"/>
      <c r="AD4" s="986"/>
      <c r="AH4" s="986"/>
      <c r="AI4" s="986"/>
      <c r="AJ4" s="986"/>
      <c r="AK4" s="986"/>
      <c r="AL4" s="986"/>
      <c r="AM4" s="986"/>
      <c r="AN4" s="986"/>
      <c r="AO4" s="986"/>
      <c r="AP4" s="986"/>
      <c r="AQ4" s="986"/>
      <c r="AR4" s="986"/>
      <c r="AS4" s="986"/>
      <c r="AT4" s="986"/>
      <c r="AU4" s="986"/>
      <c r="AV4" s="986"/>
      <c r="AW4" s="986"/>
      <c r="AX4" s="986"/>
      <c r="AY4" s="986"/>
      <c r="AZ4" s="986"/>
      <c r="BA4" s="986"/>
      <c r="BB4" s="986"/>
      <c r="BC4" s="986"/>
      <c r="BD4" s="986"/>
      <c r="BH4" s="986"/>
      <c r="BI4" s="986"/>
      <c r="BJ4" s="986"/>
      <c r="BK4" s="986"/>
      <c r="BL4" s="986"/>
      <c r="BM4" s="986"/>
      <c r="BN4" s="986"/>
      <c r="BO4" s="986"/>
      <c r="BP4" s="986"/>
      <c r="BQ4" s="986"/>
      <c r="BR4" s="986"/>
      <c r="BS4" s="986"/>
      <c r="BT4" s="986"/>
      <c r="BU4" s="986"/>
      <c r="BV4" s="986"/>
      <c r="BW4" s="986"/>
      <c r="BX4" s="986"/>
      <c r="BY4" s="986"/>
      <c r="BZ4" s="986"/>
      <c r="CA4" s="986"/>
      <c r="CB4" s="986"/>
      <c r="CC4" s="986"/>
      <c r="CD4" s="986"/>
      <c r="CH4" s="986"/>
      <c r="CI4" s="986"/>
      <c r="CJ4" s="986"/>
      <c r="CK4" s="986"/>
      <c r="CL4" s="986"/>
      <c r="CM4" s="986"/>
      <c r="CN4" s="986"/>
      <c r="CO4" s="986"/>
      <c r="CP4" s="986"/>
      <c r="CQ4" s="986"/>
      <c r="CR4" s="986"/>
      <c r="CS4" s="986"/>
      <c r="CT4" s="986"/>
      <c r="CU4" s="986"/>
      <c r="CV4" s="986"/>
      <c r="CW4" s="986"/>
      <c r="CX4" s="986"/>
      <c r="CY4" s="986"/>
      <c r="CZ4" s="986"/>
      <c r="DA4" s="986"/>
      <c r="DB4" s="986"/>
      <c r="DC4" s="986"/>
      <c r="DD4" s="986"/>
      <c r="DH4" s="986"/>
      <c r="DI4" s="986"/>
      <c r="DJ4" s="986"/>
      <c r="DK4" s="986"/>
      <c r="DL4" s="986"/>
      <c r="DM4" s="986"/>
      <c r="DN4" s="986"/>
      <c r="DO4" s="986"/>
      <c r="DP4" s="986"/>
      <c r="DQ4" s="986"/>
      <c r="DR4" s="986"/>
      <c r="DS4" s="986"/>
      <c r="DT4" s="986"/>
      <c r="DU4" s="986"/>
      <c r="DV4" s="986"/>
      <c r="DW4" s="986"/>
      <c r="DX4" s="986"/>
      <c r="DY4" s="986"/>
      <c r="DZ4" s="986"/>
      <c r="EA4" s="986"/>
      <c r="EB4" s="986"/>
      <c r="EC4" s="986"/>
      <c r="ED4" s="986"/>
      <c r="EH4" s="986"/>
      <c r="EI4" s="986"/>
      <c r="EJ4" s="986"/>
      <c r="EK4" s="986"/>
      <c r="EL4" s="986"/>
      <c r="EM4" s="986"/>
      <c r="EN4" s="986"/>
      <c r="EO4" s="986"/>
      <c r="EP4" s="986"/>
      <c r="EQ4" s="986"/>
      <c r="ER4" s="986"/>
      <c r="ES4" s="986"/>
      <c r="ET4" s="986"/>
      <c r="EU4" s="986"/>
      <c r="EV4" s="986"/>
      <c r="EW4" s="986"/>
      <c r="EX4" s="986"/>
      <c r="EY4" s="986"/>
      <c r="EZ4" s="986"/>
      <c r="FA4" s="986"/>
      <c r="FB4" s="986"/>
      <c r="FC4" s="986"/>
      <c r="FD4" s="986"/>
      <c r="FH4" s="986"/>
      <c r="FI4" s="986"/>
      <c r="FJ4" s="986"/>
      <c r="FK4" s="986"/>
      <c r="FL4" s="986"/>
      <c r="FM4" s="986"/>
      <c r="FN4" s="986"/>
      <c r="FO4" s="986"/>
      <c r="FP4" s="986"/>
      <c r="FQ4" s="986"/>
      <c r="FR4" s="986"/>
      <c r="FS4" s="986"/>
      <c r="FT4" s="986"/>
      <c r="FU4" s="986"/>
      <c r="FV4" s="986"/>
      <c r="FW4" s="986"/>
      <c r="FX4" s="986"/>
      <c r="FY4" s="986"/>
      <c r="FZ4" s="986"/>
      <c r="GA4" s="986"/>
      <c r="GB4" s="986"/>
      <c r="GC4" s="986"/>
      <c r="GD4" s="986"/>
      <c r="GH4" s="986"/>
      <c r="GI4" s="986"/>
      <c r="GJ4" s="986"/>
      <c r="GK4" s="986"/>
      <c r="GL4" s="986"/>
      <c r="GM4" s="986"/>
      <c r="GN4" s="986"/>
      <c r="GO4" s="986"/>
      <c r="GP4" s="986"/>
      <c r="GQ4" s="986"/>
      <c r="GR4" s="986"/>
      <c r="GS4" s="986"/>
      <c r="GT4" s="986"/>
      <c r="GU4" s="986"/>
      <c r="GV4" s="986"/>
      <c r="GW4" s="986"/>
      <c r="GX4" s="986"/>
      <c r="GY4" s="986"/>
      <c r="GZ4" s="986"/>
      <c r="HA4" s="986"/>
      <c r="HB4" s="986"/>
      <c r="HC4" s="986"/>
      <c r="HD4" s="986"/>
      <c r="HH4" s="986"/>
      <c r="HI4" s="986"/>
      <c r="HJ4" s="986"/>
      <c r="HK4" s="986"/>
      <c r="HL4" s="986"/>
      <c r="HM4" s="986"/>
      <c r="HN4" s="986"/>
      <c r="HO4" s="986"/>
      <c r="HP4" s="986"/>
      <c r="HQ4" s="986"/>
      <c r="HR4" s="986"/>
      <c r="HS4" s="986"/>
      <c r="HT4" s="986"/>
      <c r="HU4" s="986"/>
      <c r="HV4" s="986"/>
      <c r="HW4" s="986"/>
      <c r="HX4" s="986"/>
      <c r="HY4" s="986"/>
      <c r="HZ4" s="986"/>
      <c r="IA4" s="986"/>
      <c r="IB4" s="986"/>
      <c r="IC4" s="986"/>
      <c r="ID4" s="986"/>
      <c r="IH4" s="986"/>
      <c r="II4" s="986"/>
      <c r="IJ4" s="986"/>
      <c r="IK4" s="986"/>
      <c r="IL4" s="986"/>
      <c r="IM4" s="986"/>
      <c r="IN4" s="986"/>
      <c r="IO4" s="986"/>
      <c r="IP4" s="986"/>
      <c r="IQ4" s="986"/>
      <c r="IR4" s="986"/>
      <c r="IS4" s="986"/>
      <c r="IT4" s="986"/>
      <c r="IU4" s="986"/>
      <c r="IV4" s="986"/>
      <c r="IW4" s="986"/>
      <c r="IX4" s="986"/>
      <c r="IY4" s="986"/>
      <c r="IZ4" s="986"/>
      <c r="JA4" s="986"/>
      <c r="JB4" s="986"/>
      <c r="JC4" s="986"/>
      <c r="JD4" s="986"/>
    </row>
    <row r="5" spans="1:290" ht="13.5" customHeight="1">
      <c r="B5" s="296"/>
      <c r="C5" s="1141" t="s">
        <v>134</v>
      </c>
      <c r="D5" s="1142"/>
      <c r="E5" s="805">
        <f>'C3_Form Ini'!L14</f>
        <v>0</v>
      </c>
      <c r="F5" s="806">
        <f>'C3_Form Ini'!L13</f>
        <v>0</v>
      </c>
      <c r="G5" s="975" t="s">
        <v>674</v>
      </c>
      <c r="H5" s="986"/>
      <c r="I5" s="986"/>
      <c r="J5" s="986"/>
      <c r="K5" s="986"/>
      <c r="L5" s="986"/>
      <c r="M5" s="986"/>
      <c r="N5" s="986"/>
      <c r="O5" s="986"/>
      <c r="P5" s="986"/>
      <c r="Q5" s="986"/>
      <c r="R5" s="986"/>
      <c r="S5" s="986"/>
      <c r="T5" s="986"/>
      <c r="U5" s="986"/>
      <c r="V5" s="986"/>
      <c r="W5" s="986"/>
      <c r="X5" s="986"/>
      <c r="Y5" s="986"/>
      <c r="Z5" s="986"/>
      <c r="AA5" s="986"/>
      <c r="AB5" s="986"/>
      <c r="AC5" s="986"/>
      <c r="AD5" s="986"/>
      <c r="AH5" s="986"/>
      <c r="AI5" s="986"/>
      <c r="AJ5" s="986"/>
      <c r="AK5" s="986"/>
      <c r="AL5" s="986"/>
      <c r="AM5" s="986"/>
      <c r="AN5" s="986"/>
      <c r="AO5" s="986"/>
      <c r="AP5" s="986"/>
      <c r="AQ5" s="986"/>
      <c r="AR5" s="986"/>
      <c r="AS5" s="986"/>
      <c r="AT5" s="986"/>
      <c r="AU5" s="986"/>
      <c r="AV5" s="986"/>
      <c r="AW5" s="986"/>
      <c r="AX5" s="986"/>
      <c r="AY5" s="986"/>
      <c r="AZ5" s="986"/>
      <c r="BA5" s="986"/>
      <c r="BB5" s="986"/>
      <c r="BC5" s="986"/>
      <c r="BD5" s="986"/>
      <c r="BH5" s="986"/>
      <c r="BI5" s="986"/>
      <c r="BJ5" s="986"/>
      <c r="BK5" s="986"/>
      <c r="BL5" s="986"/>
      <c r="BM5" s="986"/>
      <c r="BN5" s="986"/>
      <c r="BO5" s="986"/>
      <c r="BP5" s="986"/>
      <c r="BQ5" s="986"/>
      <c r="BR5" s="986"/>
      <c r="BS5" s="986"/>
      <c r="BT5" s="986"/>
      <c r="BU5" s="986"/>
      <c r="BV5" s="986"/>
      <c r="BW5" s="986"/>
      <c r="BX5" s="986"/>
      <c r="BY5" s="986"/>
      <c r="BZ5" s="986"/>
      <c r="CA5" s="986"/>
      <c r="CB5" s="986"/>
      <c r="CC5" s="986"/>
      <c r="CD5" s="986"/>
      <c r="CH5" s="986"/>
      <c r="CI5" s="986"/>
      <c r="CJ5" s="986"/>
      <c r="CK5" s="986"/>
      <c r="CL5" s="986"/>
      <c r="CM5" s="986"/>
      <c r="CN5" s="986"/>
      <c r="CO5" s="986"/>
      <c r="CP5" s="986"/>
      <c r="CQ5" s="986"/>
      <c r="CR5" s="986"/>
      <c r="CS5" s="986"/>
      <c r="CT5" s="986"/>
      <c r="CU5" s="986"/>
      <c r="CV5" s="986"/>
      <c r="CW5" s="986"/>
      <c r="CX5" s="986"/>
      <c r="CY5" s="986"/>
      <c r="CZ5" s="986"/>
      <c r="DA5" s="986"/>
      <c r="DB5" s="986"/>
      <c r="DC5" s="986"/>
      <c r="DD5" s="986"/>
      <c r="DH5" s="986"/>
      <c r="DI5" s="986"/>
      <c r="DJ5" s="986"/>
      <c r="DK5" s="986"/>
      <c r="DL5" s="986"/>
      <c r="DM5" s="986"/>
      <c r="DN5" s="986"/>
      <c r="DO5" s="986"/>
      <c r="DP5" s="986"/>
      <c r="DQ5" s="986"/>
      <c r="DR5" s="986"/>
      <c r="DS5" s="986"/>
      <c r="DT5" s="986"/>
      <c r="DU5" s="986"/>
      <c r="DV5" s="986"/>
      <c r="DW5" s="986"/>
      <c r="DX5" s="986"/>
      <c r="DY5" s="986"/>
      <c r="DZ5" s="986"/>
      <c r="EA5" s="986"/>
      <c r="EB5" s="986"/>
      <c r="EC5" s="986"/>
      <c r="ED5" s="986"/>
      <c r="EH5" s="986"/>
      <c r="EI5" s="986"/>
      <c r="EJ5" s="986"/>
      <c r="EK5" s="986"/>
      <c r="EL5" s="986"/>
      <c r="EM5" s="986"/>
      <c r="EN5" s="986"/>
      <c r="EO5" s="986"/>
      <c r="EP5" s="986"/>
      <c r="EQ5" s="986"/>
      <c r="ER5" s="986"/>
      <c r="ES5" s="986"/>
      <c r="ET5" s="986"/>
      <c r="EU5" s="986"/>
      <c r="EV5" s="986"/>
      <c r="EW5" s="986"/>
      <c r="EX5" s="986"/>
      <c r="EY5" s="986"/>
      <c r="EZ5" s="986"/>
      <c r="FA5" s="986"/>
      <c r="FB5" s="986"/>
      <c r="FC5" s="986"/>
      <c r="FD5" s="986"/>
      <c r="FH5" s="986"/>
      <c r="FI5" s="986"/>
      <c r="FJ5" s="986"/>
      <c r="FK5" s="986"/>
      <c r="FL5" s="986"/>
      <c r="FM5" s="986"/>
      <c r="FN5" s="986"/>
      <c r="FO5" s="986"/>
      <c r="FP5" s="986"/>
      <c r="FQ5" s="986"/>
      <c r="FR5" s="986"/>
      <c r="FS5" s="986"/>
      <c r="FT5" s="986"/>
      <c r="FU5" s="986"/>
      <c r="FV5" s="986"/>
      <c r="FW5" s="986"/>
      <c r="FX5" s="986"/>
      <c r="FY5" s="986"/>
      <c r="FZ5" s="986"/>
      <c r="GA5" s="986"/>
      <c r="GB5" s="986"/>
      <c r="GC5" s="986"/>
      <c r="GD5" s="986"/>
      <c r="GH5" s="986"/>
      <c r="GI5" s="986"/>
      <c r="GJ5" s="986"/>
      <c r="GK5" s="986"/>
      <c r="GL5" s="986"/>
      <c r="GM5" s="986"/>
      <c r="GN5" s="986"/>
      <c r="GO5" s="986"/>
      <c r="GP5" s="986"/>
      <c r="GQ5" s="986"/>
      <c r="GR5" s="986"/>
      <c r="GS5" s="986"/>
      <c r="GT5" s="986"/>
      <c r="GU5" s="986"/>
      <c r="GV5" s="986"/>
      <c r="GW5" s="986"/>
      <c r="GX5" s="986"/>
      <c r="GY5" s="986"/>
      <c r="GZ5" s="986"/>
      <c r="HA5" s="986"/>
      <c r="HB5" s="986"/>
      <c r="HC5" s="986"/>
      <c r="HD5" s="986"/>
      <c r="HH5" s="986"/>
      <c r="HI5" s="986"/>
      <c r="HJ5" s="986"/>
      <c r="HK5" s="986"/>
      <c r="HL5" s="986"/>
      <c r="HM5" s="986"/>
      <c r="HN5" s="986"/>
      <c r="HO5" s="986"/>
      <c r="HP5" s="986"/>
      <c r="HQ5" s="986"/>
      <c r="HR5" s="986"/>
      <c r="HS5" s="986"/>
      <c r="HT5" s="986"/>
      <c r="HU5" s="986"/>
      <c r="HV5" s="986"/>
      <c r="HW5" s="986"/>
      <c r="HX5" s="986"/>
      <c r="HY5" s="986"/>
      <c r="HZ5" s="986"/>
      <c r="IA5" s="986"/>
      <c r="IB5" s="986"/>
      <c r="IC5" s="986"/>
      <c r="ID5" s="986"/>
      <c r="IH5" s="986"/>
      <c r="II5" s="986"/>
      <c r="IJ5" s="986"/>
      <c r="IK5" s="986"/>
      <c r="IL5" s="986"/>
      <c r="IM5" s="986"/>
      <c r="IN5" s="986"/>
      <c r="IO5" s="986"/>
      <c r="IP5" s="986"/>
      <c r="IQ5" s="986"/>
      <c r="IR5" s="986"/>
      <c r="IS5" s="986"/>
      <c r="IT5" s="986"/>
      <c r="IU5" s="986"/>
      <c r="IV5" s="986"/>
      <c r="IW5" s="986"/>
      <c r="IX5" s="986"/>
      <c r="IY5" s="986"/>
      <c r="IZ5" s="986"/>
      <c r="JA5" s="986"/>
      <c r="JB5" s="986"/>
      <c r="JC5" s="986"/>
      <c r="JD5" s="986"/>
    </row>
    <row r="6" spans="1:290" ht="3.75" customHeight="1">
      <c r="B6" s="296"/>
      <c r="C6" s="287"/>
      <c r="E6" s="986"/>
      <c r="F6" s="986"/>
      <c r="H6" s="986"/>
      <c r="I6" s="986"/>
      <c r="J6" s="986"/>
      <c r="K6" s="986"/>
      <c r="L6" s="986"/>
      <c r="M6" s="986"/>
      <c r="N6" s="986"/>
      <c r="O6" s="986"/>
      <c r="P6" s="986"/>
      <c r="Q6" s="986"/>
      <c r="R6" s="986"/>
      <c r="S6" s="986"/>
      <c r="T6" s="986"/>
      <c r="U6" s="986"/>
      <c r="V6" s="986"/>
      <c r="W6" s="986"/>
      <c r="X6" s="986"/>
      <c r="Y6" s="986"/>
      <c r="Z6" s="986"/>
      <c r="AA6" s="986"/>
      <c r="AB6" s="986"/>
      <c r="AC6" s="986"/>
      <c r="AD6" s="986"/>
      <c r="AH6" s="986"/>
      <c r="AI6" s="986"/>
      <c r="AJ6" s="986"/>
      <c r="AK6" s="986"/>
      <c r="AL6" s="986"/>
      <c r="AM6" s="986"/>
      <c r="AN6" s="986"/>
      <c r="AO6" s="986"/>
      <c r="AP6" s="986"/>
      <c r="AQ6" s="986"/>
      <c r="AR6" s="986"/>
      <c r="AS6" s="986"/>
      <c r="AT6" s="986"/>
      <c r="AU6" s="986"/>
      <c r="AV6" s="986"/>
      <c r="AW6" s="986"/>
      <c r="AX6" s="986"/>
      <c r="AY6" s="986"/>
      <c r="AZ6" s="986"/>
      <c r="BA6" s="986"/>
      <c r="BB6" s="986"/>
      <c r="BC6" s="986"/>
      <c r="BD6" s="986"/>
      <c r="BH6" s="986"/>
      <c r="BI6" s="986"/>
      <c r="BJ6" s="986"/>
      <c r="BK6" s="986"/>
      <c r="BL6" s="986"/>
      <c r="BM6" s="986"/>
      <c r="BN6" s="986"/>
      <c r="BO6" s="986"/>
      <c r="BP6" s="986"/>
      <c r="BQ6" s="986"/>
      <c r="BR6" s="986"/>
      <c r="BS6" s="986"/>
      <c r="BT6" s="986"/>
      <c r="BU6" s="986"/>
      <c r="BV6" s="986"/>
      <c r="BW6" s="986"/>
      <c r="BX6" s="986"/>
      <c r="BY6" s="986"/>
      <c r="BZ6" s="986"/>
      <c r="CA6" s="986"/>
      <c r="CB6" s="986"/>
      <c r="CC6" s="986"/>
      <c r="CD6" s="986"/>
      <c r="CH6" s="986"/>
      <c r="CI6" s="986"/>
      <c r="CJ6" s="986"/>
      <c r="CK6" s="986"/>
      <c r="CL6" s="986"/>
      <c r="CM6" s="986"/>
      <c r="CN6" s="986"/>
      <c r="CO6" s="986"/>
      <c r="CP6" s="986"/>
      <c r="CQ6" s="986"/>
      <c r="CR6" s="986"/>
      <c r="CS6" s="986"/>
      <c r="CT6" s="986"/>
      <c r="CU6" s="986"/>
      <c r="CV6" s="986"/>
      <c r="CW6" s="986"/>
      <c r="CX6" s="986"/>
      <c r="CY6" s="986"/>
      <c r="CZ6" s="986"/>
      <c r="DA6" s="986"/>
      <c r="DB6" s="986"/>
      <c r="DC6" s="986"/>
      <c r="DD6" s="986"/>
      <c r="DH6" s="986"/>
      <c r="DI6" s="986"/>
      <c r="DJ6" s="986"/>
      <c r="DK6" s="986"/>
      <c r="DL6" s="986"/>
      <c r="DM6" s="986"/>
      <c r="DN6" s="986"/>
      <c r="DO6" s="986"/>
      <c r="DP6" s="986"/>
      <c r="DQ6" s="986"/>
      <c r="DR6" s="986"/>
      <c r="DS6" s="986"/>
      <c r="DT6" s="986"/>
      <c r="DU6" s="986"/>
      <c r="DV6" s="986"/>
      <c r="DW6" s="986"/>
      <c r="DX6" s="986"/>
      <c r="DY6" s="986"/>
      <c r="DZ6" s="986"/>
      <c r="EA6" s="986"/>
      <c r="EB6" s="986"/>
      <c r="EC6" s="986"/>
      <c r="ED6" s="986"/>
      <c r="EH6" s="986"/>
      <c r="EI6" s="986"/>
      <c r="EJ6" s="986"/>
      <c r="EK6" s="986"/>
      <c r="EL6" s="986"/>
      <c r="EM6" s="986"/>
      <c r="EN6" s="986"/>
      <c r="EO6" s="986"/>
      <c r="EP6" s="986"/>
      <c r="EQ6" s="986"/>
      <c r="ER6" s="986"/>
      <c r="ES6" s="986"/>
      <c r="ET6" s="986"/>
      <c r="EU6" s="986"/>
      <c r="EV6" s="986"/>
      <c r="EW6" s="986"/>
      <c r="EX6" s="986"/>
      <c r="EY6" s="986"/>
      <c r="EZ6" s="986"/>
      <c r="FA6" s="986"/>
      <c r="FB6" s="986"/>
      <c r="FC6" s="986"/>
      <c r="FD6" s="986"/>
      <c r="FH6" s="986"/>
      <c r="FI6" s="986"/>
      <c r="FJ6" s="986"/>
      <c r="FK6" s="986"/>
      <c r="FL6" s="986"/>
      <c r="FM6" s="986"/>
      <c r="FN6" s="986"/>
      <c r="FO6" s="986"/>
      <c r="FP6" s="986"/>
      <c r="FQ6" s="986"/>
      <c r="FR6" s="986"/>
      <c r="FS6" s="986"/>
      <c r="FT6" s="986"/>
      <c r="FU6" s="986"/>
      <c r="FV6" s="986"/>
      <c r="FW6" s="986"/>
      <c r="FX6" s="986"/>
      <c r="FY6" s="986"/>
      <c r="FZ6" s="986"/>
      <c r="GA6" s="986"/>
      <c r="GB6" s="986"/>
      <c r="GC6" s="986"/>
      <c r="GD6" s="986"/>
      <c r="GH6" s="986"/>
      <c r="GI6" s="986"/>
      <c r="GJ6" s="986"/>
      <c r="GK6" s="986"/>
      <c r="GL6" s="986"/>
      <c r="GM6" s="986"/>
      <c r="GN6" s="986"/>
      <c r="GO6" s="986"/>
      <c r="GP6" s="986"/>
      <c r="GQ6" s="986"/>
      <c r="GR6" s="986"/>
      <c r="GS6" s="986"/>
      <c r="GT6" s="986"/>
      <c r="GU6" s="986"/>
      <c r="GV6" s="986"/>
      <c r="GW6" s="986"/>
      <c r="GX6" s="986"/>
      <c r="GY6" s="986"/>
      <c r="GZ6" s="986"/>
      <c r="HA6" s="986"/>
      <c r="HB6" s="986"/>
      <c r="HC6" s="986"/>
      <c r="HD6" s="986"/>
      <c r="HH6" s="986"/>
      <c r="HI6" s="986"/>
      <c r="HJ6" s="986"/>
      <c r="HK6" s="986"/>
      <c r="HL6" s="986"/>
      <c r="HM6" s="986"/>
      <c r="HN6" s="986"/>
      <c r="HO6" s="986"/>
      <c r="HP6" s="986"/>
      <c r="HQ6" s="986"/>
      <c r="HR6" s="986"/>
      <c r="HS6" s="986"/>
      <c r="HT6" s="986"/>
      <c r="HU6" s="986"/>
      <c r="HV6" s="986"/>
      <c r="HW6" s="986"/>
      <c r="HX6" s="986"/>
      <c r="HY6" s="986"/>
      <c r="HZ6" s="986"/>
      <c r="IA6" s="986"/>
      <c r="IB6" s="986"/>
      <c r="IC6" s="986"/>
      <c r="ID6" s="986"/>
      <c r="IH6" s="986"/>
      <c r="II6" s="986"/>
      <c r="IJ6" s="986"/>
      <c r="IK6" s="986"/>
      <c r="IL6" s="986"/>
      <c r="IM6" s="986"/>
      <c r="IN6" s="986"/>
      <c r="IO6" s="986"/>
      <c r="IP6" s="986"/>
      <c r="IQ6" s="986"/>
      <c r="IR6" s="986"/>
      <c r="IS6" s="986"/>
      <c r="IT6" s="986"/>
      <c r="IU6" s="986"/>
      <c r="IV6" s="986"/>
      <c r="IW6" s="986"/>
      <c r="IX6" s="986"/>
      <c r="IY6" s="986"/>
      <c r="IZ6" s="986"/>
      <c r="JA6" s="986"/>
      <c r="JB6" s="986"/>
      <c r="JC6" s="986"/>
      <c r="JD6" s="986"/>
    </row>
    <row r="7" spans="1:290" ht="14.25" customHeight="1">
      <c r="B7" s="296"/>
      <c r="C7" s="287"/>
      <c r="E7" s="1143" t="s">
        <v>376</v>
      </c>
      <c r="F7" s="1144"/>
      <c r="G7" s="295" t="s">
        <v>377</v>
      </c>
      <c r="H7" s="986"/>
      <c r="I7" s="986"/>
      <c r="J7" s="986"/>
      <c r="K7" s="986"/>
      <c r="L7" s="986"/>
      <c r="M7" s="986"/>
      <c r="N7" s="986"/>
      <c r="O7" s="986"/>
      <c r="P7" s="986"/>
      <c r="Q7" s="986"/>
      <c r="R7" s="986"/>
      <c r="S7" s="986"/>
      <c r="T7" s="986"/>
      <c r="U7" s="986"/>
      <c r="V7" s="986"/>
      <c r="W7" s="986"/>
      <c r="X7" s="986"/>
      <c r="Y7" s="986"/>
      <c r="Z7" s="986"/>
      <c r="AA7" s="986"/>
      <c r="AB7" s="986"/>
      <c r="AC7" s="986"/>
      <c r="AD7" s="986"/>
      <c r="AG7" s="298" t="s">
        <v>378</v>
      </c>
      <c r="AH7" s="986"/>
      <c r="AI7" s="986"/>
      <c r="AJ7" s="986"/>
      <c r="AK7" s="986"/>
      <c r="AL7" s="986"/>
      <c r="AM7" s="986"/>
      <c r="AN7" s="986"/>
      <c r="AO7" s="986"/>
      <c r="AP7" s="986"/>
      <c r="AQ7" s="986"/>
      <c r="AR7" s="986"/>
      <c r="AS7" s="986"/>
      <c r="AT7" s="986"/>
      <c r="AU7" s="986"/>
      <c r="AV7" s="986"/>
      <c r="AW7" s="986"/>
      <c r="AX7" s="986"/>
      <c r="AY7" s="986"/>
      <c r="AZ7" s="986"/>
      <c r="BA7" s="986"/>
      <c r="BB7" s="986"/>
      <c r="BC7" s="986"/>
      <c r="BD7" s="986"/>
      <c r="BG7" s="298" t="s">
        <v>378</v>
      </c>
      <c r="BH7" s="986"/>
      <c r="BI7" s="986"/>
      <c r="BJ7" s="986"/>
      <c r="BK7" s="986"/>
      <c r="BL7" s="986"/>
      <c r="BM7" s="986"/>
      <c r="BN7" s="986"/>
      <c r="BO7" s="986"/>
      <c r="BP7" s="986"/>
      <c r="BQ7" s="986"/>
      <c r="BR7" s="986"/>
      <c r="BS7" s="986"/>
      <c r="BT7" s="986"/>
      <c r="BU7" s="986"/>
      <c r="BV7" s="986"/>
      <c r="BW7" s="986"/>
      <c r="BX7" s="986"/>
      <c r="BY7" s="986"/>
      <c r="BZ7" s="986"/>
      <c r="CA7" s="986"/>
      <c r="CB7" s="986"/>
      <c r="CC7" s="986"/>
      <c r="CD7" s="986"/>
      <c r="CG7" s="298" t="s">
        <v>378</v>
      </c>
      <c r="CH7" s="986"/>
      <c r="CI7" s="986"/>
      <c r="CJ7" s="986"/>
      <c r="CK7" s="986"/>
      <c r="CL7" s="986"/>
      <c r="CM7" s="986"/>
      <c r="CN7" s="986"/>
      <c r="CO7" s="986"/>
      <c r="CP7" s="986"/>
      <c r="CQ7" s="986"/>
      <c r="CR7" s="986"/>
      <c r="CS7" s="986"/>
      <c r="CT7" s="986"/>
      <c r="CU7" s="986"/>
      <c r="CV7" s="986"/>
      <c r="CW7" s="986"/>
      <c r="CX7" s="986"/>
      <c r="CY7" s="986"/>
      <c r="CZ7" s="986"/>
      <c r="DA7" s="986"/>
      <c r="DB7" s="986"/>
      <c r="DC7" s="986"/>
      <c r="DD7" s="986"/>
      <c r="DG7" s="298" t="s">
        <v>378</v>
      </c>
      <c r="DH7" s="986"/>
      <c r="DI7" s="986"/>
      <c r="DJ7" s="986"/>
      <c r="DK7" s="986"/>
      <c r="DL7" s="986"/>
      <c r="DM7" s="986"/>
      <c r="DN7" s="986"/>
      <c r="DO7" s="986"/>
      <c r="DP7" s="986"/>
      <c r="DQ7" s="986"/>
      <c r="DR7" s="986"/>
      <c r="DS7" s="986"/>
      <c r="DT7" s="986"/>
      <c r="DU7" s="986"/>
      <c r="DV7" s="986"/>
      <c r="DW7" s="986"/>
      <c r="DX7" s="986"/>
      <c r="DY7" s="986"/>
      <c r="DZ7" s="986"/>
      <c r="EA7" s="986"/>
      <c r="EB7" s="986"/>
      <c r="EC7" s="986"/>
      <c r="ED7" s="986"/>
      <c r="EG7" s="298" t="s">
        <v>378</v>
      </c>
      <c r="EH7" s="986"/>
      <c r="EI7" s="986"/>
      <c r="EJ7" s="986"/>
      <c r="EK7" s="986"/>
      <c r="EL7" s="986"/>
      <c r="EM7" s="986"/>
      <c r="EN7" s="986"/>
      <c r="EO7" s="986"/>
      <c r="EP7" s="986"/>
      <c r="EQ7" s="986"/>
      <c r="ER7" s="986"/>
      <c r="ES7" s="986"/>
      <c r="ET7" s="986"/>
      <c r="EU7" s="986"/>
      <c r="EV7" s="986"/>
      <c r="EW7" s="986"/>
      <c r="EX7" s="986"/>
      <c r="EY7" s="986"/>
      <c r="EZ7" s="986"/>
      <c r="FA7" s="986"/>
      <c r="FB7" s="986"/>
      <c r="FC7" s="986"/>
      <c r="FD7" s="986"/>
      <c r="FG7" s="298" t="s">
        <v>378</v>
      </c>
      <c r="FH7" s="986"/>
      <c r="FI7" s="986"/>
      <c r="FJ7" s="986"/>
      <c r="FK7" s="986"/>
      <c r="FL7" s="986"/>
      <c r="FM7" s="986"/>
      <c r="FN7" s="986"/>
      <c r="FO7" s="986"/>
      <c r="FP7" s="986"/>
      <c r="FQ7" s="986"/>
      <c r="FR7" s="986"/>
      <c r="FS7" s="986"/>
      <c r="FT7" s="986"/>
      <c r="FU7" s="986"/>
      <c r="FV7" s="986"/>
      <c r="FW7" s="986"/>
      <c r="FX7" s="986"/>
      <c r="FY7" s="986"/>
      <c r="FZ7" s="986"/>
      <c r="GA7" s="986"/>
      <c r="GB7" s="986"/>
      <c r="GC7" s="986"/>
      <c r="GD7" s="986"/>
      <c r="GG7" s="298" t="s">
        <v>378</v>
      </c>
      <c r="GH7" s="986"/>
      <c r="GI7" s="986"/>
      <c r="GJ7" s="986"/>
      <c r="GK7" s="986"/>
      <c r="GL7" s="986"/>
      <c r="GM7" s="986"/>
      <c r="GN7" s="986"/>
      <c r="GO7" s="986"/>
      <c r="GP7" s="986"/>
      <c r="GQ7" s="986"/>
      <c r="GR7" s="986"/>
      <c r="GS7" s="986"/>
      <c r="GT7" s="986"/>
      <c r="GU7" s="986"/>
      <c r="GV7" s="986"/>
      <c r="GW7" s="986"/>
      <c r="GX7" s="986"/>
      <c r="GY7" s="986"/>
      <c r="GZ7" s="986"/>
      <c r="HA7" s="986"/>
      <c r="HB7" s="986"/>
      <c r="HC7" s="986"/>
      <c r="HD7" s="986"/>
      <c r="HG7" s="298" t="s">
        <v>378</v>
      </c>
      <c r="HH7" s="986"/>
      <c r="HI7" s="986"/>
      <c r="HJ7" s="986"/>
      <c r="HK7" s="986"/>
      <c r="HL7" s="986"/>
      <c r="HM7" s="986"/>
      <c r="HN7" s="986"/>
      <c r="HO7" s="986"/>
      <c r="HP7" s="986"/>
      <c r="HQ7" s="986"/>
      <c r="HR7" s="986"/>
      <c r="HS7" s="986"/>
      <c r="HT7" s="986"/>
      <c r="HU7" s="986"/>
      <c r="HV7" s="986"/>
      <c r="HW7" s="986"/>
      <c r="HX7" s="986"/>
      <c r="HY7" s="986"/>
      <c r="HZ7" s="986"/>
      <c r="IA7" s="986"/>
      <c r="IB7" s="986"/>
      <c r="IC7" s="986"/>
      <c r="ID7" s="986"/>
      <c r="IG7" s="298" t="s">
        <v>378</v>
      </c>
      <c r="IH7" s="986"/>
      <c r="II7" s="986"/>
      <c r="IJ7" s="986"/>
      <c r="IK7" s="986"/>
      <c r="IL7" s="986"/>
      <c r="IM7" s="986"/>
      <c r="IN7" s="986"/>
      <c r="IO7" s="986"/>
      <c r="IP7" s="986"/>
      <c r="IQ7" s="986"/>
      <c r="IR7" s="986"/>
      <c r="IS7" s="986"/>
      <c r="IT7" s="986"/>
      <c r="IU7" s="986"/>
      <c r="IV7" s="986"/>
      <c r="IW7" s="986"/>
      <c r="IX7" s="986"/>
      <c r="IY7" s="986"/>
      <c r="IZ7" s="986"/>
      <c r="JA7" s="986"/>
      <c r="JB7" s="986"/>
      <c r="JC7" s="986"/>
      <c r="JD7" s="986"/>
      <c r="JG7" s="298" t="s">
        <v>378</v>
      </c>
      <c r="JH7" s="986"/>
      <c r="JI7" s="986"/>
      <c r="JJ7" s="986"/>
      <c r="JK7" s="986"/>
      <c r="JL7" s="986"/>
      <c r="JM7" s="986"/>
      <c r="JN7" s="986"/>
      <c r="JO7" s="986"/>
      <c r="JP7" s="986"/>
      <c r="JQ7" s="986"/>
      <c r="JR7" s="986"/>
      <c r="JS7" s="986"/>
      <c r="JT7" s="986"/>
      <c r="JU7" s="986"/>
      <c r="JV7" s="986"/>
      <c r="JW7" s="986"/>
      <c r="JX7" s="986"/>
      <c r="JY7" s="986"/>
      <c r="JZ7" s="986"/>
      <c r="KA7" s="986"/>
      <c r="KB7" s="986"/>
      <c r="KC7" s="986"/>
      <c r="KD7" s="986"/>
    </row>
    <row r="8" spans="1:290" ht="13.5" customHeight="1">
      <c r="B8" s="299"/>
      <c r="C8" s="985" t="s">
        <v>379</v>
      </c>
      <c r="D8" s="984" t="s">
        <v>380</v>
      </c>
      <c r="E8" s="984" t="s">
        <v>381</v>
      </c>
      <c r="F8" s="984" t="s">
        <v>382</v>
      </c>
      <c r="G8" s="1075" t="s">
        <v>164</v>
      </c>
      <c r="H8" s="1075"/>
      <c r="I8" s="1075"/>
      <c r="J8" s="1076" t="s">
        <v>380</v>
      </c>
      <c r="K8" s="1076"/>
      <c r="L8" s="1077" t="s">
        <v>381</v>
      </c>
      <c r="M8" s="1077"/>
      <c r="N8" s="1077" t="s">
        <v>382</v>
      </c>
      <c r="O8" s="1077"/>
      <c r="P8" s="986"/>
      <c r="Q8" s="986"/>
      <c r="R8" s="986"/>
      <c r="S8" s="986"/>
      <c r="T8" s="986"/>
      <c r="U8" s="986"/>
      <c r="V8" s="986"/>
      <c r="W8" s="986"/>
      <c r="X8" s="986"/>
      <c r="Y8" s="986"/>
      <c r="Z8" s="986"/>
      <c r="AA8" s="986"/>
      <c r="AB8" s="986"/>
      <c r="AC8" s="986"/>
      <c r="AD8" s="986"/>
      <c r="AG8" s="1075" t="s">
        <v>164</v>
      </c>
      <c r="AH8" s="1075"/>
      <c r="AI8" s="1075"/>
      <c r="AJ8" s="1076" t="s">
        <v>380</v>
      </c>
      <c r="AK8" s="1076"/>
      <c r="AL8" s="1077" t="s">
        <v>381</v>
      </c>
      <c r="AM8" s="1077"/>
      <c r="AN8" s="1077" t="s">
        <v>382</v>
      </c>
      <c r="AO8" s="1077"/>
      <c r="AP8" s="986"/>
      <c r="AQ8" s="986"/>
      <c r="AR8" s="986"/>
      <c r="AS8" s="986"/>
      <c r="AT8" s="986"/>
      <c r="AU8" s="986"/>
      <c r="AV8" s="986"/>
      <c r="AW8" s="986"/>
      <c r="AX8" s="986"/>
      <c r="AY8" s="986"/>
      <c r="AZ8" s="986"/>
      <c r="BA8" s="986"/>
      <c r="BB8" s="986"/>
      <c r="BC8" s="986"/>
      <c r="BD8" s="986"/>
      <c r="BG8" s="1075" t="s">
        <v>164</v>
      </c>
      <c r="BH8" s="1075"/>
      <c r="BI8" s="1075"/>
      <c r="BJ8" s="1076" t="s">
        <v>380</v>
      </c>
      <c r="BK8" s="1076"/>
      <c r="BL8" s="1077" t="s">
        <v>381</v>
      </c>
      <c r="BM8" s="1077"/>
      <c r="BN8" s="1077" t="s">
        <v>382</v>
      </c>
      <c r="BO8" s="1077"/>
      <c r="BP8" s="986"/>
      <c r="BQ8" s="986"/>
      <c r="BR8" s="986"/>
      <c r="BS8" s="986"/>
      <c r="BT8" s="986"/>
      <c r="BU8" s="986"/>
      <c r="BV8" s="986"/>
      <c r="BW8" s="986"/>
      <c r="BX8" s="986"/>
      <c r="BY8" s="986"/>
      <c r="BZ8" s="986"/>
      <c r="CA8" s="986"/>
      <c r="CB8" s="986"/>
      <c r="CC8" s="986"/>
      <c r="CD8" s="986"/>
      <c r="CG8" s="1075" t="s">
        <v>164</v>
      </c>
      <c r="CH8" s="1075"/>
      <c r="CI8" s="1075"/>
      <c r="CJ8" s="1076" t="s">
        <v>380</v>
      </c>
      <c r="CK8" s="1076"/>
      <c r="CL8" s="1077" t="s">
        <v>381</v>
      </c>
      <c r="CM8" s="1077"/>
      <c r="CN8" s="1077" t="s">
        <v>382</v>
      </c>
      <c r="CO8" s="1077"/>
      <c r="CP8" s="986"/>
      <c r="CQ8" s="986"/>
      <c r="CR8" s="986"/>
      <c r="CS8" s="986"/>
      <c r="CT8" s="986"/>
      <c r="CU8" s="986"/>
      <c r="CV8" s="986"/>
      <c r="CW8" s="986"/>
      <c r="CX8" s="986"/>
      <c r="CY8" s="986"/>
      <c r="CZ8" s="986"/>
      <c r="DA8" s="986"/>
      <c r="DB8" s="986"/>
      <c r="DC8" s="986"/>
      <c r="DD8" s="986"/>
      <c r="DG8" s="1075" t="s">
        <v>164</v>
      </c>
      <c r="DH8" s="1075"/>
      <c r="DI8" s="1075"/>
      <c r="DJ8" s="1076" t="s">
        <v>380</v>
      </c>
      <c r="DK8" s="1076"/>
      <c r="DL8" s="1077" t="s">
        <v>381</v>
      </c>
      <c r="DM8" s="1077"/>
      <c r="DN8" s="1077" t="s">
        <v>382</v>
      </c>
      <c r="DO8" s="1077"/>
      <c r="DP8" s="986"/>
      <c r="DQ8" s="986"/>
      <c r="DR8" s="986"/>
      <c r="DS8" s="986"/>
      <c r="DT8" s="986"/>
      <c r="DU8" s="986"/>
      <c r="DV8" s="986"/>
      <c r="DW8" s="986"/>
      <c r="DX8" s="986"/>
      <c r="DY8" s="986"/>
      <c r="DZ8" s="986"/>
      <c r="EA8" s="986"/>
      <c r="EB8" s="986"/>
      <c r="EC8" s="986"/>
      <c r="ED8" s="986"/>
      <c r="EG8" s="1075" t="s">
        <v>164</v>
      </c>
      <c r="EH8" s="1075"/>
      <c r="EI8" s="1075"/>
      <c r="EJ8" s="1076" t="s">
        <v>380</v>
      </c>
      <c r="EK8" s="1076"/>
      <c r="EL8" s="1077" t="s">
        <v>381</v>
      </c>
      <c r="EM8" s="1077"/>
      <c r="EN8" s="1077" t="s">
        <v>382</v>
      </c>
      <c r="EO8" s="1077"/>
      <c r="EP8" s="986"/>
      <c r="EQ8" s="986"/>
      <c r="ER8" s="986"/>
      <c r="ES8" s="986"/>
      <c r="ET8" s="986"/>
      <c r="EU8" s="986"/>
      <c r="EV8" s="986"/>
      <c r="EW8" s="986"/>
      <c r="EX8" s="986"/>
      <c r="EY8" s="986"/>
      <c r="EZ8" s="986"/>
      <c r="FA8" s="986"/>
      <c r="FB8" s="986"/>
      <c r="FC8" s="986"/>
      <c r="FD8" s="986"/>
      <c r="FG8" s="1075" t="s">
        <v>164</v>
      </c>
      <c r="FH8" s="1075"/>
      <c r="FI8" s="1075"/>
      <c r="FJ8" s="1076" t="s">
        <v>380</v>
      </c>
      <c r="FK8" s="1076"/>
      <c r="FL8" s="1077" t="s">
        <v>381</v>
      </c>
      <c r="FM8" s="1077"/>
      <c r="FN8" s="1077" t="s">
        <v>382</v>
      </c>
      <c r="FO8" s="1077"/>
      <c r="FP8" s="986"/>
      <c r="FQ8" s="986"/>
      <c r="FR8" s="986"/>
      <c r="FS8" s="986"/>
      <c r="FT8" s="986"/>
      <c r="FU8" s="986"/>
      <c r="FV8" s="986"/>
      <c r="FW8" s="986"/>
      <c r="FX8" s="986"/>
      <c r="FY8" s="986"/>
      <c r="FZ8" s="986"/>
      <c r="GA8" s="986"/>
      <c r="GB8" s="986"/>
      <c r="GC8" s="986"/>
      <c r="GD8" s="986"/>
      <c r="GG8" s="1075" t="s">
        <v>164</v>
      </c>
      <c r="GH8" s="1075"/>
      <c r="GI8" s="1075"/>
      <c r="GJ8" s="1076" t="s">
        <v>380</v>
      </c>
      <c r="GK8" s="1076"/>
      <c r="GL8" s="1077" t="s">
        <v>381</v>
      </c>
      <c r="GM8" s="1077"/>
      <c r="GN8" s="1077" t="s">
        <v>382</v>
      </c>
      <c r="GO8" s="1077"/>
      <c r="GP8" s="986"/>
      <c r="GQ8" s="986"/>
      <c r="GR8" s="986"/>
      <c r="GS8" s="986"/>
      <c r="GT8" s="986"/>
      <c r="GU8" s="986"/>
      <c r="GV8" s="986"/>
      <c r="GW8" s="986"/>
      <c r="GX8" s="986"/>
      <c r="GY8" s="986"/>
      <c r="GZ8" s="986"/>
      <c r="HA8" s="986"/>
      <c r="HB8" s="986"/>
      <c r="HC8" s="986"/>
      <c r="HD8" s="986"/>
      <c r="HG8" s="1075" t="s">
        <v>164</v>
      </c>
      <c r="HH8" s="1075"/>
      <c r="HI8" s="1075"/>
      <c r="HJ8" s="1076" t="s">
        <v>380</v>
      </c>
      <c r="HK8" s="1076"/>
      <c r="HL8" s="1077" t="s">
        <v>381</v>
      </c>
      <c r="HM8" s="1077"/>
      <c r="HN8" s="1077" t="s">
        <v>382</v>
      </c>
      <c r="HO8" s="1077"/>
      <c r="HP8" s="986"/>
      <c r="HQ8" s="986"/>
      <c r="HR8" s="986"/>
      <c r="HS8" s="986"/>
      <c r="HT8" s="986"/>
      <c r="HU8" s="986"/>
      <c r="HV8" s="986"/>
      <c r="HW8" s="986"/>
      <c r="HX8" s="986"/>
      <c r="HY8" s="986"/>
      <c r="HZ8" s="986"/>
      <c r="IA8" s="986"/>
      <c r="IB8" s="986"/>
      <c r="IC8" s="986"/>
      <c r="ID8" s="986"/>
      <c r="IG8" s="1075" t="s">
        <v>164</v>
      </c>
      <c r="IH8" s="1075"/>
      <c r="II8" s="1075"/>
      <c r="IJ8" s="1076" t="s">
        <v>380</v>
      </c>
      <c r="IK8" s="1076"/>
      <c r="IL8" s="1077" t="s">
        <v>381</v>
      </c>
      <c r="IM8" s="1077"/>
      <c r="IN8" s="1077" t="s">
        <v>382</v>
      </c>
      <c r="IO8" s="1077"/>
      <c r="IP8" s="986"/>
      <c r="IQ8" s="986"/>
      <c r="IR8" s="986"/>
      <c r="IS8" s="986"/>
      <c r="IT8" s="986"/>
      <c r="IU8" s="986"/>
      <c r="IV8" s="986"/>
      <c r="IW8" s="986"/>
      <c r="IX8" s="986"/>
      <c r="IY8" s="986"/>
      <c r="IZ8" s="986"/>
      <c r="JA8" s="986"/>
      <c r="JB8" s="986"/>
      <c r="JC8" s="986"/>
      <c r="JD8" s="986"/>
      <c r="JG8" s="1075" t="s">
        <v>164</v>
      </c>
      <c r="JH8" s="1075"/>
      <c r="JI8" s="1075"/>
      <c r="JJ8" s="1076" t="s">
        <v>380</v>
      </c>
      <c r="JK8" s="1076"/>
      <c r="JL8" s="1077" t="s">
        <v>381</v>
      </c>
      <c r="JM8" s="1077"/>
      <c r="JN8" s="1077" t="s">
        <v>382</v>
      </c>
      <c r="JO8" s="1077"/>
      <c r="JP8" s="986"/>
      <c r="JQ8" s="986"/>
      <c r="JR8" s="986"/>
      <c r="JS8" s="986"/>
      <c r="JT8" s="986"/>
      <c r="JU8" s="986"/>
      <c r="JV8" s="986"/>
      <c r="JW8" s="986"/>
      <c r="JX8" s="986"/>
      <c r="JY8" s="986"/>
      <c r="JZ8" s="986"/>
      <c r="KA8" s="986"/>
      <c r="KB8" s="986"/>
      <c r="KC8" s="986"/>
      <c r="KD8" s="986"/>
    </row>
    <row r="9" spans="1:290" s="579" customFormat="1" ht="14.25" customHeight="1">
      <c r="B9" s="807"/>
      <c r="C9" s="478">
        <v>2017</v>
      </c>
      <c r="D9" s="476">
        <f>J9+AJ9+BJ9+CJ9+EJ9+HJ9+IJ9+DJ9+FJ9+GJ9</f>
        <v>184</v>
      </c>
      <c r="E9" s="476">
        <f>'C3_Form Ini'!AQ43</f>
        <v>0</v>
      </c>
      <c r="F9" s="477">
        <f>'C3_Form Ini'!AR43</f>
        <v>0</v>
      </c>
      <c r="G9" s="1099">
        <f>'C3_Form Ini'!B21</f>
        <v>42795</v>
      </c>
      <c r="H9" s="1099"/>
      <c r="I9" s="1100"/>
      <c r="J9" s="1101">
        <f>'C3_Form Ini'!AP21</f>
        <v>15</v>
      </c>
      <c r="K9" s="1102"/>
      <c r="L9" s="1103">
        <f>'C3_Form Ini'!AQ21</f>
        <v>0</v>
      </c>
      <c r="M9" s="1104"/>
      <c r="N9" s="1104">
        <f>'C3_Form Ini'!AR21</f>
        <v>0</v>
      </c>
      <c r="O9" s="1104"/>
      <c r="P9" s="975" t="s">
        <v>674</v>
      </c>
      <c r="Q9" s="808"/>
      <c r="R9" s="808"/>
      <c r="S9" s="808"/>
      <c r="T9" s="808"/>
      <c r="U9" s="808"/>
      <c r="V9" s="808"/>
      <c r="W9" s="808"/>
      <c r="X9" s="808"/>
      <c r="Y9" s="808"/>
      <c r="Z9" s="808"/>
      <c r="AA9" s="808"/>
      <c r="AB9" s="808"/>
      <c r="AC9" s="808"/>
      <c r="AD9" s="808"/>
      <c r="AG9" s="1099">
        <f>'C3_Form Ini'!B23</f>
        <v>42826</v>
      </c>
      <c r="AH9" s="1099"/>
      <c r="AI9" s="1100"/>
      <c r="AJ9" s="1101">
        <f>'C3_Form Ini'!AP23</f>
        <v>20</v>
      </c>
      <c r="AK9" s="1102"/>
      <c r="AL9" s="1103">
        <f>'C3_Form Ini'!AQ23</f>
        <v>0</v>
      </c>
      <c r="AM9" s="1104"/>
      <c r="AN9" s="1104">
        <f>'C3_Form Ini'!AR23</f>
        <v>0</v>
      </c>
      <c r="AO9" s="1104"/>
      <c r="AP9" s="808"/>
      <c r="AQ9" s="808"/>
      <c r="AR9" s="808"/>
      <c r="AS9" s="808"/>
      <c r="AT9" s="808"/>
      <c r="AU9" s="808"/>
      <c r="AV9" s="808"/>
      <c r="AW9" s="808"/>
      <c r="AX9" s="808"/>
      <c r="AY9" s="808"/>
      <c r="AZ9" s="808"/>
      <c r="BA9" s="808"/>
      <c r="BB9" s="808"/>
      <c r="BC9" s="808"/>
      <c r="BD9" s="808"/>
      <c r="BG9" s="1099">
        <f>'C3_Form Ini'!B25</f>
        <v>42856</v>
      </c>
      <c r="BH9" s="1099"/>
      <c r="BI9" s="1100"/>
      <c r="BJ9" s="1101">
        <f>'C3_Form Ini'!AP25</f>
        <v>22</v>
      </c>
      <c r="BK9" s="1102"/>
      <c r="BL9" s="1103">
        <f>'C3_Form Ini'!AQ25</f>
        <v>0</v>
      </c>
      <c r="BM9" s="1104"/>
      <c r="BN9" s="1104">
        <f>'C3_Form Ini'!AR25</f>
        <v>0</v>
      </c>
      <c r="BO9" s="1104"/>
      <c r="BP9" s="808"/>
      <c r="BQ9" s="808"/>
      <c r="BR9" s="808"/>
      <c r="BS9" s="808"/>
      <c r="BT9" s="808"/>
      <c r="BU9" s="808"/>
      <c r="BV9" s="808"/>
      <c r="BW9" s="808"/>
      <c r="BX9" s="808"/>
      <c r="BY9" s="808"/>
      <c r="BZ9" s="808"/>
      <c r="CA9" s="808"/>
      <c r="CB9" s="808"/>
      <c r="CC9" s="808"/>
      <c r="CD9" s="808"/>
      <c r="CG9" s="1099">
        <f>'C3_Form Ini'!B27</f>
        <v>42887</v>
      </c>
      <c r="CH9" s="1099"/>
      <c r="CI9" s="1100"/>
      <c r="CJ9" s="1101">
        <f>'C3_Form Ini'!AP27</f>
        <v>20</v>
      </c>
      <c r="CK9" s="1102"/>
      <c r="CL9" s="1103">
        <f>'C3_Form Ini'!AQ27</f>
        <v>0</v>
      </c>
      <c r="CM9" s="1104"/>
      <c r="CN9" s="1104">
        <f>'C3_Form Ini'!AR27</f>
        <v>0</v>
      </c>
      <c r="CO9" s="1104"/>
      <c r="CP9" s="808"/>
      <c r="CQ9" s="808"/>
      <c r="CR9" s="808"/>
      <c r="CS9" s="808"/>
      <c r="CT9" s="808"/>
      <c r="CU9" s="808"/>
      <c r="CV9" s="808"/>
      <c r="CW9" s="808"/>
      <c r="CX9" s="808"/>
      <c r="CY9" s="808"/>
      <c r="CZ9" s="808"/>
      <c r="DA9" s="808"/>
      <c r="DB9" s="808"/>
      <c r="DC9" s="808"/>
      <c r="DD9" s="808"/>
      <c r="DG9" s="1099">
        <f>'C3_Form Ini'!B29</f>
        <v>42917</v>
      </c>
      <c r="DH9" s="1099"/>
      <c r="DI9" s="1100"/>
      <c r="DJ9" s="1101">
        <f>'C3_Form Ini'!AP29</f>
        <v>15</v>
      </c>
      <c r="DK9" s="1102"/>
      <c r="DL9" s="1103">
        <f>'C3_Form Ini'!AQ29</f>
        <v>0</v>
      </c>
      <c r="DM9" s="1104"/>
      <c r="DN9" s="1104">
        <f>'C3_Form Ini'!AR29</f>
        <v>0</v>
      </c>
      <c r="DO9" s="1104"/>
      <c r="DP9" s="808"/>
      <c r="DQ9" s="808"/>
      <c r="DR9" s="808"/>
      <c r="DS9" s="808"/>
      <c r="DT9" s="808"/>
      <c r="DU9" s="808"/>
      <c r="DV9" s="808"/>
      <c r="DW9" s="808"/>
      <c r="DX9" s="808"/>
      <c r="DY9" s="808"/>
      <c r="DZ9" s="808"/>
      <c r="EA9" s="808"/>
      <c r="EB9" s="808"/>
      <c r="EC9" s="808"/>
      <c r="ED9" s="808"/>
      <c r="EG9" s="1099">
        <f>'C3_Form Ini'!B31</f>
        <v>42948</v>
      </c>
      <c r="EH9" s="1099"/>
      <c r="EI9" s="1100"/>
      <c r="EJ9" s="1101">
        <f>'C3_Form Ini'!AP31</f>
        <v>18</v>
      </c>
      <c r="EK9" s="1102"/>
      <c r="EL9" s="1103">
        <f>'C3_Form Ini'!AQ31</f>
        <v>0</v>
      </c>
      <c r="EM9" s="1104"/>
      <c r="EN9" s="1104">
        <f>'C3_Form Ini'!AR31</f>
        <v>0</v>
      </c>
      <c r="EO9" s="1104"/>
      <c r="EP9" s="808"/>
      <c r="EQ9" s="808"/>
      <c r="ER9" s="808"/>
      <c r="ES9" s="808"/>
      <c r="ET9" s="808"/>
      <c r="EU9" s="808"/>
      <c r="EV9" s="808"/>
      <c r="EW9" s="808"/>
      <c r="EX9" s="808"/>
      <c r="EY9" s="808"/>
      <c r="EZ9" s="808"/>
      <c r="FA9" s="808"/>
      <c r="FB9" s="808"/>
      <c r="FC9" s="808"/>
      <c r="FD9" s="808"/>
      <c r="FG9" s="1099">
        <f>'C3_Form Ini'!B33</f>
        <v>42979</v>
      </c>
      <c r="FH9" s="1099"/>
      <c r="FI9" s="1100"/>
      <c r="FJ9" s="1101">
        <f>'C3_Form Ini'!AP33</f>
        <v>21</v>
      </c>
      <c r="FK9" s="1102"/>
      <c r="FL9" s="1103">
        <f>'C3_Form Ini'!AQ33</f>
        <v>0</v>
      </c>
      <c r="FM9" s="1104"/>
      <c r="FN9" s="1104">
        <f>'C3_Form Ini'!AR33</f>
        <v>0</v>
      </c>
      <c r="FO9" s="1104"/>
      <c r="FP9" s="808"/>
      <c r="FQ9" s="808"/>
      <c r="FR9" s="808"/>
      <c r="FS9" s="808"/>
      <c r="FT9" s="808"/>
      <c r="FU9" s="808"/>
      <c r="FV9" s="808"/>
      <c r="FW9" s="808"/>
      <c r="FX9" s="808"/>
      <c r="FY9" s="808"/>
      <c r="FZ9" s="808"/>
      <c r="GA9" s="808"/>
      <c r="GB9" s="808"/>
      <c r="GC9" s="808"/>
      <c r="GD9" s="808"/>
      <c r="GG9" s="1099">
        <f>'C3_Form Ini'!B35</f>
        <v>43009</v>
      </c>
      <c r="GH9" s="1099"/>
      <c r="GI9" s="1100"/>
      <c r="GJ9" s="1101">
        <f>'C3_Form Ini'!AP35</f>
        <v>22</v>
      </c>
      <c r="GK9" s="1102"/>
      <c r="GL9" s="1103">
        <f>'C3_Form Ini'!AQ35</f>
        <v>0</v>
      </c>
      <c r="GM9" s="1104"/>
      <c r="GN9" s="1104">
        <f>'C3_Form Ini'!AR35</f>
        <v>0</v>
      </c>
      <c r="GO9" s="1104"/>
      <c r="GP9" s="808"/>
      <c r="GQ9" s="808"/>
      <c r="GR9" s="808"/>
      <c r="GS9" s="808"/>
      <c r="GT9" s="808"/>
      <c r="GU9" s="808"/>
      <c r="GV9" s="808"/>
      <c r="GW9" s="808"/>
      <c r="GX9" s="808"/>
      <c r="GY9" s="808"/>
      <c r="GZ9" s="808"/>
      <c r="HA9" s="808"/>
      <c r="HB9" s="808"/>
      <c r="HC9" s="808"/>
      <c r="HD9" s="808"/>
      <c r="HG9" s="1099">
        <f>'C3_Form Ini'!B37</f>
        <v>43040</v>
      </c>
      <c r="HH9" s="1099"/>
      <c r="HI9" s="1100"/>
      <c r="HJ9" s="1101">
        <f>'C3_Form Ini'!AP37</f>
        <v>21</v>
      </c>
      <c r="HK9" s="1102"/>
      <c r="HL9" s="1103">
        <f>'C3_Form Ini'!AQ37</f>
        <v>0</v>
      </c>
      <c r="HM9" s="1104"/>
      <c r="HN9" s="1104">
        <f>'C3_Form Ini'!AR37</f>
        <v>0</v>
      </c>
      <c r="HO9" s="1104"/>
      <c r="HP9" s="808"/>
      <c r="HQ9" s="808"/>
      <c r="HR9" s="808"/>
      <c r="HS9" s="808"/>
      <c r="HT9" s="808"/>
      <c r="HU9" s="808"/>
      <c r="HV9" s="808"/>
      <c r="HW9" s="808"/>
      <c r="HX9" s="808"/>
      <c r="HY9" s="808"/>
      <c r="HZ9" s="808"/>
      <c r="IA9" s="808"/>
      <c r="IB9" s="808"/>
      <c r="IC9" s="808"/>
      <c r="ID9" s="808"/>
      <c r="IG9" s="1099">
        <f>'C3_Form Ini'!B39</f>
        <v>43070</v>
      </c>
      <c r="IH9" s="1099"/>
      <c r="II9" s="1100"/>
      <c r="IJ9" s="1101">
        <f>'C3_Form Ini'!AP39</f>
        <v>10</v>
      </c>
      <c r="IK9" s="1102"/>
      <c r="IL9" s="1103">
        <f>'C3_Form Ini'!AQ39</f>
        <v>0</v>
      </c>
      <c r="IM9" s="1104"/>
      <c r="IN9" s="1104">
        <f>'C3_Form Ini'!AR39</f>
        <v>0</v>
      </c>
      <c r="IO9" s="1104"/>
      <c r="IP9" s="808"/>
      <c r="IQ9" s="808"/>
      <c r="IR9" s="808"/>
      <c r="IS9" s="808"/>
      <c r="IT9" s="808"/>
      <c r="IU9" s="808"/>
      <c r="IV9" s="808"/>
      <c r="IW9" s="808"/>
      <c r="IX9" s="808"/>
      <c r="IY9" s="808"/>
      <c r="IZ9" s="808"/>
      <c r="JA9" s="808"/>
      <c r="JB9" s="808"/>
      <c r="JC9" s="808"/>
      <c r="JD9" s="808"/>
      <c r="JG9" s="1099">
        <f>'C3_Form Ini'!B41</f>
        <v>43101</v>
      </c>
      <c r="JH9" s="1099"/>
      <c r="JI9" s="1100"/>
      <c r="JJ9" s="1101">
        <f>'C3_Form Ini'!AP41</f>
        <v>0</v>
      </c>
      <c r="JK9" s="1102"/>
      <c r="JL9" s="1103">
        <f>'C3_Form Ini'!AQ41</f>
        <v>0</v>
      </c>
      <c r="JM9" s="1104"/>
      <c r="JN9" s="1104">
        <f>'C3_Form Ini'!AR41</f>
        <v>0</v>
      </c>
      <c r="JO9" s="1104"/>
      <c r="JP9" s="808"/>
      <c r="JQ9" s="808"/>
      <c r="JR9" s="808"/>
      <c r="JS9" s="808"/>
      <c r="JT9" s="808"/>
      <c r="JU9" s="808"/>
      <c r="JV9" s="808"/>
      <c r="JW9" s="808"/>
      <c r="JX9" s="808"/>
      <c r="JY9" s="808"/>
      <c r="JZ9" s="808"/>
      <c r="KA9" s="808"/>
      <c r="KB9" s="808"/>
      <c r="KC9" s="808"/>
      <c r="KD9" s="808"/>
    </row>
    <row r="10" spans="1:290" ht="9.75" customHeight="1">
      <c r="B10" s="299"/>
      <c r="E10" s="986"/>
      <c r="F10" s="986"/>
      <c r="G10" s="307"/>
      <c r="H10" s="308"/>
      <c r="I10" s="307"/>
      <c r="J10" s="307"/>
      <c r="K10" s="307"/>
      <c r="L10" s="307"/>
      <c r="M10" s="986"/>
      <c r="N10" s="986"/>
      <c r="O10" s="986"/>
      <c r="P10" s="986"/>
      <c r="Q10" s="986"/>
      <c r="R10" s="986"/>
      <c r="S10" s="986"/>
      <c r="T10" s="986"/>
      <c r="U10" s="986"/>
      <c r="V10" s="986"/>
      <c r="W10" s="986"/>
      <c r="X10" s="986"/>
      <c r="Y10" s="986"/>
      <c r="Z10" s="986"/>
      <c r="AA10" s="986"/>
      <c r="AB10" s="986"/>
      <c r="AC10" s="986"/>
      <c r="AD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H10" s="986"/>
      <c r="BI10" s="986"/>
      <c r="BJ10" s="986"/>
      <c r="BK10" s="986"/>
      <c r="BL10" s="986"/>
      <c r="BM10" s="986"/>
      <c r="BN10" s="986"/>
      <c r="BO10" s="986"/>
      <c r="BP10" s="986"/>
      <c r="BQ10" s="986"/>
      <c r="BR10" s="986"/>
      <c r="BS10" s="986"/>
      <c r="BT10" s="986"/>
      <c r="BU10" s="986"/>
      <c r="BV10" s="986"/>
      <c r="BW10" s="986"/>
      <c r="BX10" s="986"/>
      <c r="BY10" s="986"/>
      <c r="BZ10" s="986"/>
      <c r="CA10" s="986"/>
      <c r="CB10" s="986"/>
      <c r="CC10" s="986"/>
      <c r="CD10" s="986"/>
      <c r="CH10" s="986"/>
      <c r="CI10" s="986"/>
      <c r="CJ10" s="986"/>
      <c r="CK10" s="986"/>
      <c r="CL10" s="986"/>
      <c r="CM10" s="986"/>
      <c r="CN10" s="986"/>
      <c r="CO10" s="986"/>
      <c r="CP10" s="986"/>
      <c r="CQ10" s="986"/>
      <c r="CR10" s="986"/>
      <c r="CS10" s="986"/>
      <c r="CT10" s="986"/>
      <c r="CU10" s="986"/>
      <c r="CV10" s="986"/>
      <c r="CW10" s="986"/>
      <c r="CX10" s="986"/>
      <c r="CY10" s="986"/>
      <c r="CZ10" s="986"/>
      <c r="DA10" s="986"/>
      <c r="DB10" s="986"/>
      <c r="DC10" s="986"/>
      <c r="DD10" s="986"/>
      <c r="DH10" s="986"/>
      <c r="DI10" s="986"/>
      <c r="DJ10" s="986"/>
      <c r="DK10" s="986"/>
      <c r="DL10" s="986"/>
      <c r="DM10" s="986"/>
      <c r="DN10" s="986"/>
      <c r="DO10" s="986"/>
      <c r="DP10" s="986"/>
      <c r="DQ10" s="986"/>
      <c r="DR10" s="986"/>
      <c r="DS10" s="986"/>
      <c r="DT10" s="986"/>
      <c r="DU10" s="986"/>
      <c r="DV10" s="986"/>
      <c r="DW10" s="986"/>
      <c r="DX10" s="986"/>
      <c r="DY10" s="986"/>
      <c r="DZ10" s="986"/>
      <c r="EA10" s="986"/>
      <c r="EB10" s="986"/>
      <c r="EC10" s="986"/>
      <c r="ED10" s="986"/>
      <c r="EH10" s="986"/>
      <c r="EI10" s="986"/>
      <c r="EJ10" s="986"/>
      <c r="EK10" s="986"/>
      <c r="EL10" s="986"/>
      <c r="EM10" s="986"/>
      <c r="EN10" s="986"/>
      <c r="EO10" s="986"/>
      <c r="EP10" s="986"/>
      <c r="EQ10" s="986"/>
      <c r="ER10" s="986"/>
      <c r="ES10" s="986"/>
      <c r="ET10" s="986"/>
      <c r="EU10" s="986"/>
      <c r="EV10" s="986"/>
      <c r="EW10" s="986"/>
      <c r="EX10" s="986"/>
      <c r="EY10" s="986"/>
      <c r="EZ10" s="986"/>
      <c r="FA10" s="986"/>
      <c r="FB10" s="986"/>
      <c r="FC10" s="986"/>
      <c r="FD10" s="986"/>
      <c r="FH10" s="986"/>
      <c r="FI10" s="986"/>
      <c r="FJ10" s="986"/>
      <c r="FK10" s="986"/>
      <c r="FL10" s="986"/>
      <c r="FM10" s="986"/>
      <c r="FN10" s="986"/>
      <c r="FO10" s="986"/>
      <c r="FP10" s="986"/>
      <c r="FQ10" s="986"/>
      <c r="FR10" s="986"/>
      <c r="FS10" s="986"/>
      <c r="FT10" s="986"/>
      <c r="FU10" s="986"/>
      <c r="FV10" s="986"/>
      <c r="FW10" s="986"/>
      <c r="FX10" s="986"/>
      <c r="FY10" s="986"/>
      <c r="FZ10" s="986"/>
      <c r="GA10" s="986"/>
      <c r="GB10" s="986"/>
      <c r="GC10" s="986"/>
      <c r="GD10" s="986"/>
      <c r="GH10" s="986"/>
      <c r="GI10" s="986"/>
      <c r="GJ10" s="986"/>
      <c r="GK10" s="986"/>
      <c r="GL10" s="986"/>
      <c r="GM10" s="986"/>
      <c r="GN10" s="986"/>
      <c r="GO10" s="986"/>
      <c r="GP10" s="986"/>
      <c r="GQ10" s="986"/>
      <c r="GR10" s="986"/>
      <c r="GS10" s="986"/>
      <c r="GT10" s="986"/>
      <c r="GU10" s="986"/>
      <c r="GV10" s="986"/>
      <c r="GW10" s="986"/>
      <c r="GX10" s="986"/>
      <c r="GY10" s="986"/>
      <c r="GZ10" s="986"/>
      <c r="HA10" s="986"/>
      <c r="HB10" s="986"/>
      <c r="HC10" s="986"/>
      <c r="HD10" s="986"/>
      <c r="HH10" s="986"/>
      <c r="HI10" s="986"/>
      <c r="HJ10" s="986"/>
      <c r="HK10" s="986"/>
      <c r="HL10" s="986"/>
      <c r="HM10" s="986"/>
      <c r="HN10" s="986"/>
      <c r="HO10" s="986"/>
      <c r="HP10" s="986"/>
      <c r="HQ10" s="986"/>
      <c r="HR10" s="986"/>
      <c r="HS10" s="986"/>
      <c r="HT10" s="986"/>
      <c r="HU10" s="986"/>
      <c r="HV10" s="986"/>
      <c r="HW10" s="986"/>
      <c r="HX10" s="986"/>
      <c r="HY10" s="986"/>
      <c r="HZ10" s="986"/>
      <c r="IA10" s="986"/>
      <c r="IB10" s="986"/>
      <c r="IC10" s="986"/>
      <c r="ID10" s="986"/>
      <c r="IH10" s="986"/>
      <c r="II10" s="986"/>
      <c r="IJ10" s="986"/>
      <c r="IK10" s="986"/>
      <c r="IL10" s="986"/>
      <c r="IM10" s="986"/>
      <c r="IN10" s="986"/>
      <c r="IO10" s="986"/>
      <c r="IP10" s="986"/>
      <c r="IQ10" s="986"/>
      <c r="IR10" s="986"/>
      <c r="IS10" s="986"/>
      <c r="IT10" s="986"/>
      <c r="IU10" s="986"/>
      <c r="IV10" s="986"/>
      <c r="IW10" s="986"/>
      <c r="IX10" s="986"/>
      <c r="IY10" s="986"/>
      <c r="IZ10" s="986"/>
      <c r="JA10" s="986"/>
      <c r="JB10" s="986"/>
      <c r="JC10" s="986"/>
      <c r="JD10" s="986"/>
      <c r="JH10" s="986"/>
      <c r="JI10" s="986"/>
      <c r="JJ10" s="986"/>
      <c r="JK10" s="986"/>
      <c r="JL10" s="986"/>
      <c r="JM10" s="986"/>
      <c r="JN10" s="986"/>
      <c r="JO10" s="986"/>
      <c r="JP10" s="986"/>
      <c r="JQ10" s="986"/>
      <c r="JR10" s="986"/>
      <c r="JS10" s="986"/>
      <c r="JT10" s="986"/>
      <c r="JU10" s="986"/>
      <c r="JV10" s="986"/>
      <c r="JW10" s="986"/>
      <c r="JX10" s="986"/>
      <c r="JY10" s="986"/>
      <c r="JZ10" s="986"/>
      <c r="KA10" s="986"/>
      <c r="KB10" s="986"/>
      <c r="KC10" s="986"/>
      <c r="KD10" s="986"/>
    </row>
    <row r="11" spans="1:290" ht="16.5" customHeight="1">
      <c r="B11" s="809" t="s">
        <v>383</v>
      </c>
      <c r="E11" s="986"/>
      <c r="F11" s="986"/>
      <c r="H11" s="986"/>
      <c r="I11" s="986"/>
      <c r="J11" s="986"/>
      <c r="K11" s="986"/>
      <c r="L11" s="986"/>
      <c r="M11" s="986"/>
      <c r="N11" s="986"/>
      <c r="O11" s="986"/>
      <c r="P11" s="986"/>
      <c r="Q11" s="986"/>
      <c r="R11" s="986"/>
      <c r="S11" s="986"/>
      <c r="T11" s="986"/>
      <c r="U11" s="986"/>
      <c r="V11" s="986"/>
      <c r="W11" s="986"/>
      <c r="X11" s="986"/>
      <c r="Y11" s="986"/>
      <c r="Z11" s="986"/>
      <c r="AA11" s="986"/>
      <c r="AB11" s="986"/>
      <c r="AC11" s="986"/>
      <c r="AD11" s="986"/>
      <c r="AH11" s="986"/>
      <c r="AI11" s="986"/>
      <c r="AJ11" s="986"/>
      <c r="AK11" s="986"/>
      <c r="AL11" s="986"/>
      <c r="AM11" s="986"/>
      <c r="AN11" s="36"/>
      <c r="AO11" s="36"/>
      <c r="AP11" s="36"/>
      <c r="AQ11" s="36"/>
      <c r="AR11" s="36"/>
      <c r="AS11" s="36"/>
      <c r="AT11" s="36"/>
      <c r="AU11" s="36"/>
      <c r="AV11" s="36"/>
      <c r="AW11" s="986"/>
      <c r="AX11" s="986"/>
      <c r="AY11" s="986"/>
      <c r="AZ11" s="986"/>
      <c r="BA11" s="986"/>
      <c r="BB11" s="986"/>
      <c r="BC11" s="986"/>
      <c r="BD11" s="986"/>
      <c r="BH11" s="986"/>
      <c r="BI11" s="986"/>
      <c r="BJ11" s="986"/>
      <c r="BK11" s="986"/>
      <c r="BL11" s="986"/>
      <c r="BM11" s="986"/>
      <c r="BN11" s="986"/>
      <c r="BO11" s="986"/>
      <c r="BP11" s="986"/>
      <c r="BQ11" s="986"/>
      <c r="BR11" s="986"/>
      <c r="BS11" s="986"/>
      <c r="BT11" s="986"/>
      <c r="BU11" s="986"/>
      <c r="BV11" s="986"/>
      <c r="BW11" s="986"/>
      <c r="BX11" s="986"/>
      <c r="BY11" s="986"/>
      <c r="BZ11" s="986"/>
      <c r="CA11" s="986"/>
      <c r="CB11" s="986"/>
      <c r="CC11" s="986"/>
      <c r="CD11" s="986"/>
      <c r="CH11" s="986"/>
      <c r="CI11" s="986"/>
      <c r="CJ11" s="986"/>
      <c r="CK11" s="986"/>
      <c r="CL11" s="986"/>
      <c r="CM11" s="986"/>
      <c r="CN11" s="986"/>
      <c r="CO11" s="986"/>
      <c r="CP11" s="986"/>
      <c r="CQ11" s="986"/>
      <c r="CR11" s="986"/>
      <c r="CS11" s="986"/>
      <c r="CT11" s="986"/>
      <c r="CU11" s="986"/>
      <c r="CV11" s="986"/>
      <c r="CW11" s="986"/>
      <c r="CX11" s="986"/>
      <c r="CY11" s="986"/>
      <c r="CZ11" s="986"/>
      <c r="DA11" s="986"/>
      <c r="DB11" s="986"/>
      <c r="DC11" s="986"/>
      <c r="DD11" s="986"/>
      <c r="DH11" s="986"/>
      <c r="DI11" s="986"/>
      <c r="DJ11" s="986"/>
      <c r="DK11" s="986"/>
      <c r="DL11" s="986"/>
      <c r="DM11" s="986"/>
      <c r="DN11" s="986"/>
      <c r="DO11" s="986"/>
      <c r="DP11" s="986"/>
      <c r="DQ11" s="986"/>
      <c r="DR11" s="986"/>
      <c r="DS11" s="986"/>
      <c r="DT11" s="986"/>
      <c r="DU11" s="986"/>
      <c r="DV11" s="986"/>
      <c r="DW11" s="986"/>
      <c r="DX11" s="986"/>
      <c r="DY11" s="986"/>
      <c r="DZ11" s="986"/>
      <c r="EA11" s="986"/>
      <c r="EB11" s="986"/>
      <c r="EC11" s="986"/>
      <c r="ED11" s="986"/>
      <c r="EH11" s="986"/>
      <c r="EI11" s="986"/>
      <c r="EJ11" s="986"/>
      <c r="EK11" s="986"/>
      <c r="EL11" s="986"/>
      <c r="EM11" s="986"/>
      <c r="EN11" s="986"/>
      <c r="EO11" s="986"/>
      <c r="EP11" s="986"/>
      <c r="EQ11" s="986"/>
      <c r="ER11" s="986"/>
      <c r="ES11" s="986"/>
      <c r="ET11" s="986"/>
      <c r="EU11" s="986"/>
      <c r="EV11" s="986"/>
      <c r="EW11" s="986"/>
      <c r="EX11" s="986"/>
      <c r="EY11" s="986"/>
      <c r="EZ11" s="986"/>
      <c r="FA11" s="986"/>
      <c r="FB11" s="986"/>
      <c r="FC11" s="986"/>
      <c r="FD11" s="986"/>
      <c r="FH11" s="986"/>
      <c r="FI11" s="986"/>
      <c r="FJ11" s="986"/>
      <c r="FK11" s="986"/>
      <c r="FL11" s="986"/>
      <c r="FM11" s="986"/>
      <c r="FN11" s="986"/>
      <c r="FO11" s="986"/>
      <c r="FP11" s="986"/>
      <c r="FQ11" s="986"/>
      <c r="FR11" s="986"/>
      <c r="FS11" s="986"/>
      <c r="FT11" s="986"/>
      <c r="FU11" s="986"/>
      <c r="FV11" s="986"/>
      <c r="FW11" s="986"/>
      <c r="FX11" s="986"/>
      <c r="FY11" s="986"/>
      <c r="FZ11" s="986"/>
      <c r="GA11" s="986"/>
      <c r="GB11" s="986"/>
      <c r="GC11" s="986"/>
      <c r="GD11" s="986"/>
      <c r="GH11" s="986"/>
      <c r="GI11" s="986"/>
      <c r="GJ11" s="986"/>
      <c r="GK11" s="986"/>
      <c r="GL11" s="986"/>
      <c r="GM11" s="986"/>
      <c r="GN11" s="986"/>
      <c r="GO11" s="986"/>
      <c r="GP11" s="986"/>
      <c r="GQ11" s="986"/>
      <c r="GR11" s="986"/>
      <c r="GS11" s="986"/>
      <c r="GT11" s="986"/>
      <c r="GU11" s="986"/>
      <c r="GV11" s="986"/>
      <c r="GW11" s="986"/>
      <c r="GX11" s="986"/>
      <c r="GY11" s="986"/>
      <c r="GZ11" s="986"/>
      <c r="HA11" s="986"/>
      <c r="HB11" s="986"/>
      <c r="HC11" s="986"/>
      <c r="HD11" s="986"/>
      <c r="HH11" s="986"/>
      <c r="HI11" s="986"/>
      <c r="HJ11" s="986"/>
      <c r="HK11" s="986"/>
      <c r="HL11" s="986"/>
      <c r="HM11" s="986"/>
      <c r="HN11" s="986"/>
      <c r="HO11" s="986"/>
      <c r="HP11" s="986"/>
      <c r="HQ11" s="986"/>
      <c r="HR11" s="986"/>
      <c r="HS11" s="986"/>
      <c r="HT11" s="986"/>
      <c r="HU11" s="986"/>
      <c r="HV11" s="986"/>
      <c r="HW11" s="986"/>
      <c r="HX11" s="986"/>
      <c r="HY11" s="986"/>
      <c r="HZ11" s="986"/>
      <c r="IA11" s="986"/>
      <c r="IB11" s="986"/>
      <c r="IC11" s="986"/>
      <c r="ID11" s="986"/>
      <c r="IH11" s="986"/>
      <c r="II11" s="986"/>
      <c r="IJ11" s="986"/>
      <c r="IK11" s="986"/>
      <c r="IL11" s="986"/>
      <c r="IM11" s="986"/>
      <c r="IN11" s="986"/>
      <c r="IO11" s="986"/>
      <c r="IP11" s="986"/>
      <c r="IQ11" s="986"/>
      <c r="IR11" s="986"/>
      <c r="IS11" s="986"/>
      <c r="IT11" s="986"/>
      <c r="IU11" s="986"/>
      <c r="IV11" s="986"/>
      <c r="IW11" s="986"/>
      <c r="IX11" s="986"/>
      <c r="IY11" s="986"/>
      <c r="IZ11" s="986"/>
      <c r="JA11" s="986"/>
      <c r="JB11" s="986"/>
      <c r="JC11" s="986"/>
      <c r="JD11" s="986"/>
      <c r="JH11" s="986"/>
      <c r="JI11" s="986"/>
      <c r="JJ11" s="986"/>
      <c r="JK11" s="986"/>
      <c r="JL11" s="986"/>
      <c r="JM11" s="986"/>
      <c r="JN11" s="986"/>
      <c r="JO11" s="986"/>
      <c r="JP11" s="986"/>
      <c r="JQ11" s="986"/>
      <c r="JR11" s="986"/>
      <c r="JS11" s="986"/>
      <c r="JT11" s="986"/>
      <c r="JU11" s="986"/>
      <c r="JV11" s="986"/>
      <c r="JW11" s="986"/>
      <c r="JX11" s="986"/>
      <c r="JY11" s="986"/>
      <c r="JZ11" s="986"/>
      <c r="KA11" s="986"/>
      <c r="KB11" s="986"/>
      <c r="KC11" s="986"/>
      <c r="KD11" s="986"/>
    </row>
    <row r="12" spans="1:290" s="579" customFormat="1">
      <c r="B12" s="1148" t="s">
        <v>384</v>
      </c>
      <c r="C12" s="1148"/>
      <c r="D12" s="1148"/>
      <c r="E12" s="1148"/>
      <c r="F12" s="1149"/>
      <c r="G12" s="1150">
        <f>G9</f>
        <v>42795</v>
      </c>
      <c r="H12" s="1151"/>
      <c r="I12" s="1151"/>
      <c r="J12" s="1151"/>
      <c r="K12" s="1152"/>
      <c r="L12" s="808"/>
      <c r="M12" s="808"/>
      <c r="N12" s="808"/>
      <c r="O12" s="808"/>
      <c r="P12" s="808"/>
      <c r="Q12" s="808"/>
      <c r="R12" s="808"/>
      <c r="S12" s="808"/>
      <c r="T12" s="808"/>
      <c r="U12" s="808"/>
      <c r="V12" s="808"/>
      <c r="W12" s="808"/>
      <c r="X12" s="808"/>
      <c r="Y12" s="808"/>
      <c r="Z12" s="808"/>
      <c r="AA12" s="808"/>
      <c r="AB12" s="808"/>
      <c r="AC12" s="808"/>
      <c r="AD12" s="808"/>
      <c r="AG12" s="1150">
        <f>AG9</f>
        <v>42826</v>
      </c>
      <c r="AH12" s="1151"/>
      <c r="AI12" s="1151"/>
      <c r="AJ12" s="1151"/>
      <c r="AK12" s="1152"/>
      <c r="AL12" s="808"/>
      <c r="AM12" s="808"/>
      <c r="AN12" s="808"/>
      <c r="AO12" s="808"/>
      <c r="AP12" s="808"/>
      <c r="AQ12" s="808"/>
      <c r="AR12" s="808"/>
      <c r="AS12" s="808"/>
      <c r="AT12" s="808"/>
      <c r="AU12" s="808"/>
      <c r="AV12" s="808"/>
      <c r="AW12" s="808"/>
      <c r="AX12" s="808"/>
      <c r="AY12" s="808"/>
      <c r="AZ12" s="808"/>
      <c r="BA12" s="808"/>
      <c r="BB12" s="808"/>
      <c r="BC12" s="808"/>
      <c r="BD12" s="808"/>
      <c r="BG12" s="1150">
        <f>BG9</f>
        <v>42856</v>
      </c>
      <c r="BH12" s="1151"/>
      <c r="BI12" s="1151"/>
      <c r="BJ12" s="1151"/>
      <c r="BK12" s="1152"/>
      <c r="BL12" s="808"/>
      <c r="BM12" s="808"/>
      <c r="BN12" s="808"/>
      <c r="BO12" s="808"/>
      <c r="BP12" s="808"/>
      <c r="BQ12" s="808"/>
      <c r="BR12" s="808"/>
      <c r="BS12" s="808"/>
      <c r="BT12" s="808"/>
      <c r="BU12" s="808"/>
      <c r="BV12" s="808"/>
      <c r="BW12" s="808"/>
      <c r="BX12" s="808"/>
      <c r="BY12" s="808"/>
      <c r="BZ12" s="808"/>
      <c r="CA12" s="808"/>
      <c r="CB12" s="808"/>
      <c r="CC12" s="808"/>
      <c r="CD12" s="808"/>
      <c r="CG12" s="1150">
        <f>CG9</f>
        <v>42887</v>
      </c>
      <c r="CH12" s="1151"/>
      <c r="CI12" s="1151"/>
      <c r="CJ12" s="1151"/>
      <c r="CK12" s="1152"/>
      <c r="CL12" s="808"/>
      <c r="CM12" s="808"/>
      <c r="CN12" s="808"/>
      <c r="CO12" s="808"/>
      <c r="CP12" s="808"/>
      <c r="CQ12" s="808"/>
      <c r="CR12" s="808"/>
      <c r="CS12" s="808"/>
      <c r="CT12" s="808"/>
      <c r="CU12" s="808"/>
      <c r="CV12" s="808"/>
      <c r="CW12" s="808"/>
      <c r="CX12" s="808"/>
      <c r="CY12" s="808"/>
      <c r="CZ12" s="808"/>
      <c r="DA12" s="808"/>
      <c r="DB12" s="808"/>
      <c r="DC12" s="808"/>
      <c r="DD12" s="808"/>
      <c r="DG12" s="1150">
        <f>DG9</f>
        <v>42917</v>
      </c>
      <c r="DH12" s="1151"/>
      <c r="DI12" s="1151"/>
      <c r="DJ12" s="1151"/>
      <c r="DK12" s="1152"/>
      <c r="DL12" s="808"/>
      <c r="DM12" s="808"/>
      <c r="DN12" s="808"/>
      <c r="DO12" s="808"/>
      <c r="DP12" s="808"/>
      <c r="DQ12" s="808"/>
      <c r="DR12" s="808"/>
      <c r="DS12" s="808"/>
      <c r="DT12" s="808"/>
      <c r="DU12" s="808"/>
      <c r="DV12" s="808"/>
      <c r="DW12" s="808"/>
      <c r="DX12" s="808"/>
      <c r="DY12" s="808"/>
      <c r="DZ12" s="808"/>
      <c r="EA12" s="808"/>
      <c r="EB12" s="808"/>
      <c r="EC12" s="808"/>
      <c r="ED12" s="808"/>
      <c r="EG12" s="1150">
        <f>EG9</f>
        <v>42948</v>
      </c>
      <c r="EH12" s="1151"/>
      <c r="EI12" s="1151"/>
      <c r="EJ12" s="1151"/>
      <c r="EK12" s="1152"/>
      <c r="EL12" s="808"/>
      <c r="EM12" s="808"/>
      <c r="EN12" s="808"/>
      <c r="EO12" s="808"/>
      <c r="EP12" s="808"/>
      <c r="EQ12" s="808"/>
      <c r="ER12" s="808"/>
      <c r="ES12" s="808"/>
      <c r="ET12" s="808"/>
      <c r="EU12" s="808"/>
      <c r="EV12" s="808"/>
      <c r="EW12" s="808"/>
      <c r="EX12" s="808"/>
      <c r="EY12" s="808"/>
      <c r="EZ12" s="808"/>
      <c r="FA12" s="808"/>
      <c r="FB12" s="808"/>
      <c r="FC12" s="808"/>
      <c r="FD12" s="808"/>
      <c r="FG12" s="1150">
        <f>FG9</f>
        <v>42979</v>
      </c>
      <c r="FH12" s="1151"/>
      <c r="FI12" s="1151"/>
      <c r="FJ12" s="1151"/>
      <c r="FK12" s="1152"/>
      <c r="FL12" s="808"/>
      <c r="FM12" s="808"/>
      <c r="FN12" s="808"/>
      <c r="FO12" s="808"/>
      <c r="FP12" s="808"/>
      <c r="FQ12" s="808"/>
      <c r="FR12" s="808"/>
      <c r="FS12" s="808"/>
      <c r="FT12" s="808"/>
      <c r="FU12" s="808"/>
      <c r="FV12" s="808"/>
      <c r="FW12" s="808"/>
      <c r="FX12" s="808"/>
      <c r="FY12" s="808"/>
      <c r="FZ12" s="808"/>
      <c r="GA12" s="808"/>
      <c r="GB12" s="808"/>
      <c r="GC12" s="808"/>
      <c r="GD12" s="808"/>
      <c r="GG12" s="1150">
        <f>GG9</f>
        <v>43009</v>
      </c>
      <c r="GH12" s="1151"/>
      <c r="GI12" s="1151"/>
      <c r="GJ12" s="1151"/>
      <c r="GK12" s="1152"/>
      <c r="GL12" s="808"/>
      <c r="GM12" s="808"/>
      <c r="GN12" s="808"/>
      <c r="GO12" s="808"/>
      <c r="GP12" s="808"/>
      <c r="GQ12" s="808"/>
      <c r="GR12" s="808"/>
      <c r="GS12" s="808"/>
      <c r="GT12" s="808"/>
      <c r="GU12" s="808"/>
      <c r="GV12" s="808"/>
      <c r="GW12" s="808"/>
      <c r="GX12" s="808"/>
      <c r="GY12" s="808"/>
      <c r="GZ12" s="808"/>
      <c r="HA12" s="808"/>
      <c r="HB12" s="808"/>
      <c r="HC12" s="808"/>
      <c r="HD12" s="808"/>
      <c r="HG12" s="1150">
        <f>HG9</f>
        <v>43040</v>
      </c>
      <c r="HH12" s="1151"/>
      <c r="HI12" s="1151"/>
      <c r="HJ12" s="1151"/>
      <c r="HK12" s="1152"/>
      <c r="HL12" s="808"/>
      <c r="HM12" s="808"/>
      <c r="HN12" s="808"/>
      <c r="HO12" s="808"/>
      <c r="HP12" s="808"/>
      <c r="HQ12" s="808"/>
      <c r="HR12" s="808"/>
      <c r="HS12" s="808"/>
      <c r="HT12" s="808"/>
      <c r="HU12" s="808"/>
      <c r="HV12" s="808"/>
      <c r="HW12" s="808"/>
      <c r="HX12" s="808"/>
      <c r="HY12" s="808"/>
      <c r="HZ12" s="808"/>
      <c r="IA12" s="808"/>
      <c r="IB12" s="808"/>
      <c r="IC12" s="808"/>
      <c r="ID12" s="808"/>
      <c r="IG12" s="1146">
        <f>IG9</f>
        <v>43070</v>
      </c>
      <c r="IH12" s="1147"/>
      <c r="II12" s="1147"/>
      <c r="IJ12" s="1147"/>
      <c r="IK12" s="1147"/>
      <c r="IL12" s="808"/>
      <c r="IM12" s="808"/>
      <c r="IN12" s="808"/>
      <c r="IO12" s="808"/>
      <c r="IP12" s="808"/>
      <c r="IQ12" s="808"/>
      <c r="IR12" s="808"/>
      <c r="IS12" s="808"/>
      <c r="IT12" s="808"/>
      <c r="IU12" s="808"/>
      <c r="IV12" s="808"/>
      <c r="IW12" s="808"/>
      <c r="IX12" s="808"/>
      <c r="IY12" s="808"/>
      <c r="IZ12" s="808"/>
      <c r="JA12" s="808"/>
      <c r="JB12" s="808"/>
      <c r="JC12" s="808"/>
      <c r="JD12" s="808"/>
      <c r="JG12" s="1146">
        <f>JG9</f>
        <v>43101</v>
      </c>
      <c r="JH12" s="1147"/>
      <c r="JI12" s="1147"/>
      <c r="JJ12" s="1147"/>
      <c r="JK12" s="1147"/>
      <c r="JL12" s="808"/>
      <c r="JM12" s="808"/>
      <c r="JN12" s="808"/>
      <c r="JO12" s="808"/>
      <c r="JP12" s="808"/>
      <c r="JQ12" s="808"/>
      <c r="JR12" s="808"/>
      <c r="JS12" s="808"/>
      <c r="JT12" s="808"/>
      <c r="JU12" s="808"/>
      <c r="JV12" s="808"/>
      <c r="JW12" s="808"/>
      <c r="JX12" s="808"/>
      <c r="JY12" s="808"/>
      <c r="JZ12" s="808"/>
      <c r="KA12" s="808"/>
      <c r="KB12" s="808"/>
      <c r="KC12" s="808"/>
      <c r="KD12" s="808"/>
    </row>
    <row r="13" spans="1:290">
      <c r="B13" s="1111" t="s">
        <v>365</v>
      </c>
      <c r="C13" s="1111"/>
      <c r="D13" s="1112" t="s">
        <v>385</v>
      </c>
      <c r="E13" s="1113"/>
      <c r="F13" s="1114"/>
      <c r="G13" s="1071" t="s">
        <v>385</v>
      </c>
      <c r="H13" s="1071"/>
      <c r="I13" s="1071"/>
      <c r="J13" s="1071"/>
      <c r="K13" s="1071"/>
      <c r="L13" s="986"/>
      <c r="M13" s="986"/>
      <c r="N13" s="986"/>
      <c r="O13" s="986"/>
      <c r="P13" s="986"/>
      <c r="Q13" s="986"/>
      <c r="R13" s="986"/>
      <c r="S13" s="986"/>
      <c r="T13" s="986"/>
      <c r="U13" s="986"/>
      <c r="V13" s="986"/>
      <c r="W13" s="986"/>
      <c r="X13" s="986"/>
      <c r="Y13" s="986"/>
      <c r="Z13" s="986"/>
      <c r="AA13" s="986"/>
      <c r="AB13" s="986"/>
      <c r="AC13" s="986"/>
      <c r="AD13" s="986"/>
      <c r="AG13" s="1071" t="s">
        <v>385</v>
      </c>
      <c r="AH13" s="1071"/>
      <c r="AI13" s="1071"/>
      <c r="AJ13" s="1071"/>
      <c r="AK13" s="1071"/>
      <c r="AL13" s="986"/>
      <c r="AM13" s="986"/>
      <c r="AN13" s="986"/>
      <c r="AO13" s="986"/>
      <c r="AP13" s="986"/>
      <c r="AQ13" s="986"/>
      <c r="AR13" s="986"/>
      <c r="AS13" s="986"/>
      <c r="AT13" s="986"/>
      <c r="AU13" s="986"/>
      <c r="AV13" s="986"/>
      <c r="AW13" s="986"/>
      <c r="AX13" s="986"/>
      <c r="AY13" s="986"/>
      <c r="AZ13" s="986"/>
      <c r="BA13" s="986"/>
      <c r="BB13" s="986"/>
      <c r="BC13" s="986"/>
      <c r="BD13" s="986"/>
      <c r="BG13" s="1071" t="s">
        <v>385</v>
      </c>
      <c r="BH13" s="1071"/>
      <c r="BI13" s="1071"/>
      <c r="BJ13" s="1071"/>
      <c r="BK13" s="1071"/>
      <c r="BL13" s="986"/>
      <c r="BM13" s="986"/>
      <c r="BN13" s="986"/>
      <c r="BO13" s="986"/>
      <c r="BP13" s="986"/>
      <c r="BQ13" s="986"/>
      <c r="BR13" s="986"/>
      <c r="BS13" s="986"/>
      <c r="BT13" s="986"/>
      <c r="BU13" s="986"/>
      <c r="BV13" s="986"/>
      <c r="BW13" s="986"/>
      <c r="BX13" s="986"/>
      <c r="BY13" s="986"/>
      <c r="BZ13" s="986"/>
      <c r="CA13" s="986"/>
      <c r="CB13" s="986"/>
      <c r="CC13" s="986"/>
      <c r="CD13" s="986"/>
      <c r="CG13" s="1071" t="s">
        <v>385</v>
      </c>
      <c r="CH13" s="1071"/>
      <c r="CI13" s="1071"/>
      <c r="CJ13" s="1071"/>
      <c r="CK13" s="1071"/>
      <c r="CL13" s="986"/>
      <c r="CM13" s="986"/>
      <c r="CN13" s="986"/>
      <c r="CO13" s="986"/>
      <c r="CP13" s="986"/>
      <c r="CQ13" s="986"/>
      <c r="CR13" s="986"/>
      <c r="CS13" s="986"/>
      <c r="CT13" s="986"/>
      <c r="CU13" s="986"/>
      <c r="CV13" s="986"/>
      <c r="CW13" s="986"/>
      <c r="CX13" s="986"/>
      <c r="CY13" s="986"/>
      <c r="CZ13" s="986"/>
      <c r="DA13" s="986"/>
      <c r="DB13" s="986"/>
      <c r="DC13" s="986"/>
      <c r="DD13" s="986"/>
      <c r="DG13" s="1071" t="s">
        <v>385</v>
      </c>
      <c r="DH13" s="1071"/>
      <c r="DI13" s="1071"/>
      <c r="DJ13" s="1071"/>
      <c r="DK13" s="1071"/>
      <c r="DL13" s="986"/>
      <c r="DM13" s="986"/>
      <c r="DN13" s="986"/>
      <c r="DO13" s="986"/>
      <c r="DP13" s="986"/>
      <c r="DQ13" s="986"/>
      <c r="DR13" s="986"/>
      <c r="DS13" s="986"/>
      <c r="DT13" s="986"/>
      <c r="DU13" s="986"/>
      <c r="DV13" s="986"/>
      <c r="DW13" s="986"/>
      <c r="DX13" s="986"/>
      <c r="DY13" s="986"/>
      <c r="DZ13" s="986"/>
      <c r="EA13" s="986"/>
      <c r="EB13" s="986"/>
      <c r="EC13" s="986"/>
      <c r="ED13" s="986"/>
      <c r="EG13" s="1071" t="s">
        <v>385</v>
      </c>
      <c r="EH13" s="1071"/>
      <c r="EI13" s="1071"/>
      <c r="EJ13" s="1071"/>
      <c r="EK13" s="1071"/>
      <c r="EL13" s="986"/>
      <c r="EM13" s="986"/>
      <c r="EN13" s="986"/>
      <c r="EO13" s="986"/>
      <c r="EP13" s="986"/>
      <c r="EQ13" s="986"/>
      <c r="ER13" s="986"/>
      <c r="ES13" s="986"/>
      <c r="ET13" s="986"/>
      <c r="EU13" s="986"/>
      <c r="EV13" s="986"/>
      <c r="EW13" s="986"/>
      <c r="EX13" s="986"/>
      <c r="EY13" s="986"/>
      <c r="EZ13" s="986"/>
      <c r="FA13" s="986"/>
      <c r="FB13" s="986"/>
      <c r="FC13" s="986"/>
      <c r="FD13" s="986"/>
      <c r="FG13" s="1071" t="s">
        <v>385</v>
      </c>
      <c r="FH13" s="1071"/>
      <c r="FI13" s="1071"/>
      <c r="FJ13" s="1071"/>
      <c r="FK13" s="1071"/>
      <c r="FL13" s="986"/>
      <c r="FM13" s="986"/>
      <c r="FN13" s="986"/>
      <c r="FO13" s="986"/>
      <c r="FP13" s="986"/>
      <c r="FQ13" s="986"/>
      <c r="FR13" s="986"/>
      <c r="FS13" s="986"/>
      <c r="FT13" s="986"/>
      <c r="FU13" s="986"/>
      <c r="FV13" s="986"/>
      <c r="FW13" s="986"/>
      <c r="FX13" s="986"/>
      <c r="FY13" s="986"/>
      <c r="FZ13" s="986"/>
      <c r="GA13" s="986"/>
      <c r="GB13" s="986"/>
      <c r="GC13" s="986"/>
      <c r="GD13" s="986"/>
      <c r="GG13" s="1071" t="s">
        <v>385</v>
      </c>
      <c r="GH13" s="1071"/>
      <c r="GI13" s="1071"/>
      <c r="GJ13" s="1071"/>
      <c r="GK13" s="1071"/>
      <c r="GL13" s="986"/>
      <c r="GM13" s="986"/>
      <c r="GN13" s="986"/>
      <c r="GO13" s="986"/>
      <c r="GP13" s="986"/>
      <c r="GQ13" s="986"/>
      <c r="GR13" s="986"/>
      <c r="GS13" s="986"/>
      <c r="GT13" s="986"/>
      <c r="GU13" s="986"/>
      <c r="GV13" s="986"/>
      <c r="GW13" s="986"/>
      <c r="GX13" s="986"/>
      <c r="GY13" s="986"/>
      <c r="GZ13" s="986"/>
      <c r="HA13" s="986"/>
      <c r="HB13" s="986"/>
      <c r="HC13" s="986"/>
      <c r="HD13" s="986"/>
      <c r="HG13" s="1071" t="s">
        <v>385</v>
      </c>
      <c r="HH13" s="1071"/>
      <c r="HI13" s="1071"/>
      <c r="HJ13" s="1071"/>
      <c r="HK13" s="1071"/>
      <c r="HL13" s="986"/>
      <c r="HM13" s="986"/>
      <c r="HN13" s="986"/>
      <c r="HO13" s="986"/>
      <c r="HP13" s="986"/>
      <c r="HQ13" s="986"/>
      <c r="HR13" s="986"/>
      <c r="HS13" s="986"/>
      <c r="HT13" s="986"/>
      <c r="HU13" s="986"/>
      <c r="HV13" s="986"/>
      <c r="HW13" s="986"/>
      <c r="HX13" s="986"/>
      <c r="HY13" s="986"/>
      <c r="HZ13" s="986"/>
      <c r="IA13" s="986"/>
      <c r="IB13" s="986"/>
      <c r="IC13" s="986"/>
      <c r="ID13" s="986"/>
      <c r="IG13" s="1145" t="s">
        <v>385</v>
      </c>
      <c r="IH13" s="1145"/>
      <c r="II13" s="1145"/>
      <c r="IJ13" s="1145"/>
      <c r="IK13" s="1145"/>
      <c r="IL13" s="986"/>
      <c r="IM13" s="986"/>
      <c r="IN13" s="986"/>
      <c r="IO13" s="986"/>
      <c r="IP13" s="986"/>
      <c r="IQ13" s="986"/>
      <c r="IR13" s="986"/>
      <c r="IS13" s="986"/>
      <c r="IT13" s="986"/>
      <c r="IU13" s="986"/>
      <c r="IV13" s="986"/>
      <c r="IW13" s="986"/>
      <c r="IX13" s="986"/>
      <c r="IY13" s="986"/>
      <c r="IZ13" s="986"/>
      <c r="JA13" s="986"/>
      <c r="JB13" s="986"/>
      <c r="JC13" s="986"/>
      <c r="JD13" s="986"/>
      <c r="JG13" s="1145" t="s">
        <v>385</v>
      </c>
      <c r="JH13" s="1145"/>
      <c r="JI13" s="1145"/>
      <c r="JJ13" s="1145"/>
      <c r="JK13" s="1145"/>
      <c r="JL13" s="986"/>
      <c r="JM13" s="986"/>
      <c r="JN13" s="986"/>
      <c r="JO13" s="986"/>
      <c r="JP13" s="986"/>
      <c r="JQ13" s="986"/>
      <c r="JR13" s="986"/>
      <c r="JS13" s="986"/>
      <c r="JT13" s="986"/>
      <c r="JU13" s="986"/>
      <c r="JV13" s="986"/>
      <c r="JW13" s="986"/>
      <c r="JX13" s="986"/>
      <c r="JY13" s="986"/>
      <c r="JZ13" s="986"/>
      <c r="KA13" s="986"/>
      <c r="KB13" s="986"/>
      <c r="KC13" s="986"/>
      <c r="KD13" s="986"/>
    </row>
    <row r="14" spans="1:290" ht="15.75" customHeight="1">
      <c r="B14" s="1111"/>
      <c r="C14" s="1111"/>
      <c r="D14" s="983" t="s">
        <v>386</v>
      </c>
      <c r="E14" s="983" t="s">
        <v>387</v>
      </c>
      <c r="F14" s="983" t="s">
        <v>214</v>
      </c>
      <c r="G14" s="983" t="s">
        <v>386</v>
      </c>
      <c r="H14" s="1072" t="s">
        <v>388</v>
      </c>
      <c r="I14" s="1072"/>
      <c r="J14" s="1072" t="s">
        <v>389</v>
      </c>
      <c r="K14" s="1072"/>
      <c r="L14" s="1072" t="s">
        <v>390</v>
      </c>
      <c r="M14" s="1072"/>
      <c r="N14" s="986"/>
      <c r="O14" s="986"/>
      <c r="P14" s="986"/>
      <c r="Q14" s="986"/>
      <c r="R14" s="986"/>
      <c r="S14" s="986"/>
      <c r="T14" s="986"/>
      <c r="U14" s="986"/>
      <c r="V14" s="986"/>
      <c r="W14" s="986"/>
      <c r="X14" s="986"/>
      <c r="Y14" s="986"/>
      <c r="Z14" s="986"/>
      <c r="AA14" s="986"/>
      <c r="AB14" s="986"/>
      <c r="AC14" s="986"/>
      <c r="AD14" s="986"/>
      <c r="AG14" s="983" t="s">
        <v>386</v>
      </c>
      <c r="AH14" s="1072" t="s">
        <v>388</v>
      </c>
      <c r="AI14" s="1072"/>
      <c r="AJ14" s="1072" t="s">
        <v>389</v>
      </c>
      <c r="AK14" s="1072"/>
      <c r="AL14" s="1072" t="s">
        <v>390</v>
      </c>
      <c r="AM14" s="1072"/>
      <c r="AN14" s="986"/>
      <c r="AO14" s="986"/>
      <c r="AP14" s="986"/>
      <c r="AQ14" s="986"/>
      <c r="AR14" s="986"/>
      <c r="AS14" s="986"/>
      <c r="AT14" s="986"/>
      <c r="AU14" s="986"/>
      <c r="AV14" s="986"/>
      <c r="AW14" s="986"/>
      <c r="AX14" s="986"/>
      <c r="AY14" s="986"/>
      <c r="AZ14" s="986"/>
      <c r="BA14" s="986"/>
      <c r="BB14" s="986"/>
      <c r="BC14" s="986"/>
      <c r="BD14" s="986"/>
      <c r="BG14" s="983" t="s">
        <v>386</v>
      </c>
      <c r="BH14" s="1072" t="s">
        <v>388</v>
      </c>
      <c r="BI14" s="1072"/>
      <c r="BJ14" s="1072" t="s">
        <v>389</v>
      </c>
      <c r="BK14" s="1072"/>
      <c r="BL14" s="1072" t="s">
        <v>390</v>
      </c>
      <c r="BM14" s="1072"/>
      <c r="BN14" s="986"/>
      <c r="BO14" s="986"/>
      <c r="BP14" s="986"/>
      <c r="BQ14" s="986"/>
      <c r="BR14" s="986"/>
      <c r="BS14" s="986"/>
      <c r="BT14" s="986"/>
      <c r="BU14" s="986"/>
      <c r="BV14" s="986"/>
      <c r="BW14" s="986"/>
      <c r="BX14" s="986"/>
      <c r="BY14" s="986"/>
      <c r="BZ14" s="986"/>
      <c r="CA14" s="986"/>
      <c r="CB14" s="986"/>
      <c r="CC14" s="986"/>
      <c r="CD14" s="986"/>
      <c r="CG14" s="983" t="s">
        <v>386</v>
      </c>
      <c r="CH14" s="1072" t="s">
        <v>388</v>
      </c>
      <c r="CI14" s="1072"/>
      <c r="CJ14" s="1072" t="s">
        <v>389</v>
      </c>
      <c r="CK14" s="1072"/>
      <c r="CL14" s="1072" t="s">
        <v>390</v>
      </c>
      <c r="CM14" s="1072"/>
      <c r="CN14" s="986"/>
      <c r="CO14" s="986"/>
      <c r="CP14" s="986"/>
      <c r="CQ14" s="986"/>
      <c r="CR14" s="986"/>
      <c r="CS14" s="986"/>
      <c r="CT14" s="986"/>
      <c r="CU14" s="986"/>
      <c r="CV14" s="986"/>
      <c r="CW14" s="986"/>
      <c r="CX14" s="986"/>
      <c r="CY14" s="986"/>
      <c r="CZ14" s="986"/>
      <c r="DA14" s="986"/>
      <c r="DB14" s="986"/>
      <c r="DC14" s="986"/>
      <c r="DD14" s="986"/>
      <c r="DG14" s="983" t="s">
        <v>386</v>
      </c>
      <c r="DH14" s="1072" t="s">
        <v>388</v>
      </c>
      <c r="DI14" s="1072"/>
      <c r="DJ14" s="1072" t="s">
        <v>389</v>
      </c>
      <c r="DK14" s="1072"/>
      <c r="DL14" s="1072" t="s">
        <v>390</v>
      </c>
      <c r="DM14" s="1072"/>
      <c r="DN14" s="986"/>
      <c r="DO14" s="986"/>
      <c r="DP14" s="986"/>
      <c r="DQ14" s="986"/>
      <c r="DR14" s="986"/>
      <c r="DS14" s="986"/>
      <c r="DT14" s="986"/>
      <c r="DU14" s="986"/>
      <c r="DV14" s="986"/>
      <c r="DW14" s="986"/>
      <c r="DX14" s="986"/>
      <c r="DY14" s="986"/>
      <c r="DZ14" s="986"/>
      <c r="EA14" s="986"/>
      <c r="EB14" s="986"/>
      <c r="EC14" s="986"/>
      <c r="ED14" s="986"/>
      <c r="EG14" s="983" t="s">
        <v>386</v>
      </c>
      <c r="EH14" s="1072" t="s">
        <v>388</v>
      </c>
      <c r="EI14" s="1072"/>
      <c r="EJ14" s="1072" t="s">
        <v>389</v>
      </c>
      <c r="EK14" s="1072"/>
      <c r="EL14" s="1072" t="s">
        <v>390</v>
      </c>
      <c r="EM14" s="1072"/>
      <c r="EN14" s="986"/>
      <c r="EO14" s="986"/>
      <c r="EP14" s="986"/>
      <c r="EQ14" s="986"/>
      <c r="ER14" s="986"/>
      <c r="ES14" s="986"/>
      <c r="ET14" s="986"/>
      <c r="EU14" s="986"/>
      <c r="EV14" s="986"/>
      <c r="EW14" s="986"/>
      <c r="EX14" s="986"/>
      <c r="EY14" s="986"/>
      <c r="EZ14" s="986"/>
      <c r="FA14" s="986"/>
      <c r="FB14" s="986"/>
      <c r="FC14" s="986"/>
      <c r="FD14" s="986"/>
      <c r="FG14" s="983" t="s">
        <v>386</v>
      </c>
      <c r="FH14" s="1072" t="s">
        <v>388</v>
      </c>
      <c r="FI14" s="1072"/>
      <c r="FJ14" s="1072" t="s">
        <v>389</v>
      </c>
      <c r="FK14" s="1072"/>
      <c r="FL14" s="1072" t="s">
        <v>390</v>
      </c>
      <c r="FM14" s="1072"/>
      <c r="FN14" s="986"/>
      <c r="FO14" s="986"/>
      <c r="FP14" s="986"/>
      <c r="FQ14" s="986"/>
      <c r="FR14" s="986"/>
      <c r="FS14" s="986"/>
      <c r="FT14" s="986"/>
      <c r="FU14" s="986"/>
      <c r="FV14" s="986"/>
      <c r="FW14" s="986"/>
      <c r="FX14" s="986"/>
      <c r="FY14" s="986"/>
      <c r="FZ14" s="986"/>
      <c r="GA14" s="986"/>
      <c r="GB14" s="986"/>
      <c r="GC14" s="986"/>
      <c r="GD14" s="986"/>
      <c r="GG14" s="983" t="s">
        <v>386</v>
      </c>
      <c r="GH14" s="1072" t="s">
        <v>388</v>
      </c>
      <c r="GI14" s="1072"/>
      <c r="GJ14" s="1072" t="s">
        <v>389</v>
      </c>
      <c r="GK14" s="1072"/>
      <c r="GL14" s="1072" t="s">
        <v>390</v>
      </c>
      <c r="GM14" s="1072"/>
      <c r="GN14" s="986"/>
      <c r="GO14" s="986"/>
      <c r="GP14" s="986"/>
      <c r="GQ14" s="986"/>
      <c r="GR14" s="986"/>
      <c r="GS14" s="986"/>
      <c r="GT14" s="986"/>
      <c r="GU14" s="986"/>
      <c r="GV14" s="986"/>
      <c r="GW14" s="986"/>
      <c r="GX14" s="986"/>
      <c r="GY14" s="986"/>
      <c r="GZ14" s="986"/>
      <c r="HA14" s="986"/>
      <c r="HB14" s="986"/>
      <c r="HC14" s="986"/>
      <c r="HD14" s="986"/>
      <c r="HG14" s="983" t="s">
        <v>386</v>
      </c>
      <c r="HH14" s="1072" t="s">
        <v>388</v>
      </c>
      <c r="HI14" s="1072"/>
      <c r="HJ14" s="1072" t="s">
        <v>389</v>
      </c>
      <c r="HK14" s="1072"/>
      <c r="HL14" s="1072" t="s">
        <v>390</v>
      </c>
      <c r="HM14" s="1072"/>
      <c r="HN14" s="986"/>
      <c r="HO14" s="986"/>
      <c r="HP14" s="986"/>
      <c r="HQ14" s="986"/>
      <c r="HR14" s="986"/>
      <c r="HS14" s="986"/>
      <c r="HT14" s="986"/>
      <c r="HU14" s="986"/>
      <c r="HV14" s="986"/>
      <c r="HW14" s="986"/>
      <c r="HX14" s="986"/>
      <c r="HY14" s="986"/>
      <c r="HZ14" s="986"/>
      <c r="IA14" s="986"/>
      <c r="IB14" s="986"/>
      <c r="IC14" s="986"/>
      <c r="ID14" s="986"/>
      <c r="IG14" s="983" t="s">
        <v>386</v>
      </c>
      <c r="IH14" s="1072" t="s">
        <v>388</v>
      </c>
      <c r="II14" s="1072"/>
      <c r="IJ14" s="1072" t="s">
        <v>389</v>
      </c>
      <c r="IK14" s="1072"/>
      <c r="IL14" s="1072" t="s">
        <v>390</v>
      </c>
      <c r="IM14" s="1072"/>
      <c r="IN14" s="986"/>
      <c r="IO14" s="986"/>
      <c r="IP14" s="986"/>
      <c r="IQ14" s="986"/>
      <c r="IR14" s="986"/>
      <c r="IS14" s="986"/>
      <c r="IT14" s="986"/>
      <c r="IU14" s="986"/>
      <c r="IV14" s="986"/>
      <c r="IW14" s="986"/>
      <c r="IX14" s="986"/>
      <c r="IY14" s="986"/>
      <c r="IZ14" s="986"/>
      <c r="JA14" s="986"/>
      <c r="JB14" s="986"/>
      <c r="JC14" s="986"/>
      <c r="JD14" s="986"/>
      <c r="JG14" s="983" t="s">
        <v>386</v>
      </c>
      <c r="JH14" s="1072" t="s">
        <v>388</v>
      </c>
      <c r="JI14" s="1072"/>
      <c r="JJ14" s="1072" t="s">
        <v>389</v>
      </c>
      <c r="JK14" s="1072"/>
      <c r="JL14" s="1072" t="s">
        <v>390</v>
      </c>
      <c r="JM14" s="1072"/>
      <c r="JN14" s="986"/>
      <c r="JO14" s="986"/>
      <c r="JP14" s="986"/>
      <c r="JQ14" s="986"/>
      <c r="JR14" s="986"/>
      <c r="JS14" s="986"/>
      <c r="JT14" s="986"/>
      <c r="JU14" s="986"/>
      <c r="JV14" s="986"/>
      <c r="JW14" s="986"/>
      <c r="JX14" s="986"/>
      <c r="JY14" s="986"/>
      <c r="JZ14" s="986"/>
      <c r="KA14" s="986"/>
      <c r="KB14" s="986"/>
      <c r="KC14" s="986"/>
      <c r="KD14" s="986"/>
    </row>
    <row r="15" spans="1:290">
      <c r="B15" s="1130" t="s">
        <v>134</v>
      </c>
      <c r="C15" s="1130"/>
      <c r="D15" s="981">
        <f>F9</f>
        <v>0</v>
      </c>
      <c r="E15" s="981">
        <f>H15+AH15+BH15+CH15+DH15+EH15+FH15+GH15+HH15+IH15+JH15</f>
        <v>0</v>
      </c>
      <c r="F15" s="982" t="str">
        <f>IF(D15=0,"100%",E15/D15)</f>
        <v>100%</v>
      </c>
      <c r="G15" s="981">
        <f>IF(N9="","",N9)</f>
        <v>0</v>
      </c>
      <c r="H15" s="1066">
        <f>SUM(AE21:AE3154)</f>
        <v>0</v>
      </c>
      <c r="I15" s="1066"/>
      <c r="J15" s="1068" t="str">
        <f>IF(G15=0,"100%",H15/G15)</f>
        <v>100%</v>
      </c>
      <c r="K15" s="1068"/>
      <c r="L15" s="1068" t="str">
        <f>IF(D15=0,"100%",H15/D15)</f>
        <v>100%</v>
      </c>
      <c r="M15" s="1068"/>
      <c r="N15" s="986"/>
      <c r="O15" s="986"/>
      <c r="P15" s="986"/>
      <c r="Q15" s="986"/>
      <c r="R15" s="986"/>
      <c r="S15" s="986"/>
      <c r="T15" s="986"/>
      <c r="U15" s="986"/>
      <c r="V15" s="986"/>
      <c r="W15" s="986"/>
      <c r="X15" s="986"/>
      <c r="Y15" s="986"/>
      <c r="Z15" s="986"/>
      <c r="AA15" s="986" t="s">
        <v>391</v>
      </c>
      <c r="AB15" s="986"/>
      <c r="AC15" s="986"/>
      <c r="AD15" s="986"/>
      <c r="AG15" s="981">
        <f>IF(AN9="","",AN9)</f>
        <v>0</v>
      </c>
      <c r="AH15" s="1066">
        <f>SUM(BE21:BE3154)</f>
        <v>0</v>
      </c>
      <c r="AI15" s="1066"/>
      <c r="AJ15" s="1067" t="str">
        <f>IF(AG15=0,"100%",AH15/AG15)</f>
        <v>100%</v>
      </c>
      <c r="AK15" s="1067"/>
      <c r="AL15" s="1068" t="str">
        <f>IF(D15=0,"100%",(AH15+H15)/D15)</f>
        <v>100%</v>
      </c>
      <c r="AM15" s="1068"/>
      <c r="AN15" s="986"/>
      <c r="AO15" s="986"/>
      <c r="AP15" s="986"/>
      <c r="AQ15" s="986"/>
      <c r="AR15" s="986"/>
      <c r="AS15" s="986"/>
      <c r="AT15" s="986"/>
      <c r="AU15" s="986"/>
      <c r="AV15" s="986"/>
      <c r="AW15" s="986"/>
      <c r="AX15" s="986"/>
      <c r="AY15" s="986"/>
      <c r="AZ15" s="986"/>
      <c r="BA15" s="986"/>
      <c r="BB15" s="986"/>
      <c r="BC15" s="986"/>
      <c r="BD15" s="986"/>
      <c r="BG15" s="981">
        <f>IF(BN9="","",BN9)</f>
        <v>0</v>
      </c>
      <c r="BH15" s="1066">
        <f>SUM(CE21:CE3154)</f>
        <v>0</v>
      </c>
      <c r="BI15" s="1066"/>
      <c r="BJ15" s="1067" t="str">
        <f>IF(BG15=0,"100%",BH15/BG15)</f>
        <v>100%</v>
      </c>
      <c r="BK15" s="1067"/>
      <c r="BL15" s="1068" t="str">
        <f>IF(D15=0,"100%",(BH15+AH15+H15)/D15)</f>
        <v>100%</v>
      </c>
      <c r="BM15" s="1068"/>
      <c r="BN15" s="986"/>
      <c r="BO15" s="986"/>
      <c r="BP15" s="986"/>
      <c r="BQ15" s="986"/>
      <c r="BR15" s="986"/>
      <c r="BS15" s="986"/>
      <c r="BT15" s="986"/>
      <c r="BU15" s="986"/>
      <c r="BV15" s="986"/>
      <c r="BW15" s="986"/>
      <c r="BX15" s="986"/>
      <c r="BY15" s="986"/>
      <c r="BZ15" s="986"/>
      <c r="CA15" s="986"/>
      <c r="CB15" s="986"/>
      <c r="CC15" s="986"/>
      <c r="CD15" s="986"/>
      <c r="CG15" s="981">
        <f>IF(CN9="","",CN9)</f>
        <v>0</v>
      </c>
      <c r="CH15" s="1066">
        <f>SUM(DE21:DE3154)</f>
        <v>0</v>
      </c>
      <c r="CI15" s="1066"/>
      <c r="CJ15" s="1067" t="str">
        <f>IF(CG15=0,"100%",CH15/CG15)</f>
        <v>100%</v>
      </c>
      <c r="CK15" s="1067"/>
      <c r="CL15" s="1068" t="str">
        <f>IF(D15=0,"100%",(CH15+BH15+AH15+H15)/D15)</f>
        <v>100%</v>
      </c>
      <c r="CM15" s="1068"/>
      <c r="CN15" s="986"/>
      <c r="CO15" s="986"/>
      <c r="CP15" s="986"/>
      <c r="CQ15" s="986"/>
      <c r="CR15" s="986"/>
      <c r="CS15" s="986"/>
      <c r="CT15" s="986"/>
      <c r="CU15" s="986"/>
      <c r="CV15" s="986"/>
      <c r="CW15" s="986"/>
      <c r="CX15" s="986"/>
      <c r="CY15" s="986"/>
      <c r="CZ15" s="986"/>
      <c r="DA15" s="986"/>
      <c r="DB15" s="986"/>
      <c r="DC15" s="986"/>
      <c r="DD15" s="986"/>
      <c r="DG15" s="981">
        <f>IF(DN9="","",DN9)</f>
        <v>0</v>
      </c>
      <c r="DH15" s="1066">
        <f>SUM(EE21:EE3154)</f>
        <v>0</v>
      </c>
      <c r="DI15" s="1066"/>
      <c r="DJ15" s="1067" t="str">
        <f>IF(DG15=0,"100%",DH15/DG15)</f>
        <v>100%</v>
      </c>
      <c r="DK15" s="1067"/>
      <c r="DL15" s="1068" t="str">
        <f>IF(D15=0,"100%",(DH15+CH15+BH15+AH15+H15)/D15)</f>
        <v>100%</v>
      </c>
      <c r="DM15" s="1068"/>
      <c r="DN15" s="986"/>
      <c r="DO15" s="986"/>
      <c r="DP15" s="986"/>
      <c r="DQ15" s="986"/>
      <c r="DR15" s="986"/>
      <c r="DS15" s="986"/>
      <c r="DT15" s="986"/>
      <c r="DU15" s="986"/>
      <c r="DV15" s="986"/>
      <c r="DW15" s="986"/>
      <c r="DX15" s="986"/>
      <c r="DY15" s="986"/>
      <c r="DZ15" s="986"/>
      <c r="EA15" s="986"/>
      <c r="EB15" s="986"/>
      <c r="EC15" s="986"/>
      <c r="ED15" s="986"/>
      <c r="EG15" s="981">
        <f>IF(EN9="","",EN9)</f>
        <v>0</v>
      </c>
      <c r="EH15" s="1066">
        <f>SUM(FE21:FE3154)</f>
        <v>0</v>
      </c>
      <c r="EI15" s="1066"/>
      <c r="EJ15" s="1067" t="str">
        <f>IF(EG15=0,"100%",EH15/EG15)</f>
        <v>100%</v>
      </c>
      <c r="EK15" s="1067"/>
      <c r="EL15" s="1068" t="str">
        <f>IF(D15=0,"100%",(EH15+DH15+CH15+BH15+AH15+H15)/D15)</f>
        <v>100%</v>
      </c>
      <c r="EM15" s="1068"/>
      <c r="EN15" s="986"/>
      <c r="EO15" s="986"/>
      <c r="EP15" s="986"/>
      <c r="EQ15" s="986"/>
      <c r="ER15" s="986"/>
      <c r="ES15" s="986"/>
      <c r="ET15" s="986"/>
      <c r="EU15" s="986"/>
      <c r="EV15" s="986"/>
      <c r="EW15" s="986"/>
      <c r="EX15" s="986"/>
      <c r="EY15" s="986"/>
      <c r="EZ15" s="986"/>
      <c r="FA15" s="986"/>
      <c r="FB15" s="986"/>
      <c r="FC15" s="986"/>
      <c r="FD15" s="986"/>
      <c r="FG15" s="981">
        <f>IF(FN9="","",FN9)</f>
        <v>0</v>
      </c>
      <c r="FH15" s="1066">
        <f>SUM(GE21:GE3154)</f>
        <v>0</v>
      </c>
      <c r="FI15" s="1066"/>
      <c r="FJ15" s="1067" t="str">
        <f>IF(FG15=0,"100%",FH15/FG15)</f>
        <v>100%</v>
      </c>
      <c r="FK15" s="1067"/>
      <c r="FL15" s="1068" t="str">
        <f>IF(D15=0,"100%",(FH15+EH15+DH15+CH15+BH15+AH15+H15)/D15)</f>
        <v>100%</v>
      </c>
      <c r="FM15" s="1068"/>
      <c r="FN15" s="986"/>
      <c r="FO15" s="986"/>
      <c r="FP15" s="986"/>
      <c r="FQ15" s="986"/>
      <c r="FR15" s="986"/>
      <c r="FS15" s="986"/>
      <c r="FT15" s="986"/>
      <c r="FU15" s="986"/>
      <c r="FV15" s="986"/>
      <c r="FW15" s="986"/>
      <c r="FX15" s="986"/>
      <c r="FY15" s="986"/>
      <c r="FZ15" s="986"/>
      <c r="GA15" s="986"/>
      <c r="GB15" s="986"/>
      <c r="GC15" s="986"/>
      <c r="GD15" s="986"/>
      <c r="GG15" s="981">
        <f>IF(GN9="","",GN9)</f>
        <v>0</v>
      </c>
      <c r="GH15" s="1066">
        <f>SUM(HE21:HE3154)</f>
        <v>0</v>
      </c>
      <c r="GI15" s="1066"/>
      <c r="GJ15" s="1067" t="str">
        <f>IF(GG15=0,"100%",GH15/GG15)</f>
        <v>100%</v>
      </c>
      <c r="GK15" s="1067"/>
      <c r="GL15" s="1068" t="str">
        <f>IF(D15=0,"100%",(GH15+FH15+EH15+DH15+CH15+BH15+AH15+H15)/D15)</f>
        <v>100%</v>
      </c>
      <c r="GM15" s="1068"/>
      <c r="GN15" s="986"/>
      <c r="GO15" s="986"/>
      <c r="GP15" s="986"/>
      <c r="GQ15" s="986"/>
      <c r="GR15" s="986"/>
      <c r="GS15" s="986"/>
      <c r="GT15" s="986"/>
      <c r="GU15" s="986"/>
      <c r="GV15" s="986"/>
      <c r="GW15" s="986"/>
      <c r="GX15" s="986"/>
      <c r="GY15" s="986"/>
      <c r="GZ15" s="986"/>
      <c r="HA15" s="986"/>
      <c r="HB15" s="986"/>
      <c r="HC15" s="986"/>
      <c r="HD15" s="986"/>
      <c r="HG15" s="981">
        <f>IF(HN9="","",HN9)</f>
        <v>0</v>
      </c>
      <c r="HH15" s="1066">
        <f>SUM(IE21:IE3154)</f>
        <v>0</v>
      </c>
      <c r="HI15" s="1066"/>
      <c r="HJ15" s="1067" t="str">
        <f>IF(HG15=0,"100%",HH15/HG15)</f>
        <v>100%</v>
      </c>
      <c r="HK15" s="1067"/>
      <c r="HL15" s="1068" t="str">
        <f>IF(D15=0,"100%",(HH15+GH15+FH15+EH15+DH15+CH15+BH15+AH15+H15)/D15)</f>
        <v>100%</v>
      </c>
      <c r="HM15" s="1068"/>
      <c r="HN15" s="986"/>
      <c r="HO15" s="986"/>
      <c r="HP15" s="986"/>
      <c r="HQ15" s="986"/>
      <c r="HR15" s="986"/>
      <c r="HS15" s="986"/>
      <c r="HT15" s="986"/>
      <c r="HU15" s="986"/>
      <c r="HV15" s="986"/>
      <c r="HW15" s="986"/>
      <c r="HX15" s="986"/>
      <c r="HY15" s="986"/>
      <c r="HZ15" s="986"/>
      <c r="IA15" s="986"/>
      <c r="IB15" s="986"/>
      <c r="IC15" s="986"/>
      <c r="ID15" s="986"/>
      <c r="IG15" s="981">
        <f>IF(IN9="","",IN9)</f>
        <v>0</v>
      </c>
      <c r="IH15" s="1066">
        <f>SUM(JE21:JE3154)</f>
        <v>0</v>
      </c>
      <c r="II15" s="1066"/>
      <c r="IJ15" s="1067" t="str">
        <f>IF(IG15=0,"100%",IH15/IG15)</f>
        <v>100%</v>
      </c>
      <c r="IK15" s="1067"/>
      <c r="IL15" s="1068" t="str">
        <f>IF(D15=0,"100%",(JG15+IH15+HH15+GH15+FH15+EH15+DH15+CH15+BH15+AH15+H15)/D15)</f>
        <v>100%</v>
      </c>
      <c r="IM15" s="1068"/>
      <c r="IN15" s="986"/>
      <c r="IO15" s="986"/>
      <c r="IP15" s="986"/>
      <c r="IQ15" s="986"/>
      <c r="IR15" s="986"/>
      <c r="IS15" s="986"/>
      <c r="IT15" s="986"/>
      <c r="IU15" s="986"/>
      <c r="IV15" s="810"/>
      <c r="IW15" s="986"/>
      <c r="IX15" s="986"/>
      <c r="IY15" s="986"/>
      <c r="IZ15" s="986"/>
      <c r="JA15" s="986"/>
      <c r="JB15" s="986"/>
      <c r="JC15" s="986"/>
      <c r="JD15" s="986"/>
      <c r="JG15" s="981">
        <f>IF(JN9="","",JN9)</f>
        <v>0</v>
      </c>
      <c r="JH15" s="1066">
        <f>SUM(KE21:KE3154)</f>
        <v>0</v>
      </c>
      <c r="JI15" s="1066"/>
      <c r="JJ15" s="1067" t="str">
        <f>IF(JG15=0,"100%",JH15/JG15)</f>
        <v>100%</v>
      </c>
      <c r="JK15" s="1067"/>
      <c r="JL15" s="1068" t="str">
        <f>IF(D15=0,"100%",(JH15+IH15+HH15+GH15+FH15+EH15+DH15+CH15+BH15+AH15+H15)/D15)</f>
        <v>100%</v>
      </c>
      <c r="JM15" s="1068"/>
      <c r="JN15" s="986"/>
      <c r="JO15" s="986"/>
      <c r="JP15" s="986"/>
      <c r="JQ15" s="986"/>
      <c r="JR15" s="986"/>
      <c r="JS15" s="986"/>
      <c r="JT15" s="986"/>
      <c r="JU15" s="986"/>
      <c r="JV15" s="986"/>
      <c r="JW15" s="986"/>
      <c r="JX15" s="986"/>
      <c r="JY15" s="986"/>
      <c r="JZ15" s="986"/>
      <c r="KA15" s="986"/>
      <c r="KB15" s="986"/>
      <c r="KC15" s="986"/>
      <c r="KD15" s="986"/>
    </row>
    <row r="16" spans="1:290" ht="3" customHeight="1">
      <c r="B16" s="986"/>
      <c r="D16" s="986"/>
      <c r="E16" s="986"/>
      <c r="F16" s="986"/>
      <c r="H16" s="986"/>
      <c r="I16" s="986"/>
      <c r="J16" s="986"/>
      <c r="K16" s="986"/>
      <c r="L16" s="986"/>
      <c r="M16" s="986"/>
      <c r="N16" s="986"/>
      <c r="O16" s="986"/>
      <c r="P16" s="986"/>
      <c r="Q16" s="986"/>
      <c r="R16" s="986"/>
      <c r="S16" s="986"/>
      <c r="T16" s="986"/>
      <c r="U16" s="986"/>
      <c r="V16" s="986"/>
      <c r="W16" s="986"/>
      <c r="X16" s="986"/>
      <c r="Y16" s="986"/>
      <c r="Z16" s="986"/>
      <c r="AA16" s="986"/>
      <c r="AB16" s="986"/>
      <c r="AC16" s="986"/>
      <c r="AD16" s="986"/>
      <c r="AH16" s="986"/>
      <c r="AI16" s="986"/>
      <c r="AJ16" s="986"/>
      <c r="AK16" s="986"/>
      <c r="AL16" s="986"/>
      <c r="AM16" s="986"/>
      <c r="AN16" s="986"/>
      <c r="AO16" s="986"/>
      <c r="AP16" s="986"/>
      <c r="AQ16" s="986"/>
      <c r="AR16" s="986"/>
      <c r="AS16" s="986"/>
      <c r="AT16" s="986"/>
      <c r="AU16" s="986"/>
      <c r="AV16" s="986"/>
      <c r="AW16" s="986"/>
      <c r="AX16" s="986"/>
      <c r="AY16" s="986"/>
      <c r="AZ16" s="986"/>
      <c r="BA16" s="986"/>
      <c r="BB16" s="986"/>
      <c r="BC16" s="986"/>
      <c r="BD16" s="986"/>
      <c r="BH16" s="986"/>
      <c r="BI16" s="986"/>
      <c r="BJ16" s="986"/>
      <c r="BK16" s="986"/>
      <c r="BL16" s="986"/>
      <c r="BM16" s="986"/>
      <c r="BN16" s="986"/>
      <c r="BO16" s="986"/>
      <c r="BP16" s="986"/>
      <c r="BQ16" s="986"/>
      <c r="BR16" s="986"/>
      <c r="BS16" s="986"/>
      <c r="BT16" s="986"/>
      <c r="BU16" s="986"/>
      <c r="BV16" s="986"/>
      <c r="BW16" s="986"/>
      <c r="BX16" s="986"/>
      <c r="BY16" s="986"/>
      <c r="BZ16" s="986"/>
      <c r="CA16" s="986"/>
      <c r="CB16" s="986"/>
      <c r="CC16" s="986"/>
      <c r="CD16" s="986"/>
      <c r="CH16" s="986"/>
      <c r="CI16" s="986"/>
      <c r="CJ16" s="986"/>
      <c r="CK16" s="986"/>
      <c r="CL16" s="986"/>
      <c r="CM16" s="986"/>
      <c r="CN16" s="986"/>
      <c r="CO16" s="986"/>
      <c r="CP16" s="986"/>
      <c r="CQ16" s="986"/>
      <c r="CR16" s="986"/>
      <c r="CS16" s="986"/>
      <c r="CT16" s="986"/>
      <c r="CU16" s="986"/>
      <c r="CV16" s="986"/>
      <c r="CW16" s="986"/>
      <c r="CX16" s="986"/>
      <c r="CY16" s="986"/>
      <c r="CZ16" s="986"/>
      <c r="DA16" s="986"/>
      <c r="DB16" s="986"/>
      <c r="DC16" s="986"/>
      <c r="DD16" s="986"/>
      <c r="DH16" s="986"/>
      <c r="DI16" s="986"/>
      <c r="DJ16" s="986"/>
      <c r="DK16" s="986"/>
      <c r="DL16" s="986"/>
      <c r="DM16" s="986"/>
      <c r="DN16" s="986"/>
      <c r="DO16" s="986"/>
      <c r="DP16" s="986"/>
      <c r="DQ16" s="986"/>
      <c r="DR16" s="986"/>
      <c r="DS16" s="986"/>
      <c r="DT16" s="986"/>
      <c r="DU16" s="986"/>
      <c r="DV16" s="986"/>
      <c r="DW16" s="986"/>
      <c r="DX16" s="986"/>
      <c r="DY16" s="986"/>
      <c r="DZ16" s="986"/>
      <c r="EA16" s="986"/>
      <c r="EB16" s="986"/>
      <c r="EC16" s="986"/>
      <c r="ED16" s="986"/>
      <c r="EH16" s="986"/>
      <c r="EI16" s="986"/>
      <c r="EJ16" s="986"/>
      <c r="EK16" s="986"/>
      <c r="EL16" s="986"/>
      <c r="EM16" s="986"/>
      <c r="EN16" s="986"/>
      <c r="EO16" s="986"/>
      <c r="EP16" s="986"/>
      <c r="EQ16" s="986"/>
      <c r="ER16" s="986"/>
      <c r="ES16" s="986"/>
      <c r="ET16" s="986"/>
      <c r="EU16" s="986"/>
      <c r="EV16" s="986"/>
      <c r="EW16" s="986"/>
      <c r="EX16" s="986"/>
      <c r="EY16" s="986"/>
      <c r="EZ16" s="986"/>
      <c r="FA16" s="986"/>
      <c r="FB16" s="986"/>
      <c r="FC16" s="986"/>
      <c r="FD16" s="986"/>
      <c r="FH16" s="986"/>
      <c r="FI16" s="986"/>
      <c r="FJ16" s="986"/>
      <c r="FK16" s="986"/>
      <c r="FL16" s="986"/>
      <c r="FM16" s="986"/>
      <c r="FN16" s="986"/>
      <c r="FO16" s="986"/>
      <c r="FP16" s="986"/>
      <c r="FQ16" s="986"/>
      <c r="FR16" s="986"/>
      <c r="FS16" s="986"/>
      <c r="FT16" s="986"/>
      <c r="FU16" s="986"/>
      <c r="FV16" s="986"/>
      <c r="FW16" s="986"/>
      <c r="FX16" s="986"/>
      <c r="FY16" s="986"/>
      <c r="FZ16" s="986"/>
      <c r="GA16" s="986"/>
      <c r="GB16" s="986"/>
      <c r="GC16" s="986"/>
      <c r="GD16" s="986"/>
      <c r="GH16" s="986"/>
      <c r="GI16" s="986"/>
      <c r="GJ16" s="986"/>
      <c r="GK16" s="986"/>
      <c r="GL16" s="986"/>
      <c r="GM16" s="986"/>
      <c r="GN16" s="986"/>
      <c r="GO16" s="986"/>
      <c r="GP16" s="986"/>
      <c r="GQ16" s="986"/>
      <c r="GR16" s="986"/>
      <c r="GS16" s="986"/>
      <c r="GT16" s="986"/>
      <c r="GU16" s="986"/>
      <c r="GV16" s="986"/>
      <c r="GW16" s="986"/>
      <c r="GX16" s="986"/>
      <c r="GY16" s="986"/>
      <c r="GZ16" s="986"/>
      <c r="HA16" s="986"/>
      <c r="HB16" s="986"/>
      <c r="HC16" s="986"/>
      <c r="HD16" s="986"/>
      <c r="HH16" s="986"/>
      <c r="HI16" s="986"/>
      <c r="HJ16" s="986"/>
      <c r="HK16" s="986"/>
      <c r="HL16" s="986"/>
      <c r="HM16" s="986"/>
      <c r="HN16" s="986"/>
      <c r="HO16" s="986"/>
      <c r="HP16" s="986"/>
      <c r="HQ16" s="986"/>
      <c r="HR16" s="986"/>
      <c r="HS16" s="986"/>
      <c r="HT16" s="986"/>
      <c r="HU16" s="986"/>
      <c r="HV16" s="986"/>
      <c r="HW16" s="986"/>
      <c r="HX16" s="986"/>
      <c r="HY16" s="986"/>
      <c r="HZ16" s="986"/>
      <c r="IA16" s="986"/>
      <c r="IB16" s="986"/>
      <c r="IC16" s="986"/>
      <c r="ID16" s="986"/>
      <c r="IH16" s="986"/>
      <c r="II16" s="986"/>
      <c r="IJ16" s="986"/>
      <c r="IK16" s="986"/>
      <c r="IL16" s="986"/>
      <c r="IM16" s="986"/>
      <c r="IN16" s="986"/>
      <c r="IO16" s="986"/>
      <c r="IP16" s="986"/>
      <c r="IQ16" s="986"/>
      <c r="IR16" s="986"/>
      <c r="IS16" s="986"/>
      <c r="IT16" s="986"/>
      <c r="IU16" s="986"/>
      <c r="IV16" s="986"/>
      <c r="IW16" s="986"/>
      <c r="IX16" s="986"/>
      <c r="IY16" s="986"/>
      <c r="IZ16" s="986"/>
      <c r="JA16" s="986"/>
      <c r="JB16" s="986"/>
      <c r="JC16" s="986"/>
      <c r="JD16" s="986"/>
      <c r="JH16" s="986"/>
      <c r="JI16" s="986"/>
      <c r="JJ16" s="986"/>
      <c r="JK16" s="986"/>
      <c r="JL16" s="986"/>
      <c r="JM16" s="986"/>
      <c r="JN16" s="986"/>
      <c r="JO16" s="986"/>
      <c r="JP16" s="986"/>
      <c r="JQ16" s="986"/>
      <c r="JR16" s="986"/>
      <c r="JS16" s="986"/>
      <c r="JT16" s="986"/>
      <c r="JU16" s="986"/>
      <c r="JV16" s="986"/>
      <c r="JW16" s="986"/>
      <c r="JX16" s="986"/>
      <c r="JY16" s="986"/>
      <c r="JZ16" s="986"/>
      <c r="KA16" s="986"/>
      <c r="KB16" s="986"/>
      <c r="KC16" s="986"/>
      <c r="KD16" s="986"/>
    </row>
    <row r="17" spans="1:291" ht="11.25" customHeight="1">
      <c r="B17" s="309" t="s">
        <v>392</v>
      </c>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309"/>
      <c r="AG17" s="309"/>
      <c r="AH17" s="309"/>
      <c r="AI17" s="309"/>
      <c r="AJ17" s="309"/>
      <c r="AK17" s="309"/>
      <c r="AL17" s="309"/>
      <c r="AM17" s="309"/>
      <c r="AN17" s="309"/>
      <c r="AO17" s="309"/>
      <c r="AP17" s="309"/>
      <c r="AQ17" s="309"/>
      <c r="AR17" s="309"/>
      <c r="AS17" s="309"/>
      <c r="AT17" s="309"/>
      <c r="AU17" s="309"/>
      <c r="AV17" s="309"/>
      <c r="AW17" s="309"/>
      <c r="AX17" s="309"/>
      <c r="AY17" s="309"/>
      <c r="AZ17" s="309"/>
      <c r="BA17" s="309"/>
      <c r="BB17" s="309"/>
      <c r="BC17" s="309"/>
      <c r="BD17" s="309"/>
      <c r="BE17" s="309"/>
      <c r="BF17" s="309"/>
      <c r="BG17" s="309"/>
      <c r="BH17" s="309"/>
      <c r="BI17" s="309"/>
      <c r="BJ17" s="309"/>
      <c r="BK17" s="309"/>
      <c r="BL17" s="309"/>
      <c r="BM17" s="309"/>
      <c r="BN17" s="309"/>
      <c r="BO17" s="309"/>
      <c r="BP17" s="309"/>
      <c r="BQ17" s="309"/>
      <c r="BR17" s="309"/>
      <c r="BS17" s="309"/>
      <c r="BT17" s="309"/>
      <c r="BU17" s="309"/>
      <c r="BV17" s="309"/>
      <c r="BW17" s="309"/>
      <c r="BX17" s="309"/>
      <c r="BY17" s="309"/>
      <c r="BZ17" s="309"/>
      <c r="CA17" s="309"/>
      <c r="CB17" s="309"/>
      <c r="CC17" s="309"/>
      <c r="CD17" s="309"/>
      <c r="CE17" s="309"/>
      <c r="CF17" s="309"/>
      <c r="CG17" s="309"/>
      <c r="CH17" s="309"/>
      <c r="CI17" s="309"/>
      <c r="CJ17" s="309"/>
      <c r="CK17" s="309"/>
      <c r="CL17" s="309"/>
      <c r="CM17" s="309"/>
      <c r="CN17" s="309"/>
      <c r="CO17" s="309"/>
      <c r="CP17" s="309"/>
      <c r="CQ17" s="309"/>
      <c r="CR17" s="309"/>
      <c r="CS17" s="309"/>
      <c r="CT17" s="309"/>
      <c r="CU17" s="309"/>
      <c r="CV17" s="309"/>
      <c r="CW17" s="309"/>
      <c r="CX17" s="309"/>
      <c r="CY17" s="309"/>
      <c r="CZ17" s="309"/>
      <c r="DA17" s="309"/>
      <c r="DB17" s="309"/>
      <c r="DC17" s="309"/>
      <c r="DD17" s="309"/>
      <c r="DE17" s="309"/>
      <c r="DF17" s="309"/>
      <c r="DG17" s="309"/>
      <c r="DH17" s="309"/>
      <c r="DI17" s="309"/>
      <c r="DJ17" s="309"/>
      <c r="DK17" s="309"/>
      <c r="DL17" s="309"/>
      <c r="DM17" s="309"/>
      <c r="DN17" s="309"/>
      <c r="DO17" s="309"/>
      <c r="DP17" s="309"/>
      <c r="DQ17" s="309"/>
      <c r="DR17" s="309"/>
      <c r="DS17" s="309"/>
      <c r="DT17" s="309"/>
      <c r="DU17" s="309"/>
      <c r="DV17" s="309"/>
      <c r="DW17" s="309"/>
      <c r="DX17" s="309"/>
      <c r="DY17" s="309"/>
      <c r="DZ17" s="309"/>
      <c r="EA17" s="309"/>
      <c r="EB17" s="309"/>
      <c r="EC17" s="309"/>
      <c r="ED17" s="309"/>
      <c r="EE17" s="309"/>
      <c r="EF17" s="309"/>
      <c r="EG17" s="309"/>
      <c r="EH17" s="309"/>
      <c r="EI17" s="309"/>
      <c r="EJ17" s="309"/>
      <c r="EK17" s="309"/>
      <c r="EL17" s="309"/>
      <c r="EM17" s="309"/>
      <c r="EN17" s="309"/>
      <c r="EO17" s="309"/>
      <c r="EP17" s="309"/>
      <c r="EQ17" s="309"/>
      <c r="ER17" s="309"/>
      <c r="ES17" s="309"/>
      <c r="ET17" s="309"/>
      <c r="EU17" s="309"/>
      <c r="EV17" s="309"/>
      <c r="EW17" s="309"/>
      <c r="EX17" s="309"/>
      <c r="EY17" s="309"/>
      <c r="EZ17" s="309"/>
      <c r="FA17" s="309"/>
      <c r="FB17" s="309"/>
      <c r="FC17" s="309"/>
      <c r="FD17" s="309"/>
      <c r="FE17" s="309"/>
      <c r="FF17" s="309"/>
      <c r="FG17" s="309"/>
      <c r="FH17" s="309"/>
      <c r="FI17" s="309"/>
      <c r="FJ17" s="309"/>
      <c r="FK17" s="309"/>
      <c r="FL17" s="309"/>
      <c r="FM17" s="309"/>
      <c r="FN17" s="309"/>
      <c r="FO17" s="309"/>
      <c r="FP17" s="309"/>
      <c r="FQ17" s="309"/>
      <c r="FR17" s="309"/>
      <c r="FS17" s="309"/>
      <c r="FT17" s="309"/>
      <c r="FU17" s="309"/>
      <c r="FV17" s="309"/>
      <c r="FW17" s="309"/>
      <c r="FX17" s="309"/>
      <c r="FY17" s="309"/>
      <c r="FZ17" s="309"/>
      <c r="GA17" s="309"/>
      <c r="GB17" s="309"/>
      <c r="GC17" s="309"/>
      <c r="GD17" s="309"/>
      <c r="GE17" s="309"/>
      <c r="GF17" s="309"/>
      <c r="GG17" s="309"/>
      <c r="GH17" s="309"/>
      <c r="GI17" s="309"/>
      <c r="GJ17" s="309"/>
      <c r="GK17" s="309"/>
      <c r="GL17" s="309"/>
      <c r="GM17" s="309"/>
      <c r="GN17" s="309"/>
      <c r="GO17" s="309"/>
      <c r="GP17" s="309"/>
      <c r="GQ17" s="309"/>
      <c r="GR17" s="309"/>
      <c r="GS17" s="309"/>
      <c r="GT17" s="309"/>
      <c r="GU17" s="309"/>
      <c r="GV17" s="309"/>
      <c r="GW17" s="309"/>
      <c r="GX17" s="309"/>
      <c r="GY17" s="309"/>
      <c r="GZ17" s="309"/>
      <c r="HA17" s="309"/>
      <c r="HB17" s="309"/>
      <c r="HC17" s="309"/>
      <c r="HD17" s="309"/>
      <c r="HE17" s="309"/>
      <c r="HF17" s="309"/>
      <c r="HG17" s="309"/>
      <c r="HH17" s="309"/>
      <c r="HI17" s="309"/>
      <c r="HJ17" s="309"/>
      <c r="HK17" s="309"/>
      <c r="HL17" s="309"/>
      <c r="HM17" s="309"/>
      <c r="HN17" s="309"/>
      <c r="HO17" s="309"/>
      <c r="HP17" s="309"/>
      <c r="HQ17" s="309"/>
      <c r="HR17" s="309"/>
      <c r="HS17" s="309"/>
      <c r="HT17" s="309"/>
      <c r="HU17" s="309"/>
      <c r="HV17" s="309"/>
      <c r="HW17" s="309"/>
      <c r="HX17" s="309"/>
      <c r="HY17" s="309"/>
      <c r="HZ17" s="309"/>
      <c r="IA17" s="309"/>
      <c r="IB17" s="309"/>
      <c r="IC17" s="309"/>
      <c r="ID17" s="309"/>
      <c r="IE17" s="309"/>
      <c r="IF17" s="309"/>
      <c r="IG17" s="309"/>
      <c r="IH17" s="309"/>
      <c r="II17" s="309"/>
      <c r="IJ17" s="309"/>
      <c r="IK17" s="309"/>
      <c r="IL17" s="309"/>
      <c r="IM17" s="309"/>
      <c r="IN17" s="309"/>
      <c r="IO17" s="309"/>
      <c r="IP17" s="309"/>
      <c r="IQ17" s="309"/>
      <c r="IR17" s="309"/>
      <c r="IS17" s="309"/>
      <c r="IT17" s="309"/>
      <c r="IU17" s="309"/>
      <c r="IV17" s="309"/>
      <c r="IW17" s="309"/>
      <c r="IX17" s="309"/>
      <c r="IY17" s="309"/>
      <c r="IZ17" s="309"/>
      <c r="JA17" s="309"/>
      <c r="JB17" s="309"/>
      <c r="JC17" s="309"/>
      <c r="JD17" s="309"/>
      <c r="JE17" s="309"/>
      <c r="JG17" s="309"/>
      <c r="JH17" s="309"/>
      <c r="JI17" s="309"/>
      <c r="JJ17" s="309"/>
      <c r="JK17" s="309"/>
      <c r="JL17" s="309"/>
      <c r="JM17" s="309"/>
      <c r="JN17" s="309"/>
      <c r="JO17" s="309"/>
      <c r="JP17" s="309"/>
      <c r="JQ17" s="309"/>
      <c r="JR17" s="309"/>
      <c r="JS17" s="309"/>
      <c r="JT17" s="309"/>
      <c r="JU17" s="309"/>
      <c r="JV17" s="309"/>
      <c r="JW17" s="309"/>
      <c r="JX17" s="309"/>
      <c r="JY17" s="309"/>
      <c r="JZ17" s="309"/>
      <c r="KA17" s="309"/>
      <c r="KB17" s="309"/>
      <c r="KC17" s="309"/>
      <c r="KD17" s="309"/>
      <c r="KE17" s="309"/>
    </row>
    <row r="18" spans="1:291" ht="22.5" customHeight="1">
      <c r="B18" s="1133" t="s">
        <v>5</v>
      </c>
      <c r="C18" s="1134" t="s">
        <v>393</v>
      </c>
      <c r="D18" s="1137" t="s">
        <v>394</v>
      </c>
      <c r="E18" s="1140" t="s">
        <v>395</v>
      </c>
      <c r="F18" s="1140" t="s">
        <v>396</v>
      </c>
      <c r="G18" s="1065" t="s">
        <v>366</v>
      </c>
      <c r="H18" s="1050" t="str">
        <f>CONCATENATE("MES: ",TEXT(G12,"mmmm"))</f>
        <v>MES: Marzo</v>
      </c>
      <c r="I18" s="1051"/>
      <c r="J18" s="1051"/>
      <c r="K18" s="1051"/>
      <c r="L18" s="1051"/>
      <c r="M18" s="1051"/>
      <c r="N18" s="1051"/>
      <c r="O18" s="1051"/>
      <c r="P18" s="1051"/>
      <c r="Q18" s="1051"/>
      <c r="R18" s="1051"/>
      <c r="S18" s="1051"/>
      <c r="T18" s="1051"/>
      <c r="U18" s="1051"/>
      <c r="V18" s="1051"/>
      <c r="W18" s="1051"/>
      <c r="X18" s="1051"/>
      <c r="Y18" s="1051"/>
      <c r="Z18" s="1051"/>
      <c r="AA18" s="1051"/>
      <c r="AB18" s="1051"/>
      <c r="AC18" s="1051"/>
      <c r="AD18" s="1052"/>
      <c r="AE18" s="1069" t="s">
        <v>397</v>
      </c>
      <c r="AG18" s="1065" t="s">
        <v>366</v>
      </c>
      <c r="AH18" s="1050" t="str">
        <f>CONCATENATE("MES: ",TEXT(AG12,"mmmm"))</f>
        <v>MES: Abril</v>
      </c>
      <c r="AI18" s="1051"/>
      <c r="AJ18" s="1051"/>
      <c r="AK18" s="1051"/>
      <c r="AL18" s="1051"/>
      <c r="AM18" s="1051"/>
      <c r="AN18" s="1051"/>
      <c r="AO18" s="1051"/>
      <c r="AP18" s="1051"/>
      <c r="AQ18" s="1051"/>
      <c r="AR18" s="1051"/>
      <c r="AS18" s="1051"/>
      <c r="AT18" s="1051"/>
      <c r="AU18" s="1051"/>
      <c r="AV18" s="1051"/>
      <c r="AW18" s="1051"/>
      <c r="AX18" s="1051"/>
      <c r="AY18" s="1051"/>
      <c r="AZ18" s="1051"/>
      <c r="BA18" s="1051"/>
      <c r="BB18" s="1051"/>
      <c r="BC18" s="1051"/>
      <c r="BD18" s="1052"/>
      <c r="BE18" s="1069" t="s">
        <v>397</v>
      </c>
      <c r="BG18" s="1065" t="s">
        <v>366</v>
      </c>
      <c r="BH18" s="1050" t="str">
        <f>CONCATENATE("MES: ",TEXT(BG12,"mmmm"))</f>
        <v>MES: Mayo</v>
      </c>
      <c r="BI18" s="1051"/>
      <c r="BJ18" s="1051"/>
      <c r="BK18" s="1051"/>
      <c r="BL18" s="1051"/>
      <c r="BM18" s="1051"/>
      <c r="BN18" s="1051"/>
      <c r="BO18" s="1051"/>
      <c r="BP18" s="1051"/>
      <c r="BQ18" s="1051"/>
      <c r="BR18" s="1051"/>
      <c r="BS18" s="1051"/>
      <c r="BT18" s="1051"/>
      <c r="BU18" s="1051"/>
      <c r="BV18" s="1051"/>
      <c r="BW18" s="1051"/>
      <c r="BX18" s="1051"/>
      <c r="BY18" s="1051"/>
      <c r="BZ18" s="1051"/>
      <c r="CA18" s="1051"/>
      <c r="CB18" s="1051"/>
      <c r="CC18" s="1051"/>
      <c r="CD18" s="1052"/>
      <c r="CE18" s="1069" t="s">
        <v>397</v>
      </c>
      <c r="CG18" s="1065" t="s">
        <v>366</v>
      </c>
      <c r="CH18" s="1050" t="str">
        <f>CONCATENATE("MES: ",TEXT(CG12,"mmmm"))</f>
        <v>MES: Junio</v>
      </c>
      <c r="CI18" s="1051"/>
      <c r="CJ18" s="1051"/>
      <c r="CK18" s="1051"/>
      <c r="CL18" s="1051"/>
      <c r="CM18" s="1051"/>
      <c r="CN18" s="1051"/>
      <c r="CO18" s="1051"/>
      <c r="CP18" s="1051"/>
      <c r="CQ18" s="1051"/>
      <c r="CR18" s="1051"/>
      <c r="CS18" s="1051"/>
      <c r="CT18" s="1051"/>
      <c r="CU18" s="1051"/>
      <c r="CV18" s="1051"/>
      <c r="CW18" s="1051"/>
      <c r="CX18" s="1051"/>
      <c r="CY18" s="1051"/>
      <c r="CZ18" s="1051"/>
      <c r="DA18" s="1051"/>
      <c r="DB18" s="1051"/>
      <c r="DC18" s="1051"/>
      <c r="DD18" s="1052"/>
      <c r="DE18" s="1069" t="s">
        <v>397</v>
      </c>
      <c r="DG18" s="1065" t="s">
        <v>366</v>
      </c>
      <c r="DH18" s="1050" t="str">
        <f>CONCATENATE("MES: ",TEXT(DG12,"mmmm"))</f>
        <v>MES: Julio</v>
      </c>
      <c r="DI18" s="1051"/>
      <c r="DJ18" s="1051"/>
      <c r="DK18" s="1051"/>
      <c r="DL18" s="1051"/>
      <c r="DM18" s="1051"/>
      <c r="DN18" s="1051"/>
      <c r="DO18" s="1051"/>
      <c r="DP18" s="1051"/>
      <c r="DQ18" s="1051"/>
      <c r="DR18" s="1051"/>
      <c r="DS18" s="1051"/>
      <c r="DT18" s="1051"/>
      <c r="DU18" s="1051"/>
      <c r="DV18" s="1051"/>
      <c r="DW18" s="1051"/>
      <c r="DX18" s="1051"/>
      <c r="DY18" s="1051"/>
      <c r="DZ18" s="1051"/>
      <c r="EA18" s="1051"/>
      <c r="EB18" s="1051"/>
      <c r="EC18" s="1051"/>
      <c r="ED18" s="1052"/>
      <c r="EE18" s="1069" t="s">
        <v>397</v>
      </c>
      <c r="EG18" s="1065" t="s">
        <v>366</v>
      </c>
      <c r="EH18" s="1050" t="str">
        <f>CONCATENATE("MES: ",TEXT(EG12,"mmmm"))</f>
        <v>MES: Agosto</v>
      </c>
      <c r="EI18" s="1051"/>
      <c r="EJ18" s="1051"/>
      <c r="EK18" s="1051"/>
      <c r="EL18" s="1051"/>
      <c r="EM18" s="1051"/>
      <c r="EN18" s="1051"/>
      <c r="EO18" s="1051"/>
      <c r="EP18" s="1051"/>
      <c r="EQ18" s="1051"/>
      <c r="ER18" s="1051"/>
      <c r="ES18" s="1051"/>
      <c r="ET18" s="1051"/>
      <c r="EU18" s="1051"/>
      <c r="EV18" s="1051"/>
      <c r="EW18" s="1051"/>
      <c r="EX18" s="1051"/>
      <c r="EY18" s="1051"/>
      <c r="EZ18" s="1051"/>
      <c r="FA18" s="1051"/>
      <c r="FB18" s="1051"/>
      <c r="FC18" s="1051"/>
      <c r="FD18" s="1052"/>
      <c r="FE18" s="1069" t="s">
        <v>397</v>
      </c>
      <c r="FG18" s="1065" t="s">
        <v>366</v>
      </c>
      <c r="FH18" s="1050" t="str">
        <f>CONCATENATE("MES: ",TEXT(FG12,"mmmm"))</f>
        <v>MES: Setiembre</v>
      </c>
      <c r="FI18" s="1051"/>
      <c r="FJ18" s="1051"/>
      <c r="FK18" s="1051"/>
      <c r="FL18" s="1051"/>
      <c r="FM18" s="1051"/>
      <c r="FN18" s="1051"/>
      <c r="FO18" s="1051"/>
      <c r="FP18" s="1051"/>
      <c r="FQ18" s="1051"/>
      <c r="FR18" s="1051"/>
      <c r="FS18" s="1051"/>
      <c r="FT18" s="1051"/>
      <c r="FU18" s="1051"/>
      <c r="FV18" s="1051"/>
      <c r="FW18" s="1051"/>
      <c r="FX18" s="1051"/>
      <c r="FY18" s="1051"/>
      <c r="FZ18" s="1051"/>
      <c r="GA18" s="1051"/>
      <c r="GB18" s="1051"/>
      <c r="GC18" s="1051"/>
      <c r="GD18" s="1052"/>
      <c r="GE18" s="1069" t="s">
        <v>397</v>
      </c>
      <c r="GG18" s="1065" t="s">
        <v>366</v>
      </c>
      <c r="GH18" s="1050" t="str">
        <f>CONCATENATE("MES: ",TEXT(GG12,"mmmm"))</f>
        <v>MES: Octubre</v>
      </c>
      <c r="GI18" s="1051"/>
      <c r="GJ18" s="1051"/>
      <c r="GK18" s="1051"/>
      <c r="GL18" s="1051"/>
      <c r="GM18" s="1051"/>
      <c r="GN18" s="1051"/>
      <c r="GO18" s="1051"/>
      <c r="GP18" s="1051"/>
      <c r="GQ18" s="1051"/>
      <c r="GR18" s="1051"/>
      <c r="GS18" s="1051"/>
      <c r="GT18" s="1051"/>
      <c r="GU18" s="1051"/>
      <c r="GV18" s="1051"/>
      <c r="GW18" s="1051"/>
      <c r="GX18" s="1051"/>
      <c r="GY18" s="1051"/>
      <c r="GZ18" s="1051"/>
      <c r="HA18" s="1051"/>
      <c r="HB18" s="1051"/>
      <c r="HC18" s="1051"/>
      <c r="HD18" s="1052"/>
      <c r="HE18" s="1069" t="s">
        <v>397</v>
      </c>
      <c r="HG18" s="1065" t="s">
        <v>366</v>
      </c>
      <c r="HH18" s="1050" t="str">
        <f>CONCATENATE("MES: ",TEXT(HG12,"mmmm"))</f>
        <v>MES: Noviembre</v>
      </c>
      <c r="HI18" s="1051"/>
      <c r="HJ18" s="1051"/>
      <c r="HK18" s="1051"/>
      <c r="HL18" s="1051"/>
      <c r="HM18" s="1051"/>
      <c r="HN18" s="1051"/>
      <c r="HO18" s="1051"/>
      <c r="HP18" s="1051"/>
      <c r="HQ18" s="1051"/>
      <c r="HR18" s="1051"/>
      <c r="HS18" s="1051"/>
      <c r="HT18" s="1051"/>
      <c r="HU18" s="1051"/>
      <c r="HV18" s="1051"/>
      <c r="HW18" s="1051"/>
      <c r="HX18" s="1051"/>
      <c r="HY18" s="1051"/>
      <c r="HZ18" s="1051"/>
      <c r="IA18" s="1051"/>
      <c r="IB18" s="1051"/>
      <c r="IC18" s="1051"/>
      <c r="ID18" s="1052"/>
      <c r="IE18" s="1069" t="s">
        <v>397</v>
      </c>
      <c r="IG18" s="1065" t="s">
        <v>366</v>
      </c>
      <c r="IH18" s="1050" t="str">
        <f>CONCATENATE("MES: ",TEXT(IG12,"mmmm"))</f>
        <v>MES: Diciembre</v>
      </c>
      <c r="II18" s="1051"/>
      <c r="IJ18" s="1051"/>
      <c r="IK18" s="1051"/>
      <c r="IL18" s="1051"/>
      <c r="IM18" s="1051"/>
      <c r="IN18" s="1051"/>
      <c r="IO18" s="1051"/>
      <c r="IP18" s="1051"/>
      <c r="IQ18" s="1051"/>
      <c r="IR18" s="1051"/>
      <c r="IS18" s="1051"/>
      <c r="IT18" s="1051"/>
      <c r="IU18" s="1051"/>
      <c r="IV18" s="1051"/>
      <c r="IW18" s="1051"/>
      <c r="IX18" s="1051"/>
      <c r="IY18" s="1051"/>
      <c r="IZ18" s="1051"/>
      <c r="JA18" s="1051"/>
      <c r="JB18" s="1051"/>
      <c r="JC18" s="1051"/>
      <c r="JD18" s="1052"/>
      <c r="JE18" s="1069" t="s">
        <v>397</v>
      </c>
      <c r="JG18" s="1065" t="s">
        <v>366</v>
      </c>
      <c r="JH18" s="1050" t="str">
        <f>CONCATENATE("MES: ",TEXT(JG12,"mmmm"))</f>
        <v>MES: Enero</v>
      </c>
      <c r="JI18" s="1051"/>
      <c r="JJ18" s="1051"/>
      <c r="JK18" s="1051"/>
      <c r="JL18" s="1051"/>
      <c r="JM18" s="1051"/>
      <c r="JN18" s="1051"/>
      <c r="JO18" s="1051"/>
      <c r="JP18" s="1051"/>
      <c r="JQ18" s="1051"/>
      <c r="JR18" s="1051"/>
      <c r="JS18" s="1051"/>
      <c r="JT18" s="1051"/>
      <c r="JU18" s="1051"/>
      <c r="JV18" s="1051"/>
      <c r="JW18" s="1051"/>
      <c r="JX18" s="1051"/>
      <c r="JY18" s="1051"/>
      <c r="JZ18" s="1051"/>
      <c r="KA18" s="1051"/>
      <c r="KB18" s="1051"/>
      <c r="KC18" s="1051"/>
      <c r="KD18" s="1052"/>
      <c r="KE18" s="1069" t="s">
        <v>397</v>
      </c>
    </row>
    <row r="19" spans="1:291" ht="24.75" customHeight="1">
      <c r="B19" s="1133"/>
      <c r="C19" s="1135"/>
      <c r="D19" s="1138"/>
      <c r="E19" s="1140"/>
      <c r="F19" s="1140"/>
      <c r="G19" s="1065"/>
      <c r="H19" s="1070" t="s">
        <v>398</v>
      </c>
      <c r="I19" s="1070"/>
      <c r="J19" s="1070"/>
      <c r="K19" s="1070"/>
      <c r="L19" s="1070"/>
      <c r="M19" s="1070"/>
      <c r="N19" s="1070"/>
      <c r="O19" s="1070"/>
      <c r="P19" s="1070"/>
      <c r="Q19" s="1070"/>
      <c r="R19" s="1070"/>
      <c r="S19" s="1070"/>
      <c r="T19" s="1070"/>
      <c r="U19" s="1070"/>
      <c r="V19" s="1070"/>
      <c r="W19" s="1070"/>
      <c r="X19" s="1070"/>
      <c r="Y19" s="1070"/>
      <c r="Z19" s="1070"/>
      <c r="AA19" s="1070"/>
      <c r="AB19" s="1070"/>
      <c r="AC19" s="1070"/>
      <c r="AD19" s="1070"/>
      <c r="AE19" s="1069"/>
      <c r="AG19" s="1065"/>
      <c r="AH19" s="1070" t="s">
        <v>398</v>
      </c>
      <c r="AI19" s="1070"/>
      <c r="AJ19" s="1070"/>
      <c r="AK19" s="1070"/>
      <c r="AL19" s="1070"/>
      <c r="AM19" s="1070"/>
      <c r="AN19" s="1070"/>
      <c r="AO19" s="1070"/>
      <c r="AP19" s="1070"/>
      <c r="AQ19" s="1070"/>
      <c r="AR19" s="1070"/>
      <c r="AS19" s="1070"/>
      <c r="AT19" s="1070"/>
      <c r="AU19" s="1070"/>
      <c r="AV19" s="1070"/>
      <c r="AW19" s="1070"/>
      <c r="AX19" s="1070"/>
      <c r="AY19" s="1070"/>
      <c r="AZ19" s="1070"/>
      <c r="BA19" s="1070"/>
      <c r="BB19" s="1070"/>
      <c r="BC19" s="1070"/>
      <c r="BD19" s="1070"/>
      <c r="BE19" s="1069"/>
      <c r="BG19" s="1065"/>
      <c r="BH19" s="1070" t="s">
        <v>398</v>
      </c>
      <c r="BI19" s="1070"/>
      <c r="BJ19" s="1070"/>
      <c r="BK19" s="1070"/>
      <c r="BL19" s="1070"/>
      <c r="BM19" s="1070"/>
      <c r="BN19" s="1070"/>
      <c r="BO19" s="1070"/>
      <c r="BP19" s="1070"/>
      <c r="BQ19" s="1070"/>
      <c r="BR19" s="1070"/>
      <c r="BS19" s="1070"/>
      <c r="BT19" s="1070"/>
      <c r="BU19" s="1070"/>
      <c r="BV19" s="1070"/>
      <c r="BW19" s="1070"/>
      <c r="BX19" s="1070"/>
      <c r="BY19" s="1070"/>
      <c r="BZ19" s="1070"/>
      <c r="CA19" s="1070"/>
      <c r="CB19" s="1070"/>
      <c r="CC19" s="1070"/>
      <c r="CD19" s="1070"/>
      <c r="CE19" s="1069"/>
      <c r="CG19" s="1065"/>
      <c r="CH19" s="1070" t="s">
        <v>398</v>
      </c>
      <c r="CI19" s="1070"/>
      <c r="CJ19" s="1070"/>
      <c r="CK19" s="1070"/>
      <c r="CL19" s="1070"/>
      <c r="CM19" s="1070"/>
      <c r="CN19" s="1070"/>
      <c r="CO19" s="1070"/>
      <c r="CP19" s="1070"/>
      <c r="CQ19" s="1070"/>
      <c r="CR19" s="1070"/>
      <c r="CS19" s="1070"/>
      <c r="CT19" s="1070"/>
      <c r="CU19" s="1070"/>
      <c r="CV19" s="1070"/>
      <c r="CW19" s="1070"/>
      <c r="CX19" s="1070"/>
      <c r="CY19" s="1070"/>
      <c r="CZ19" s="1070"/>
      <c r="DA19" s="1070"/>
      <c r="DB19" s="1070"/>
      <c r="DC19" s="1070"/>
      <c r="DD19" s="1070"/>
      <c r="DE19" s="1069"/>
      <c r="DG19" s="1065"/>
      <c r="DH19" s="1070" t="s">
        <v>398</v>
      </c>
      <c r="DI19" s="1070"/>
      <c r="DJ19" s="1070"/>
      <c r="DK19" s="1070"/>
      <c r="DL19" s="1070"/>
      <c r="DM19" s="1070"/>
      <c r="DN19" s="1070"/>
      <c r="DO19" s="1070"/>
      <c r="DP19" s="1070"/>
      <c r="DQ19" s="1070"/>
      <c r="DR19" s="1070"/>
      <c r="DS19" s="1070"/>
      <c r="DT19" s="1070"/>
      <c r="DU19" s="1070"/>
      <c r="DV19" s="1070"/>
      <c r="DW19" s="1070"/>
      <c r="DX19" s="1070"/>
      <c r="DY19" s="1070"/>
      <c r="DZ19" s="1070"/>
      <c r="EA19" s="1070"/>
      <c r="EB19" s="1070"/>
      <c r="EC19" s="1070"/>
      <c r="ED19" s="1070"/>
      <c r="EE19" s="1069"/>
      <c r="EG19" s="1065"/>
      <c r="EH19" s="1070" t="s">
        <v>398</v>
      </c>
      <c r="EI19" s="1070"/>
      <c r="EJ19" s="1070"/>
      <c r="EK19" s="1070"/>
      <c r="EL19" s="1070"/>
      <c r="EM19" s="1070"/>
      <c r="EN19" s="1070"/>
      <c r="EO19" s="1070"/>
      <c r="EP19" s="1070"/>
      <c r="EQ19" s="1070"/>
      <c r="ER19" s="1070"/>
      <c r="ES19" s="1070"/>
      <c r="ET19" s="1070"/>
      <c r="EU19" s="1070"/>
      <c r="EV19" s="1070"/>
      <c r="EW19" s="1070"/>
      <c r="EX19" s="1070"/>
      <c r="EY19" s="1070"/>
      <c r="EZ19" s="1070"/>
      <c r="FA19" s="1070"/>
      <c r="FB19" s="1070"/>
      <c r="FC19" s="1070"/>
      <c r="FD19" s="1070"/>
      <c r="FE19" s="1069"/>
      <c r="FG19" s="1065"/>
      <c r="FH19" s="1070" t="s">
        <v>398</v>
      </c>
      <c r="FI19" s="1070"/>
      <c r="FJ19" s="1070"/>
      <c r="FK19" s="1070"/>
      <c r="FL19" s="1070"/>
      <c r="FM19" s="1070"/>
      <c r="FN19" s="1070"/>
      <c r="FO19" s="1070"/>
      <c r="FP19" s="1070"/>
      <c r="FQ19" s="1070"/>
      <c r="FR19" s="1070"/>
      <c r="FS19" s="1070"/>
      <c r="FT19" s="1070"/>
      <c r="FU19" s="1070"/>
      <c r="FV19" s="1070"/>
      <c r="FW19" s="1070"/>
      <c r="FX19" s="1070"/>
      <c r="FY19" s="1070"/>
      <c r="FZ19" s="1070"/>
      <c r="GA19" s="1070"/>
      <c r="GB19" s="1070"/>
      <c r="GC19" s="1070"/>
      <c r="GD19" s="1070"/>
      <c r="GE19" s="1069"/>
      <c r="GG19" s="1065"/>
      <c r="GH19" s="1070" t="s">
        <v>398</v>
      </c>
      <c r="GI19" s="1070"/>
      <c r="GJ19" s="1070"/>
      <c r="GK19" s="1070"/>
      <c r="GL19" s="1070"/>
      <c r="GM19" s="1070"/>
      <c r="GN19" s="1070"/>
      <c r="GO19" s="1070"/>
      <c r="GP19" s="1070"/>
      <c r="GQ19" s="1070"/>
      <c r="GR19" s="1070"/>
      <c r="GS19" s="1070"/>
      <c r="GT19" s="1070"/>
      <c r="GU19" s="1070"/>
      <c r="GV19" s="1070"/>
      <c r="GW19" s="1070"/>
      <c r="GX19" s="1070"/>
      <c r="GY19" s="1070"/>
      <c r="GZ19" s="1070"/>
      <c r="HA19" s="1070"/>
      <c r="HB19" s="1070"/>
      <c r="HC19" s="1070"/>
      <c r="HD19" s="1070"/>
      <c r="HE19" s="1069"/>
      <c r="HG19" s="1065"/>
      <c r="HH19" s="1070" t="s">
        <v>398</v>
      </c>
      <c r="HI19" s="1070"/>
      <c r="HJ19" s="1070"/>
      <c r="HK19" s="1070"/>
      <c r="HL19" s="1070"/>
      <c r="HM19" s="1070"/>
      <c r="HN19" s="1070"/>
      <c r="HO19" s="1070"/>
      <c r="HP19" s="1070"/>
      <c r="HQ19" s="1070"/>
      <c r="HR19" s="1070"/>
      <c r="HS19" s="1070"/>
      <c r="HT19" s="1070"/>
      <c r="HU19" s="1070"/>
      <c r="HV19" s="1070"/>
      <c r="HW19" s="1070"/>
      <c r="HX19" s="1070"/>
      <c r="HY19" s="1070"/>
      <c r="HZ19" s="1070"/>
      <c r="IA19" s="1070"/>
      <c r="IB19" s="1070"/>
      <c r="IC19" s="1070"/>
      <c r="ID19" s="1070"/>
      <c r="IE19" s="1069"/>
      <c r="IG19" s="1065"/>
      <c r="IH19" s="1070" t="s">
        <v>398</v>
      </c>
      <c r="II19" s="1070"/>
      <c r="IJ19" s="1070"/>
      <c r="IK19" s="1070"/>
      <c r="IL19" s="1070"/>
      <c r="IM19" s="1070"/>
      <c r="IN19" s="1070"/>
      <c r="IO19" s="1070"/>
      <c r="IP19" s="1070"/>
      <c r="IQ19" s="1070"/>
      <c r="IR19" s="1070"/>
      <c r="IS19" s="1070"/>
      <c r="IT19" s="1070"/>
      <c r="IU19" s="1070"/>
      <c r="IV19" s="1070"/>
      <c r="IW19" s="1070"/>
      <c r="IX19" s="1070"/>
      <c r="IY19" s="1070"/>
      <c r="IZ19" s="1070"/>
      <c r="JA19" s="1070"/>
      <c r="JB19" s="1070"/>
      <c r="JC19" s="1070"/>
      <c r="JD19" s="1070"/>
      <c r="JE19" s="1069"/>
      <c r="JG19" s="1065"/>
      <c r="JH19" s="1070" t="s">
        <v>398</v>
      </c>
      <c r="JI19" s="1070"/>
      <c r="JJ19" s="1070"/>
      <c r="JK19" s="1070"/>
      <c r="JL19" s="1070"/>
      <c r="JM19" s="1070"/>
      <c r="JN19" s="1070"/>
      <c r="JO19" s="1070"/>
      <c r="JP19" s="1070"/>
      <c r="JQ19" s="1070"/>
      <c r="JR19" s="1070"/>
      <c r="JS19" s="1070"/>
      <c r="JT19" s="1070"/>
      <c r="JU19" s="1070"/>
      <c r="JV19" s="1070"/>
      <c r="JW19" s="1070"/>
      <c r="JX19" s="1070"/>
      <c r="JY19" s="1070"/>
      <c r="JZ19" s="1070"/>
      <c r="KA19" s="1070"/>
      <c r="KB19" s="1070"/>
      <c r="KC19" s="1070"/>
      <c r="KD19" s="1070"/>
      <c r="KE19" s="1069"/>
    </row>
    <row r="20" spans="1:291" ht="22.5" customHeight="1">
      <c r="B20" s="1133"/>
      <c r="C20" s="1136"/>
      <c r="D20" s="1139"/>
      <c r="E20" s="1140"/>
      <c r="F20" s="1140"/>
      <c r="G20" s="1065"/>
      <c r="H20" s="302">
        <f>IF(G12&lt;&gt;"",1,"")</f>
        <v>1</v>
      </c>
      <c r="I20" s="302">
        <f>IF(H20&lt;$J$9,H20+1,"")</f>
        <v>2</v>
      </c>
      <c r="J20" s="302">
        <f t="shared" ref="J20:AD20" si="0">IF(I20&lt;$J$9,I20+1,"")</f>
        <v>3</v>
      </c>
      <c r="K20" s="302">
        <f t="shared" si="0"/>
        <v>4</v>
      </c>
      <c r="L20" s="302">
        <f t="shared" si="0"/>
        <v>5</v>
      </c>
      <c r="M20" s="302">
        <f t="shared" si="0"/>
        <v>6</v>
      </c>
      <c r="N20" s="302">
        <f t="shared" si="0"/>
        <v>7</v>
      </c>
      <c r="O20" s="302">
        <f t="shared" si="0"/>
        <v>8</v>
      </c>
      <c r="P20" s="302">
        <f t="shared" si="0"/>
        <v>9</v>
      </c>
      <c r="Q20" s="302">
        <f t="shared" si="0"/>
        <v>10</v>
      </c>
      <c r="R20" s="302">
        <f t="shared" si="0"/>
        <v>11</v>
      </c>
      <c r="S20" s="302">
        <f t="shared" si="0"/>
        <v>12</v>
      </c>
      <c r="T20" s="302">
        <f t="shared" si="0"/>
        <v>13</v>
      </c>
      <c r="U20" s="302">
        <f t="shared" si="0"/>
        <v>14</v>
      </c>
      <c r="V20" s="302">
        <f t="shared" si="0"/>
        <v>15</v>
      </c>
      <c r="W20" s="302" t="str">
        <f t="shared" si="0"/>
        <v/>
      </c>
      <c r="X20" s="302" t="str">
        <f t="shared" si="0"/>
        <v/>
      </c>
      <c r="Y20" s="302" t="str">
        <f t="shared" si="0"/>
        <v/>
      </c>
      <c r="Z20" s="302" t="str">
        <f t="shared" si="0"/>
        <v/>
      </c>
      <c r="AA20" s="302" t="str">
        <f t="shared" si="0"/>
        <v/>
      </c>
      <c r="AB20" s="302" t="str">
        <f t="shared" si="0"/>
        <v/>
      </c>
      <c r="AC20" s="302" t="str">
        <f t="shared" si="0"/>
        <v/>
      </c>
      <c r="AD20" s="302" t="str">
        <f t="shared" si="0"/>
        <v/>
      </c>
      <c r="AE20" s="1069"/>
      <c r="AG20" s="1065"/>
      <c r="AH20" s="302">
        <f>IF(AG12&lt;&gt;"",1,"")</f>
        <v>1</v>
      </c>
      <c r="AI20" s="302">
        <f>IF(AH20&lt;$AJ$9,AH20+1,"")</f>
        <v>2</v>
      </c>
      <c r="AJ20" s="302">
        <f t="shared" ref="AJ20:BD20" si="1">IF(AI20&lt;$AJ$9,AI20+1,"")</f>
        <v>3</v>
      </c>
      <c r="AK20" s="302">
        <f t="shared" si="1"/>
        <v>4</v>
      </c>
      <c r="AL20" s="302">
        <f t="shared" si="1"/>
        <v>5</v>
      </c>
      <c r="AM20" s="302">
        <f t="shared" si="1"/>
        <v>6</v>
      </c>
      <c r="AN20" s="302">
        <f t="shared" si="1"/>
        <v>7</v>
      </c>
      <c r="AO20" s="302">
        <f t="shared" si="1"/>
        <v>8</v>
      </c>
      <c r="AP20" s="302">
        <f t="shared" si="1"/>
        <v>9</v>
      </c>
      <c r="AQ20" s="302">
        <f t="shared" si="1"/>
        <v>10</v>
      </c>
      <c r="AR20" s="302">
        <f t="shared" si="1"/>
        <v>11</v>
      </c>
      <c r="AS20" s="302">
        <f t="shared" si="1"/>
        <v>12</v>
      </c>
      <c r="AT20" s="302">
        <f t="shared" si="1"/>
        <v>13</v>
      </c>
      <c r="AU20" s="302">
        <f t="shared" si="1"/>
        <v>14</v>
      </c>
      <c r="AV20" s="302">
        <f t="shared" si="1"/>
        <v>15</v>
      </c>
      <c r="AW20" s="302">
        <f t="shared" si="1"/>
        <v>16</v>
      </c>
      <c r="AX20" s="302">
        <f t="shared" si="1"/>
        <v>17</v>
      </c>
      <c r="AY20" s="302">
        <f t="shared" si="1"/>
        <v>18</v>
      </c>
      <c r="AZ20" s="302">
        <f t="shared" si="1"/>
        <v>19</v>
      </c>
      <c r="BA20" s="302">
        <f t="shared" si="1"/>
        <v>20</v>
      </c>
      <c r="BB20" s="302" t="str">
        <f t="shared" si="1"/>
        <v/>
      </c>
      <c r="BC20" s="302" t="str">
        <f t="shared" si="1"/>
        <v/>
      </c>
      <c r="BD20" s="302" t="str">
        <f t="shared" si="1"/>
        <v/>
      </c>
      <c r="BE20" s="1069"/>
      <c r="BG20" s="1065"/>
      <c r="BH20" s="302">
        <f>IF(BG12&lt;&gt;"",1,"")</f>
        <v>1</v>
      </c>
      <c r="BI20" s="302">
        <f>IF(BH20&lt;$BJ$9,BH20+1,"")</f>
        <v>2</v>
      </c>
      <c r="BJ20" s="302">
        <f t="shared" ref="BJ20:CD20" si="2">IF(BI20&lt;$BJ$9,BI20+1,"")</f>
        <v>3</v>
      </c>
      <c r="BK20" s="302">
        <f t="shared" si="2"/>
        <v>4</v>
      </c>
      <c r="BL20" s="302">
        <f t="shared" si="2"/>
        <v>5</v>
      </c>
      <c r="BM20" s="302">
        <f t="shared" si="2"/>
        <v>6</v>
      </c>
      <c r="BN20" s="302">
        <f t="shared" si="2"/>
        <v>7</v>
      </c>
      <c r="BO20" s="302">
        <f t="shared" si="2"/>
        <v>8</v>
      </c>
      <c r="BP20" s="302">
        <f t="shared" si="2"/>
        <v>9</v>
      </c>
      <c r="BQ20" s="302">
        <f t="shared" si="2"/>
        <v>10</v>
      </c>
      <c r="BR20" s="302">
        <f t="shared" si="2"/>
        <v>11</v>
      </c>
      <c r="BS20" s="302">
        <f t="shared" si="2"/>
        <v>12</v>
      </c>
      <c r="BT20" s="302">
        <f t="shared" si="2"/>
        <v>13</v>
      </c>
      <c r="BU20" s="302">
        <f t="shared" si="2"/>
        <v>14</v>
      </c>
      <c r="BV20" s="302">
        <f t="shared" si="2"/>
        <v>15</v>
      </c>
      <c r="BW20" s="302">
        <f t="shared" si="2"/>
        <v>16</v>
      </c>
      <c r="BX20" s="302">
        <f t="shared" si="2"/>
        <v>17</v>
      </c>
      <c r="BY20" s="302">
        <f t="shared" si="2"/>
        <v>18</v>
      </c>
      <c r="BZ20" s="302">
        <f t="shared" si="2"/>
        <v>19</v>
      </c>
      <c r="CA20" s="302">
        <f t="shared" si="2"/>
        <v>20</v>
      </c>
      <c r="CB20" s="302">
        <f t="shared" si="2"/>
        <v>21</v>
      </c>
      <c r="CC20" s="302">
        <f t="shared" si="2"/>
        <v>22</v>
      </c>
      <c r="CD20" s="302" t="str">
        <f t="shared" si="2"/>
        <v/>
      </c>
      <c r="CE20" s="1069"/>
      <c r="CG20" s="1065"/>
      <c r="CH20" s="302">
        <f>IF(CG12&lt;&gt;"",1,"")</f>
        <v>1</v>
      </c>
      <c r="CI20" s="302">
        <f>IF(CH20&lt;$CJ$9,CH20+1,"")</f>
        <v>2</v>
      </c>
      <c r="CJ20" s="302">
        <f t="shared" ref="CJ20:DD20" si="3">IF(CI20&lt;$CJ$9,CI20+1,"")</f>
        <v>3</v>
      </c>
      <c r="CK20" s="302">
        <f t="shared" si="3"/>
        <v>4</v>
      </c>
      <c r="CL20" s="302">
        <f t="shared" si="3"/>
        <v>5</v>
      </c>
      <c r="CM20" s="302">
        <f t="shared" si="3"/>
        <v>6</v>
      </c>
      <c r="CN20" s="302">
        <f t="shared" si="3"/>
        <v>7</v>
      </c>
      <c r="CO20" s="302">
        <f t="shared" si="3"/>
        <v>8</v>
      </c>
      <c r="CP20" s="302">
        <f t="shared" si="3"/>
        <v>9</v>
      </c>
      <c r="CQ20" s="302">
        <f t="shared" si="3"/>
        <v>10</v>
      </c>
      <c r="CR20" s="302">
        <f t="shared" si="3"/>
        <v>11</v>
      </c>
      <c r="CS20" s="302">
        <f t="shared" si="3"/>
        <v>12</v>
      </c>
      <c r="CT20" s="302">
        <f t="shared" si="3"/>
        <v>13</v>
      </c>
      <c r="CU20" s="302">
        <f t="shared" si="3"/>
        <v>14</v>
      </c>
      <c r="CV20" s="302">
        <f t="shared" si="3"/>
        <v>15</v>
      </c>
      <c r="CW20" s="302">
        <f t="shared" si="3"/>
        <v>16</v>
      </c>
      <c r="CX20" s="302">
        <f t="shared" si="3"/>
        <v>17</v>
      </c>
      <c r="CY20" s="302">
        <f t="shared" si="3"/>
        <v>18</v>
      </c>
      <c r="CZ20" s="302">
        <f t="shared" si="3"/>
        <v>19</v>
      </c>
      <c r="DA20" s="302">
        <f t="shared" si="3"/>
        <v>20</v>
      </c>
      <c r="DB20" s="302" t="str">
        <f t="shared" si="3"/>
        <v/>
      </c>
      <c r="DC20" s="302" t="str">
        <f t="shared" si="3"/>
        <v/>
      </c>
      <c r="DD20" s="302" t="str">
        <f t="shared" si="3"/>
        <v/>
      </c>
      <c r="DE20" s="1069"/>
      <c r="DG20" s="1065"/>
      <c r="DH20" s="302">
        <f>IF(DG12&lt;&gt;"",1,"")</f>
        <v>1</v>
      </c>
      <c r="DI20" s="302">
        <f>IF(DH20&lt;$DJ$9,DH20+1,"")</f>
        <v>2</v>
      </c>
      <c r="DJ20" s="302">
        <f t="shared" ref="DJ20:ED20" si="4">IF(DI20&lt;$DJ$9,DI20+1,"")</f>
        <v>3</v>
      </c>
      <c r="DK20" s="302">
        <f t="shared" si="4"/>
        <v>4</v>
      </c>
      <c r="DL20" s="302">
        <f t="shared" si="4"/>
        <v>5</v>
      </c>
      <c r="DM20" s="302">
        <f t="shared" si="4"/>
        <v>6</v>
      </c>
      <c r="DN20" s="302">
        <f t="shared" si="4"/>
        <v>7</v>
      </c>
      <c r="DO20" s="302">
        <f t="shared" si="4"/>
        <v>8</v>
      </c>
      <c r="DP20" s="302">
        <f t="shared" si="4"/>
        <v>9</v>
      </c>
      <c r="DQ20" s="302">
        <f t="shared" si="4"/>
        <v>10</v>
      </c>
      <c r="DR20" s="302">
        <f t="shared" si="4"/>
        <v>11</v>
      </c>
      <c r="DS20" s="302">
        <f t="shared" si="4"/>
        <v>12</v>
      </c>
      <c r="DT20" s="302">
        <f t="shared" si="4"/>
        <v>13</v>
      </c>
      <c r="DU20" s="302">
        <f t="shared" si="4"/>
        <v>14</v>
      </c>
      <c r="DV20" s="302">
        <f t="shared" si="4"/>
        <v>15</v>
      </c>
      <c r="DW20" s="302" t="str">
        <f t="shared" si="4"/>
        <v/>
      </c>
      <c r="DX20" s="302" t="str">
        <f t="shared" si="4"/>
        <v/>
      </c>
      <c r="DY20" s="302" t="str">
        <f t="shared" si="4"/>
        <v/>
      </c>
      <c r="DZ20" s="302" t="str">
        <f t="shared" si="4"/>
        <v/>
      </c>
      <c r="EA20" s="302" t="str">
        <f t="shared" si="4"/>
        <v/>
      </c>
      <c r="EB20" s="302" t="str">
        <f t="shared" si="4"/>
        <v/>
      </c>
      <c r="EC20" s="302" t="str">
        <f t="shared" si="4"/>
        <v/>
      </c>
      <c r="ED20" s="302" t="str">
        <f t="shared" si="4"/>
        <v/>
      </c>
      <c r="EE20" s="1069"/>
      <c r="EG20" s="1065"/>
      <c r="EH20" s="302">
        <f>IF(EG12&lt;&gt;"",1,"")</f>
        <v>1</v>
      </c>
      <c r="EI20" s="302">
        <f>IF(EH20&lt;$EJ$9,EH20+1,"")</f>
        <v>2</v>
      </c>
      <c r="EJ20" s="302">
        <f t="shared" ref="EJ20:FD20" si="5">IF(EI20&lt;$EJ$9,EI20+1,"")</f>
        <v>3</v>
      </c>
      <c r="EK20" s="302">
        <f t="shared" si="5"/>
        <v>4</v>
      </c>
      <c r="EL20" s="302">
        <f t="shared" si="5"/>
        <v>5</v>
      </c>
      <c r="EM20" s="302">
        <f t="shared" si="5"/>
        <v>6</v>
      </c>
      <c r="EN20" s="302">
        <f t="shared" si="5"/>
        <v>7</v>
      </c>
      <c r="EO20" s="302">
        <f t="shared" si="5"/>
        <v>8</v>
      </c>
      <c r="EP20" s="302">
        <f t="shared" si="5"/>
        <v>9</v>
      </c>
      <c r="EQ20" s="302">
        <f t="shared" si="5"/>
        <v>10</v>
      </c>
      <c r="ER20" s="302">
        <f t="shared" si="5"/>
        <v>11</v>
      </c>
      <c r="ES20" s="302">
        <f t="shared" si="5"/>
        <v>12</v>
      </c>
      <c r="ET20" s="302">
        <f t="shared" si="5"/>
        <v>13</v>
      </c>
      <c r="EU20" s="302">
        <f t="shared" si="5"/>
        <v>14</v>
      </c>
      <c r="EV20" s="302">
        <f t="shared" si="5"/>
        <v>15</v>
      </c>
      <c r="EW20" s="302">
        <f t="shared" si="5"/>
        <v>16</v>
      </c>
      <c r="EX20" s="302">
        <f t="shared" si="5"/>
        <v>17</v>
      </c>
      <c r="EY20" s="302">
        <f t="shared" si="5"/>
        <v>18</v>
      </c>
      <c r="EZ20" s="302" t="str">
        <f t="shared" si="5"/>
        <v/>
      </c>
      <c r="FA20" s="302" t="str">
        <f t="shared" si="5"/>
        <v/>
      </c>
      <c r="FB20" s="302" t="str">
        <f t="shared" si="5"/>
        <v/>
      </c>
      <c r="FC20" s="302" t="str">
        <f t="shared" si="5"/>
        <v/>
      </c>
      <c r="FD20" s="302" t="str">
        <f t="shared" si="5"/>
        <v/>
      </c>
      <c r="FE20" s="1069"/>
      <c r="FG20" s="1065"/>
      <c r="FH20" s="302">
        <f>IF(FG12&lt;&gt;"",1,"")</f>
        <v>1</v>
      </c>
      <c r="FI20" s="302">
        <f>IF(FH20&lt;$FJ$9,FH20+1,"")</f>
        <v>2</v>
      </c>
      <c r="FJ20" s="302">
        <f t="shared" ref="FJ20:GD20" si="6">IF(FI20&lt;$FJ$9,FI20+1,"")</f>
        <v>3</v>
      </c>
      <c r="FK20" s="302">
        <f t="shared" si="6"/>
        <v>4</v>
      </c>
      <c r="FL20" s="302">
        <f t="shared" si="6"/>
        <v>5</v>
      </c>
      <c r="FM20" s="302">
        <f t="shared" si="6"/>
        <v>6</v>
      </c>
      <c r="FN20" s="302">
        <f t="shared" si="6"/>
        <v>7</v>
      </c>
      <c r="FO20" s="302">
        <f t="shared" si="6"/>
        <v>8</v>
      </c>
      <c r="FP20" s="302">
        <f t="shared" si="6"/>
        <v>9</v>
      </c>
      <c r="FQ20" s="302">
        <f t="shared" si="6"/>
        <v>10</v>
      </c>
      <c r="FR20" s="302">
        <f t="shared" si="6"/>
        <v>11</v>
      </c>
      <c r="FS20" s="302">
        <f t="shared" si="6"/>
        <v>12</v>
      </c>
      <c r="FT20" s="302">
        <f t="shared" si="6"/>
        <v>13</v>
      </c>
      <c r="FU20" s="302">
        <f t="shared" si="6"/>
        <v>14</v>
      </c>
      <c r="FV20" s="302">
        <f t="shared" si="6"/>
        <v>15</v>
      </c>
      <c r="FW20" s="302">
        <f t="shared" si="6"/>
        <v>16</v>
      </c>
      <c r="FX20" s="302">
        <f t="shared" si="6"/>
        <v>17</v>
      </c>
      <c r="FY20" s="302">
        <f t="shared" si="6"/>
        <v>18</v>
      </c>
      <c r="FZ20" s="302">
        <f t="shared" si="6"/>
        <v>19</v>
      </c>
      <c r="GA20" s="302">
        <f t="shared" si="6"/>
        <v>20</v>
      </c>
      <c r="GB20" s="302">
        <f t="shared" si="6"/>
        <v>21</v>
      </c>
      <c r="GC20" s="302" t="str">
        <f t="shared" si="6"/>
        <v/>
      </c>
      <c r="GD20" s="302" t="str">
        <f t="shared" si="6"/>
        <v/>
      </c>
      <c r="GE20" s="1069"/>
      <c r="GG20" s="1065"/>
      <c r="GH20" s="302">
        <f>IF(GG12&lt;&gt;"",1,"")</f>
        <v>1</v>
      </c>
      <c r="GI20" s="302">
        <f>IF(GH20&lt;$GJ$9,GH20+1,"")</f>
        <v>2</v>
      </c>
      <c r="GJ20" s="302">
        <f t="shared" ref="GJ20:HD20" si="7">IF(GI20&lt;$GJ$9,GI20+1,"")</f>
        <v>3</v>
      </c>
      <c r="GK20" s="302">
        <f t="shared" si="7"/>
        <v>4</v>
      </c>
      <c r="GL20" s="302">
        <f t="shared" si="7"/>
        <v>5</v>
      </c>
      <c r="GM20" s="302">
        <f t="shared" si="7"/>
        <v>6</v>
      </c>
      <c r="GN20" s="302">
        <f t="shared" si="7"/>
        <v>7</v>
      </c>
      <c r="GO20" s="302">
        <f t="shared" si="7"/>
        <v>8</v>
      </c>
      <c r="GP20" s="302">
        <f t="shared" si="7"/>
        <v>9</v>
      </c>
      <c r="GQ20" s="302">
        <f t="shared" si="7"/>
        <v>10</v>
      </c>
      <c r="GR20" s="302">
        <f t="shared" si="7"/>
        <v>11</v>
      </c>
      <c r="GS20" s="302">
        <f t="shared" si="7"/>
        <v>12</v>
      </c>
      <c r="GT20" s="302">
        <f t="shared" si="7"/>
        <v>13</v>
      </c>
      <c r="GU20" s="302">
        <f t="shared" si="7"/>
        <v>14</v>
      </c>
      <c r="GV20" s="302">
        <f t="shared" si="7"/>
        <v>15</v>
      </c>
      <c r="GW20" s="302">
        <f t="shared" si="7"/>
        <v>16</v>
      </c>
      <c r="GX20" s="302">
        <f t="shared" si="7"/>
        <v>17</v>
      </c>
      <c r="GY20" s="302">
        <f t="shared" si="7"/>
        <v>18</v>
      </c>
      <c r="GZ20" s="302">
        <f t="shared" si="7"/>
        <v>19</v>
      </c>
      <c r="HA20" s="302">
        <f t="shared" si="7"/>
        <v>20</v>
      </c>
      <c r="HB20" s="302">
        <f t="shared" si="7"/>
        <v>21</v>
      </c>
      <c r="HC20" s="302">
        <f t="shared" si="7"/>
        <v>22</v>
      </c>
      <c r="HD20" s="302" t="str">
        <f t="shared" si="7"/>
        <v/>
      </c>
      <c r="HE20" s="1069"/>
      <c r="HG20" s="1065"/>
      <c r="HH20" s="302">
        <f>IF(HG12&lt;&gt;"",1,"")</f>
        <v>1</v>
      </c>
      <c r="HI20" s="302">
        <f>IF(HH20&lt;$HJ$9,HH20+1,"")</f>
        <v>2</v>
      </c>
      <c r="HJ20" s="302">
        <f t="shared" ref="HJ20:ID20" si="8">IF(HI20&lt;$HJ$9,HI20+1,"")</f>
        <v>3</v>
      </c>
      <c r="HK20" s="302">
        <f t="shared" si="8"/>
        <v>4</v>
      </c>
      <c r="HL20" s="302">
        <f t="shared" si="8"/>
        <v>5</v>
      </c>
      <c r="HM20" s="302">
        <f t="shared" si="8"/>
        <v>6</v>
      </c>
      <c r="HN20" s="302">
        <f t="shared" si="8"/>
        <v>7</v>
      </c>
      <c r="HO20" s="302">
        <f t="shared" si="8"/>
        <v>8</v>
      </c>
      <c r="HP20" s="302">
        <f t="shared" si="8"/>
        <v>9</v>
      </c>
      <c r="HQ20" s="302">
        <f t="shared" si="8"/>
        <v>10</v>
      </c>
      <c r="HR20" s="302">
        <f t="shared" si="8"/>
        <v>11</v>
      </c>
      <c r="HS20" s="302">
        <f t="shared" si="8"/>
        <v>12</v>
      </c>
      <c r="HT20" s="302">
        <f t="shared" si="8"/>
        <v>13</v>
      </c>
      <c r="HU20" s="302">
        <f t="shared" si="8"/>
        <v>14</v>
      </c>
      <c r="HV20" s="302">
        <f t="shared" si="8"/>
        <v>15</v>
      </c>
      <c r="HW20" s="302">
        <f t="shared" si="8"/>
        <v>16</v>
      </c>
      <c r="HX20" s="302">
        <f t="shared" si="8"/>
        <v>17</v>
      </c>
      <c r="HY20" s="302">
        <f t="shared" si="8"/>
        <v>18</v>
      </c>
      <c r="HZ20" s="302">
        <f t="shared" si="8"/>
        <v>19</v>
      </c>
      <c r="IA20" s="302">
        <f t="shared" si="8"/>
        <v>20</v>
      </c>
      <c r="IB20" s="302">
        <f t="shared" si="8"/>
        <v>21</v>
      </c>
      <c r="IC20" s="302" t="str">
        <f t="shared" si="8"/>
        <v/>
      </c>
      <c r="ID20" s="302" t="str">
        <f t="shared" si="8"/>
        <v/>
      </c>
      <c r="IE20" s="1069"/>
      <c r="IG20" s="1065"/>
      <c r="IH20" s="302">
        <f>IF(IG12&lt;&gt;"",1,"")</f>
        <v>1</v>
      </c>
      <c r="II20" s="302">
        <f>IF(IH20&lt;$IJ$9,IH20+1,"")</f>
        <v>2</v>
      </c>
      <c r="IJ20" s="302">
        <f t="shared" ref="IJ20:JD20" si="9">IF(II20&lt;$IJ$9,II20+1,"")</f>
        <v>3</v>
      </c>
      <c r="IK20" s="302">
        <f t="shared" si="9"/>
        <v>4</v>
      </c>
      <c r="IL20" s="302">
        <f t="shared" si="9"/>
        <v>5</v>
      </c>
      <c r="IM20" s="302">
        <f t="shared" si="9"/>
        <v>6</v>
      </c>
      <c r="IN20" s="302">
        <f t="shared" si="9"/>
        <v>7</v>
      </c>
      <c r="IO20" s="302">
        <f t="shared" si="9"/>
        <v>8</v>
      </c>
      <c r="IP20" s="302">
        <f t="shared" si="9"/>
        <v>9</v>
      </c>
      <c r="IQ20" s="302">
        <f t="shared" si="9"/>
        <v>10</v>
      </c>
      <c r="IR20" s="302" t="str">
        <f t="shared" si="9"/>
        <v/>
      </c>
      <c r="IS20" s="302" t="str">
        <f t="shared" si="9"/>
        <v/>
      </c>
      <c r="IT20" s="302" t="str">
        <f t="shared" si="9"/>
        <v/>
      </c>
      <c r="IU20" s="302" t="str">
        <f t="shared" si="9"/>
        <v/>
      </c>
      <c r="IV20" s="302" t="str">
        <f t="shared" si="9"/>
        <v/>
      </c>
      <c r="IW20" s="302" t="str">
        <f t="shared" si="9"/>
        <v/>
      </c>
      <c r="IX20" s="302" t="str">
        <f t="shared" si="9"/>
        <v/>
      </c>
      <c r="IY20" s="302" t="str">
        <f t="shared" si="9"/>
        <v/>
      </c>
      <c r="IZ20" s="302" t="str">
        <f t="shared" si="9"/>
        <v/>
      </c>
      <c r="JA20" s="302" t="str">
        <f t="shared" si="9"/>
        <v/>
      </c>
      <c r="JB20" s="302" t="str">
        <f t="shared" si="9"/>
        <v/>
      </c>
      <c r="JC20" s="302" t="str">
        <f t="shared" si="9"/>
        <v/>
      </c>
      <c r="JD20" s="302" t="str">
        <f t="shared" si="9"/>
        <v/>
      </c>
      <c r="JE20" s="1069"/>
      <c r="JG20" s="1065"/>
      <c r="JH20" s="302">
        <f>IF(JG12&lt;&gt;"",1,"")</f>
        <v>1</v>
      </c>
      <c r="JI20" s="302" t="str">
        <f>IF(JH20&lt;$JJ$9,JH20+1,"")</f>
        <v/>
      </c>
      <c r="JJ20" s="302" t="str">
        <f t="shared" ref="JJ20:KD20" si="10">IF(JI20&lt;$JJ$9,JI20+1,"")</f>
        <v/>
      </c>
      <c r="JK20" s="302" t="str">
        <f t="shared" si="10"/>
        <v/>
      </c>
      <c r="JL20" s="302" t="str">
        <f t="shared" si="10"/>
        <v/>
      </c>
      <c r="JM20" s="302" t="str">
        <f t="shared" si="10"/>
        <v/>
      </c>
      <c r="JN20" s="302" t="str">
        <f t="shared" si="10"/>
        <v/>
      </c>
      <c r="JO20" s="302" t="str">
        <f t="shared" si="10"/>
        <v/>
      </c>
      <c r="JP20" s="302" t="str">
        <f t="shared" si="10"/>
        <v/>
      </c>
      <c r="JQ20" s="302" t="str">
        <f t="shared" si="10"/>
        <v/>
      </c>
      <c r="JR20" s="302" t="str">
        <f t="shared" si="10"/>
        <v/>
      </c>
      <c r="JS20" s="302" t="str">
        <f t="shared" si="10"/>
        <v/>
      </c>
      <c r="JT20" s="302" t="str">
        <f t="shared" si="10"/>
        <v/>
      </c>
      <c r="JU20" s="302" t="str">
        <f t="shared" si="10"/>
        <v/>
      </c>
      <c r="JV20" s="302" t="str">
        <f t="shared" si="10"/>
        <v/>
      </c>
      <c r="JW20" s="302" t="str">
        <f t="shared" si="10"/>
        <v/>
      </c>
      <c r="JX20" s="302" t="str">
        <f t="shared" si="10"/>
        <v/>
      </c>
      <c r="JY20" s="302" t="str">
        <f t="shared" si="10"/>
        <v/>
      </c>
      <c r="JZ20" s="302" t="str">
        <f t="shared" si="10"/>
        <v/>
      </c>
      <c r="KA20" s="302" t="str">
        <f t="shared" si="10"/>
        <v/>
      </c>
      <c r="KB20" s="302" t="str">
        <f t="shared" si="10"/>
        <v/>
      </c>
      <c r="KC20" s="302" t="str">
        <f t="shared" si="10"/>
        <v/>
      </c>
      <c r="KD20" s="302" t="str">
        <f t="shared" si="10"/>
        <v/>
      </c>
      <c r="KE20" s="1069"/>
    </row>
    <row r="21" spans="1:291">
      <c r="B21" s="310">
        <v>1</v>
      </c>
      <c r="C21" s="303"/>
      <c r="D21" s="675"/>
      <c r="E21" s="144"/>
      <c r="F21" s="144"/>
      <c r="G21" s="678" t="str">
        <f>IF($C21="","",L$9)</f>
        <v/>
      </c>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677" t="str">
        <f>IF($C21="","",SUM(H21:AD21))</f>
        <v/>
      </c>
      <c r="AF21" s="195"/>
      <c r="AG21" s="678" t="str">
        <f>IF($C21="","",AL$9)</f>
        <v/>
      </c>
      <c r="AH21" s="144"/>
      <c r="AI21" s="144"/>
      <c r="AJ21" s="144"/>
      <c r="AK21" s="144"/>
      <c r="AL21" s="144"/>
      <c r="AM21" s="144"/>
      <c r="AN21" s="144"/>
      <c r="AO21" s="144"/>
      <c r="AP21" s="144"/>
      <c r="AQ21" s="144"/>
      <c r="AR21" s="144"/>
      <c r="AS21" s="144"/>
      <c r="AT21" s="144"/>
      <c r="AU21" s="144"/>
      <c r="AV21" s="144"/>
      <c r="AW21" s="144"/>
      <c r="AX21" s="144"/>
      <c r="AY21" s="144"/>
      <c r="AZ21" s="144"/>
      <c r="BA21" s="144"/>
      <c r="BB21" s="144"/>
      <c r="BC21" s="144"/>
      <c r="BD21" s="144"/>
      <c r="BE21" s="677" t="str">
        <f>IF($C21="","",SUM(AH21:BD21))</f>
        <v/>
      </c>
      <c r="BF21" s="195"/>
      <c r="BG21" s="678" t="str">
        <f>IF($C21="","",BL$9)</f>
        <v/>
      </c>
      <c r="BH21" s="144"/>
      <c r="BI21" s="144"/>
      <c r="BJ21" s="144"/>
      <c r="BK21" s="144"/>
      <c r="BL21" s="144"/>
      <c r="BM21" s="144"/>
      <c r="BN21" s="144"/>
      <c r="BO21" s="144"/>
      <c r="BP21" s="144"/>
      <c r="BQ21" s="144"/>
      <c r="BR21" s="144"/>
      <c r="BS21" s="144"/>
      <c r="BT21" s="144"/>
      <c r="BU21" s="144"/>
      <c r="BV21" s="144"/>
      <c r="BW21" s="144"/>
      <c r="BX21" s="144"/>
      <c r="BY21" s="144"/>
      <c r="BZ21" s="144"/>
      <c r="CA21" s="144"/>
      <c r="CB21" s="144"/>
      <c r="CC21" s="144"/>
      <c r="CD21" s="144"/>
      <c r="CE21" s="677" t="str">
        <f>IF($C21="","",SUM(BH21:CD21))</f>
        <v/>
      </c>
      <c r="CF21" s="195"/>
      <c r="CG21" s="678" t="str">
        <f>IF($C21="","",CL$9)</f>
        <v/>
      </c>
      <c r="CH21" s="144"/>
      <c r="CI21" s="144"/>
      <c r="CJ21" s="144"/>
      <c r="CK21" s="144"/>
      <c r="CL21" s="144"/>
      <c r="CM21" s="144"/>
      <c r="CN21" s="144"/>
      <c r="CO21" s="144"/>
      <c r="CP21" s="144"/>
      <c r="CQ21" s="144"/>
      <c r="CR21" s="144"/>
      <c r="CS21" s="144"/>
      <c r="CT21" s="144"/>
      <c r="CU21" s="144"/>
      <c r="CV21" s="144"/>
      <c r="CW21" s="144"/>
      <c r="CX21" s="144"/>
      <c r="CY21" s="144"/>
      <c r="CZ21" s="144"/>
      <c r="DA21" s="144"/>
      <c r="DB21" s="144"/>
      <c r="DC21" s="144"/>
      <c r="DD21" s="144"/>
      <c r="DE21" s="677" t="str">
        <f>IF($C21="","",SUM(CH21:DD21))</f>
        <v/>
      </c>
      <c r="DF21" s="195"/>
      <c r="DG21" s="678" t="str">
        <f>IF($C21="","",DL$9)</f>
        <v/>
      </c>
      <c r="DH21" s="144"/>
      <c r="DI21" s="144"/>
      <c r="DJ21" s="144"/>
      <c r="DK21" s="144"/>
      <c r="DL21" s="144"/>
      <c r="DM21" s="144"/>
      <c r="DN21" s="144"/>
      <c r="DO21" s="144"/>
      <c r="DP21" s="144"/>
      <c r="DQ21" s="144"/>
      <c r="DR21" s="144"/>
      <c r="DS21" s="144"/>
      <c r="DT21" s="144"/>
      <c r="DU21" s="144"/>
      <c r="DV21" s="144"/>
      <c r="DW21" s="144"/>
      <c r="DX21" s="144"/>
      <c r="DY21" s="144"/>
      <c r="DZ21" s="144"/>
      <c r="EA21" s="144"/>
      <c r="EB21" s="144"/>
      <c r="EC21" s="144"/>
      <c r="ED21" s="144"/>
      <c r="EE21" s="677" t="str">
        <f>IF($C21="","",SUM(DH21:ED21))</f>
        <v/>
      </c>
      <c r="EF21" s="195"/>
      <c r="EG21" s="678" t="str">
        <f>IF($C21="","",EL$9)</f>
        <v/>
      </c>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677" t="str">
        <f>IF($C21="","",SUM(EH21:FD21))</f>
        <v/>
      </c>
      <c r="FF21" s="195"/>
      <c r="FG21" s="678" t="str">
        <f>IF($C21="","",FL$9)</f>
        <v/>
      </c>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677" t="str">
        <f>IF($C21="","",SUM(FH21:GD21))</f>
        <v/>
      </c>
      <c r="GF21" s="195"/>
      <c r="GG21" s="678" t="str">
        <f>IF($C21="","",GL$9)</f>
        <v/>
      </c>
      <c r="GH21" s="144"/>
      <c r="GI21" s="144"/>
      <c r="GJ21" s="144"/>
      <c r="GK21" s="144"/>
      <c r="GL21" s="144"/>
      <c r="GM21" s="144"/>
      <c r="GN21" s="144"/>
      <c r="GO21" s="144"/>
      <c r="GP21" s="144"/>
      <c r="GQ21" s="144"/>
      <c r="GR21" s="144"/>
      <c r="GS21" s="144"/>
      <c r="GT21" s="144"/>
      <c r="GU21" s="144"/>
      <c r="GV21" s="144"/>
      <c r="GW21" s="144"/>
      <c r="GX21" s="144"/>
      <c r="GY21" s="144"/>
      <c r="GZ21" s="144"/>
      <c r="HA21" s="144"/>
      <c r="HB21" s="144"/>
      <c r="HC21" s="144"/>
      <c r="HD21" s="144"/>
      <c r="HE21" s="677" t="str">
        <f>IF($C21="","",SUM(GH21:HD21))</f>
        <v/>
      </c>
      <c r="HF21" s="195"/>
      <c r="HG21" s="678" t="str">
        <f>IF($C21="","",HL$9)</f>
        <v/>
      </c>
      <c r="HH21" s="144"/>
      <c r="HI21" s="144"/>
      <c r="HJ21" s="144"/>
      <c r="HK21" s="144"/>
      <c r="HL21" s="144"/>
      <c r="HM21" s="144"/>
      <c r="HN21" s="144"/>
      <c r="HO21" s="144"/>
      <c r="HP21" s="144"/>
      <c r="HQ21" s="144"/>
      <c r="HR21" s="144"/>
      <c r="HS21" s="144"/>
      <c r="HT21" s="144"/>
      <c r="HU21" s="144"/>
      <c r="HV21" s="144"/>
      <c r="HW21" s="144"/>
      <c r="HX21" s="144"/>
      <c r="HY21" s="144"/>
      <c r="HZ21" s="144"/>
      <c r="IA21" s="144"/>
      <c r="IB21" s="144"/>
      <c r="IC21" s="144"/>
      <c r="ID21" s="144"/>
      <c r="IE21" s="677" t="str">
        <f>IF($C21="","",SUM(HH21:ID21))</f>
        <v/>
      </c>
      <c r="IF21" s="195"/>
      <c r="IG21" s="678" t="str">
        <f>IF($C21="","",IL$9)</f>
        <v/>
      </c>
      <c r="IH21" s="144"/>
      <c r="II21" s="144"/>
      <c r="IJ21" s="144"/>
      <c r="IK21" s="144"/>
      <c r="IL21" s="144"/>
      <c r="IM21" s="144"/>
      <c r="IN21" s="144"/>
      <c r="IO21" s="144"/>
      <c r="IP21" s="144"/>
      <c r="IQ21" s="144"/>
      <c r="IR21" s="144"/>
      <c r="IS21" s="144"/>
      <c r="IT21" s="144"/>
      <c r="IU21" s="144"/>
      <c r="IV21" s="144"/>
      <c r="IW21" s="144"/>
      <c r="IX21" s="144"/>
      <c r="IY21" s="144"/>
      <c r="IZ21" s="144"/>
      <c r="JA21" s="144"/>
      <c r="JB21" s="144"/>
      <c r="JC21" s="144"/>
      <c r="JD21" s="144"/>
      <c r="JE21" s="1001" t="str">
        <f>IF($C21="","",SUM(IH21:JD21))</f>
        <v/>
      </c>
      <c r="JF21" s="195"/>
      <c r="JG21" s="678" t="str">
        <f>IF($C21="","",JL$9)</f>
        <v/>
      </c>
      <c r="JH21" s="144"/>
      <c r="JI21" s="144"/>
      <c r="JJ21" s="144"/>
      <c r="JK21" s="144"/>
      <c r="JL21" s="144"/>
      <c r="JM21" s="144"/>
      <c r="JN21" s="144"/>
      <c r="JO21" s="144"/>
      <c r="JP21" s="144"/>
      <c r="JQ21" s="144"/>
      <c r="JR21" s="144"/>
      <c r="JS21" s="144"/>
      <c r="JT21" s="144"/>
      <c r="JU21" s="144"/>
      <c r="JV21" s="144"/>
      <c r="JW21" s="144"/>
      <c r="JX21" s="144"/>
      <c r="JY21" s="144"/>
      <c r="JZ21" s="144"/>
      <c r="KA21" s="144"/>
      <c r="KB21" s="144"/>
      <c r="KC21" s="144"/>
      <c r="KD21" s="144"/>
      <c r="KE21" s="1001" t="str">
        <f>IF($C21="","",SUM(JH21:KD21))</f>
        <v/>
      </c>
    </row>
    <row r="22" spans="1:291">
      <c r="B22" s="310">
        <v>2</v>
      </c>
      <c r="C22" s="303"/>
      <c r="D22" s="675"/>
      <c r="E22" s="144"/>
      <c r="F22" s="144"/>
      <c r="G22" s="678" t="str">
        <f t="shared" ref="G22:G85" si="11">IF($C22="","",L$9)</f>
        <v/>
      </c>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677" t="str">
        <f t="shared" ref="AE22:AE85" si="12">IF($C22="","",SUM(H22:AD22))</f>
        <v/>
      </c>
      <c r="AF22" s="195"/>
      <c r="AG22" s="678" t="str">
        <f t="shared" ref="AG22:AG85" si="13">IF($C22="","",AL$9)</f>
        <v/>
      </c>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677" t="str">
        <f t="shared" ref="BE22:BE85" si="14">IF($C22="","",SUM(AH22:BD22))</f>
        <v/>
      </c>
      <c r="BF22" s="195"/>
      <c r="BG22" s="678" t="str">
        <f t="shared" ref="BG22:BG85" si="15">IF($C22="","",BL$9)</f>
        <v/>
      </c>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677" t="str">
        <f t="shared" ref="CE22:CE85" si="16">IF($C22="","",SUM(BH22:CD22))</f>
        <v/>
      </c>
      <c r="CF22" s="195"/>
      <c r="CG22" s="678" t="str">
        <f t="shared" ref="CG22:CG85" si="17">IF($C22="","",CL$9)</f>
        <v/>
      </c>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677" t="str">
        <f t="shared" ref="DE22:DE85" si="18">IF($C22="","",SUM(CH22:DD22))</f>
        <v/>
      </c>
      <c r="DF22" s="195"/>
      <c r="DG22" s="678" t="str">
        <f t="shared" ref="DG22:DG85" si="19">IF($C22="","",DL$9)</f>
        <v/>
      </c>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677" t="str">
        <f t="shared" ref="EE22:EE85" si="20">IF($C22="","",SUM(DH22:ED22))</f>
        <v/>
      </c>
      <c r="EF22" s="195"/>
      <c r="EG22" s="678" t="str">
        <f t="shared" ref="EG22:EG85" si="21">IF($C22="","",EL$9)</f>
        <v/>
      </c>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677" t="str">
        <f t="shared" ref="FE22:FE85" si="22">IF($C22="","",SUM(EH22:FD22))</f>
        <v/>
      </c>
      <c r="FF22" s="195"/>
      <c r="FG22" s="678" t="str">
        <f t="shared" ref="FG22:FG85" si="23">IF($C22="","",FL$9)</f>
        <v/>
      </c>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677" t="str">
        <f t="shared" ref="GE22:GE85" si="24">IF($C22="","",SUM(FH22:GD22))</f>
        <v/>
      </c>
      <c r="GF22" s="195"/>
      <c r="GG22" s="678" t="str">
        <f t="shared" ref="GG22:GG85" si="25">IF($C22="","",GL$9)</f>
        <v/>
      </c>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677" t="str">
        <f t="shared" ref="HE22:HE85" si="26">IF($C22="","",SUM(GH22:HD22))</f>
        <v/>
      </c>
      <c r="HF22" s="195"/>
      <c r="HG22" s="678" t="str">
        <f t="shared" ref="HG22:HG85" si="27">IF($C22="","",HL$9)</f>
        <v/>
      </c>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677" t="str">
        <f t="shared" ref="IE22:IE85" si="28">IF($C22="","",SUM(HH22:ID22))</f>
        <v/>
      </c>
      <c r="IF22" s="195"/>
      <c r="IG22" s="678" t="str">
        <f t="shared" ref="IG22:IG85" si="29">IF($C22="","",IL$9)</f>
        <v/>
      </c>
      <c r="IH22" s="144"/>
      <c r="II22" s="144"/>
      <c r="IJ22" s="144"/>
      <c r="IK22" s="144"/>
      <c r="IL22" s="144"/>
      <c r="IM22" s="144"/>
      <c r="IN22" s="144"/>
      <c r="IO22" s="144"/>
      <c r="IP22" s="144"/>
      <c r="IQ22" s="144"/>
      <c r="IR22" s="144"/>
      <c r="IS22" s="144"/>
      <c r="IT22" s="144"/>
      <c r="IU22" s="144"/>
      <c r="IV22" s="144"/>
      <c r="IW22" s="144"/>
      <c r="IX22" s="144"/>
      <c r="IY22" s="144"/>
      <c r="IZ22" s="144"/>
      <c r="JA22" s="144"/>
      <c r="JB22" s="144"/>
      <c r="JC22" s="144"/>
      <c r="JD22" s="144"/>
      <c r="JE22" s="1001" t="str">
        <f t="shared" ref="JE22:JE85" si="30">IF($C22="","",SUM(IH22:JD22))</f>
        <v/>
      </c>
      <c r="JF22" s="195"/>
      <c r="JG22" s="678" t="str">
        <f t="shared" ref="JG22:JG85" si="31">IF($C22="","",JL$9)</f>
        <v/>
      </c>
      <c r="JH22" s="144"/>
      <c r="JI22" s="144"/>
      <c r="JJ22" s="144"/>
      <c r="JK22" s="144"/>
      <c r="JL22" s="144"/>
      <c r="JM22" s="144"/>
      <c r="JN22" s="144"/>
      <c r="JO22" s="144"/>
      <c r="JP22" s="144"/>
      <c r="JQ22" s="144"/>
      <c r="JR22" s="144"/>
      <c r="JS22" s="144"/>
      <c r="JT22" s="144"/>
      <c r="JU22" s="144"/>
      <c r="JV22" s="144"/>
      <c r="JW22" s="144"/>
      <c r="JX22" s="144"/>
      <c r="JY22" s="144"/>
      <c r="JZ22" s="144"/>
      <c r="KA22" s="144"/>
      <c r="KB22" s="144"/>
      <c r="KC22" s="144"/>
      <c r="KD22" s="144"/>
      <c r="KE22" s="1001" t="str">
        <f t="shared" ref="KE22:KE85" si="32">IF($C22="","",SUM(JH22:KD22))</f>
        <v/>
      </c>
    </row>
    <row r="23" spans="1:291">
      <c r="B23" s="310">
        <v>3</v>
      </c>
      <c r="C23" s="303"/>
      <c r="D23" s="675"/>
      <c r="E23" s="144"/>
      <c r="F23" s="144"/>
      <c r="G23" s="678" t="str">
        <f t="shared" si="11"/>
        <v/>
      </c>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677" t="str">
        <f t="shared" si="12"/>
        <v/>
      </c>
      <c r="AF23" s="195"/>
      <c r="AG23" s="678" t="str">
        <f t="shared" si="13"/>
        <v/>
      </c>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677" t="str">
        <f t="shared" si="14"/>
        <v/>
      </c>
      <c r="BF23" s="195"/>
      <c r="BG23" s="678" t="str">
        <f t="shared" si="15"/>
        <v/>
      </c>
      <c r="BH23" s="144"/>
      <c r="BI23" s="144"/>
      <c r="BJ23" s="144"/>
      <c r="BK23" s="144"/>
      <c r="BL23" s="144"/>
      <c r="BM23" s="144"/>
      <c r="BN23" s="144"/>
      <c r="BO23" s="144"/>
      <c r="BP23" s="144"/>
      <c r="BQ23" s="144"/>
      <c r="BR23" s="144"/>
      <c r="BS23" s="144"/>
      <c r="BT23" s="144"/>
      <c r="BU23" s="144"/>
      <c r="BV23" s="144"/>
      <c r="BW23" s="144"/>
      <c r="BX23" s="144"/>
      <c r="BY23" s="144"/>
      <c r="BZ23" s="144"/>
      <c r="CA23" s="144"/>
      <c r="CB23" s="144"/>
      <c r="CC23" s="144"/>
      <c r="CD23" s="144"/>
      <c r="CE23" s="677" t="str">
        <f t="shared" si="16"/>
        <v/>
      </c>
      <c r="CF23" s="195"/>
      <c r="CG23" s="678" t="str">
        <f t="shared" si="17"/>
        <v/>
      </c>
      <c r="CH23" s="144"/>
      <c r="CI23" s="144"/>
      <c r="CJ23" s="144"/>
      <c r="CK23" s="144"/>
      <c r="CL23" s="144"/>
      <c r="CM23" s="144"/>
      <c r="CN23" s="144"/>
      <c r="CO23" s="144"/>
      <c r="CP23" s="144"/>
      <c r="CQ23" s="144"/>
      <c r="CR23" s="144"/>
      <c r="CS23" s="144"/>
      <c r="CT23" s="144"/>
      <c r="CU23" s="144"/>
      <c r="CV23" s="144"/>
      <c r="CW23" s="144"/>
      <c r="CX23" s="144"/>
      <c r="CY23" s="144"/>
      <c r="CZ23" s="144"/>
      <c r="DA23" s="144"/>
      <c r="DB23" s="144"/>
      <c r="DC23" s="144"/>
      <c r="DD23" s="144"/>
      <c r="DE23" s="677" t="str">
        <f t="shared" si="18"/>
        <v/>
      </c>
      <c r="DF23" s="195"/>
      <c r="DG23" s="678" t="str">
        <f t="shared" si="19"/>
        <v/>
      </c>
      <c r="DH23" s="144"/>
      <c r="DI23" s="144"/>
      <c r="DJ23" s="144"/>
      <c r="DK23" s="144"/>
      <c r="DL23" s="144"/>
      <c r="DM23" s="144"/>
      <c r="DN23" s="144"/>
      <c r="DO23" s="144"/>
      <c r="DP23" s="144"/>
      <c r="DQ23" s="144"/>
      <c r="DR23" s="144"/>
      <c r="DS23" s="144"/>
      <c r="DT23" s="144"/>
      <c r="DU23" s="144"/>
      <c r="DV23" s="144"/>
      <c r="DW23" s="144"/>
      <c r="DX23" s="144"/>
      <c r="DY23" s="144"/>
      <c r="DZ23" s="144"/>
      <c r="EA23" s="144"/>
      <c r="EB23" s="144"/>
      <c r="EC23" s="144"/>
      <c r="ED23" s="144"/>
      <c r="EE23" s="677" t="str">
        <f t="shared" si="20"/>
        <v/>
      </c>
      <c r="EF23" s="195"/>
      <c r="EG23" s="678" t="str">
        <f t="shared" si="21"/>
        <v/>
      </c>
      <c r="EH23" s="144"/>
      <c r="EI23" s="144"/>
      <c r="EJ23" s="144"/>
      <c r="EK23" s="144"/>
      <c r="EL23" s="144"/>
      <c r="EM23" s="144"/>
      <c r="EN23" s="144"/>
      <c r="EO23" s="144"/>
      <c r="EP23" s="144"/>
      <c r="EQ23" s="144"/>
      <c r="ER23" s="144"/>
      <c r="ES23" s="144"/>
      <c r="ET23" s="144"/>
      <c r="EU23" s="144"/>
      <c r="EV23" s="144"/>
      <c r="EW23" s="144"/>
      <c r="EX23" s="144"/>
      <c r="EY23" s="144"/>
      <c r="EZ23" s="144"/>
      <c r="FA23" s="144"/>
      <c r="FB23" s="144"/>
      <c r="FC23" s="144"/>
      <c r="FD23" s="144"/>
      <c r="FE23" s="677" t="str">
        <f t="shared" si="22"/>
        <v/>
      </c>
      <c r="FF23" s="195"/>
      <c r="FG23" s="678" t="str">
        <f t="shared" si="23"/>
        <v/>
      </c>
      <c r="FH23" s="144"/>
      <c r="FI23" s="144"/>
      <c r="FJ23" s="144"/>
      <c r="FK23" s="144"/>
      <c r="FL23" s="144"/>
      <c r="FM23" s="144"/>
      <c r="FN23" s="144"/>
      <c r="FO23" s="144"/>
      <c r="FP23" s="144"/>
      <c r="FQ23" s="144"/>
      <c r="FR23" s="144"/>
      <c r="FS23" s="144"/>
      <c r="FT23" s="144"/>
      <c r="FU23" s="144"/>
      <c r="FV23" s="144"/>
      <c r="FW23" s="144"/>
      <c r="FX23" s="144"/>
      <c r="FY23" s="144"/>
      <c r="FZ23" s="144"/>
      <c r="GA23" s="144"/>
      <c r="GB23" s="144"/>
      <c r="GC23" s="144"/>
      <c r="GD23" s="144"/>
      <c r="GE23" s="677" t="str">
        <f t="shared" si="24"/>
        <v/>
      </c>
      <c r="GF23" s="195"/>
      <c r="GG23" s="678" t="str">
        <f t="shared" si="25"/>
        <v/>
      </c>
      <c r="GH23" s="144"/>
      <c r="GI23" s="144"/>
      <c r="GJ23" s="144"/>
      <c r="GK23" s="144"/>
      <c r="GL23" s="144"/>
      <c r="GM23" s="144"/>
      <c r="GN23" s="144"/>
      <c r="GO23" s="144"/>
      <c r="GP23" s="144"/>
      <c r="GQ23" s="144"/>
      <c r="GR23" s="144"/>
      <c r="GS23" s="144"/>
      <c r="GT23" s="144"/>
      <c r="GU23" s="144"/>
      <c r="GV23" s="144"/>
      <c r="GW23" s="144"/>
      <c r="GX23" s="144"/>
      <c r="GY23" s="144"/>
      <c r="GZ23" s="144"/>
      <c r="HA23" s="144"/>
      <c r="HB23" s="144"/>
      <c r="HC23" s="144"/>
      <c r="HD23" s="144"/>
      <c r="HE23" s="677" t="str">
        <f t="shared" si="26"/>
        <v/>
      </c>
      <c r="HF23" s="195"/>
      <c r="HG23" s="678" t="str">
        <f t="shared" si="27"/>
        <v/>
      </c>
      <c r="HH23" s="144"/>
      <c r="HI23" s="144"/>
      <c r="HJ23" s="144"/>
      <c r="HK23" s="144"/>
      <c r="HL23" s="144"/>
      <c r="HM23" s="144"/>
      <c r="HN23" s="144"/>
      <c r="HO23" s="144"/>
      <c r="HP23" s="144"/>
      <c r="HQ23" s="144"/>
      <c r="HR23" s="144"/>
      <c r="HS23" s="144"/>
      <c r="HT23" s="144"/>
      <c r="HU23" s="144"/>
      <c r="HV23" s="144"/>
      <c r="HW23" s="144"/>
      <c r="HX23" s="144"/>
      <c r="HY23" s="144"/>
      <c r="HZ23" s="144"/>
      <c r="IA23" s="144"/>
      <c r="IB23" s="144"/>
      <c r="IC23" s="144"/>
      <c r="ID23" s="144"/>
      <c r="IE23" s="677" t="str">
        <f t="shared" si="28"/>
        <v/>
      </c>
      <c r="IF23" s="195"/>
      <c r="IG23" s="678" t="str">
        <f t="shared" si="29"/>
        <v/>
      </c>
      <c r="IH23" s="144"/>
      <c r="II23" s="144"/>
      <c r="IJ23" s="144"/>
      <c r="IK23" s="144"/>
      <c r="IL23" s="144"/>
      <c r="IM23" s="144"/>
      <c r="IN23" s="144"/>
      <c r="IO23" s="144"/>
      <c r="IP23" s="144"/>
      <c r="IQ23" s="144"/>
      <c r="IR23" s="144"/>
      <c r="IS23" s="144"/>
      <c r="IT23" s="144"/>
      <c r="IU23" s="144"/>
      <c r="IV23" s="144"/>
      <c r="IW23" s="144"/>
      <c r="IX23" s="144"/>
      <c r="IY23" s="144"/>
      <c r="IZ23" s="144"/>
      <c r="JA23" s="144"/>
      <c r="JB23" s="144"/>
      <c r="JC23" s="144"/>
      <c r="JD23" s="144"/>
      <c r="JE23" s="1001" t="str">
        <f t="shared" si="30"/>
        <v/>
      </c>
      <c r="JF23" s="195"/>
      <c r="JG23" s="678" t="str">
        <f t="shared" si="31"/>
        <v/>
      </c>
      <c r="JH23" s="144"/>
      <c r="JI23" s="144"/>
      <c r="JJ23" s="144"/>
      <c r="JK23" s="144"/>
      <c r="JL23" s="144"/>
      <c r="JM23" s="144"/>
      <c r="JN23" s="144"/>
      <c r="JO23" s="144"/>
      <c r="JP23" s="144"/>
      <c r="JQ23" s="144"/>
      <c r="JR23" s="144"/>
      <c r="JS23" s="144"/>
      <c r="JT23" s="144"/>
      <c r="JU23" s="144"/>
      <c r="JV23" s="144"/>
      <c r="JW23" s="144"/>
      <c r="JX23" s="144"/>
      <c r="JY23" s="144"/>
      <c r="JZ23" s="144"/>
      <c r="KA23" s="144"/>
      <c r="KB23" s="144"/>
      <c r="KC23" s="144"/>
      <c r="KD23" s="144"/>
      <c r="KE23" s="1001" t="str">
        <f t="shared" si="32"/>
        <v/>
      </c>
    </row>
    <row r="24" spans="1:291">
      <c r="B24" s="310">
        <v>4</v>
      </c>
      <c r="C24" s="303"/>
      <c r="D24" s="675"/>
      <c r="E24" s="144"/>
      <c r="F24" s="144"/>
      <c r="G24" s="678" t="str">
        <f t="shared" si="11"/>
        <v/>
      </c>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677" t="str">
        <f t="shared" si="12"/>
        <v/>
      </c>
      <c r="AF24" s="195"/>
      <c r="AG24" s="678" t="str">
        <f t="shared" si="13"/>
        <v/>
      </c>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677" t="str">
        <f t="shared" si="14"/>
        <v/>
      </c>
      <c r="BF24" s="195"/>
      <c r="BG24" s="678" t="str">
        <f t="shared" si="15"/>
        <v/>
      </c>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677" t="str">
        <f t="shared" si="16"/>
        <v/>
      </c>
      <c r="CF24" s="195"/>
      <c r="CG24" s="678" t="str">
        <f t="shared" si="17"/>
        <v/>
      </c>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677" t="str">
        <f t="shared" si="18"/>
        <v/>
      </c>
      <c r="DF24" s="195"/>
      <c r="DG24" s="678" t="str">
        <f t="shared" si="19"/>
        <v/>
      </c>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677" t="str">
        <f t="shared" si="20"/>
        <v/>
      </c>
      <c r="EF24" s="195"/>
      <c r="EG24" s="678" t="str">
        <f t="shared" si="21"/>
        <v/>
      </c>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677" t="str">
        <f t="shared" si="22"/>
        <v/>
      </c>
      <c r="FF24" s="195"/>
      <c r="FG24" s="678" t="str">
        <f t="shared" si="23"/>
        <v/>
      </c>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677" t="str">
        <f t="shared" si="24"/>
        <v/>
      </c>
      <c r="GF24" s="195"/>
      <c r="GG24" s="678" t="str">
        <f t="shared" si="25"/>
        <v/>
      </c>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677" t="str">
        <f t="shared" si="26"/>
        <v/>
      </c>
      <c r="HF24" s="195"/>
      <c r="HG24" s="678" t="str">
        <f t="shared" si="27"/>
        <v/>
      </c>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677" t="str">
        <f t="shared" si="28"/>
        <v/>
      </c>
      <c r="IF24" s="195"/>
      <c r="IG24" s="678" t="str">
        <f t="shared" si="29"/>
        <v/>
      </c>
      <c r="IH24" s="144"/>
      <c r="II24" s="144"/>
      <c r="IJ24" s="144"/>
      <c r="IK24" s="144"/>
      <c r="IL24" s="144"/>
      <c r="IM24" s="144"/>
      <c r="IN24" s="144"/>
      <c r="IO24" s="144"/>
      <c r="IP24" s="144"/>
      <c r="IQ24" s="144"/>
      <c r="IR24" s="144"/>
      <c r="IS24" s="144"/>
      <c r="IT24" s="144"/>
      <c r="IU24" s="144"/>
      <c r="IV24" s="144"/>
      <c r="IW24" s="144"/>
      <c r="IX24" s="144"/>
      <c r="IY24" s="144"/>
      <c r="IZ24" s="144"/>
      <c r="JA24" s="144"/>
      <c r="JB24" s="144"/>
      <c r="JC24" s="144"/>
      <c r="JD24" s="144"/>
      <c r="JE24" s="1001" t="str">
        <f t="shared" si="30"/>
        <v/>
      </c>
      <c r="JF24" s="195"/>
      <c r="JG24" s="678" t="str">
        <f t="shared" si="31"/>
        <v/>
      </c>
      <c r="JH24" s="144"/>
      <c r="JI24" s="144"/>
      <c r="JJ24" s="144"/>
      <c r="JK24" s="144"/>
      <c r="JL24" s="144"/>
      <c r="JM24" s="144"/>
      <c r="JN24" s="144"/>
      <c r="JO24" s="144"/>
      <c r="JP24" s="144"/>
      <c r="JQ24" s="144"/>
      <c r="JR24" s="144"/>
      <c r="JS24" s="144"/>
      <c r="JT24" s="144"/>
      <c r="JU24" s="144"/>
      <c r="JV24" s="144"/>
      <c r="JW24" s="144"/>
      <c r="JX24" s="144"/>
      <c r="JY24" s="144"/>
      <c r="JZ24" s="144"/>
      <c r="KA24" s="144"/>
      <c r="KB24" s="144"/>
      <c r="KC24" s="144"/>
      <c r="KD24" s="144"/>
      <c r="KE24" s="1001" t="str">
        <f t="shared" si="32"/>
        <v/>
      </c>
    </row>
    <row r="25" spans="1:291">
      <c r="A25" s="65"/>
      <c r="B25" s="310">
        <v>5</v>
      </c>
      <c r="C25" s="303"/>
      <c r="D25" s="675"/>
      <c r="E25" s="144"/>
      <c r="F25" s="144"/>
      <c r="G25" s="678" t="str">
        <f t="shared" si="11"/>
        <v/>
      </c>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677" t="str">
        <f t="shared" si="12"/>
        <v/>
      </c>
      <c r="AF25" s="195"/>
      <c r="AG25" s="678" t="str">
        <f t="shared" si="13"/>
        <v/>
      </c>
      <c r="AH25" s="144"/>
      <c r="AI25" s="144"/>
      <c r="AJ25" s="144"/>
      <c r="AK25" s="144"/>
      <c r="AL25" s="144"/>
      <c r="AM25" s="144"/>
      <c r="AN25" s="144"/>
      <c r="AO25" s="144"/>
      <c r="AP25" s="144"/>
      <c r="AQ25" s="144"/>
      <c r="AR25" s="144"/>
      <c r="AS25" s="144"/>
      <c r="AT25" s="144"/>
      <c r="AU25" s="144"/>
      <c r="AV25" s="144"/>
      <c r="AW25" s="144"/>
      <c r="AX25" s="144"/>
      <c r="AY25" s="144"/>
      <c r="AZ25" s="144"/>
      <c r="BA25" s="144"/>
      <c r="BB25" s="144"/>
      <c r="BC25" s="144"/>
      <c r="BD25" s="144"/>
      <c r="BE25" s="677" t="str">
        <f t="shared" si="14"/>
        <v/>
      </c>
      <c r="BF25" s="195"/>
      <c r="BG25" s="678" t="str">
        <f t="shared" si="15"/>
        <v/>
      </c>
      <c r="BH25" s="144"/>
      <c r="BI25" s="144"/>
      <c r="BJ25" s="144"/>
      <c r="BK25" s="144"/>
      <c r="BL25" s="144"/>
      <c r="BM25" s="144"/>
      <c r="BN25" s="144"/>
      <c r="BO25" s="144"/>
      <c r="BP25" s="144"/>
      <c r="BQ25" s="144"/>
      <c r="BR25" s="144"/>
      <c r="BS25" s="144"/>
      <c r="BT25" s="144"/>
      <c r="BU25" s="144"/>
      <c r="BV25" s="144"/>
      <c r="BW25" s="144"/>
      <c r="BX25" s="144"/>
      <c r="BY25" s="144"/>
      <c r="BZ25" s="144"/>
      <c r="CA25" s="144"/>
      <c r="CB25" s="144"/>
      <c r="CC25" s="144"/>
      <c r="CD25" s="144"/>
      <c r="CE25" s="677" t="str">
        <f t="shared" si="16"/>
        <v/>
      </c>
      <c r="CF25" s="195"/>
      <c r="CG25" s="678" t="str">
        <f t="shared" si="17"/>
        <v/>
      </c>
      <c r="CH25" s="144"/>
      <c r="CI25" s="144"/>
      <c r="CJ25" s="144"/>
      <c r="CK25" s="144"/>
      <c r="CL25" s="144"/>
      <c r="CM25" s="144"/>
      <c r="CN25" s="144"/>
      <c r="CO25" s="144"/>
      <c r="CP25" s="144"/>
      <c r="CQ25" s="144"/>
      <c r="CR25" s="144"/>
      <c r="CS25" s="144"/>
      <c r="CT25" s="144"/>
      <c r="CU25" s="144"/>
      <c r="CV25" s="144"/>
      <c r="CW25" s="144"/>
      <c r="CX25" s="144"/>
      <c r="CY25" s="144"/>
      <c r="CZ25" s="144"/>
      <c r="DA25" s="144"/>
      <c r="DB25" s="144"/>
      <c r="DC25" s="144"/>
      <c r="DD25" s="144"/>
      <c r="DE25" s="677" t="str">
        <f t="shared" si="18"/>
        <v/>
      </c>
      <c r="DF25" s="195"/>
      <c r="DG25" s="678" t="str">
        <f t="shared" si="19"/>
        <v/>
      </c>
      <c r="DH25" s="144"/>
      <c r="DI25" s="144"/>
      <c r="DJ25" s="144"/>
      <c r="DK25" s="144"/>
      <c r="DL25" s="144"/>
      <c r="DM25" s="144"/>
      <c r="DN25" s="144"/>
      <c r="DO25" s="144"/>
      <c r="DP25" s="144"/>
      <c r="DQ25" s="144"/>
      <c r="DR25" s="144"/>
      <c r="DS25" s="144"/>
      <c r="DT25" s="144"/>
      <c r="DU25" s="144"/>
      <c r="DV25" s="144"/>
      <c r="DW25" s="144"/>
      <c r="DX25" s="144"/>
      <c r="DY25" s="144"/>
      <c r="DZ25" s="144"/>
      <c r="EA25" s="144"/>
      <c r="EB25" s="144"/>
      <c r="EC25" s="144"/>
      <c r="ED25" s="144"/>
      <c r="EE25" s="677" t="str">
        <f t="shared" si="20"/>
        <v/>
      </c>
      <c r="EF25" s="195"/>
      <c r="EG25" s="678" t="str">
        <f t="shared" si="21"/>
        <v/>
      </c>
      <c r="EH25" s="144"/>
      <c r="EI25" s="144"/>
      <c r="EJ25" s="144"/>
      <c r="EK25" s="144"/>
      <c r="EL25" s="144"/>
      <c r="EM25" s="144"/>
      <c r="EN25" s="144"/>
      <c r="EO25" s="144"/>
      <c r="EP25" s="144"/>
      <c r="EQ25" s="144"/>
      <c r="ER25" s="144"/>
      <c r="ES25" s="144"/>
      <c r="ET25" s="144"/>
      <c r="EU25" s="144"/>
      <c r="EV25" s="144"/>
      <c r="EW25" s="144"/>
      <c r="EX25" s="144"/>
      <c r="EY25" s="144"/>
      <c r="EZ25" s="144"/>
      <c r="FA25" s="144"/>
      <c r="FB25" s="144"/>
      <c r="FC25" s="144"/>
      <c r="FD25" s="144"/>
      <c r="FE25" s="677" t="str">
        <f t="shared" si="22"/>
        <v/>
      </c>
      <c r="FF25" s="195"/>
      <c r="FG25" s="678" t="str">
        <f t="shared" si="23"/>
        <v/>
      </c>
      <c r="FH25" s="144"/>
      <c r="FI25" s="144"/>
      <c r="FJ25" s="144"/>
      <c r="FK25" s="144"/>
      <c r="FL25" s="144"/>
      <c r="FM25" s="144"/>
      <c r="FN25" s="144"/>
      <c r="FO25" s="144"/>
      <c r="FP25" s="144"/>
      <c r="FQ25" s="144"/>
      <c r="FR25" s="144"/>
      <c r="FS25" s="144"/>
      <c r="FT25" s="144"/>
      <c r="FU25" s="144"/>
      <c r="FV25" s="144"/>
      <c r="FW25" s="144"/>
      <c r="FX25" s="144"/>
      <c r="FY25" s="144"/>
      <c r="FZ25" s="144"/>
      <c r="GA25" s="144"/>
      <c r="GB25" s="144"/>
      <c r="GC25" s="144"/>
      <c r="GD25" s="144"/>
      <c r="GE25" s="677" t="str">
        <f t="shared" si="24"/>
        <v/>
      </c>
      <c r="GF25" s="195"/>
      <c r="GG25" s="678" t="str">
        <f t="shared" si="25"/>
        <v/>
      </c>
      <c r="GH25" s="144"/>
      <c r="GI25" s="144"/>
      <c r="GJ25" s="144"/>
      <c r="GK25" s="144"/>
      <c r="GL25" s="144"/>
      <c r="GM25" s="144"/>
      <c r="GN25" s="144"/>
      <c r="GO25" s="144"/>
      <c r="GP25" s="144"/>
      <c r="GQ25" s="144"/>
      <c r="GR25" s="144"/>
      <c r="GS25" s="144"/>
      <c r="GT25" s="144"/>
      <c r="GU25" s="144"/>
      <c r="GV25" s="144"/>
      <c r="GW25" s="144"/>
      <c r="GX25" s="144"/>
      <c r="GY25" s="144"/>
      <c r="GZ25" s="144"/>
      <c r="HA25" s="144"/>
      <c r="HB25" s="144"/>
      <c r="HC25" s="144"/>
      <c r="HD25" s="144"/>
      <c r="HE25" s="677" t="str">
        <f t="shared" si="26"/>
        <v/>
      </c>
      <c r="HF25" s="195"/>
      <c r="HG25" s="678" t="str">
        <f t="shared" si="27"/>
        <v/>
      </c>
      <c r="HH25" s="144"/>
      <c r="HI25" s="144"/>
      <c r="HJ25" s="144"/>
      <c r="HK25" s="144"/>
      <c r="HL25" s="144"/>
      <c r="HM25" s="144"/>
      <c r="HN25" s="144"/>
      <c r="HO25" s="144"/>
      <c r="HP25" s="144"/>
      <c r="HQ25" s="144"/>
      <c r="HR25" s="144"/>
      <c r="HS25" s="144"/>
      <c r="HT25" s="144"/>
      <c r="HU25" s="144"/>
      <c r="HV25" s="144"/>
      <c r="HW25" s="144"/>
      <c r="HX25" s="144"/>
      <c r="HY25" s="144"/>
      <c r="HZ25" s="144"/>
      <c r="IA25" s="144"/>
      <c r="IB25" s="144"/>
      <c r="IC25" s="144"/>
      <c r="ID25" s="144"/>
      <c r="IE25" s="677" t="str">
        <f t="shared" si="28"/>
        <v/>
      </c>
      <c r="IF25" s="195"/>
      <c r="IG25" s="678" t="str">
        <f t="shared" si="29"/>
        <v/>
      </c>
      <c r="IH25" s="144"/>
      <c r="II25" s="144"/>
      <c r="IJ25" s="144"/>
      <c r="IK25" s="144"/>
      <c r="IL25" s="144"/>
      <c r="IM25" s="144"/>
      <c r="IN25" s="144"/>
      <c r="IO25" s="144"/>
      <c r="IP25" s="144"/>
      <c r="IQ25" s="144"/>
      <c r="IR25" s="144"/>
      <c r="IS25" s="144"/>
      <c r="IT25" s="144"/>
      <c r="IU25" s="144"/>
      <c r="IV25" s="144"/>
      <c r="IW25" s="144"/>
      <c r="IX25" s="144"/>
      <c r="IY25" s="144"/>
      <c r="IZ25" s="144"/>
      <c r="JA25" s="144"/>
      <c r="JB25" s="144"/>
      <c r="JC25" s="144"/>
      <c r="JD25" s="144"/>
      <c r="JE25" s="1001" t="str">
        <f t="shared" si="30"/>
        <v/>
      </c>
      <c r="JF25" s="195"/>
      <c r="JG25" s="678" t="str">
        <f t="shared" si="31"/>
        <v/>
      </c>
      <c r="JH25" s="144"/>
      <c r="JI25" s="144"/>
      <c r="JJ25" s="144"/>
      <c r="JK25" s="144"/>
      <c r="JL25" s="144"/>
      <c r="JM25" s="144"/>
      <c r="JN25" s="144"/>
      <c r="JO25" s="144"/>
      <c r="JP25" s="144"/>
      <c r="JQ25" s="144"/>
      <c r="JR25" s="144"/>
      <c r="JS25" s="144"/>
      <c r="JT25" s="144"/>
      <c r="JU25" s="144"/>
      <c r="JV25" s="144"/>
      <c r="JW25" s="144"/>
      <c r="JX25" s="144"/>
      <c r="JY25" s="144"/>
      <c r="JZ25" s="144"/>
      <c r="KA25" s="144"/>
      <c r="KB25" s="144"/>
      <c r="KC25" s="144"/>
      <c r="KD25" s="144"/>
      <c r="KE25" s="1001" t="str">
        <f t="shared" si="32"/>
        <v/>
      </c>
    </row>
    <row r="26" spans="1:291">
      <c r="B26" s="310">
        <v>6</v>
      </c>
      <c r="C26" s="303"/>
      <c r="D26" s="675"/>
      <c r="E26" s="144"/>
      <c r="F26" s="144"/>
      <c r="G26" s="678" t="str">
        <f t="shared" si="11"/>
        <v/>
      </c>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677" t="str">
        <f t="shared" si="12"/>
        <v/>
      </c>
      <c r="AF26" s="195"/>
      <c r="AG26" s="678" t="str">
        <f t="shared" si="13"/>
        <v/>
      </c>
      <c r="AH26" s="144"/>
      <c r="AI26" s="144"/>
      <c r="AJ26" s="144"/>
      <c r="AK26" s="144"/>
      <c r="AL26" s="144"/>
      <c r="AM26" s="144"/>
      <c r="AN26" s="144"/>
      <c r="AO26" s="144"/>
      <c r="AP26" s="144"/>
      <c r="AQ26" s="144"/>
      <c r="AR26" s="144"/>
      <c r="AS26" s="144"/>
      <c r="AT26" s="144"/>
      <c r="AU26" s="144"/>
      <c r="AV26" s="144"/>
      <c r="AW26" s="144"/>
      <c r="AX26" s="144"/>
      <c r="AY26" s="144"/>
      <c r="AZ26" s="144"/>
      <c r="BA26" s="144"/>
      <c r="BB26" s="144"/>
      <c r="BC26" s="144"/>
      <c r="BD26" s="144"/>
      <c r="BE26" s="677" t="str">
        <f t="shared" si="14"/>
        <v/>
      </c>
      <c r="BF26" s="195"/>
      <c r="BG26" s="678" t="str">
        <f t="shared" si="15"/>
        <v/>
      </c>
      <c r="BH26" s="144"/>
      <c r="BI26" s="144"/>
      <c r="BJ26" s="144"/>
      <c r="BK26" s="144"/>
      <c r="BL26" s="144"/>
      <c r="BM26" s="144"/>
      <c r="BN26" s="144"/>
      <c r="BO26" s="144"/>
      <c r="BP26" s="144"/>
      <c r="BQ26" s="144"/>
      <c r="BR26" s="144"/>
      <c r="BS26" s="144"/>
      <c r="BT26" s="144"/>
      <c r="BU26" s="144"/>
      <c r="BV26" s="144"/>
      <c r="BW26" s="144"/>
      <c r="BX26" s="144"/>
      <c r="BY26" s="144"/>
      <c r="BZ26" s="144"/>
      <c r="CA26" s="144"/>
      <c r="CB26" s="144"/>
      <c r="CC26" s="144"/>
      <c r="CD26" s="144"/>
      <c r="CE26" s="677" t="str">
        <f t="shared" si="16"/>
        <v/>
      </c>
      <c r="CF26" s="195"/>
      <c r="CG26" s="678" t="str">
        <f t="shared" si="17"/>
        <v/>
      </c>
      <c r="CH26" s="144"/>
      <c r="CI26" s="144"/>
      <c r="CJ26" s="144"/>
      <c r="CK26" s="144"/>
      <c r="CL26" s="144"/>
      <c r="CM26" s="144"/>
      <c r="CN26" s="144"/>
      <c r="CO26" s="144"/>
      <c r="CP26" s="144"/>
      <c r="CQ26" s="144"/>
      <c r="CR26" s="144"/>
      <c r="CS26" s="144"/>
      <c r="CT26" s="144"/>
      <c r="CU26" s="144"/>
      <c r="CV26" s="144"/>
      <c r="CW26" s="144"/>
      <c r="CX26" s="144"/>
      <c r="CY26" s="144"/>
      <c r="CZ26" s="144"/>
      <c r="DA26" s="144"/>
      <c r="DB26" s="144"/>
      <c r="DC26" s="144"/>
      <c r="DD26" s="144"/>
      <c r="DE26" s="677" t="str">
        <f t="shared" si="18"/>
        <v/>
      </c>
      <c r="DF26" s="195"/>
      <c r="DG26" s="678" t="str">
        <f t="shared" si="19"/>
        <v/>
      </c>
      <c r="DH26" s="144"/>
      <c r="DI26" s="144"/>
      <c r="DJ26" s="144"/>
      <c r="DK26" s="144"/>
      <c r="DL26" s="144"/>
      <c r="DM26" s="144"/>
      <c r="DN26" s="144"/>
      <c r="DO26" s="144"/>
      <c r="DP26" s="144"/>
      <c r="DQ26" s="144"/>
      <c r="DR26" s="144"/>
      <c r="DS26" s="144"/>
      <c r="DT26" s="144"/>
      <c r="DU26" s="144"/>
      <c r="DV26" s="144"/>
      <c r="DW26" s="144"/>
      <c r="DX26" s="144"/>
      <c r="DY26" s="144"/>
      <c r="DZ26" s="144"/>
      <c r="EA26" s="144"/>
      <c r="EB26" s="144"/>
      <c r="EC26" s="144"/>
      <c r="ED26" s="144"/>
      <c r="EE26" s="677" t="str">
        <f t="shared" si="20"/>
        <v/>
      </c>
      <c r="EF26" s="195"/>
      <c r="EG26" s="678" t="str">
        <f t="shared" si="21"/>
        <v/>
      </c>
      <c r="EH26" s="144"/>
      <c r="EI26" s="144"/>
      <c r="EJ26" s="144"/>
      <c r="EK26" s="144"/>
      <c r="EL26" s="144"/>
      <c r="EM26" s="144"/>
      <c r="EN26" s="144"/>
      <c r="EO26" s="144"/>
      <c r="EP26" s="144"/>
      <c r="EQ26" s="144"/>
      <c r="ER26" s="144"/>
      <c r="ES26" s="144"/>
      <c r="ET26" s="144"/>
      <c r="EU26" s="144"/>
      <c r="EV26" s="144"/>
      <c r="EW26" s="144"/>
      <c r="EX26" s="144"/>
      <c r="EY26" s="144"/>
      <c r="EZ26" s="144"/>
      <c r="FA26" s="144"/>
      <c r="FB26" s="144"/>
      <c r="FC26" s="144"/>
      <c r="FD26" s="144"/>
      <c r="FE26" s="677" t="str">
        <f t="shared" si="22"/>
        <v/>
      </c>
      <c r="FF26" s="195"/>
      <c r="FG26" s="678" t="str">
        <f t="shared" si="23"/>
        <v/>
      </c>
      <c r="FH26" s="144"/>
      <c r="FI26" s="144"/>
      <c r="FJ26" s="144"/>
      <c r="FK26" s="144"/>
      <c r="FL26" s="144"/>
      <c r="FM26" s="144"/>
      <c r="FN26" s="144"/>
      <c r="FO26" s="144"/>
      <c r="FP26" s="144"/>
      <c r="FQ26" s="144"/>
      <c r="FR26" s="144"/>
      <c r="FS26" s="144"/>
      <c r="FT26" s="144"/>
      <c r="FU26" s="144"/>
      <c r="FV26" s="144"/>
      <c r="FW26" s="144"/>
      <c r="FX26" s="144"/>
      <c r="FY26" s="144"/>
      <c r="FZ26" s="144"/>
      <c r="GA26" s="144"/>
      <c r="GB26" s="144"/>
      <c r="GC26" s="144"/>
      <c r="GD26" s="144"/>
      <c r="GE26" s="677" t="str">
        <f t="shared" si="24"/>
        <v/>
      </c>
      <c r="GF26" s="195"/>
      <c r="GG26" s="678" t="str">
        <f t="shared" si="25"/>
        <v/>
      </c>
      <c r="GH26" s="144"/>
      <c r="GI26" s="144"/>
      <c r="GJ26" s="144"/>
      <c r="GK26" s="144"/>
      <c r="GL26" s="144"/>
      <c r="GM26" s="144"/>
      <c r="GN26" s="144"/>
      <c r="GO26" s="144"/>
      <c r="GP26" s="144"/>
      <c r="GQ26" s="144"/>
      <c r="GR26" s="144"/>
      <c r="GS26" s="144"/>
      <c r="GT26" s="144"/>
      <c r="GU26" s="144"/>
      <c r="GV26" s="144"/>
      <c r="GW26" s="144"/>
      <c r="GX26" s="144"/>
      <c r="GY26" s="144"/>
      <c r="GZ26" s="144"/>
      <c r="HA26" s="144"/>
      <c r="HB26" s="144"/>
      <c r="HC26" s="144"/>
      <c r="HD26" s="144"/>
      <c r="HE26" s="677" t="str">
        <f t="shared" si="26"/>
        <v/>
      </c>
      <c r="HF26" s="195"/>
      <c r="HG26" s="678" t="str">
        <f t="shared" si="27"/>
        <v/>
      </c>
      <c r="HH26" s="144"/>
      <c r="HI26" s="144"/>
      <c r="HJ26" s="144"/>
      <c r="HK26" s="144"/>
      <c r="HL26" s="144"/>
      <c r="HM26" s="144"/>
      <c r="HN26" s="144"/>
      <c r="HO26" s="144"/>
      <c r="HP26" s="144"/>
      <c r="HQ26" s="144"/>
      <c r="HR26" s="144"/>
      <c r="HS26" s="144"/>
      <c r="HT26" s="144"/>
      <c r="HU26" s="144"/>
      <c r="HV26" s="144"/>
      <c r="HW26" s="144"/>
      <c r="HX26" s="144"/>
      <c r="HY26" s="144"/>
      <c r="HZ26" s="144"/>
      <c r="IA26" s="144"/>
      <c r="IB26" s="144"/>
      <c r="IC26" s="144"/>
      <c r="ID26" s="144"/>
      <c r="IE26" s="677" t="str">
        <f t="shared" si="28"/>
        <v/>
      </c>
      <c r="IF26" s="195"/>
      <c r="IG26" s="678" t="str">
        <f t="shared" si="29"/>
        <v/>
      </c>
      <c r="IH26" s="144"/>
      <c r="II26" s="144"/>
      <c r="IJ26" s="144"/>
      <c r="IK26" s="144"/>
      <c r="IL26" s="144"/>
      <c r="IM26" s="144"/>
      <c r="IN26" s="144"/>
      <c r="IO26" s="144"/>
      <c r="IP26" s="144"/>
      <c r="IQ26" s="144"/>
      <c r="IR26" s="144"/>
      <c r="IS26" s="144"/>
      <c r="IT26" s="144"/>
      <c r="IU26" s="144"/>
      <c r="IV26" s="144"/>
      <c r="IW26" s="144"/>
      <c r="IX26" s="144"/>
      <c r="IY26" s="144"/>
      <c r="IZ26" s="144"/>
      <c r="JA26" s="144"/>
      <c r="JB26" s="144"/>
      <c r="JC26" s="144"/>
      <c r="JD26" s="144"/>
      <c r="JE26" s="1001" t="str">
        <f t="shared" si="30"/>
        <v/>
      </c>
      <c r="JF26" s="195"/>
      <c r="JG26" s="678" t="str">
        <f t="shared" si="31"/>
        <v/>
      </c>
      <c r="JH26" s="144"/>
      <c r="JI26" s="144"/>
      <c r="JJ26" s="144"/>
      <c r="JK26" s="144"/>
      <c r="JL26" s="144"/>
      <c r="JM26" s="144"/>
      <c r="JN26" s="144"/>
      <c r="JO26" s="144"/>
      <c r="JP26" s="144"/>
      <c r="JQ26" s="144"/>
      <c r="JR26" s="144"/>
      <c r="JS26" s="144"/>
      <c r="JT26" s="144"/>
      <c r="JU26" s="144"/>
      <c r="JV26" s="144"/>
      <c r="JW26" s="144"/>
      <c r="JX26" s="144"/>
      <c r="JY26" s="144"/>
      <c r="JZ26" s="144"/>
      <c r="KA26" s="144"/>
      <c r="KB26" s="144"/>
      <c r="KC26" s="144"/>
      <c r="KD26" s="144"/>
      <c r="KE26" s="1001" t="str">
        <f t="shared" si="32"/>
        <v/>
      </c>
    </row>
    <row r="27" spans="1:291">
      <c r="B27" s="310">
        <v>7</v>
      </c>
      <c r="C27" s="303"/>
      <c r="D27" s="675"/>
      <c r="E27" s="144"/>
      <c r="F27" s="144"/>
      <c r="G27" s="678" t="str">
        <f t="shared" si="11"/>
        <v/>
      </c>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677" t="str">
        <f t="shared" si="12"/>
        <v/>
      </c>
      <c r="AF27" s="195"/>
      <c r="AG27" s="678" t="str">
        <f t="shared" si="13"/>
        <v/>
      </c>
      <c r="AH27" s="144"/>
      <c r="AI27" s="144"/>
      <c r="AJ27" s="144"/>
      <c r="AK27" s="144"/>
      <c r="AL27" s="144"/>
      <c r="AM27" s="144"/>
      <c r="AN27" s="144"/>
      <c r="AO27" s="144"/>
      <c r="AP27" s="144"/>
      <c r="AQ27" s="144"/>
      <c r="AR27" s="144"/>
      <c r="AS27" s="144"/>
      <c r="AT27" s="144"/>
      <c r="AU27" s="144"/>
      <c r="AV27" s="144"/>
      <c r="AW27" s="144"/>
      <c r="AX27" s="144"/>
      <c r="AY27" s="144"/>
      <c r="AZ27" s="144"/>
      <c r="BA27" s="144"/>
      <c r="BB27" s="144"/>
      <c r="BC27" s="144"/>
      <c r="BD27" s="144"/>
      <c r="BE27" s="677" t="str">
        <f t="shared" si="14"/>
        <v/>
      </c>
      <c r="BF27" s="195"/>
      <c r="BG27" s="678" t="str">
        <f t="shared" si="15"/>
        <v/>
      </c>
      <c r="BH27" s="144"/>
      <c r="BI27" s="144"/>
      <c r="BJ27" s="144"/>
      <c r="BK27" s="144"/>
      <c r="BL27" s="144"/>
      <c r="BM27" s="144"/>
      <c r="BN27" s="144"/>
      <c r="BO27" s="144"/>
      <c r="BP27" s="144"/>
      <c r="BQ27" s="144"/>
      <c r="BR27" s="144"/>
      <c r="BS27" s="144"/>
      <c r="BT27" s="144"/>
      <c r="BU27" s="144"/>
      <c r="BV27" s="144"/>
      <c r="BW27" s="144"/>
      <c r="BX27" s="144"/>
      <c r="BY27" s="144"/>
      <c r="BZ27" s="144"/>
      <c r="CA27" s="144"/>
      <c r="CB27" s="144"/>
      <c r="CC27" s="144"/>
      <c r="CD27" s="144"/>
      <c r="CE27" s="677" t="str">
        <f t="shared" si="16"/>
        <v/>
      </c>
      <c r="CF27" s="195"/>
      <c r="CG27" s="678" t="str">
        <f t="shared" si="17"/>
        <v/>
      </c>
      <c r="CH27" s="144"/>
      <c r="CI27" s="144"/>
      <c r="CJ27" s="144"/>
      <c r="CK27" s="144"/>
      <c r="CL27" s="144"/>
      <c r="CM27" s="144"/>
      <c r="CN27" s="144"/>
      <c r="CO27" s="144"/>
      <c r="CP27" s="144"/>
      <c r="CQ27" s="144"/>
      <c r="CR27" s="144"/>
      <c r="CS27" s="144"/>
      <c r="CT27" s="144"/>
      <c r="CU27" s="144"/>
      <c r="CV27" s="144"/>
      <c r="CW27" s="144"/>
      <c r="CX27" s="144"/>
      <c r="CY27" s="144"/>
      <c r="CZ27" s="144"/>
      <c r="DA27" s="144"/>
      <c r="DB27" s="144"/>
      <c r="DC27" s="144"/>
      <c r="DD27" s="144"/>
      <c r="DE27" s="677" t="str">
        <f t="shared" si="18"/>
        <v/>
      </c>
      <c r="DF27" s="195"/>
      <c r="DG27" s="678" t="str">
        <f t="shared" si="19"/>
        <v/>
      </c>
      <c r="DH27" s="144"/>
      <c r="DI27" s="144"/>
      <c r="DJ27" s="144"/>
      <c r="DK27" s="144"/>
      <c r="DL27" s="144"/>
      <c r="DM27" s="144"/>
      <c r="DN27" s="144"/>
      <c r="DO27" s="144"/>
      <c r="DP27" s="144"/>
      <c r="DQ27" s="144"/>
      <c r="DR27" s="144"/>
      <c r="DS27" s="144"/>
      <c r="DT27" s="144"/>
      <c r="DU27" s="144"/>
      <c r="DV27" s="144"/>
      <c r="DW27" s="144"/>
      <c r="DX27" s="144"/>
      <c r="DY27" s="144"/>
      <c r="DZ27" s="144"/>
      <c r="EA27" s="144"/>
      <c r="EB27" s="144"/>
      <c r="EC27" s="144"/>
      <c r="ED27" s="144"/>
      <c r="EE27" s="677" t="str">
        <f t="shared" si="20"/>
        <v/>
      </c>
      <c r="EF27" s="195"/>
      <c r="EG27" s="678" t="str">
        <f t="shared" si="21"/>
        <v/>
      </c>
      <c r="EH27" s="144"/>
      <c r="EI27" s="144"/>
      <c r="EJ27" s="144"/>
      <c r="EK27" s="144"/>
      <c r="EL27" s="144"/>
      <c r="EM27" s="144"/>
      <c r="EN27" s="144"/>
      <c r="EO27" s="144"/>
      <c r="EP27" s="144"/>
      <c r="EQ27" s="144"/>
      <c r="ER27" s="144"/>
      <c r="ES27" s="144"/>
      <c r="ET27" s="144"/>
      <c r="EU27" s="144"/>
      <c r="EV27" s="144"/>
      <c r="EW27" s="144"/>
      <c r="EX27" s="144"/>
      <c r="EY27" s="144"/>
      <c r="EZ27" s="144"/>
      <c r="FA27" s="144"/>
      <c r="FB27" s="144"/>
      <c r="FC27" s="144"/>
      <c r="FD27" s="144"/>
      <c r="FE27" s="677" t="str">
        <f t="shared" si="22"/>
        <v/>
      </c>
      <c r="FF27" s="195"/>
      <c r="FG27" s="678" t="str">
        <f t="shared" si="23"/>
        <v/>
      </c>
      <c r="FH27" s="144"/>
      <c r="FI27" s="144"/>
      <c r="FJ27" s="144"/>
      <c r="FK27" s="144"/>
      <c r="FL27" s="144"/>
      <c r="FM27" s="144"/>
      <c r="FN27" s="144"/>
      <c r="FO27" s="144"/>
      <c r="FP27" s="144"/>
      <c r="FQ27" s="144"/>
      <c r="FR27" s="144"/>
      <c r="FS27" s="144"/>
      <c r="FT27" s="144"/>
      <c r="FU27" s="144"/>
      <c r="FV27" s="144"/>
      <c r="FW27" s="144"/>
      <c r="FX27" s="144"/>
      <c r="FY27" s="144"/>
      <c r="FZ27" s="144"/>
      <c r="GA27" s="144"/>
      <c r="GB27" s="144"/>
      <c r="GC27" s="144"/>
      <c r="GD27" s="144"/>
      <c r="GE27" s="677" t="str">
        <f t="shared" si="24"/>
        <v/>
      </c>
      <c r="GF27" s="195"/>
      <c r="GG27" s="678" t="str">
        <f t="shared" si="25"/>
        <v/>
      </c>
      <c r="GH27" s="144"/>
      <c r="GI27" s="144"/>
      <c r="GJ27" s="144"/>
      <c r="GK27" s="144"/>
      <c r="GL27" s="144"/>
      <c r="GM27" s="144"/>
      <c r="GN27" s="144"/>
      <c r="GO27" s="144"/>
      <c r="GP27" s="144"/>
      <c r="GQ27" s="144"/>
      <c r="GR27" s="144"/>
      <c r="GS27" s="144"/>
      <c r="GT27" s="144"/>
      <c r="GU27" s="144"/>
      <c r="GV27" s="144"/>
      <c r="GW27" s="144"/>
      <c r="GX27" s="144"/>
      <c r="GY27" s="144"/>
      <c r="GZ27" s="144"/>
      <c r="HA27" s="144"/>
      <c r="HB27" s="144"/>
      <c r="HC27" s="144"/>
      <c r="HD27" s="144"/>
      <c r="HE27" s="677" t="str">
        <f t="shared" si="26"/>
        <v/>
      </c>
      <c r="HF27" s="195"/>
      <c r="HG27" s="678" t="str">
        <f t="shared" si="27"/>
        <v/>
      </c>
      <c r="HH27" s="144"/>
      <c r="HI27" s="144"/>
      <c r="HJ27" s="144"/>
      <c r="HK27" s="144"/>
      <c r="HL27" s="144"/>
      <c r="HM27" s="144"/>
      <c r="HN27" s="144"/>
      <c r="HO27" s="144"/>
      <c r="HP27" s="144"/>
      <c r="HQ27" s="144"/>
      <c r="HR27" s="144"/>
      <c r="HS27" s="144"/>
      <c r="HT27" s="144"/>
      <c r="HU27" s="144"/>
      <c r="HV27" s="144"/>
      <c r="HW27" s="144"/>
      <c r="HX27" s="144"/>
      <c r="HY27" s="144"/>
      <c r="HZ27" s="144"/>
      <c r="IA27" s="144"/>
      <c r="IB27" s="144"/>
      <c r="IC27" s="144"/>
      <c r="ID27" s="144"/>
      <c r="IE27" s="677" t="str">
        <f t="shared" si="28"/>
        <v/>
      </c>
      <c r="IF27" s="195"/>
      <c r="IG27" s="678" t="str">
        <f t="shared" si="29"/>
        <v/>
      </c>
      <c r="IH27" s="144"/>
      <c r="II27" s="144"/>
      <c r="IJ27" s="144"/>
      <c r="IK27" s="144"/>
      <c r="IL27" s="144"/>
      <c r="IM27" s="144"/>
      <c r="IN27" s="144"/>
      <c r="IO27" s="144"/>
      <c r="IP27" s="144"/>
      <c r="IQ27" s="144"/>
      <c r="IR27" s="144"/>
      <c r="IS27" s="144"/>
      <c r="IT27" s="144"/>
      <c r="IU27" s="144"/>
      <c r="IV27" s="144"/>
      <c r="IW27" s="144"/>
      <c r="IX27" s="144"/>
      <c r="IY27" s="144"/>
      <c r="IZ27" s="144"/>
      <c r="JA27" s="144"/>
      <c r="JB27" s="144"/>
      <c r="JC27" s="144"/>
      <c r="JD27" s="144"/>
      <c r="JE27" s="1001" t="str">
        <f t="shared" si="30"/>
        <v/>
      </c>
      <c r="JF27" s="195"/>
      <c r="JG27" s="678" t="str">
        <f t="shared" si="31"/>
        <v/>
      </c>
      <c r="JH27" s="144"/>
      <c r="JI27" s="144"/>
      <c r="JJ27" s="144"/>
      <c r="JK27" s="144"/>
      <c r="JL27" s="144"/>
      <c r="JM27" s="144"/>
      <c r="JN27" s="144"/>
      <c r="JO27" s="144"/>
      <c r="JP27" s="144"/>
      <c r="JQ27" s="144"/>
      <c r="JR27" s="144"/>
      <c r="JS27" s="144"/>
      <c r="JT27" s="144"/>
      <c r="JU27" s="144"/>
      <c r="JV27" s="144"/>
      <c r="JW27" s="144"/>
      <c r="JX27" s="144"/>
      <c r="JY27" s="144"/>
      <c r="JZ27" s="144"/>
      <c r="KA27" s="144"/>
      <c r="KB27" s="144"/>
      <c r="KC27" s="144"/>
      <c r="KD27" s="144"/>
      <c r="KE27" s="1001" t="str">
        <f t="shared" si="32"/>
        <v/>
      </c>
    </row>
    <row r="28" spans="1:291">
      <c r="B28" s="310">
        <v>8</v>
      </c>
      <c r="C28" s="303"/>
      <c r="D28" s="675"/>
      <c r="E28" s="144"/>
      <c r="F28" s="144"/>
      <c r="G28" s="678" t="str">
        <f t="shared" si="11"/>
        <v/>
      </c>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677" t="str">
        <f t="shared" si="12"/>
        <v/>
      </c>
      <c r="AF28" s="195"/>
      <c r="AG28" s="678" t="str">
        <f t="shared" si="13"/>
        <v/>
      </c>
      <c r="AH28" s="144"/>
      <c r="AI28" s="144"/>
      <c r="AJ28" s="144"/>
      <c r="AK28" s="144"/>
      <c r="AL28" s="144"/>
      <c r="AM28" s="144"/>
      <c r="AN28" s="144"/>
      <c r="AO28" s="144"/>
      <c r="AP28" s="144"/>
      <c r="AQ28" s="144"/>
      <c r="AR28" s="144"/>
      <c r="AS28" s="144"/>
      <c r="AT28" s="144"/>
      <c r="AU28" s="144"/>
      <c r="AV28" s="144"/>
      <c r="AW28" s="144"/>
      <c r="AX28" s="144"/>
      <c r="AY28" s="144"/>
      <c r="AZ28" s="144"/>
      <c r="BA28" s="144"/>
      <c r="BB28" s="144"/>
      <c r="BC28" s="144"/>
      <c r="BD28" s="144"/>
      <c r="BE28" s="677" t="str">
        <f t="shared" si="14"/>
        <v/>
      </c>
      <c r="BF28" s="195"/>
      <c r="BG28" s="678" t="str">
        <f t="shared" si="15"/>
        <v/>
      </c>
      <c r="BH28" s="144"/>
      <c r="BI28" s="144"/>
      <c r="BJ28" s="144"/>
      <c r="BK28" s="144"/>
      <c r="BL28" s="144"/>
      <c r="BM28" s="144"/>
      <c r="BN28" s="144"/>
      <c r="BO28" s="144"/>
      <c r="BP28" s="144"/>
      <c r="BQ28" s="144"/>
      <c r="BR28" s="144"/>
      <c r="BS28" s="144"/>
      <c r="BT28" s="144"/>
      <c r="BU28" s="144"/>
      <c r="BV28" s="144"/>
      <c r="BW28" s="144"/>
      <c r="BX28" s="144"/>
      <c r="BY28" s="144"/>
      <c r="BZ28" s="144"/>
      <c r="CA28" s="144"/>
      <c r="CB28" s="144"/>
      <c r="CC28" s="144"/>
      <c r="CD28" s="144"/>
      <c r="CE28" s="677" t="str">
        <f t="shared" si="16"/>
        <v/>
      </c>
      <c r="CF28" s="195"/>
      <c r="CG28" s="678" t="str">
        <f t="shared" si="17"/>
        <v/>
      </c>
      <c r="CH28" s="144"/>
      <c r="CI28" s="144"/>
      <c r="CJ28" s="144"/>
      <c r="CK28" s="144"/>
      <c r="CL28" s="144"/>
      <c r="CM28" s="144"/>
      <c r="CN28" s="144"/>
      <c r="CO28" s="144"/>
      <c r="CP28" s="144"/>
      <c r="CQ28" s="144"/>
      <c r="CR28" s="144"/>
      <c r="CS28" s="144"/>
      <c r="CT28" s="144"/>
      <c r="CU28" s="144"/>
      <c r="CV28" s="144"/>
      <c r="CW28" s="144"/>
      <c r="CX28" s="144"/>
      <c r="CY28" s="144"/>
      <c r="CZ28" s="144"/>
      <c r="DA28" s="144"/>
      <c r="DB28" s="144"/>
      <c r="DC28" s="144"/>
      <c r="DD28" s="144"/>
      <c r="DE28" s="677" t="str">
        <f t="shared" si="18"/>
        <v/>
      </c>
      <c r="DF28" s="195"/>
      <c r="DG28" s="678" t="str">
        <f t="shared" si="19"/>
        <v/>
      </c>
      <c r="DH28" s="144"/>
      <c r="DI28" s="144"/>
      <c r="DJ28" s="144"/>
      <c r="DK28" s="144"/>
      <c r="DL28" s="144"/>
      <c r="DM28" s="144"/>
      <c r="DN28" s="144"/>
      <c r="DO28" s="144"/>
      <c r="DP28" s="144"/>
      <c r="DQ28" s="144"/>
      <c r="DR28" s="144"/>
      <c r="DS28" s="144"/>
      <c r="DT28" s="144"/>
      <c r="DU28" s="144"/>
      <c r="DV28" s="144"/>
      <c r="DW28" s="144"/>
      <c r="DX28" s="144"/>
      <c r="DY28" s="144"/>
      <c r="DZ28" s="144"/>
      <c r="EA28" s="144"/>
      <c r="EB28" s="144"/>
      <c r="EC28" s="144"/>
      <c r="ED28" s="144"/>
      <c r="EE28" s="677" t="str">
        <f t="shared" si="20"/>
        <v/>
      </c>
      <c r="EF28" s="195"/>
      <c r="EG28" s="678" t="str">
        <f t="shared" si="21"/>
        <v/>
      </c>
      <c r="EH28" s="144"/>
      <c r="EI28" s="144"/>
      <c r="EJ28" s="144"/>
      <c r="EK28" s="144"/>
      <c r="EL28" s="144"/>
      <c r="EM28" s="144"/>
      <c r="EN28" s="144"/>
      <c r="EO28" s="144"/>
      <c r="EP28" s="144"/>
      <c r="EQ28" s="144"/>
      <c r="ER28" s="144"/>
      <c r="ES28" s="144"/>
      <c r="ET28" s="144"/>
      <c r="EU28" s="144"/>
      <c r="EV28" s="144"/>
      <c r="EW28" s="144"/>
      <c r="EX28" s="144"/>
      <c r="EY28" s="144"/>
      <c r="EZ28" s="144"/>
      <c r="FA28" s="144"/>
      <c r="FB28" s="144"/>
      <c r="FC28" s="144"/>
      <c r="FD28" s="144"/>
      <c r="FE28" s="677" t="str">
        <f t="shared" si="22"/>
        <v/>
      </c>
      <c r="FF28" s="195"/>
      <c r="FG28" s="678" t="str">
        <f t="shared" si="23"/>
        <v/>
      </c>
      <c r="FH28" s="144"/>
      <c r="FI28" s="144"/>
      <c r="FJ28" s="144"/>
      <c r="FK28" s="144"/>
      <c r="FL28" s="144"/>
      <c r="FM28" s="144"/>
      <c r="FN28" s="144"/>
      <c r="FO28" s="144"/>
      <c r="FP28" s="144"/>
      <c r="FQ28" s="144"/>
      <c r="FR28" s="144"/>
      <c r="FS28" s="144"/>
      <c r="FT28" s="144"/>
      <c r="FU28" s="144"/>
      <c r="FV28" s="144"/>
      <c r="FW28" s="144"/>
      <c r="FX28" s="144"/>
      <c r="FY28" s="144"/>
      <c r="FZ28" s="144"/>
      <c r="GA28" s="144"/>
      <c r="GB28" s="144"/>
      <c r="GC28" s="144"/>
      <c r="GD28" s="144"/>
      <c r="GE28" s="677" t="str">
        <f t="shared" si="24"/>
        <v/>
      </c>
      <c r="GF28" s="195"/>
      <c r="GG28" s="678" t="str">
        <f t="shared" si="25"/>
        <v/>
      </c>
      <c r="GH28" s="144"/>
      <c r="GI28" s="144"/>
      <c r="GJ28" s="144"/>
      <c r="GK28" s="144"/>
      <c r="GL28" s="144"/>
      <c r="GM28" s="144"/>
      <c r="GN28" s="144"/>
      <c r="GO28" s="144"/>
      <c r="GP28" s="144"/>
      <c r="GQ28" s="144"/>
      <c r="GR28" s="144"/>
      <c r="GS28" s="144"/>
      <c r="GT28" s="144"/>
      <c r="GU28" s="144"/>
      <c r="GV28" s="144"/>
      <c r="GW28" s="144"/>
      <c r="GX28" s="144"/>
      <c r="GY28" s="144"/>
      <c r="GZ28" s="144"/>
      <c r="HA28" s="144"/>
      <c r="HB28" s="144"/>
      <c r="HC28" s="144"/>
      <c r="HD28" s="144"/>
      <c r="HE28" s="677" t="str">
        <f t="shared" si="26"/>
        <v/>
      </c>
      <c r="HF28" s="195"/>
      <c r="HG28" s="678" t="str">
        <f t="shared" si="27"/>
        <v/>
      </c>
      <c r="HH28" s="144"/>
      <c r="HI28" s="144"/>
      <c r="HJ28" s="144"/>
      <c r="HK28" s="144"/>
      <c r="HL28" s="144"/>
      <c r="HM28" s="144"/>
      <c r="HN28" s="144"/>
      <c r="HO28" s="144"/>
      <c r="HP28" s="144"/>
      <c r="HQ28" s="144"/>
      <c r="HR28" s="144"/>
      <c r="HS28" s="144"/>
      <c r="HT28" s="144"/>
      <c r="HU28" s="144"/>
      <c r="HV28" s="144"/>
      <c r="HW28" s="144"/>
      <c r="HX28" s="144"/>
      <c r="HY28" s="144"/>
      <c r="HZ28" s="144"/>
      <c r="IA28" s="144"/>
      <c r="IB28" s="144"/>
      <c r="IC28" s="144"/>
      <c r="ID28" s="144"/>
      <c r="IE28" s="677" t="str">
        <f t="shared" si="28"/>
        <v/>
      </c>
      <c r="IF28" s="195"/>
      <c r="IG28" s="678" t="str">
        <f t="shared" si="29"/>
        <v/>
      </c>
      <c r="IH28" s="144"/>
      <c r="II28" s="144"/>
      <c r="IJ28" s="144"/>
      <c r="IK28" s="144"/>
      <c r="IL28" s="144"/>
      <c r="IM28" s="144"/>
      <c r="IN28" s="144"/>
      <c r="IO28" s="144"/>
      <c r="IP28" s="144"/>
      <c r="IQ28" s="144"/>
      <c r="IR28" s="144"/>
      <c r="IS28" s="144"/>
      <c r="IT28" s="144"/>
      <c r="IU28" s="144"/>
      <c r="IV28" s="144"/>
      <c r="IW28" s="144"/>
      <c r="IX28" s="144"/>
      <c r="IY28" s="144"/>
      <c r="IZ28" s="144"/>
      <c r="JA28" s="144"/>
      <c r="JB28" s="144"/>
      <c r="JC28" s="144"/>
      <c r="JD28" s="144"/>
      <c r="JE28" s="1001" t="str">
        <f t="shared" si="30"/>
        <v/>
      </c>
      <c r="JF28" s="195"/>
      <c r="JG28" s="678" t="str">
        <f t="shared" si="31"/>
        <v/>
      </c>
      <c r="JH28" s="144"/>
      <c r="JI28" s="144"/>
      <c r="JJ28" s="144"/>
      <c r="JK28" s="144"/>
      <c r="JL28" s="144"/>
      <c r="JM28" s="144"/>
      <c r="JN28" s="144"/>
      <c r="JO28" s="144"/>
      <c r="JP28" s="144"/>
      <c r="JQ28" s="144"/>
      <c r="JR28" s="144"/>
      <c r="JS28" s="144"/>
      <c r="JT28" s="144"/>
      <c r="JU28" s="144"/>
      <c r="JV28" s="144"/>
      <c r="JW28" s="144"/>
      <c r="JX28" s="144"/>
      <c r="JY28" s="144"/>
      <c r="JZ28" s="144"/>
      <c r="KA28" s="144"/>
      <c r="KB28" s="144"/>
      <c r="KC28" s="144"/>
      <c r="KD28" s="144"/>
      <c r="KE28" s="1001" t="str">
        <f t="shared" si="32"/>
        <v/>
      </c>
    </row>
    <row r="29" spans="1:291">
      <c r="B29" s="310">
        <v>9</v>
      </c>
      <c r="C29" s="303"/>
      <c r="D29" s="675"/>
      <c r="E29" s="144"/>
      <c r="F29" s="144"/>
      <c r="G29" s="678" t="str">
        <f t="shared" si="11"/>
        <v/>
      </c>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677" t="str">
        <f t="shared" si="12"/>
        <v/>
      </c>
      <c r="AF29" s="195"/>
      <c r="AG29" s="678" t="str">
        <f t="shared" si="13"/>
        <v/>
      </c>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677" t="str">
        <f t="shared" si="14"/>
        <v/>
      </c>
      <c r="BF29" s="195"/>
      <c r="BG29" s="678" t="str">
        <f t="shared" si="15"/>
        <v/>
      </c>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677" t="str">
        <f t="shared" si="16"/>
        <v/>
      </c>
      <c r="CF29" s="195"/>
      <c r="CG29" s="678" t="str">
        <f t="shared" si="17"/>
        <v/>
      </c>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677" t="str">
        <f t="shared" si="18"/>
        <v/>
      </c>
      <c r="DF29" s="195"/>
      <c r="DG29" s="678" t="str">
        <f t="shared" si="19"/>
        <v/>
      </c>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677" t="str">
        <f t="shared" si="20"/>
        <v/>
      </c>
      <c r="EF29" s="195"/>
      <c r="EG29" s="678" t="str">
        <f t="shared" si="21"/>
        <v/>
      </c>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677" t="str">
        <f t="shared" si="22"/>
        <v/>
      </c>
      <c r="FF29" s="195"/>
      <c r="FG29" s="678" t="str">
        <f t="shared" si="23"/>
        <v/>
      </c>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677" t="str">
        <f t="shared" si="24"/>
        <v/>
      </c>
      <c r="GF29" s="195"/>
      <c r="GG29" s="678" t="str">
        <f t="shared" si="25"/>
        <v/>
      </c>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677" t="str">
        <f t="shared" si="26"/>
        <v/>
      </c>
      <c r="HF29" s="195"/>
      <c r="HG29" s="678" t="str">
        <f t="shared" si="27"/>
        <v/>
      </c>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677" t="str">
        <f t="shared" si="28"/>
        <v/>
      </c>
      <c r="IF29" s="195"/>
      <c r="IG29" s="678" t="str">
        <f t="shared" si="29"/>
        <v/>
      </c>
      <c r="IH29" s="144"/>
      <c r="II29" s="144"/>
      <c r="IJ29" s="144"/>
      <c r="IK29" s="144"/>
      <c r="IL29" s="144"/>
      <c r="IM29" s="144"/>
      <c r="IN29" s="144"/>
      <c r="IO29" s="144"/>
      <c r="IP29" s="144"/>
      <c r="IQ29" s="144"/>
      <c r="IR29" s="144"/>
      <c r="IS29" s="144"/>
      <c r="IT29" s="144"/>
      <c r="IU29" s="144"/>
      <c r="IV29" s="144"/>
      <c r="IW29" s="144"/>
      <c r="IX29" s="144"/>
      <c r="IY29" s="144"/>
      <c r="IZ29" s="144"/>
      <c r="JA29" s="144"/>
      <c r="JB29" s="144"/>
      <c r="JC29" s="144"/>
      <c r="JD29" s="144"/>
      <c r="JE29" s="1001" t="str">
        <f t="shared" si="30"/>
        <v/>
      </c>
      <c r="JF29" s="195"/>
      <c r="JG29" s="678" t="str">
        <f t="shared" si="31"/>
        <v/>
      </c>
      <c r="JH29" s="144"/>
      <c r="JI29" s="144"/>
      <c r="JJ29" s="144"/>
      <c r="JK29" s="144"/>
      <c r="JL29" s="144"/>
      <c r="JM29" s="144"/>
      <c r="JN29" s="144"/>
      <c r="JO29" s="144"/>
      <c r="JP29" s="144"/>
      <c r="JQ29" s="144"/>
      <c r="JR29" s="144"/>
      <c r="JS29" s="144"/>
      <c r="JT29" s="144"/>
      <c r="JU29" s="144"/>
      <c r="JV29" s="144"/>
      <c r="JW29" s="144"/>
      <c r="JX29" s="144"/>
      <c r="JY29" s="144"/>
      <c r="JZ29" s="144"/>
      <c r="KA29" s="144"/>
      <c r="KB29" s="144"/>
      <c r="KC29" s="144"/>
      <c r="KD29" s="144"/>
      <c r="KE29" s="1001" t="str">
        <f t="shared" si="32"/>
        <v/>
      </c>
    </row>
    <row r="30" spans="1:291">
      <c r="B30" s="310">
        <v>10</v>
      </c>
      <c r="C30" s="303"/>
      <c r="D30" s="675"/>
      <c r="E30" s="144"/>
      <c r="F30" s="144"/>
      <c r="G30" s="678" t="str">
        <f t="shared" si="11"/>
        <v/>
      </c>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677" t="str">
        <f t="shared" si="12"/>
        <v/>
      </c>
      <c r="AF30" s="195"/>
      <c r="AG30" s="678" t="str">
        <f t="shared" si="13"/>
        <v/>
      </c>
      <c r="AH30" s="144"/>
      <c r="AI30" s="144"/>
      <c r="AJ30" s="144"/>
      <c r="AK30" s="144"/>
      <c r="AL30" s="144"/>
      <c r="AM30" s="144"/>
      <c r="AN30" s="144"/>
      <c r="AO30" s="144"/>
      <c r="AP30" s="144"/>
      <c r="AQ30" s="144"/>
      <c r="AR30" s="144"/>
      <c r="AS30" s="144"/>
      <c r="AT30" s="144"/>
      <c r="AU30" s="144"/>
      <c r="AV30" s="144"/>
      <c r="AW30" s="144"/>
      <c r="AX30" s="144"/>
      <c r="AY30" s="144"/>
      <c r="AZ30" s="144"/>
      <c r="BA30" s="144"/>
      <c r="BB30" s="144"/>
      <c r="BC30" s="144"/>
      <c r="BD30" s="144"/>
      <c r="BE30" s="677" t="str">
        <f t="shared" si="14"/>
        <v/>
      </c>
      <c r="BF30" s="195"/>
      <c r="BG30" s="678" t="str">
        <f t="shared" si="15"/>
        <v/>
      </c>
      <c r="BH30" s="144"/>
      <c r="BI30" s="144"/>
      <c r="BJ30" s="144"/>
      <c r="BK30" s="144"/>
      <c r="BL30" s="144"/>
      <c r="BM30" s="144"/>
      <c r="BN30" s="144"/>
      <c r="BO30" s="144"/>
      <c r="BP30" s="144"/>
      <c r="BQ30" s="144"/>
      <c r="BR30" s="144"/>
      <c r="BS30" s="144"/>
      <c r="BT30" s="144"/>
      <c r="BU30" s="144"/>
      <c r="BV30" s="144"/>
      <c r="BW30" s="144"/>
      <c r="BX30" s="144"/>
      <c r="BY30" s="144"/>
      <c r="BZ30" s="144"/>
      <c r="CA30" s="144"/>
      <c r="CB30" s="144"/>
      <c r="CC30" s="144"/>
      <c r="CD30" s="144"/>
      <c r="CE30" s="677" t="str">
        <f t="shared" si="16"/>
        <v/>
      </c>
      <c r="CF30" s="195"/>
      <c r="CG30" s="678" t="str">
        <f t="shared" si="17"/>
        <v/>
      </c>
      <c r="CH30" s="144"/>
      <c r="CI30" s="144"/>
      <c r="CJ30" s="144"/>
      <c r="CK30" s="144"/>
      <c r="CL30" s="144"/>
      <c r="CM30" s="144"/>
      <c r="CN30" s="144"/>
      <c r="CO30" s="144"/>
      <c r="CP30" s="144"/>
      <c r="CQ30" s="144"/>
      <c r="CR30" s="144"/>
      <c r="CS30" s="144"/>
      <c r="CT30" s="144"/>
      <c r="CU30" s="144"/>
      <c r="CV30" s="144"/>
      <c r="CW30" s="144"/>
      <c r="CX30" s="144"/>
      <c r="CY30" s="144"/>
      <c r="CZ30" s="144"/>
      <c r="DA30" s="144"/>
      <c r="DB30" s="144"/>
      <c r="DC30" s="144"/>
      <c r="DD30" s="144"/>
      <c r="DE30" s="677" t="str">
        <f t="shared" si="18"/>
        <v/>
      </c>
      <c r="DF30" s="195"/>
      <c r="DG30" s="678" t="str">
        <f t="shared" si="19"/>
        <v/>
      </c>
      <c r="DH30" s="144"/>
      <c r="DI30" s="144"/>
      <c r="DJ30" s="144"/>
      <c r="DK30" s="144"/>
      <c r="DL30" s="144"/>
      <c r="DM30" s="144"/>
      <c r="DN30" s="144"/>
      <c r="DO30" s="144"/>
      <c r="DP30" s="144"/>
      <c r="DQ30" s="144"/>
      <c r="DR30" s="144"/>
      <c r="DS30" s="144"/>
      <c r="DT30" s="144"/>
      <c r="DU30" s="144"/>
      <c r="DV30" s="144"/>
      <c r="DW30" s="144"/>
      <c r="DX30" s="144"/>
      <c r="DY30" s="144"/>
      <c r="DZ30" s="144"/>
      <c r="EA30" s="144"/>
      <c r="EB30" s="144"/>
      <c r="EC30" s="144"/>
      <c r="ED30" s="144"/>
      <c r="EE30" s="677" t="str">
        <f t="shared" si="20"/>
        <v/>
      </c>
      <c r="EF30" s="195"/>
      <c r="EG30" s="678" t="str">
        <f t="shared" si="21"/>
        <v/>
      </c>
      <c r="EH30" s="144"/>
      <c r="EI30" s="144"/>
      <c r="EJ30" s="144"/>
      <c r="EK30" s="144"/>
      <c r="EL30" s="144"/>
      <c r="EM30" s="144"/>
      <c r="EN30" s="144"/>
      <c r="EO30" s="144"/>
      <c r="EP30" s="144"/>
      <c r="EQ30" s="144"/>
      <c r="ER30" s="144"/>
      <c r="ES30" s="144"/>
      <c r="ET30" s="144"/>
      <c r="EU30" s="144"/>
      <c r="EV30" s="144"/>
      <c r="EW30" s="144"/>
      <c r="EX30" s="144"/>
      <c r="EY30" s="144"/>
      <c r="EZ30" s="144"/>
      <c r="FA30" s="144"/>
      <c r="FB30" s="144"/>
      <c r="FC30" s="144"/>
      <c r="FD30" s="144"/>
      <c r="FE30" s="677" t="str">
        <f t="shared" si="22"/>
        <v/>
      </c>
      <c r="FF30" s="195"/>
      <c r="FG30" s="678" t="str">
        <f t="shared" si="23"/>
        <v/>
      </c>
      <c r="FH30" s="144"/>
      <c r="FI30" s="144"/>
      <c r="FJ30" s="144"/>
      <c r="FK30" s="144"/>
      <c r="FL30" s="144"/>
      <c r="FM30" s="144"/>
      <c r="FN30" s="144"/>
      <c r="FO30" s="144"/>
      <c r="FP30" s="144"/>
      <c r="FQ30" s="144"/>
      <c r="FR30" s="144"/>
      <c r="FS30" s="144"/>
      <c r="FT30" s="144"/>
      <c r="FU30" s="144"/>
      <c r="FV30" s="144"/>
      <c r="FW30" s="144"/>
      <c r="FX30" s="144"/>
      <c r="FY30" s="144"/>
      <c r="FZ30" s="144"/>
      <c r="GA30" s="144"/>
      <c r="GB30" s="144"/>
      <c r="GC30" s="144"/>
      <c r="GD30" s="144"/>
      <c r="GE30" s="677" t="str">
        <f t="shared" si="24"/>
        <v/>
      </c>
      <c r="GF30" s="195"/>
      <c r="GG30" s="678" t="str">
        <f t="shared" si="25"/>
        <v/>
      </c>
      <c r="GH30" s="144"/>
      <c r="GI30" s="144"/>
      <c r="GJ30" s="144"/>
      <c r="GK30" s="144"/>
      <c r="GL30" s="144"/>
      <c r="GM30" s="144"/>
      <c r="GN30" s="144"/>
      <c r="GO30" s="144"/>
      <c r="GP30" s="144"/>
      <c r="GQ30" s="144"/>
      <c r="GR30" s="144"/>
      <c r="GS30" s="144"/>
      <c r="GT30" s="144"/>
      <c r="GU30" s="144"/>
      <c r="GV30" s="144"/>
      <c r="GW30" s="144"/>
      <c r="GX30" s="144"/>
      <c r="GY30" s="144"/>
      <c r="GZ30" s="144"/>
      <c r="HA30" s="144"/>
      <c r="HB30" s="144"/>
      <c r="HC30" s="144"/>
      <c r="HD30" s="144"/>
      <c r="HE30" s="677" t="str">
        <f t="shared" si="26"/>
        <v/>
      </c>
      <c r="HF30" s="195"/>
      <c r="HG30" s="678" t="str">
        <f t="shared" si="27"/>
        <v/>
      </c>
      <c r="HH30" s="144"/>
      <c r="HI30" s="144"/>
      <c r="HJ30" s="144"/>
      <c r="HK30" s="144"/>
      <c r="HL30" s="144"/>
      <c r="HM30" s="144"/>
      <c r="HN30" s="144"/>
      <c r="HO30" s="144"/>
      <c r="HP30" s="144"/>
      <c r="HQ30" s="144"/>
      <c r="HR30" s="144"/>
      <c r="HS30" s="144"/>
      <c r="HT30" s="144"/>
      <c r="HU30" s="144"/>
      <c r="HV30" s="144"/>
      <c r="HW30" s="144"/>
      <c r="HX30" s="144"/>
      <c r="HY30" s="144"/>
      <c r="HZ30" s="144"/>
      <c r="IA30" s="144"/>
      <c r="IB30" s="144"/>
      <c r="IC30" s="144"/>
      <c r="ID30" s="144"/>
      <c r="IE30" s="677" t="str">
        <f t="shared" si="28"/>
        <v/>
      </c>
      <c r="IF30" s="195"/>
      <c r="IG30" s="678" t="str">
        <f t="shared" si="29"/>
        <v/>
      </c>
      <c r="IH30" s="144"/>
      <c r="II30" s="144"/>
      <c r="IJ30" s="144"/>
      <c r="IK30" s="144"/>
      <c r="IL30" s="144"/>
      <c r="IM30" s="144"/>
      <c r="IN30" s="144"/>
      <c r="IO30" s="144"/>
      <c r="IP30" s="144"/>
      <c r="IQ30" s="144"/>
      <c r="IR30" s="144"/>
      <c r="IS30" s="144"/>
      <c r="IT30" s="144"/>
      <c r="IU30" s="144"/>
      <c r="IV30" s="144"/>
      <c r="IW30" s="144"/>
      <c r="IX30" s="144"/>
      <c r="IY30" s="144"/>
      <c r="IZ30" s="144"/>
      <c r="JA30" s="144"/>
      <c r="JB30" s="144"/>
      <c r="JC30" s="144"/>
      <c r="JD30" s="144"/>
      <c r="JE30" s="1001" t="str">
        <f t="shared" si="30"/>
        <v/>
      </c>
      <c r="JF30" s="195"/>
      <c r="JG30" s="678" t="str">
        <f t="shared" si="31"/>
        <v/>
      </c>
      <c r="JH30" s="144"/>
      <c r="JI30" s="144"/>
      <c r="JJ30" s="144"/>
      <c r="JK30" s="144"/>
      <c r="JL30" s="144"/>
      <c r="JM30" s="144"/>
      <c r="JN30" s="144"/>
      <c r="JO30" s="144"/>
      <c r="JP30" s="144"/>
      <c r="JQ30" s="144"/>
      <c r="JR30" s="144"/>
      <c r="JS30" s="144"/>
      <c r="JT30" s="144"/>
      <c r="JU30" s="144"/>
      <c r="JV30" s="144"/>
      <c r="JW30" s="144"/>
      <c r="JX30" s="144"/>
      <c r="JY30" s="144"/>
      <c r="JZ30" s="144"/>
      <c r="KA30" s="144"/>
      <c r="KB30" s="144"/>
      <c r="KC30" s="144"/>
      <c r="KD30" s="144"/>
      <c r="KE30" s="1001" t="str">
        <f t="shared" si="32"/>
        <v/>
      </c>
    </row>
    <row r="31" spans="1:291">
      <c r="B31" s="310">
        <v>11</v>
      </c>
      <c r="C31" s="303"/>
      <c r="D31" s="675"/>
      <c r="E31" s="144"/>
      <c r="F31" s="144"/>
      <c r="G31" s="678" t="str">
        <f t="shared" si="11"/>
        <v/>
      </c>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677" t="str">
        <f t="shared" si="12"/>
        <v/>
      </c>
      <c r="AF31" s="195"/>
      <c r="AG31" s="678" t="str">
        <f t="shared" si="13"/>
        <v/>
      </c>
      <c r="AH31" s="144"/>
      <c r="AI31" s="144"/>
      <c r="AJ31" s="144"/>
      <c r="AK31" s="144"/>
      <c r="AL31" s="144"/>
      <c r="AM31" s="144"/>
      <c r="AN31" s="144"/>
      <c r="AO31" s="144"/>
      <c r="AP31" s="144"/>
      <c r="AQ31" s="144"/>
      <c r="AR31" s="144"/>
      <c r="AS31" s="144"/>
      <c r="AT31" s="144"/>
      <c r="AU31" s="144"/>
      <c r="AV31" s="144"/>
      <c r="AW31" s="144"/>
      <c r="AX31" s="144"/>
      <c r="AY31" s="144"/>
      <c r="AZ31" s="144"/>
      <c r="BA31" s="144"/>
      <c r="BB31" s="144"/>
      <c r="BC31" s="144"/>
      <c r="BD31" s="144"/>
      <c r="BE31" s="677" t="str">
        <f t="shared" si="14"/>
        <v/>
      </c>
      <c r="BF31" s="195"/>
      <c r="BG31" s="678" t="str">
        <f t="shared" si="15"/>
        <v/>
      </c>
      <c r="BH31" s="144"/>
      <c r="BI31" s="144"/>
      <c r="BJ31" s="144"/>
      <c r="BK31" s="144"/>
      <c r="BL31" s="144"/>
      <c r="BM31" s="144"/>
      <c r="BN31" s="144"/>
      <c r="BO31" s="144"/>
      <c r="BP31" s="144"/>
      <c r="BQ31" s="144"/>
      <c r="BR31" s="144"/>
      <c r="BS31" s="144"/>
      <c r="BT31" s="144"/>
      <c r="BU31" s="144"/>
      <c r="BV31" s="144"/>
      <c r="BW31" s="144"/>
      <c r="BX31" s="144"/>
      <c r="BY31" s="144"/>
      <c r="BZ31" s="144"/>
      <c r="CA31" s="144"/>
      <c r="CB31" s="144"/>
      <c r="CC31" s="144"/>
      <c r="CD31" s="144"/>
      <c r="CE31" s="677" t="str">
        <f t="shared" si="16"/>
        <v/>
      </c>
      <c r="CF31" s="195"/>
      <c r="CG31" s="678" t="str">
        <f t="shared" si="17"/>
        <v/>
      </c>
      <c r="CH31" s="144"/>
      <c r="CI31" s="144"/>
      <c r="CJ31" s="144"/>
      <c r="CK31" s="144"/>
      <c r="CL31" s="144"/>
      <c r="CM31" s="144"/>
      <c r="CN31" s="144"/>
      <c r="CO31" s="144"/>
      <c r="CP31" s="144"/>
      <c r="CQ31" s="144"/>
      <c r="CR31" s="144"/>
      <c r="CS31" s="144"/>
      <c r="CT31" s="144"/>
      <c r="CU31" s="144"/>
      <c r="CV31" s="144"/>
      <c r="CW31" s="144"/>
      <c r="CX31" s="144"/>
      <c r="CY31" s="144"/>
      <c r="CZ31" s="144"/>
      <c r="DA31" s="144"/>
      <c r="DB31" s="144"/>
      <c r="DC31" s="144"/>
      <c r="DD31" s="144"/>
      <c r="DE31" s="677" t="str">
        <f t="shared" si="18"/>
        <v/>
      </c>
      <c r="DF31" s="195"/>
      <c r="DG31" s="678" t="str">
        <f t="shared" si="19"/>
        <v/>
      </c>
      <c r="DH31" s="144"/>
      <c r="DI31" s="144"/>
      <c r="DJ31" s="144"/>
      <c r="DK31" s="144"/>
      <c r="DL31" s="144"/>
      <c r="DM31" s="144"/>
      <c r="DN31" s="144"/>
      <c r="DO31" s="144"/>
      <c r="DP31" s="144"/>
      <c r="DQ31" s="144"/>
      <c r="DR31" s="144"/>
      <c r="DS31" s="144"/>
      <c r="DT31" s="144"/>
      <c r="DU31" s="144"/>
      <c r="DV31" s="144"/>
      <c r="DW31" s="144"/>
      <c r="DX31" s="144"/>
      <c r="DY31" s="144"/>
      <c r="DZ31" s="144"/>
      <c r="EA31" s="144"/>
      <c r="EB31" s="144"/>
      <c r="EC31" s="144"/>
      <c r="ED31" s="144"/>
      <c r="EE31" s="677" t="str">
        <f t="shared" si="20"/>
        <v/>
      </c>
      <c r="EF31" s="195"/>
      <c r="EG31" s="678" t="str">
        <f t="shared" si="21"/>
        <v/>
      </c>
      <c r="EH31" s="144"/>
      <c r="EI31" s="144"/>
      <c r="EJ31" s="144"/>
      <c r="EK31" s="144"/>
      <c r="EL31" s="144"/>
      <c r="EM31" s="144"/>
      <c r="EN31" s="144"/>
      <c r="EO31" s="144"/>
      <c r="EP31" s="144"/>
      <c r="EQ31" s="144"/>
      <c r="ER31" s="144"/>
      <c r="ES31" s="144"/>
      <c r="ET31" s="144"/>
      <c r="EU31" s="144"/>
      <c r="EV31" s="144"/>
      <c r="EW31" s="144"/>
      <c r="EX31" s="144"/>
      <c r="EY31" s="144"/>
      <c r="EZ31" s="144"/>
      <c r="FA31" s="144"/>
      <c r="FB31" s="144"/>
      <c r="FC31" s="144"/>
      <c r="FD31" s="144"/>
      <c r="FE31" s="677" t="str">
        <f t="shared" si="22"/>
        <v/>
      </c>
      <c r="FF31" s="195"/>
      <c r="FG31" s="678" t="str">
        <f t="shared" si="23"/>
        <v/>
      </c>
      <c r="FH31" s="144"/>
      <c r="FI31" s="144"/>
      <c r="FJ31" s="144"/>
      <c r="FK31" s="144"/>
      <c r="FL31" s="144"/>
      <c r="FM31" s="144"/>
      <c r="FN31" s="144"/>
      <c r="FO31" s="144"/>
      <c r="FP31" s="144"/>
      <c r="FQ31" s="144"/>
      <c r="FR31" s="144"/>
      <c r="FS31" s="144"/>
      <c r="FT31" s="144"/>
      <c r="FU31" s="144"/>
      <c r="FV31" s="144"/>
      <c r="FW31" s="144"/>
      <c r="FX31" s="144"/>
      <c r="FY31" s="144"/>
      <c r="FZ31" s="144"/>
      <c r="GA31" s="144"/>
      <c r="GB31" s="144"/>
      <c r="GC31" s="144"/>
      <c r="GD31" s="144"/>
      <c r="GE31" s="677" t="str">
        <f t="shared" si="24"/>
        <v/>
      </c>
      <c r="GF31" s="195"/>
      <c r="GG31" s="678" t="str">
        <f t="shared" si="25"/>
        <v/>
      </c>
      <c r="GH31" s="144"/>
      <c r="GI31" s="144"/>
      <c r="GJ31" s="144"/>
      <c r="GK31" s="144"/>
      <c r="GL31" s="144"/>
      <c r="GM31" s="144"/>
      <c r="GN31" s="144"/>
      <c r="GO31" s="144"/>
      <c r="GP31" s="144"/>
      <c r="GQ31" s="144"/>
      <c r="GR31" s="144"/>
      <c r="GS31" s="144"/>
      <c r="GT31" s="144"/>
      <c r="GU31" s="144"/>
      <c r="GV31" s="144"/>
      <c r="GW31" s="144"/>
      <c r="GX31" s="144"/>
      <c r="GY31" s="144"/>
      <c r="GZ31" s="144"/>
      <c r="HA31" s="144"/>
      <c r="HB31" s="144"/>
      <c r="HC31" s="144"/>
      <c r="HD31" s="144"/>
      <c r="HE31" s="677" t="str">
        <f t="shared" si="26"/>
        <v/>
      </c>
      <c r="HF31" s="195"/>
      <c r="HG31" s="678" t="str">
        <f t="shared" si="27"/>
        <v/>
      </c>
      <c r="HH31" s="144"/>
      <c r="HI31" s="144"/>
      <c r="HJ31" s="144"/>
      <c r="HK31" s="144"/>
      <c r="HL31" s="144"/>
      <c r="HM31" s="144"/>
      <c r="HN31" s="144"/>
      <c r="HO31" s="144"/>
      <c r="HP31" s="144"/>
      <c r="HQ31" s="144"/>
      <c r="HR31" s="144"/>
      <c r="HS31" s="144"/>
      <c r="HT31" s="144"/>
      <c r="HU31" s="144"/>
      <c r="HV31" s="144"/>
      <c r="HW31" s="144"/>
      <c r="HX31" s="144"/>
      <c r="HY31" s="144"/>
      <c r="HZ31" s="144"/>
      <c r="IA31" s="144"/>
      <c r="IB31" s="144"/>
      <c r="IC31" s="144"/>
      <c r="ID31" s="144"/>
      <c r="IE31" s="677" t="str">
        <f t="shared" si="28"/>
        <v/>
      </c>
      <c r="IF31" s="195"/>
      <c r="IG31" s="678" t="str">
        <f t="shared" si="29"/>
        <v/>
      </c>
      <c r="IH31" s="144"/>
      <c r="II31" s="144"/>
      <c r="IJ31" s="144"/>
      <c r="IK31" s="144"/>
      <c r="IL31" s="144"/>
      <c r="IM31" s="144"/>
      <c r="IN31" s="144"/>
      <c r="IO31" s="144"/>
      <c r="IP31" s="144"/>
      <c r="IQ31" s="144"/>
      <c r="IR31" s="144"/>
      <c r="IS31" s="144"/>
      <c r="IT31" s="144"/>
      <c r="IU31" s="144"/>
      <c r="IV31" s="144"/>
      <c r="IW31" s="144"/>
      <c r="IX31" s="144"/>
      <c r="IY31" s="144"/>
      <c r="IZ31" s="144"/>
      <c r="JA31" s="144"/>
      <c r="JB31" s="144"/>
      <c r="JC31" s="144"/>
      <c r="JD31" s="144"/>
      <c r="JE31" s="1001" t="str">
        <f t="shared" si="30"/>
        <v/>
      </c>
      <c r="JF31" s="195"/>
      <c r="JG31" s="678" t="str">
        <f t="shared" si="31"/>
        <v/>
      </c>
      <c r="JH31" s="144"/>
      <c r="JI31" s="144"/>
      <c r="JJ31" s="144"/>
      <c r="JK31" s="144"/>
      <c r="JL31" s="144"/>
      <c r="JM31" s="144"/>
      <c r="JN31" s="144"/>
      <c r="JO31" s="144"/>
      <c r="JP31" s="144"/>
      <c r="JQ31" s="144"/>
      <c r="JR31" s="144"/>
      <c r="JS31" s="144"/>
      <c r="JT31" s="144"/>
      <c r="JU31" s="144"/>
      <c r="JV31" s="144"/>
      <c r="JW31" s="144"/>
      <c r="JX31" s="144"/>
      <c r="JY31" s="144"/>
      <c r="JZ31" s="144"/>
      <c r="KA31" s="144"/>
      <c r="KB31" s="144"/>
      <c r="KC31" s="144"/>
      <c r="KD31" s="144"/>
      <c r="KE31" s="1001" t="str">
        <f t="shared" si="32"/>
        <v/>
      </c>
    </row>
    <row r="32" spans="1:291">
      <c r="B32" s="310">
        <v>12</v>
      </c>
      <c r="C32" s="303"/>
      <c r="D32" s="675"/>
      <c r="E32" s="144"/>
      <c r="F32" s="144"/>
      <c r="G32" s="678" t="str">
        <f t="shared" si="11"/>
        <v/>
      </c>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677" t="str">
        <f t="shared" si="12"/>
        <v/>
      </c>
      <c r="AF32" s="195"/>
      <c r="AG32" s="678" t="str">
        <f t="shared" si="13"/>
        <v/>
      </c>
      <c r="AH32" s="144"/>
      <c r="AI32" s="144"/>
      <c r="AJ32" s="144"/>
      <c r="AK32" s="144"/>
      <c r="AL32" s="144"/>
      <c r="AM32" s="144"/>
      <c r="AN32" s="144"/>
      <c r="AO32" s="144"/>
      <c r="AP32" s="144"/>
      <c r="AQ32" s="144"/>
      <c r="AR32" s="144"/>
      <c r="AS32" s="144"/>
      <c r="AT32" s="144"/>
      <c r="AU32" s="144"/>
      <c r="AV32" s="144"/>
      <c r="AW32" s="144"/>
      <c r="AX32" s="144"/>
      <c r="AY32" s="144"/>
      <c r="AZ32" s="144"/>
      <c r="BA32" s="144"/>
      <c r="BB32" s="144"/>
      <c r="BC32" s="144"/>
      <c r="BD32" s="144"/>
      <c r="BE32" s="677" t="str">
        <f t="shared" si="14"/>
        <v/>
      </c>
      <c r="BF32" s="195"/>
      <c r="BG32" s="678" t="str">
        <f t="shared" si="15"/>
        <v/>
      </c>
      <c r="BH32" s="144"/>
      <c r="BI32" s="144"/>
      <c r="BJ32" s="144"/>
      <c r="BK32" s="144"/>
      <c r="BL32" s="144"/>
      <c r="BM32" s="144"/>
      <c r="BN32" s="144"/>
      <c r="BO32" s="144"/>
      <c r="BP32" s="144"/>
      <c r="BQ32" s="144"/>
      <c r="BR32" s="144"/>
      <c r="BS32" s="144"/>
      <c r="BT32" s="144"/>
      <c r="BU32" s="144"/>
      <c r="BV32" s="144"/>
      <c r="BW32" s="144"/>
      <c r="BX32" s="144"/>
      <c r="BY32" s="144"/>
      <c r="BZ32" s="144"/>
      <c r="CA32" s="144"/>
      <c r="CB32" s="144"/>
      <c r="CC32" s="144"/>
      <c r="CD32" s="144"/>
      <c r="CE32" s="677" t="str">
        <f t="shared" si="16"/>
        <v/>
      </c>
      <c r="CF32" s="195"/>
      <c r="CG32" s="678" t="str">
        <f t="shared" si="17"/>
        <v/>
      </c>
      <c r="CH32" s="144"/>
      <c r="CI32" s="144"/>
      <c r="CJ32" s="144"/>
      <c r="CK32" s="144"/>
      <c r="CL32" s="144"/>
      <c r="CM32" s="144"/>
      <c r="CN32" s="144"/>
      <c r="CO32" s="144"/>
      <c r="CP32" s="144"/>
      <c r="CQ32" s="144"/>
      <c r="CR32" s="144"/>
      <c r="CS32" s="144"/>
      <c r="CT32" s="144"/>
      <c r="CU32" s="144"/>
      <c r="CV32" s="144"/>
      <c r="CW32" s="144"/>
      <c r="CX32" s="144"/>
      <c r="CY32" s="144"/>
      <c r="CZ32" s="144"/>
      <c r="DA32" s="144"/>
      <c r="DB32" s="144"/>
      <c r="DC32" s="144"/>
      <c r="DD32" s="144"/>
      <c r="DE32" s="677" t="str">
        <f t="shared" si="18"/>
        <v/>
      </c>
      <c r="DF32" s="195"/>
      <c r="DG32" s="678" t="str">
        <f t="shared" si="19"/>
        <v/>
      </c>
      <c r="DH32" s="144"/>
      <c r="DI32" s="144"/>
      <c r="DJ32" s="144"/>
      <c r="DK32" s="144"/>
      <c r="DL32" s="144"/>
      <c r="DM32" s="144"/>
      <c r="DN32" s="144"/>
      <c r="DO32" s="144"/>
      <c r="DP32" s="144"/>
      <c r="DQ32" s="144"/>
      <c r="DR32" s="144"/>
      <c r="DS32" s="144"/>
      <c r="DT32" s="144"/>
      <c r="DU32" s="144"/>
      <c r="DV32" s="144"/>
      <c r="DW32" s="144"/>
      <c r="DX32" s="144"/>
      <c r="DY32" s="144"/>
      <c r="DZ32" s="144"/>
      <c r="EA32" s="144"/>
      <c r="EB32" s="144"/>
      <c r="EC32" s="144"/>
      <c r="ED32" s="144"/>
      <c r="EE32" s="677" t="str">
        <f t="shared" si="20"/>
        <v/>
      </c>
      <c r="EF32" s="195"/>
      <c r="EG32" s="678" t="str">
        <f t="shared" si="21"/>
        <v/>
      </c>
      <c r="EH32" s="144"/>
      <c r="EI32" s="144"/>
      <c r="EJ32" s="144"/>
      <c r="EK32" s="144"/>
      <c r="EL32" s="144"/>
      <c r="EM32" s="144"/>
      <c r="EN32" s="144"/>
      <c r="EO32" s="144"/>
      <c r="EP32" s="144"/>
      <c r="EQ32" s="144"/>
      <c r="ER32" s="144"/>
      <c r="ES32" s="144"/>
      <c r="ET32" s="144"/>
      <c r="EU32" s="144"/>
      <c r="EV32" s="144"/>
      <c r="EW32" s="144"/>
      <c r="EX32" s="144"/>
      <c r="EY32" s="144"/>
      <c r="EZ32" s="144"/>
      <c r="FA32" s="144"/>
      <c r="FB32" s="144"/>
      <c r="FC32" s="144"/>
      <c r="FD32" s="144"/>
      <c r="FE32" s="677" t="str">
        <f t="shared" si="22"/>
        <v/>
      </c>
      <c r="FF32" s="195"/>
      <c r="FG32" s="678" t="str">
        <f t="shared" si="23"/>
        <v/>
      </c>
      <c r="FH32" s="144"/>
      <c r="FI32" s="144"/>
      <c r="FJ32" s="144"/>
      <c r="FK32" s="144"/>
      <c r="FL32" s="144"/>
      <c r="FM32" s="144"/>
      <c r="FN32" s="144"/>
      <c r="FO32" s="144"/>
      <c r="FP32" s="144"/>
      <c r="FQ32" s="144"/>
      <c r="FR32" s="144"/>
      <c r="FS32" s="144"/>
      <c r="FT32" s="144"/>
      <c r="FU32" s="144"/>
      <c r="FV32" s="144"/>
      <c r="FW32" s="144"/>
      <c r="FX32" s="144"/>
      <c r="FY32" s="144"/>
      <c r="FZ32" s="144"/>
      <c r="GA32" s="144"/>
      <c r="GB32" s="144"/>
      <c r="GC32" s="144"/>
      <c r="GD32" s="144"/>
      <c r="GE32" s="677" t="str">
        <f t="shared" si="24"/>
        <v/>
      </c>
      <c r="GF32" s="195"/>
      <c r="GG32" s="678" t="str">
        <f t="shared" si="25"/>
        <v/>
      </c>
      <c r="GH32" s="144"/>
      <c r="GI32" s="144"/>
      <c r="GJ32" s="144"/>
      <c r="GK32" s="144"/>
      <c r="GL32" s="144"/>
      <c r="GM32" s="144"/>
      <c r="GN32" s="144"/>
      <c r="GO32" s="144"/>
      <c r="GP32" s="144"/>
      <c r="GQ32" s="144"/>
      <c r="GR32" s="144"/>
      <c r="GS32" s="144"/>
      <c r="GT32" s="144"/>
      <c r="GU32" s="144"/>
      <c r="GV32" s="144"/>
      <c r="GW32" s="144"/>
      <c r="GX32" s="144"/>
      <c r="GY32" s="144"/>
      <c r="GZ32" s="144"/>
      <c r="HA32" s="144"/>
      <c r="HB32" s="144"/>
      <c r="HC32" s="144"/>
      <c r="HD32" s="144"/>
      <c r="HE32" s="677" t="str">
        <f t="shared" si="26"/>
        <v/>
      </c>
      <c r="HF32" s="195"/>
      <c r="HG32" s="678" t="str">
        <f t="shared" si="27"/>
        <v/>
      </c>
      <c r="HH32" s="144"/>
      <c r="HI32" s="144"/>
      <c r="HJ32" s="144"/>
      <c r="HK32" s="144"/>
      <c r="HL32" s="144"/>
      <c r="HM32" s="144"/>
      <c r="HN32" s="144"/>
      <c r="HO32" s="144"/>
      <c r="HP32" s="144"/>
      <c r="HQ32" s="144"/>
      <c r="HR32" s="144"/>
      <c r="HS32" s="144"/>
      <c r="HT32" s="144"/>
      <c r="HU32" s="144"/>
      <c r="HV32" s="144"/>
      <c r="HW32" s="144"/>
      <c r="HX32" s="144"/>
      <c r="HY32" s="144"/>
      <c r="HZ32" s="144"/>
      <c r="IA32" s="144"/>
      <c r="IB32" s="144"/>
      <c r="IC32" s="144"/>
      <c r="ID32" s="144"/>
      <c r="IE32" s="677" t="str">
        <f t="shared" si="28"/>
        <v/>
      </c>
      <c r="IF32" s="195"/>
      <c r="IG32" s="678" t="str">
        <f t="shared" si="29"/>
        <v/>
      </c>
      <c r="IH32" s="144"/>
      <c r="II32" s="144"/>
      <c r="IJ32" s="144"/>
      <c r="IK32" s="144"/>
      <c r="IL32" s="144"/>
      <c r="IM32" s="144"/>
      <c r="IN32" s="144"/>
      <c r="IO32" s="144"/>
      <c r="IP32" s="144"/>
      <c r="IQ32" s="144"/>
      <c r="IR32" s="144"/>
      <c r="IS32" s="144"/>
      <c r="IT32" s="144"/>
      <c r="IU32" s="144"/>
      <c r="IV32" s="144"/>
      <c r="IW32" s="144"/>
      <c r="IX32" s="144"/>
      <c r="IY32" s="144"/>
      <c r="IZ32" s="144"/>
      <c r="JA32" s="144"/>
      <c r="JB32" s="144"/>
      <c r="JC32" s="144"/>
      <c r="JD32" s="144"/>
      <c r="JE32" s="1001" t="str">
        <f t="shared" si="30"/>
        <v/>
      </c>
      <c r="JF32" s="195"/>
      <c r="JG32" s="678" t="str">
        <f t="shared" si="31"/>
        <v/>
      </c>
      <c r="JH32" s="144"/>
      <c r="JI32" s="144"/>
      <c r="JJ32" s="144"/>
      <c r="JK32" s="144"/>
      <c r="JL32" s="144"/>
      <c r="JM32" s="144"/>
      <c r="JN32" s="144"/>
      <c r="JO32" s="144"/>
      <c r="JP32" s="144"/>
      <c r="JQ32" s="144"/>
      <c r="JR32" s="144"/>
      <c r="JS32" s="144"/>
      <c r="JT32" s="144"/>
      <c r="JU32" s="144"/>
      <c r="JV32" s="144"/>
      <c r="JW32" s="144"/>
      <c r="JX32" s="144"/>
      <c r="JY32" s="144"/>
      <c r="JZ32" s="144"/>
      <c r="KA32" s="144"/>
      <c r="KB32" s="144"/>
      <c r="KC32" s="144"/>
      <c r="KD32" s="144"/>
      <c r="KE32" s="1001" t="str">
        <f t="shared" si="32"/>
        <v/>
      </c>
    </row>
    <row r="33" spans="2:291">
      <c r="B33" s="310">
        <v>13</v>
      </c>
      <c r="C33" s="303"/>
      <c r="D33" s="675"/>
      <c r="E33" s="144"/>
      <c r="F33" s="144"/>
      <c r="G33" s="678" t="str">
        <f t="shared" si="11"/>
        <v/>
      </c>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677" t="str">
        <f t="shared" si="12"/>
        <v/>
      </c>
      <c r="AF33" s="195"/>
      <c r="AG33" s="678" t="str">
        <f t="shared" si="13"/>
        <v/>
      </c>
      <c r="AH33" s="144"/>
      <c r="AI33" s="144"/>
      <c r="AJ33" s="144"/>
      <c r="AK33" s="144"/>
      <c r="AL33" s="144"/>
      <c r="AM33" s="144"/>
      <c r="AN33" s="144"/>
      <c r="AO33" s="144"/>
      <c r="AP33" s="144"/>
      <c r="AQ33" s="144"/>
      <c r="AR33" s="144"/>
      <c r="AS33" s="144"/>
      <c r="AT33" s="144"/>
      <c r="AU33" s="144"/>
      <c r="AV33" s="144"/>
      <c r="AW33" s="144"/>
      <c r="AX33" s="144"/>
      <c r="AY33" s="144"/>
      <c r="AZ33" s="144"/>
      <c r="BA33" s="144"/>
      <c r="BB33" s="144"/>
      <c r="BC33" s="144"/>
      <c r="BD33" s="144"/>
      <c r="BE33" s="677" t="str">
        <f t="shared" si="14"/>
        <v/>
      </c>
      <c r="BF33" s="195"/>
      <c r="BG33" s="678" t="str">
        <f t="shared" si="15"/>
        <v/>
      </c>
      <c r="BH33" s="144"/>
      <c r="BI33" s="144"/>
      <c r="BJ33" s="144"/>
      <c r="BK33" s="144"/>
      <c r="BL33" s="144"/>
      <c r="BM33" s="144"/>
      <c r="BN33" s="144"/>
      <c r="BO33" s="144"/>
      <c r="BP33" s="144"/>
      <c r="BQ33" s="144"/>
      <c r="BR33" s="144"/>
      <c r="BS33" s="144"/>
      <c r="BT33" s="144"/>
      <c r="BU33" s="144"/>
      <c r="BV33" s="144"/>
      <c r="BW33" s="144"/>
      <c r="BX33" s="144"/>
      <c r="BY33" s="144"/>
      <c r="BZ33" s="144"/>
      <c r="CA33" s="144"/>
      <c r="CB33" s="144"/>
      <c r="CC33" s="144"/>
      <c r="CD33" s="144"/>
      <c r="CE33" s="677" t="str">
        <f t="shared" si="16"/>
        <v/>
      </c>
      <c r="CF33" s="195"/>
      <c r="CG33" s="678" t="str">
        <f t="shared" si="17"/>
        <v/>
      </c>
      <c r="CH33" s="144"/>
      <c r="CI33" s="144"/>
      <c r="CJ33" s="144"/>
      <c r="CK33" s="144"/>
      <c r="CL33" s="144"/>
      <c r="CM33" s="144"/>
      <c r="CN33" s="144"/>
      <c r="CO33" s="144"/>
      <c r="CP33" s="144"/>
      <c r="CQ33" s="144"/>
      <c r="CR33" s="144"/>
      <c r="CS33" s="144"/>
      <c r="CT33" s="144"/>
      <c r="CU33" s="144"/>
      <c r="CV33" s="144"/>
      <c r="CW33" s="144"/>
      <c r="CX33" s="144"/>
      <c r="CY33" s="144"/>
      <c r="CZ33" s="144"/>
      <c r="DA33" s="144"/>
      <c r="DB33" s="144"/>
      <c r="DC33" s="144"/>
      <c r="DD33" s="144"/>
      <c r="DE33" s="677" t="str">
        <f t="shared" si="18"/>
        <v/>
      </c>
      <c r="DF33" s="195"/>
      <c r="DG33" s="678" t="str">
        <f t="shared" si="19"/>
        <v/>
      </c>
      <c r="DH33" s="144"/>
      <c r="DI33" s="144"/>
      <c r="DJ33" s="144"/>
      <c r="DK33" s="144"/>
      <c r="DL33" s="144"/>
      <c r="DM33" s="144"/>
      <c r="DN33" s="144"/>
      <c r="DO33" s="144"/>
      <c r="DP33" s="144"/>
      <c r="DQ33" s="144"/>
      <c r="DR33" s="144"/>
      <c r="DS33" s="144"/>
      <c r="DT33" s="144"/>
      <c r="DU33" s="144"/>
      <c r="DV33" s="144"/>
      <c r="DW33" s="144"/>
      <c r="DX33" s="144"/>
      <c r="DY33" s="144"/>
      <c r="DZ33" s="144"/>
      <c r="EA33" s="144"/>
      <c r="EB33" s="144"/>
      <c r="EC33" s="144"/>
      <c r="ED33" s="144"/>
      <c r="EE33" s="677" t="str">
        <f t="shared" si="20"/>
        <v/>
      </c>
      <c r="EF33" s="195"/>
      <c r="EG33" s="678" t="str">
        <f t="shared" si="21"/>
        <v/>
      </c>
      <c r="EH33" s="144"/>
      <c r="EI33" s="144"/>
      <c r="EJ33" s="144"/>
      <c r="EK33" s="144"/>
      <c r="EL33" s="144"/>
      <c r="EM33" s="144"/>
      <c r="EN33" s="144"/>
      <c r="EO33" s="144"/>
      <c r="EP33" s="144"/>
      <c r="EQ33" s="144"/>
      <c r="ER33" s="144"/>
      <c r="ES33" s="144"/>
      <c r="ET33" s="144"/>
      <c r="EU33" s="144"/>
      <c r="EV33" s="144"/>
      <c r="EW33" s="144"/>
      <c r="EX33" s="144"/>
      <c r="EY33" s="144"/>
      <c r="EZ33" s="144"/>
      <c r="FA33" s="144"/>
      <c r="FB33" s="144"/>
      <c r="FC33" s="144"/>
      <c r="FD33" s="144"/>
      <c r="FE33" s="677" t="str">
        <f t="shared" si="22"/>
        <v/>
      </c>
      <c r="FF33" s="195"/>
      <c r="FG33" s="678" t="str">
        <f t="shared" si="23"/>
        <v/>
      </c>
      <c r="FH33" s="144"/>
      <c r="FI33" s="144"/>
      <c r="FJ33" s="144"/>
      <c r="FK33" s="144"/>
      <c r="FL33" s="144"/>
      <c r="FM33" s="144"/>
      <c r="FN33" s="144"/>
      <c r="FO33" s="144"/>
      <c r="FP33" s="144"/>
      <c r="FQ33" s="144"/>
      <c r="FR33" s="144"/>
      <c r="FS33" s="144"/>
      <c r="FT33" s="144"/>
      <c r="FU33" s="144"/>
      <c r="FV33" s="144"/>
      <c r="FW33" s="144"/>
      <c r="FX33" s="144"/>
      <c r="FY33" s="144"/>
      <c r="FZ33" s="144"/>
      <c r="GA33" s="144"/>
      <c r="GB33" s="144"/>
      <c r="GC33" s="144"/>
      <c r="GD33" s="144"/>
      <c r="GE33" s="677" t="str">
        <f t="shared" si="24"/>
        <v/>
      </c>
      <c r="GF33" s="195"/>
      <c r="GG33" s="678" t="str">
        <f t="shared" si="25"/>
        <v/>
      </c>
      <c r="GH33" s="144"/>
      <c r="GI33" s="144"/>
      <c r="GJ33" s="144"/>
      <c r="GK33" s="144"/>
      <c r="GL33" s="144"/>
      <c r="GM33" s="144"/>
      <c r="GN33" s="144"/>
      <c r="GO33" s="144"/>
      <c r="GP33" s="144"/>
      <c r="GQ33" s="144"/>
      <c r="GR33" s="144"/>
      <c r="GS33" s="144"/>
      <c r="GT33" s="144"/>
      <c r="GU33" s="144"/>
      <c r="GV33" s="144"/>
      <c r="GW33" s="144"/>
      <c r="GX33" s="144"/>
      <c r="GY33" s="144"/>
      <c r="GZ33" s="144"/>
      <c r="HA33" s="144"/>
      <c r="HB33" s="144"/>
      <c r="HC33" s="144"/>
      <c r="HD33" s="144"/>
      <c r="HE33" s="677" t="str">
        <f t="shared" si="26"/>
        <v/>
      </c>
      <c r="HF33" s="195"/>
      <c r="HG33" s="678" t="str">
        <f t="shared" si="27"/>
        <v/>
      </c>
      <c r="HH33" s="144"/>
      <c r="HI33" s="144"/>
      <c r="HJ33" s="144"/>
      <c r="HK33" s="144"/>
      <c r="HL33" s="144"/>
      <c r="HM33" s="144"/>
      <c r="HN33" s="144"/>
      <c r="HO33" s="144"/>
      <c r="HP33" s="144"/>
      <c r="HQ33" s="144"/>
      <c r="HR33" s="144"/>
      <c r="HS33" s="144"/>
      <c r="HT33" s="144"/>
      <c r="HU33" s="144"/>
      <c r="HV33" s="144"/>
      <c r="HW33" s="144"/>
      <c r="HX33" s="144"/>
      <c r="HY33" s="144"/>
      <c r="HZ33" s="144"/>
      <c r="IA33" s="144"/>
      <c r="IB33" s="144"/>
      <c r="IC33" s="144"/>
      <c r="ID33" s="144"/>
      <c r="IE33" s="677" t="str">
        <f t="shared" si="28"/>
        <v/>
      </c>
      <c r="IF33" s="195"/>
      <c r="IG33" s="678" t="str">
        <f t="shared" si="29"/>
        <v/>
      </c>
      <c r="IH33" s="144"/>
      <c r="II33" s="144"/>
      <c r="IJ33" s="144"/>
      <c r="IK33" s="144"/>
      <c r="IL33" s="144"/>
      <c r="IM33" s="144"/>
      <c r="IN33" s="144"/>
      <c r="IO33" s="144"/>
      <c r="IP33" s="144"/>
      <c r="IQ33" s="144"/>
      <c r="IR33" s="144"/>
      <c r="IS33" s="144"/>
      <c r="IT33" s="144"/>
      <c r="IU33" s="144"/>
      <c r="IV33" s="144"/>
      <c r="IW33" s="144"/>
      <c r="IX33" s="144"/>
      <c r="IY33" s="144"/>
      <c r="IZ33" s="144"/>
      <c r="JA33" s="144"/>
      <c r="JB33" s="144"/>
      <c r="JC33" s="144"/>
      <c r="JD33" s="144"/>
      <c r="JE33" s="1001" t="str">
        <f t="shared" si="30"/>
        <v/>
      </c>
      <c r="JF33" s="195"/>
      <c r="JG33" s="678" t="str">
        <f t="shared" si="31"/>
        <v/>
      </c>
      <c r="JH33" s="144"/>
      <c r="JI33" s="144"/>
      <c r="JJ33" s="144"/>
      <c r="JK33" s="144"/>
      <c r="JL33" s="144"/>
      <c r="JM33" s="144"/>
      <c r="JN33" s="144"/>
      <c r="JO33" s="144"/>
      <c r="JP33" s="144"/>
      <c r="JQ33" s="144"/>
      <c r="JR33" s="144"/>
      <c r="JS33" s="144"/>
      <c r="JT33" s="144"/>
      <c r="JU33" s="144"/>
      <c r="JV33" s="144"/>
      <c r="JW33" s="144"/>
      <c r="JX33" s="144"/>
      <c r="JY33" s="144"/>
      <c r="JZ33" s="144"/>
      <c r="KA33" s="144"/>
      <c r="KB33" s="144"/>
      <c r="KC33" s="144"/>
      <c r="KD33" s="144"/>
      <c r="KE33" s="1001" t="str">
        <f t="shared" si="32"/>
        <v/>
      </c>
    </row>
    <row r="34" spans="2:291">
      <c r="B34" s="310">
        <v>14</v>
      </c>
      <c r="C34" s="303"/>
      <c r="D34" s="675"/>
      <c r="E34" s="144"/>
      <c r="F34" s="144"/>
      <c r="G34" s="678" t="str">
        <f t="shared" si="11"/>
        <v/>
      </c>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677" t="str">
        <f t="shared" si="12"/>
        <v/>
      </c>
      <c r="AF34" s="195"/>
      <c r="AG34" s="678" t="str">
        <f t="shared" si="13"/>
        <v/>
      </c>
      <c r="AH34" s="144"/>
      <c r="AI34" s="144"/>
      <c r="AJ34" s="144"/>
      <c r="AK34" s="144"/>
      <c r="AL34" s="144"/>
      <c r="AM34" s="144"/>
      <c r="AN34" s="144"/>
      <c r="AO34" s="144"/>
      <c r="AP34" s="144"/>
      <c r="AQ34" s="144"/>
      <c r="AR34" s="144"/>
      <c r="AS34" s="144"/>
      <c r="AT34" s="144"/>
      <c r="AU34" s="144"/>
      <c r="AV34" s="144"/>
      <c r="AW34" s="144"/>
      <c r="AX34" s="144"/>
      <c r="AY34" s="144"/>
      <c r="AZ34" s="144"/>
      <c r="BA34" s="144"/>
      <c r="BB34" s="144"/>
      <c r="BC34" s="144"/>
      <c r="BD34" s="144"/>
      <c r="BE34" s="677" t="str">
        <f t="shared" si="14"/>
        <v/>
      </c>
      <c r="BF34" s="195"/>
      <c r="BG34" s="678" t="str">
        <f t="shared" si="15"/>
        <v/>
      </c>
      <c r="BH34" s="144"/>
      <c r="BI34" s="144"/>
      <c r="BJ34" s="144"/>
      <c r="BK34" s="144"/>
      <c r="BL34" s="144"/>
      <c r="BM34" s="144"/>
      <c r="BN34" s="144"/>
      <c r="BO34" s="144"/>
      <c r="BP34" s="144"/>
      <c r="BQ34" s="144"/>
      <c r="BR34" s="144"/>
      <c r="BS34" s="144"/>
      <c r="BT34" s="144"/>
      <c r="BU34" s="144"/>
      <c r="BV34" s="144"/>
      <c r="BW34" s="144"/>
      <c r="BX34" s="144"/>
      <c r="BY34" s="144"/>
      <c r="BZ34" s="144"/>
      <c r="CA34" s="144"/>
      <c r="CB34" s="144"/>
      <c r="CC34" s="144"/>
      <c r="CD34" s="144"/>
      <c r="CE34" s="677" t="str">
        <f t="shared" si="16"/>
        <v/>
      </c>
      <c r="CF34" s="195"/>
      <c r="CG34" s="678" t="str">
        <f t="shared" si="17"/>
        <v/>
      </c>
      <c r="CH34" s="144"/>
      <c r="CI34" s="144"/>
      <c r="CJ34" s="144"/>
      <c r="CK34" s="144"/>
      <c r="CL34" s="144"/>
      <c r="CM34" s="144"/>
      <c r="CN34" s="144"/>
      <c r="CO34" s="144"/>
      <c r="CP34" s="144"/>
      <c r="CQ34" s="144"/>
      <c r="CR34" s="144"/>
      <c r="CS34" s="144"/>
      <c r="CT34" s="144"/>
      <c r="CU34" s="144"/>
      <c r="CV34" s="144"/>
      <c r="CW34" s="144"/>
      <c r="CX34" s="144"/>
      <c r="CY34" s="144"/>
      <c r="CZ34" s="144"/>
      <c r="DA34" s="144"/>
      <c r="DB34" s="144"/>
      <c r="DC34" s="144"/>
      <c r="DD34" s="144"/>
      <c r="DE34" s="677" t="str">
        <f t="shared" si="18"/>
        <v/>
      </c>
      <c r="DF34" s="195"/>
      <c r="DG34" s="678" t="str">
        <f t="shared" si="19"/>
        <v/>
      </c>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677" t="str">
        <f t="shared" si="20"/>
        <v/>
      </c>
      <c r="EF34" s="195"/>
      <c r="EG34" s="678" t="str">
        <f t="shared" si="21"/>
        <v/>
      </c>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677" t="str">
        <f t="shared" si="22"/>
        <v/>
      </c>
      <c r="FF34" s="195"/>
      <c r="FG34" s="678" t="str">
        <f t="shared" si="23"/>
        <v/>
      </c>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677" t="str">
        <f t="shared" si="24"/>
        <v/>
      </c>
      <c r="GF34" s="195"/>
      <c r="GG34" s="678" t="str">
        <f t="shared" si="25"/>
        <v/>
      </c>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677" t="str">
        <f t="shared" si="26"/>
        <v/>
      </c>
      <c r="HF34" s="195"/>
      <c r="HG34" s="678" t="str">
        <f t="shared" si="27"/>
        <v/>
      </c>
      <c r="HH34" s="144"/>
      <c r="HI34" s="144"/>
      <c r="HJ34" s="144"/>
      <c r="HK34" s="144"/>
      <c r="HL34" s="144"/>
      <c r="HM34" s="144"/>
      <c r="HN34" s="144"/>
      <c r="HO34" s="144"/>
      <c r="HP34" s="144"/>
      <c r="HQ34" s="144"/>
      <c r="HR34" s="144"/>
      <c r="HS34" s="144"/>
      <c r="HT34" s="144"/>
      <c r="HU34" s="144"/>
      <c r="HV34" s="144"/>
      <c r="HW34" s="144"/>
      <c r="HX34" s="144"/>
      <c r="HY34" s="144"/>
      <c r="HZ34" s="144"/>
      <c r="IA34" s="144"/>
      <c r="IB34" s="144"/>
      <c r="IC34" s="144"/>
      <c r="ID34" s="144"/>
      <c r="IE34" s="677" t="str">
        <f t="shared" si="28"/>
        <v/>
      </c>
      <c r="IF34" s="195"/>
      <c r="IG34" s="678" t="str">
        <f t="shared" si="29"/>
        <v/>
      </c>
      <c r="IH34" s="144"/>
      <c r="II34" s="144"/>
      <c r="IJ34" s="144"/>
      <c r="IK34" s="144"/>
      <c r="IL34" s="144"/>
      <c r="IM34" s="144"/>
      <c r="IN34" s="144"/>
      <c r="IO34" s="144"/>
      <c r="IP34" s="144"/>
      <c r="IQ34" s="144"/>
      <c r="IR34" s="144"/>
      <c r="IS34" s="144"/>
      <c r="IT34" s="144"/>
      <c r="IU34" s="144"/>
      <c r="IV34" s="144"/>
      <c r="IW34" s="144"/>
      <c r="IX34" s="144"/>
      <c r="IY34" s="144"/>
      <c r="IZ34" s="144"/>
      <c r="JA34" s="144"/>
      <c r="JB34" s="144"/>
      <c r="JC34" s="144"/>
      <c r="JD34" s="144"/>
      <c r="JE34" s="1001" t="str">
        <f t="shared" si="30"/>
        <v/>
      </c>
      <c r="JF34" s="195"/>
      <c r="JG34" s="678" t="str">
        <f t="shared" si="31"/>
        <v/>
      </c>
      <c r="JH34" s="144"/>
      <c r="JI34" s="144"/>
      <c r="JJ34" s="144"/>
      <c r="JK34" s="144"/>
      <c r="JL34" s="144"/>
      <c r="JM34" s="144"/>
      <c r="JN34" s="144"/>
      <c r="JO34" s="144"/>
      <c r="JP34" s="144"/>
      <c r="JQ34" s="144"/>
      <c r="JR34" s="144"/>
      <c r="JS34" s="144"/>
      <c r="JT34" s="144"/>
      <c r="JU34" s="144"/>
      <c r="JV34" s="144"/>
      <c r="JW34" s="144"/>
      <c r="JX34" s="144"/>
      <c r="JY34" s="144"/>
      <c r="JZ34" s="144"/>
      <c r="KA34" s="144"/>
      <c r="KB34" s="144"/>
      <c r="KC34" s="144"/>
      <c r="KD34" s="144"/>
      <c r="KE34" s="1001" t="str">
        <f t="shared" si="32"/>
        <v/>
      </c>
    </row>
    <row r="35" spans="2:291">
      <c r="B35" s="310">
        <v>15</v>
      </c>
      <c r="C35" s="303"/>
      <c r="D35" s="675"/>
      <c r="E35" s="144"/>
      <c r="F35" s="144"/>
      <c r="G35" s="678" t="str">
        <f t="shared" si="11"/>
        <v/>
      </c>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677" t="str">
        <f t="shared" si="12"/>
        <v/>
      </c>
      <c r="AF35" s="195"/>
      <c r="AG35" s="678" t="str">
        <f t="shared" si="13"/>
        <v/>
      </c>
      <c r="AH35" s="144"/>
      <c r="AI35" s="144"/>
      <c r="AJ35" s="144"/>
      <c r="AK35" s="144"/>
      <c r="AL35" s="144"/>
      <c r="AM35" s="144"/>
      <c r="AN35" s="144"/>
      <c r="AO35" s="144"/>
      <c r="AP35" s="144"/>
      <c r="AQ35" s="144"/>
      <c r="AR35" s="144"/>
      <c r="AS35" s="144"/>
      <c r="AT35" s="144"/>
      <c r="AU35" s="144"/>
      <c r="AV35" s="144"/>
      <c r="AW35" s="144"/>
      <c r="AX35" s="144"/>
      <c r="AY35" s="144"/>
      <c r="AZ35" s="144"/>
      <c r="BA35" s="144"/>
      <c r="BB35" s="144"/>
      <c r="BC35" s="144"/>
      <c r="BD35" s="144"/>
      <c r="BE35" s="677" t="str">
        <f t="shared" si="14"/>
        <v/>
      </c>
      <c r="BF35" s="195"/>
      <c r="BG35" s="678" t="str">
        <f t="shared" si="15"/>
        <v/>
      </c>
      <c r="BH35" s="144"/>
      <c r="BI35" s="144"/>
      <c r="BJ35" s="144"/>
      <c r="BK35" s="144"/>
      <c r="BL35" s="144"/>
      <c r="BM35" s="144"/>
      <c r="BN35" s="144"/>
      <c r="BO35" s="144"/>
      <c r="BP35" s="144"/>
      <c r="BQ35" s="144"/>
      <c r="BR35" s="144"/>
      <c r="BS35" s="144"/>
      <c r="BT35" s="144"/>
      <c r="BU35" s="144"/>
      <c r="BV35" s="144"/>
      <c r="BW35" s="144"/>
      <c r="BX35" s="144"/>
      <c r="BY35" s="144"/>
      <c r="BZ35" s="144"/>
      <c r="CA35" s="144"/>
      <c r="CB35" s="144"/>
      <c r="CC35" s="144"/>
      <c r="CD35" s="144"/>
      <c r="CE35" s="677" t="str">
        <f t="shared" si="16"/>
        <v/>
      </c>
      <c r="CF35" s="195"/>
      <c r="CG35" s="678" t="str">
        <f t="shared" si="17"/>
        <v/>
      </c>
      <c r="CH35" s="144"/>
      <c r="CI35" s="144"/>
      <c r="CJ35" s="144"/>
      <c r="CK35" s="144"/>
      <c r="CL35" s="144"/>
      <c r="CM35" s="144"/>
      <c r="CN35" s="144"/>
      <c r="CO35" s="144"/>
      <c r="CP35" s="144"/>
      <c r="CQ35" s="144"/>
      <c r="CR35" s="144"/>
      <c r="CS35" s="144"/>
      <c r="CT35" s="144"/>
      <c r="CU35" s="144"/>
      <c r="CV35" s="144"/>
      <c r="CW35" s="144"/>
      <c r="CX35" s="144"/>
      <c r="CY35" s="144"/>
      <c r="CZ35" s="144"/>
      <c r="DA35" s="144"/>
      <c r="DB35" s="144"/>
      <c r="DC35" s="144"/>
      <c r="DD35" s="144"/>
      <c r="DE35" s="677" t="str">
        <f t="shared" si="18"/>
        <v/>
      </c>
      <c r="DF35" s="195"/>
      <c r="DG35" s="678" t="str">
        <f t="shared" si="19"/>
        <v/>
      </c>
      <c r="DH35" s="144"/>
      <c r="DI35" s="144"/>
      <c r="DJ35" s="144"/>
      <c r="DK35" s="144"/>
      <c r="DL35" s="144"/>
      <c r="DM35" s="144"/>
      <c r="DN35" s="144"/>
      <c r="DO35" s="144"/>
      <c r="DP35" s="144"/>
      <c r="DQ35" s="144"/>
      <c r="DR35" s="144"/>
      <c r="DS35" s="144"/>
      <c r="DT35" s="144"/>
      <c r="DU35" s="144"/>
      <c r="DV35" s="144"/>
      <c r="DW35" s="144"/>
      <c r="DX35" s="144"/>
      <c r="DY35" s="144"/>
      <c r="DZ35" s="144"/>
      <c r="EA35" s="144"/>
      <c r="EB35" s="144"/>
      <c r="EC35" s="144"/>
      <c r="ED35" s="144"/>
      <c r="EE35" s="677" t="str">
        <f t="shared" si="20"/>
        <v/>
      </c>
      <c r="EF35" s="195"/>
      <c r="EG35" s="678" t="str">
        <f t="shared" si="21"/>
        <v/>
      </c>
      <c r="EH35" s="144"/>
      <c r="EI35" s="144"/>
      <c r="EJ35" s="144"/>
      <c r="EK35" s="144"/>
      <c r="EL35" s="144"/>
      <c r="EM35" s="144"/>
      <c r="EN35" s="144"/>
      <c r="EO35" s="144"/>
      <c r="EP35" s="144"/>
      <c r="EQ35" s="144"/>
      <c r="ER35" s="144"/>
      <c r="ES35" s="144"/>
      <c r="ET35" s="144"/>
      <c r="EU35" s="144"/>
      <c r="EV35" s="144"/>
      <c r="EW35" s="144"/>
      <c r="EX35" s="144"/>
      <c r="EY35" s="144"/>
      <c r="EZ35" s="144"/>
      <c r="FA35" s="144"/>
      <c r="FB35" s="144"/>
      <c r="FC35" s="144"/>
      <c r="FD35" s="144"/>
      <c r="FE35" s="677" t="str">
        <f t="shared" si="22"/>
        <v/>
      </c>
      <c r="FF35" s="195"/>
      <c r="FG35" s="678" t="str">
        <f t="shared" si="23"/>
        <v/>
      </c>
      <c r="FH35" s="144"/>
      <c r="FI35" s="144"/>
      <c r="FJ35" s="144"/>
      <c r="FK35" s="144"/>
      <c r="FL35" s="144"/>
      <c r="FM35" s="144"/>
      <c r="FN35" s="144"/>
      <c r="FO35" s="144"/>
      <c r="FP35" s="144"/>
      <c r="FQ35" s="144"/>
      <c r="FR35" s="144"/>
      <c r="FS35" s="144"/>
      <c r="FT35" s="144"/>
      <c r="FU35" s="144"/>
      <c r="FV35" s="144"/>
      <c r="FW35" s="144"/>
      <c r="FX35" s="144"/>
      <c r="FY35" s="144"/>
      <c r="FZ35" s="144"/>
      <c r="GA35" s="144"/>
      <c r="GB35" s="144"/>
      <c r="GC35" s="144"/>
      <c r="GD35" s="144"/>
      <c r="GE35" s="677" t="str">
        <f t="shared" si="24"/>
        <v/>
      </c>
      <c r="GF35" s="195"/>
      <c r="GG35" s="678" t="str">
        <f t="shared" si="25"/>
        <v/>
      </c>
      <c r="GH35" s="144"/>
      <c r="GI35" s="144"/>
      <c r="GJ35" s="144"/>
      <c r="GK35" s="144"/>
      <c r="GL35" s="144"/>
      <c r="GM35" s="144"/>
      <c r="GN35" s="144"/>
      <c r="GO35" s="144"/>
      <c r="GP35" s="144"/>
      <c r="GQ35" s="144"/>
      <c r="GR35" s="144"/>
      <c r="GS35" s="144"/>
      <c r="GT35" s="144"/>
      <c r="GU35" s="144"/>
      <c r="GV35" s="144"/>
      <c r="GW35" s="144"/>
      <c r="GX35" s="144"/>
      <c r="GY35" s="144"/>
      <c r="GZ35" s="144"/>
      <c r="HA35" s="144"/>
      <c r="HB35" s="144"/>
      <c r="HC35" s="144"/>
      <c r="HD35" s="144"/>
      <c r="HE35" s="677" t="str">
        <f t="shared" si="26"/>
        <v/>
      </c>
      <c r="HF35" s="195"/>
      <c r="HG35" s="678" t="str">
        <f t="shared" si="27"/>
        <v/>
      </c>
      <c r="HH35" s="144"/>
      <c r="HI35" s="144"/>
      <c r="HJ35" s="144"/>
      <c r="HK35" s="144"/>
      <c r="HL35" s="144"/>
      <c r="HM35" s="144"/>
      <c r="HN35" s="144"/>
      <c r="HO35" s="144"/>
      <c r="HP35" s="144"/>
      <c r="HQ35" s="144"/>
      <c r="HR35" s="144"/>
      <c r="HS35" s="144"/>
      <c r="HT35" s="144"/>
      <c r="HU35" s="144"/>
      <c r="HV35" s="144"/>
      <c r="HW35" s="144"/>
      <c r="HX35" s="144"/>
      <c r="HY35" s="144"/>
      <c r="HZ35" s="144"/>
      <c r="IA35" s="144"/>
      <c r="IB35" s="144"/>
      <c r="IC35" s="144"/>
      <c r="ID35" s="144"/>
      <c r="IE35" s="677" t="str">
        <f t="shared" si="28"/>
        <v/>
      </c>
      <c r="IF35" s="195"/>
      <c r="IG35" s="678" t="str">
        <f t="shared" si="29"/>
        <v/>
      </c>
      <c r="IH35" s="144"/>
      <c r="II35" s="144"/>
      <c r="IJ35" s="144"/>
      <c r="IK35" s="144"/>
      <c r="IL35" s="144"/>
      <c r="IM35" s="144"/>
      <c r="IN35" s="144"/>
      <c r="IO35" s="144"/>
      <c r="IP35" s="144"/>
      <c r="IQ35" s="144"/>
      <c r="IR35" s="144"/>
      <c r="IS35" s="144"/>
      <c r="IT35" s="144"/>
      <c r="IU35" s="144"/>
      <c r="IV35" s="144"/>
      <c r="IW35" s="144"/>
      <c r="IX35" s="144"/>
      <c r="IY35" s="144"/>
      <c r="IZ35" s="144"/>
      <c r="JA35" s="144"/>
      <c r="JB35" s="144"/>
      <c r="JC35" s="144"/>
      <c r="JD35" s="144"/>
      <c r="JE35" s="1001" t="str">
        <f t="shared" si="30"/>
        <v/>
      </c>
      <c r="JF35" s="195"/>
      <c r="JG35" s="678" t="str">
        <f t="shared" si="31"/>
        <v/>
      </c>
      <c r="JH35" s="144"/>
      <c r="JI35" s="144"/>
      <c r="JJ35" s="144"/>
      <c r="JK35" s="144"/>
      <c r="JL35" s="144"/>
      <c r="JM35" s="144"/>
      <c r="JN35" s="144"/>
      <c r="JO35" s="144"/>
      <c r="JP35" s="144"/>
      <c r="JQ35" s="144"/>
      <c r="JR35" s="144"/>
      <c r="JS35" s="144"/>
      <c r="JT35" s="144"/>
      <c r="JU35" s="144"/>
      <c r="JV35" s="144"/>
      <c r="JW35" s="144"/>
      <c r="JX35" s="144"/>
      <c r="JY35" s="144"/>
      <c r="JZ35" s="144"/>
      <c r="KA35" s="144"/>
      <c r="KB35" s="144"/>
      <c r="KC35" s="144"/>
      <c r="KD35" s="144"/>
      <c r="KE35" s="1001" t="str">
        <f t="shared" si="32"/>
        <v/>
      </c>
    </row>
    <row r="36" spans="2:291">
      <c r="B36" s="310">
        <v>16</v>
      </c>
      <c r="C36" s="303"/>
      <c r="D36" s="675"/>
      <c r="E36" s="144"/>
      <c r="F36" s="144"/>
      <c r="G36" s="678" t="str">
        <f t="shared" si="11"/>
        <v/>
      </c>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677" t="str">
        <f t="shared" si="12"/>
        <v/>
      </c>
      <c r="AF36" s="195"/>
      <c r="AG36" s="678" t="str">
        <f t="shared" si="13"/>
        <v/>
      </c>
      <c r="AH36" s="144"/>
      <c r="AI36" s="144"/>
      <c r="AJ36" s="144"/>
      <c r="AK36" s="144"/>
      <c r="AL36" s="144"/>
      <c r="AM36" s="144"/>
      <c r="AN36" s="144"/>
      <c r="AO36" s="144"/>
      <c r="AP36" s="144"/>
      <c r="AQ36" s="144"/>
      <c r="AR36" s="144"/>
      <c r="AS36" s="144"/>
      <c r="AT36" s="144"/>
      <c r="AU36" s="144"/>
      <c r="AV36" s="144"/>
      <c r="AW36" s="144"/>
      <c r="AX36" s="144"/>
      <c r="AY36" s="144"/>
      <c r="AZ36" s="144"/>
      <c r="BA36" s="144"/>
      <c r="BB36" s="144"/>
      <c r="BC36" s="144"/>
      <c r="BD36" s="144"/>
      <c r="BE36" s="677" t="str">
        <f t="shared" si="14"/>
        <v/>
      </c>
      <c r="BF36" s="195"/>
      <c r="BG36" s="678" t="str">
        <f t="shared" si="15"/>
        <v/>
      </c>
      <c r="BH36" s="144"/>
      <c r="BI36" s="144"/>
      <c r="BJ36" s="144"/>
      <c r="BK36" s="144"/>
      <c r="BL36" s="144"/>
      <c r="BM36" s="144"/>
      <c r="BN36" s="144"/>
      <c r="BO36" s="144"/>
      <c r="BP36" s="144"/>
      <c r="BQ36" s="144"/>
      <c r="BR36" s="144"/>
      <c r="BS36" s="144"/>
      <c r="BT36" s="144"/>
      <c r="BU36" s="144"/>
      <c r="BV36" s="144"/>
      <c r="BW36" s="144"/>
      <c r="BX36" s="144"/>
      <c r="BY36" s="144"/>
      <c r="BZ36" s="144"/>
      <c r="CA36" s="144"/>
      <c r="CB36" s="144"/>
      <c r="CC36" s="144"/>
      <c r="CD36" s="144"/>
      <c r="CE36" s="677" t="str">
        <f t="shared" si="16"/>
        <v/>
      </c>
      <c r="CF36" s="195"/>
      <c r="CG36" s="678" t="str">
        <f t="shared" si="17"/>
        <v/>
      </c>
      <c r="CH36" s="144"/>
      <c r="CI36" s="144"/>
      <c r="CJ36" s="144"/>
      <c r="CK36" s="144"/>
      <c r="CL36" s="144"/>
      <c r="CM36" s="144"/>
      <c r="CN36" s="144"/>
      <c r="CO36" s="144"/>
      <c r="CP36" s="144"/>
      <c r="CQ36" s="144"/>
      <c r="CR36" s="144"/>
      <c r="CS36" s="144"/>
      <c r="CT36" s="144"/>
      <c r="CU36" s="144"/>
      <c r="CV36" s="144"/>
      <c r="CW36" s="144"/>
      <c r="CX36" s="144"/>
      <c r="CY36" s="144"/>
      <c r="CZ36" s="144"/>
      <c r="DA36" s="144"/>
      <c r="DB36" s="144"/>
      <c r="DC36" s="144"/>
      <c r="DD36" s="144"/>
      <c r="DE36" s="677" t="str">
        <f t="shared" si="18"/>
        <v/>
      </c>
      <c r="DF36" s="195"/>
      <c r="DG36" s="678" t="str">
        <f t="shared" si="19"/>
        <v/>
      </c>
      <c r="DH36" s="144"/>
      <c r="DI36" s="144"/>
      <c r="DJ36" s="144"/>
      <c r="DK36" s="144"/>
      <c r="DL36" s="144"/>
      <c r="DM36" s="144"/>
      <c r="DN36" s="144"/>
      <c r="DO36" s="144"/>
      <c r="DP36" s="144"/>
      <c r="DQ36" s="144"/>
      <c r="DR36" s="144"/>
      <c r="DS36" s="144"/>
      <c r="DT36" s="144"/>
      <c r="DU36" s="144"/>
      <c r="DV36" s="144"/>
      <c r="DW36" s="144"/>
      <c r="DX36" s="144"/>
      <c r="DY36" s="144"/>
      <c r="DZ36" s="144"/>
      <c r="EA36" s="144"/>
      <c r="EB36" s="144"/>
      <c r="EC36" s="144"/>
      <c r="ED36" s="144"/>
      <c r="EE36" s="677" t="str">
        <f t="shared" si="20"/>
        <v/>
      </c>
      <c r="EF36" s="195"/>
      <c r="EG36" s="678" t="str">
        <f t="shared" si="21"/>
        <v/>
      </c>
      <c r="EH36" s="144"/>
      <c r="EI36" s="144"/>
      <c r="EJ36" s="144"/>
      <c r="EK36" s="144"/>
      <c r="EL36" s="144"/>
      <c r="EM36" s="144"/>
      <c r="EN36" s="144"/>
      <c r="EO36" s="144"/>
      <c r="EP36" s="144"/>
      <c r="EQ36" s="144"/>
      <c r="ER36" s="144"/>
      <c r="ES36" s="144"/>
      <c r="ET36" s="144"/>
      <c r="EU36" s="144"/>
      <c r="EV36" s="144"/>
      <c r="EW36" s="144"/>
      <c r="EX36" s="144"/>
      <c r="EY36" s="144"/>
      <c r="EZ36" s="144"/>
      <c r="FA36" s="144"/>
      <c r="FB36" s="144"/>
      <c r="FC36" s="144"/>
      <c r="FD36" s="144"/>
      <c r="FE36" s="677" t="str">
        <f t="shared" si="22"/>
        <v/>
      </c>
      <c r="FF36" s="195"/>
      <c r="FG36" s="678" t="str">
        <f t="shared" si="23"/>
        <v/>
      </c>
      <c r="FH36" s="144"/>
      <c r="FI36" s="144"/>
      <c r="FJ36" s="144"/>
      <c r="FK36" s="144"/>
      <c r="FL36" s="144"/>
      <c r="FM36" s="144"/>
      <c r="FN36" s="144"/>
      <c r="FO36" s="144"/>
      <c r="FP36" s="144"/>
      <c r="FQ36" s="144"/>
      <c r="FR36" s="144"/>
      <c r="FS36" s="144"/>
      <c r="FT36" s="144"/>
      <c r="FU36" s="144"/>
      <c r="FV36" s="144"/>
      <c r="FW36" s="144"/>
      <c r="FX36" s="144"/>
      <c r="FY36" s="144"/>
      <c r="FZ36" s="144"/>
      <c r="GA36" s="144"/>
      <c r="GB36" s="144"/>
      <c r="GC36" s="144"/>
      <c r="GD36" s="144"/>
      <c r="GE36" s="677" t="str">
        <f t="shared" si="24"/>
        <v/>
      </c>
      <c r="GF36" s="195"/>
      <c r="GG36" s="678" t="str">
        <f t="shared" si="25"/>
        <v/>
      </c>
      <c r="GH36" s="144"/>
      <c r="GI36" s="144"/>
      <c r="GJ36" s="144"/>
      <c r="GK36" s="144"/>
      <c r="GL36" s="144"/>
      <c r="GM36" s="144"/>
      <c r="GN36" s="144"/>
      <c r="GO36" s="144"/>
      <c r="GP36" s="144"/>
      <c r="GQ36" s="144"/>
      <c r="GR36" s="144"/>
      <c r="GS36" s="144"/>
      <c r="GT36" s="144"/>
      <c r="GU36" s="144"/>
      <c r="GV36" s="144"/>
      <c r="GW36" s="144"/>
      <c r="GX36" s="144"/>
      <c r="GY36" s="144"/>
      <c r="GZ36" s="144"/>
      <c r="HA36" s="144"/>
      <c r="HB36" s="144"/>
      <c r="HC36" s="144"/>
      <c r="HD36" s="144"/>
      <c r="HE36" s="677" t="str">
        <f t="shared" si="26"/>
        <v/>
      </c>
      <c r="HF36" s="195"/>
      <c r="HG36" s="678" t="str">
        <f t="shared" si="27"/>
        <v/>
      </c>
      <c r="HH36" s="144"/>
      <c r="HI36" s="144"/>
      <c r="HJ36" s="144"/>
      <c r="HK36" s="144"/>
      <c r="HL36" s="144"/>
      <c r="HM36" s="144"/>
      <c r="HN36" s="144"/>
      <c r="HO36" s="144"/>
      <c r="HP36" s="144"/>
      <c r="HQ36" s="144"/>
      <c r="HR36" s="144"/>
      <c r="HS36" s="144"/>
      <c r="HT36" s="144"/>
      <c r="HU36" s="144"/>
      <c r="HV36" s="144"/>
      <c r="HW36" s="144"/>
      <c r="HX36" s="144"/>
      <c r="HY36" s="144"/>
      <c r="HZ36" s="144"/>
      <c r="IA36" s="144"/>
      <c r="IB36" s="144"/>
      <c r="IC36" s="144"/>
      <c r="ID36" s="144"/>
      <c r="IE36" s="677" t="str">
        <f t="shared" si="28"/>
        <v/>
      </c>
      <c r="IF36" s="195"/>
      <c r="IG36" s="678" t="str">
        <f t="shared" si="29"/>
        <v/>
      </c>
      <c r="IH36" s="144"/>
      <c r="II36" s="144"/>
      <c r="IJ36" s="144"/>
      <c r="IK36" s="144"/>
      <c r="IL36" s="144"/>
      <c r="IM36" s="144"/>
      <c r="IN36" s="144"/>
      <c r="IO36" s="144"/>
      <c r="IP36" s="144"/>
      <c r="IQ36" s="144"/>
      <c r="IR36" s="144"/>
      <c r="IS36" s="144"/>
      <c r="IT36" s="144"/>
      <c r="IU36" s="144"/>
      <c r="IV36" s="144"/>
      <c r="IW36" s="144"/>
      <c r="IX36" s="144"/>
      <c r="IY36" s="144"/>
      <c r="IZ36" s="144"/>
      <c r="JA36" s="144"/>
      <c r="JB36" s="144"/>
      <c r="JC36" s="144"/>
      <c r="JD36" s="144"/>
      <c r="JE36" s="1001" t="str">
        <f t="shared" si="30"/>
        <v/>
      </c>
      <c r="JF36" s="195"/>
      <c r="JG36" s="678" t="str">
        <f t="shared" si="31"/>
        <v/>
      </c>
      <c r="JH36" s="144"/>
      <c r="JI36" s="144"/>
      <c r="JJ36" s="144"/>
      <c r="JK36" s="144"/>
      <c r="JL36" s="144"/>
      <c r="JM36" s="144"/>
      <c r="JN36" s="144"/>
      <c r="JO36" s="144"/>
      <c r="JP36" s="144"/>
      <c r="JQ36" s="144"/>
      <c r="JR36" s="144"/>
      <c r="JS36" s="144"/>
      <c r="JT36" s="144"/>
      <c r="JU36" s="144"/>
      <c r="JV36" s="144"/>
      <c r="JW36" s="144"/>
      <c r="JX36" s="144"/>
      <c r="JY36" s="144"/>
      <c r="JZ36" s="144"/>
      <c r="KA36" s="144"/>
      <c r="KB36" s="144"/>
      <c r="KC36" s="144"/>
      <c r="KD36" s="144"/>
      <c r="KE36" s="1001" t="str">
        <f t="shared" si="32"/>
        <v/>
      </c>
    </row>
    <row r="37" spans="2:291">
      <c r="B37" s="310">
        <v>17</v>
      </c>
      <c r="C37" s="303"/>
      <c r="D37" s="675"/>
      <c r="E37" s="144"/>
      <c r="F37" s="144"/>
      <c r="G37" s="678" t="str">
        <f t="shared" si="11"/>
        <v/>
      </c>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677" t="str">
        <f t="shared" si="12"/>
        <v/>
      </c>
      <c r="AF37" s="195"/>
      <c r="AG37" s="678" t="str">
        <f t="shared" si="13"/>
        <v/>
      </c>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677" t="str">
        <f t="shared" si="14"/>
        <v/>
      </c>
      <c r="BF37" s="195"/>
      <c r="BG37" s="678" t="str">
        <f t="shared" si="15"/>
        <v/>
      </c>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677" t="str">
        <f t="shared" si="16"/>
        <v/>
      </c>
      <c r="CF37" s="195"/>
      <c r="CG37" s="678" t="str">
        <f t="shared" si="17"/>
        <v/>
      </c>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677" t="str">
        <f t="shared" si="18"/>
        <v/>
      </c>
      <c r="DF37" s="195"/>
      <c r="DG37" s="678" t="str">
        <f t="shared" si="19"/>
        <v/>
      </c>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677" t="str">
        <f t="shared" si="20"/>
        <v/>
      </c>
      <c r="EF37" s="195"/>
      <c r="EG37" s="678" t="str">
        <f t="shared" si="21"/>
        <v/>
      </c>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677" t="str">
        <f t="shared" si="22"/>
        <v/>
      </c>
      <c r="FF37" s="195"/>
      <c r="FG37" s="678" t="str">
        <f t="shared" si="23"/>
        <v/>
      </c>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677" t="str">
        <f t="shared" si="24"/>
        <v/>
      </c>
      <c r="GF37" s="195"/>
      <c r="GG37" s="678" t="str">
        <f t="shared" si="25"/>
        <v/>
      </c>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677" t="str">
        <f t="shared" si="26"/>
        <v/>
      </c>
      <c r="HF37" s="195"/>
      <c r="HG37" s="678" t="str">
        <f t="shared" si="27"/>
        <v/>
      </c>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677" t="str">
        <f t="shared" si="28"/>
        <v/>
      </c>
      <c r="IF37" s="195"/>
      <c r="IG37" s="678" t="str">
        <f t="shared" si="29"/>
        <v/>
      </c>
      <c r="IH37" s="144"/>
      <c r="II37" s="144"/>
      <c r="IJ37" s="144"/>
      <c r="IK37" s="144"/>
      <c r="IL37" s="144"/>
      <c r="IM37" s="144"/>
      <c r="IN37" s="144"/>
      <c r="IO37" s="144"/>
      <c r="IP37" s="144"/>
      <c r="IQ37" s="144"/>
      <c r="IR37" s="144"/>
      <c r="IS37" s="144"/>
      <c r="IT37" s="144"/>
      <c r="IU37" s="144"/>
      <c r="IV37" s="144"/>
      <c r="IW37" s="144"/>
      <c r="IX37" s="144"/>
      <c r="IY37" s="144"/>
      <c r="IZ37" s="144"/>
      <c r="JA37" s="144"/>
      <c r="JB37" s="144"/>
      <c r="JC37" s="144"/>
      <c r="JD37" s="144"/>
      <c r="JE37" s="1001" t="str">
        <f t="shared" si="30"/>
        <v/>
      </c>
      <c r="JF37" s="195"/>
      <c r="JG37" s="678" t="str">
        <f t="shared" si="31"/>
        <v/>
      </c>
      <c r="JH37" s="144"/>
      <c r="JI37" s="144"/>
      <c r="JJ37" s="144"/>
      <c r="JK37" s="144"/>
      <c r="JL37" s="144"/>
      <c r="JM37" s="144"/>
      <c r="JN37" s="144"/>
      <c r="JO37" s="144"/>
      <c r="JP37" s="144"/>
      <c r="JQ37" s="144"/>
      <c r="JR37" s="144"/>
      <c r="JS37" s="144"/>
      <c r="JT37" s="144"/>
      <c r="JU37" s="144"/>
      <c r="JV37" s="144"/>
      <c r="JW37" s="144"/>
      <c r="JX37" s="144"/>
      <c r="JY37" s="144"/>
      <c r="JZ37" s="144"/>
      <c r="KA37" s="144"/>
      <c r="KB37" s="144"/>
      <c r="KC37" s="144"/>
      <c r="KD37" s="144"/>
      <c r="KE37" s="1001" t="str">
        <f t="shared" si="32"/>
        <v/>
      </c>
    </row>
    <row r="38" spans="2:291">
      <c r="B38" s="310">
        <v>18</v>
      </c>
      <c r="C38" s="303"/>
      <c r="D38" s="675"/>
      <c r="E38" s="144"/>
      <c r="F38" s="144"/>
      <c r="G38" s="678" t="str">
        <f t="shared" si="11"/>
        <v/>
      </c>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677" t="str">
        <f t="shared" si="12"/>
        <v/>
      </c>
      <c r="AF38" s="195"/>
      <c r="AG38" s="678" t="str">
        <f t="shared" si="13"/>
        <v/>
      </c>
      <c r="AH38" s="144"/>
      <c r="AI38" s="144"/>
      <c r="AJ38" s="144"/>
      <c r="AK38" s="144"/>
      <c r="AL38" s="144"/>
      <c r="AM38" s="144"/>
      <c r="AN38" s="144"/>
      <c r="AO38" s="144"/>
      <c r="AP38" s="144"/>
      <c r="AQ38" s="144"/>
      <c r="AR38" s="144"/>
      <c r="AS38" s="144"/>
      <c r="AT38" s="144"/>
      <c r="AU38" s="144"/>
      <c r="AV38" s="144"/>
      <c r="AW38" s="144"/>
      <c r="AX38" s="144"/>
      <c r="AY38" s="144"/>
      <c r="AZ38" s="144"/>
      <c r="BA38" s="144"/>
      <c r="BB38" s="144"/>
      <c r="BC38" s="144"/>
      <c r="BD38" s="144"/>
      <c r="BE38" s="677" t="str">
        <f t="shared" si="14"/>
        <v/>
      </c>
      <c r="BF38" s="195"/>
      <c r="BG38" s="678" t="str">
        <f t="shared" si="15"/>
        <v/>
      </c>
      <c r="BH38" s="144"/>
      <c r="BI38" s="144"/>
      <c r="BJ38" s="144"/>
      <c r="BK38" s="144"/>
      <c r="BL38" s="144"/>
      <c r="BM38" s="144"/>
      <c r="BN38" s="144"/>
      <c r="BO38" s="144"/>
      <c r="BP38" s="144"/>
      <c r="BQ38" s="144"/>
      <c r="BR38" s="144"/>
      <c r="BS38" s="144"/>
      <c r="BT38" s="144"/>
      <c r="BU38" s="144"/>
      <c r="BV38" s="144"/>
      <c r="BW38" s="144"/>
      <c r="BX38" s="144"/>
      <c r="BY38" s="144"/>
      <c r="BZ38" s="144"/>
      <c r="CA38" s="144"/>
      <c r="CB38" s="144"/>
      <c r="CC38" s="144"/>
      <c r="CD38" s="144"/>
      <c r="CE38" s="677" t="str">
        <f t="shared" si="16"/>
        <v/>
      </c>
      <c r="CF38" s="195"/>
      <c r="CG38" s="678" t="str">
        <f t="shared" si="17"/>
        <v/>
      </c>
      <c r="CH38" s="144"/>
      <c r="CI38" s="144"/>
      <c r="CJ38" s="144"/>
      <c r="CK38" s="144"/>
      <c r="CL38" s="144"/>
      <c r="CM38" s="144"/>
      <c r="CN38" s="144"/>
      <c r="CO38" s="144"/>
      <c r="CP38" s="144"/>
      <c r="CQ38" s="144"/>
      <c r="CR38" s="144"/>
      <c r="CS38" s="144"/>
      <c r="CT38" s="144"/>
      <c r="CU38" s="144"/>
      <c r="CV38" s="144"/>
      <c r="CW38" s="144"/>
      <c r="CX38" s="144"/>
      <c r="CY38" s="144"/>
      <c r="CZ38" s="144"/>
      <c r="DA38" s="144"/>
      <c r="DB38" s="144"/>
      <c r="DC38" s="144"/>
      <c r="DD38" s="144"/>
      <c r="DE38" s="677" t="str">
        <f t="shared" si="18"/>
        <v/>
      </c>
      <c r="DF38" s="195"/>
      <c r="DG38" s="678" t="str">
        <f t="shared" si="19"/>
        <v/>
      </c>
      <c r="DH38" s="144"/>
      <c r="DI38" s="144"/>
      <c r="DJ38" s="144"/>
      <c r="DK38" s="144"/>
      <c r="DL38" s="144"/>
      <c r="DM38" s="144"/>
      <c r="DN38" s="144"/>
      <c r="DO38" s="144"/>
      <c r="DP38" s="144"/>
      <c r="DQ38" s="144"/>
      <c r="DR38" s="144"/>
      <c r="DS38" s="144"/>
      <c r="DT38" s="144"/>
      <c r="DU38" s="144"/>
      <c r="DV38" s="144"/>
      <c r="DW38" s="144"/>
      <c r="DX38" s="144"/>
      <c r="DY38" s="144"/>
      <c r="DZ38" s="144"/>
      <c r="EA38" s="144"/>
      <c r="EB38" s="144"/>
      <c r="EC38" s="144"/>
      <c r="ED38" s="144"/>
      <c r="EE38" s="677" t="str">
        <f t="shared" si="20"/>
        <v/>
      </c>
      <c r="EF38" s="195"/>
      <c r="EG38" s="678" t="str">
        <f t="shared" si="21"/>
        <v/>
      </c>
      <c r="EH38" s="144"/>
      <c r="EI38" s="144"/>
      <c r="EJ38" s="144"/>
      <c r="EK38" s="144"/>
      <c r="EL38" s="144"/>
      <c r="EM38" s="144"/>
      <c r="EN38" s="144"/>
      <c r="EO38" s="144"/>
      <c r="EP38" s="144"/>
      <c r="EQ38" s="144"/>
      <c r="ER38" s="144"/>
      <c r="ES38" s="144"/>
      <c r="ET38" s="144"/>
      <c r="EU38" s="144"/>
      <c r="EV38" s="144"/>
      <c r="EW38" s="144"/>
      <c r="EX38" s="144"/>
      <c r="EY38" s="144"/>
      <c r="EZ38" s="144"/>
      <c r="FA38" s="144"/>
      <c r="FB38" s="144"/>
      <c r="FC38" s="144"/>
      <c r="FD38" s="144"/>
      <c r="FE38" s="677" t="str">
        <f t="shared" si="22"/>
        <v/>
      </c>
      <c r="FF38" s="195"/>
      <c r="FG38" s="678" t="str">
        <f t="shared" si="23"/>
        <v/>
      </c>
      <c r="FH38" s="144"/>
      <c r="FI38" s="144"/>
      <c r="FJ38" s="144"/>
      <c r="FK38" s="144"/>
      <c r="FL38" s="144"/>
      <c r="FM38" s="144"/>
      <c r="FN38" s="144"/>
      <c r="FO38" s="144"/>
      <c r="FP38" s="144"/>
      <c r="FQ38" s="144"/>
      <c r="FR38" s="144"/>
      <c r="FS38" s="144"/>
      <c r="FT38" s="144"/>
      <c r="FU38" s="144"/>
      <c r="FV38" s="144"/>
      <c r="FW38" s="144"/>
      <c r="FX38" s="144"/>
      <c r="FY38" s="144"/>
      <c r="FZ38" s="144"/>
      <c r="GA38" s="144"/>
      <c r="GB38" s="144"/>
      <c r="GC38" s="144"/>
      <c r="GD38" s="144"/>
      <c r="GE38" s="677" t="str">
        <f t="shared" si="24"/>
        <v/>
      </c>
      <c r="GF38" s="195"/>
      <c r="GG38" s="678" t="str">
        <f t="shared" si="25"/>
        <v/>
      </c>
      <c r="GH38" s="144"/>
      <c r="GI38" s="144"/>
      <c r="GJ38" s="144"/>
      <c r="GK38" s="144"/>
      <c r="GL38" s="144"/>
      <c r="GM38" s="144"/>
      <c r="GN38" s="144"/>
      <c r="GO38" s="144"/>
      <c r="GP38" s="144"/>
      <c r="GQ38" s="144"/>
      <c r="GR38" s="144"/>
      <c r="GS38" s="144"/>
      <c r="GT38" s="144"/>
      <c r="GU38" s="144"/>
      <c r="GV38" s="144"/>
      <c r="GW38" s="144"/>
      <c r="GX38" s="144"/>
      <c r="GY38" s="144"/>
      <c r="GZ38" s="144"/>
      <c r="HA38" s="144"/>
      <c r="HB38" s="144"/>
      <c r="HC38" s="144"/>
      <c r="HD38" s="144"/>
      <c r="HE38" s="677" t="str">
        <f t="shared" si="26"/>
        <v/>
      </c>
      <c r="HF38" s="195"/>
      <c r="HG38" s="678" t="str">
        <f t="shared" si="27"/>
        <v/>
      </c>
      <c r="HH38" s="144"/>
      <c r="HI38" s="144"/>
      <c r="HJ38" s="144"/>
      <c r="HK38" s="144"/>
      <c r="HL38" s="144"/>
      <c r="HM38" s="144"/>
      <c r="HN38" s="144"/>
      <c r="HO38" s="144"/>
      <c r="HP38" s="144"/>
      <c r="HQ38" s="144"/>
      <c r="HR38" s="144"/>
      <c r="HS38" s="144"/>
      <c r="HT38" s="144"/>
      <c r="HU38" s="144"/>
      <c r="HV38" s="144"/>
      <c r="HW38" s="144"/>
      <c r="HX38" s="144"/>
      <c r="HY38" s="144"/>
      <c r="HZ38" s="144"/>
      <c r="IA38" s="144"/>
      <c r="IB38" s="144"/>
      <c r="IC38" s="144"/>
      <c r="ID38" s="144"/>
      <c r="IE38" s="677" t="str">
        <f t="shared" si="28"/>
        <v/>
      </c>
      <c r="IF38" s="195"/>
      <c r="IG38" s="678" t="str">
        <f t="shared" si="29"/>
        <v/>
      </c>
      <c r="IH38" s="144"/>
      <c r="II38" s="144"/>
      <c r="IJ38" s="144"/>
      <c r="IK38" s="144"/>
      <c r="IL38" s="144"/>
      <c r="IM38" s="144"/>
      <c r="IN38" s="144"/>
      <c r="IO38" s="144"/>
      <c r="IP38" s="144"/>
      <c r="IQ38" s="144"/>
      <c r="IR38" s="144"/>
      <c r="IS38" s="144"/>
      <c r="IT38" s="144"/>
      <c r="IU38" s="144"/>
      <c r="IV38" s="144"/>
      <c r="IW38" s="144"/>
      <c r="IX38" s="144"/>
      <c r="IY38" s="144"/>
      <c r="IZ38" s="144"/>
      <c r="JA38" s="144"/>
      <c r="JB38" s="144"/>
      <c r="JC38" s="144"/>
      <c r="JD38" s="144"/>
      <c r="JE38" s="1001" t="str">
        <f t="shared" si="30"/>
        <v/>
      </c>
      <c r="JF38" s="195"/>
      <c r="JG38" s="678" t="str">
        <f t="shared" si="31"/>
        <v/>
      </c>
      <c r="JH38" s="144"/>
      <c r="JI38" s="144"/>
      <c r="JJ38" s="144"/>
      <c r="JK38" s="144"/>
      <c r="JL38" s="144"/>
      <c r="JM38" s="144"/>
      <c r="JN38" s="144"/>
      <c r="JO38" s="144"/>
      <c r="JP38" s="144"/>
      <c r="JQ38" s="144"/>
      <c r="JR38" s="144"/>
      <c r="JS38" s="144"/>
      <c r="JT38" s="144"/>
      <c r="JU38" s="144"/>
      <c r="JV38" s="144"/>
      <c r="JW38" s="144"/>
      <c r="JX38" s="144"/>
      <c r="JY38" s="144"/>
      <c r="JZ38" s="144"/>
      <c r="KA38" s="144"/>
      <c r="KB38" s="144"/>
      <c r="KC38" s="144"/>
      <c r="KD38" s="144"/>
      <c r="KE38" s="1001" t="str">
        <f t="shared" si="32"/>
        <v/>
      </c>
    </row>
    <row r="39" spans="2:291">
      <c r="B39" s="310">
        <v>19</v>
      </c>
      <c r="C39" s="303"/>
      <c r="D39" s="675"/>
      <c r="E39" s="144"/>
      <c r="F39" s="144"/>
      <c r="G39" s="678" t="str">
        <f t="shared" si="11"/>
        <v/>
      </c>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677" t="str">
        <f t="shared" si="12"/>
        <v/>
      </c>
      <c r="AF39" s="195"/>
      <c r="AG39" s="678" t="str">
        <f t="shared" si="13"/>
        <v/>
      </c>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677" t="str">
        <f t="shared" si="14"/>
        <v/>
      </c>
      <c r="BF39" s="195"/>
      <c r="BG39" s="678" t="str">
        <f t="shared" si="15"/>
        <v/>
      </c>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677" t="str">
        <f t="shared" si="16"/>
        <v/>
      </c>
      <c r="CF39" s="195"/>
      <c r="CG39" s="678" t="str">
        <f t="shared" si="17"/>
        <v/>
      </c>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677" t="str">
        <f t="shared" si="18"/>
        <v/>
      </c>
      <c r="DF39" s="195"/>
      <c r="DG39" s="678" t="str">
        <f t="shared" si="19"/>
        <v/>
      </c>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677" t="str">
        <f t="shared" si="20"/>
        <v/>
      </c>
      <c r="EF39" s="195"/>
      <c r="EG39" s="678" t="str">
        <f t="shared" si="21"/>
        <v/>
      </c>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677" t="str">
        <f t="shared" si="22"/>
        <v/>
      </c>
      <c r="FF39" s="195"/>
      <c r="FG39" s="678" t="str">
        <f t="shared" si="23"/>
        <v/>
      </c>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677" t="str">
        <f t="shared" si="24"/>
        <v/>
      </c>
      <c r="GF39" s="195"/>
      <c r="GG39" s="678" t="str">
        <f t="shared" si="25"/>
        <v/>
      </c>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677" t="str">
        <f t="shared" si="26"/>
        <v/>
      </c>
      <c r="HF39" s="195"/>
      <c r="HG39" s="678" t="str">
        <f t="shared" si="27"/>
        <v/>
      </c>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677" t="str">
        <f t="shared" si="28"/>
        <v/>
      </c>
      <c r="IF39" s="195"/>
      <c r="IG39" s="678" t="str">
        <f t="shared" si="29"/>
        <v/>
      </c>
      <c r="IH39" s="144"/>
      <c r="II39" s="144"/>
      <c r="IJ39" s="144"/>
      <c r="IK39" s="144"/>
      <c r="IL39" s="144"/>
      <c r="IM39" s="144"/>
      <c r="IN39" s="144"/>
      <c r="IO39" s="144"/>
      <c r="IP39" s="144"/>
      <c r="IQ39" s="144"/>
      <c r="IR39" s="144"/>
      <c r="IS39" s="144"/>
      <c r="IT39" s="144"/>
      <c r="IU39" s="144"/>
      <c r="IV39" s="144"/>
      <c r="IW39" s="144"/>
      <c r="IX39" s="144"/>
      <c r="IY39" s="144"/>
      <c r="IZ39" s="144"/>
      <c r="JA39" s="144"/>
      <c r="JB39" s="144"/>
      <c r="JC39" s="144"/>
      <c r="JD39" s="144"/>
      <c r="JE39" s="1001" t="str">
        <f t="shared" si="30"/>
        <v/>
      </c>
      <c r="JF39" s="195"/>
      <c r="JG39" s="678" t="str">
        <f t="shared" si="31"/>
        <v/>
      </c>
      <c r="JH39" s="144"/>
      <c r="JI39" s="144"/>
      <c r="JJ39" s="144"/>
      <c r="JK39" s="144"/>
      <c r="JL39" s="144"/>
      <c r="JM39" s="144"/>
      <c r="JN39" s="144"/>
      <c r="JO39" s="144"/>
      <c r="JP39" s="144"/>
      <c r="JQ39" s="144"/>
      <c r="JR39" s="144"/>
      <c r="JS39" s="144"/>
      <c r="JT39" s="144"/>
      <c r="JU39" s="144"/>
      <c r="JV39" s="144"/>
      <c r="JW39" s="144"/>
      <c r="JX39" s="144"/>
      <c r="JY39" s="144"/>
      <c r="JZ39" s="144"/>
      <c r="KA39" s="144"/>
      <c r="KB39" s="144"/>
      <c r="KC39" s="144"/>
      <c r="KD39" s="144"/>
      <c r="KE39" s="1001" t="str">
        <f t="shared" si="32"/>
        <v/>
      </c>
    </row>
    <row r="40" spans="2:291">
      <c r="B40" s="310">
        <v>20</v>
      </c>
      <c r="C40" s="303"/>
      <c r="D40" s="675"/>
      <c r="E40" s="144"/>
      <c r="F40" s="144"/>
      <c r="G40" s="678" t="str">
        <f t="shared" si="11"/>
        <v/>
      </c>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677" t="str">
        <f t="shared" si="12"/>
        <v/>
      </c>
      <c r="AF40" s="195"/>
      <c r="AG40" s="678" t="str">
        <f t="shared" si="13"/>
        <v/>
      </c>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677" t="str">
        <f t="shared" si="14"/>
        <v/>
      </c>
      <c r="BF40" s="195"/>
      <c r="BG40" s="678" t="str">
        <f t="shared" si="15"/>
        <v/>
      </c>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677" t="str">
        <f t="shared" si="16"/>
        <v/>
      </c>
      <c r="CF40" s="195"/>
      <c r="CG40" s="678" t="str">
        <f t="shared" si="17"/>
        <v/>
      </c>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677" t="str">
        <f t="shared" si="18"/>
        <v/>
      </c>
      <c r="DF40" s="195"/>
      <c r="DG40" s="678" t="str">
        <f t="shared" si="19"/>
        <v/>
      </c>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677" t="str">
        <f t="shared" si="20"/>
        <v/>
      </c>
      <c r="EF40" s="195"/>
      <c r="EG40" s="678" t="str">
        <f t="shared" si="21"/>
        <v/>
      </c>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677" t="str">
        <f t="shared" si="22"/>
        <v/>
      </c>
      <c r="FF40" s="195"/>
      <c r="FG40" s="678" t="str">
        <f t="shared" si="23"/>
        <v/>
      </c>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677" t="str">
        <f t="shared" si="24"/>
        <v/>
      </c>
      <c r="GF40" s="195"/>
      <c r="GG40" s="678" t="str">
        <f t="shared" si="25"/>
        <v/>
      </c>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677" t="str">
        <f t="shared" si="26"/>
        <v/>
      </c>
      <c r="HF40" s="195"/>
      <c r="HG40" s="678" t="str">
        <f t="shared" si="27"/>
        <v/>
      </c>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677" t="str">
        <f t="shared" si="28"/>
        <v/>
      </c>
      <c r="IF40" s="195"/>
      <c r="IG40" s="678" t="str">
        <f t="shared" si="29"/>
        <v/>
      </c>
      <c r="IH40" s="144"/>
      <c r="II40" s="144"/>
      <c r="IJ40" s="144"/>
      <c r="IK40" s="144"/>
      <c r="IL40" s="144"/>
      <c r="IM40" s="144"/>
      <c r="IN40" s="144"/>
      <c r="IO40" s="144"/>
      <c r="IP40" s="144"/>
      <c r="IQ40" s="144"/>
      <c r="IR40" s="144"/>
      <c r="IS40" s="144"/>
      <c r="IT40" s="144"/>
      <c r="IU40" s="144"/>
      <c r="IV40" s="144"/>
      <c r="IW40" s="144"/>
      <c r="IX40" s="144"/>
      <c r="IY40" s="144"/>
      <c r="IZ40" s="144"/>
      <c r="JA40" s="144"/>
      <c r="JB40" s="144"/>
      <c r="JC40" s="144"/>
      <c r="JD40" s="144"/>
      <c r="JE40" s="1001" t="str">
        <f t="shared" si="30"/>
        <v/>
      </c>
      <c r="JF40" s="195"/>
      <c r="JG40" s="678" t="str">
        <f t="shared" si="31"/>
        <v/>
      </c>
      <c r="JH40" s="144"/>
      <c r="JI40" s="144"/>
      <c r="JJ40" s="144"/>
      <c r="JK40" s="144"/>
      <c r="JL40" s="144"/>
      <c r="JM40" s="144"/>
      <c r="JN40" s="144"/>
      <c r="JO40" s="144"/>
      <c r="JP40" s="144"/>
      <c r="JQ40" s="144"/>
      <c r="JR40" s="144"/>
      <c r="JS40" s="144"/>
      <c r="JT40" s="144"/>
      <c r="JU40" s="144"/>
      <c r="JV40" s="144"/>
      <c r="JW40" s="144"/>
      <c r="JX40" s="144"/>
      <c r="JY40" s="144"/>
      <c r="JZ40" s="144"/>
      <c r="KA40" s="144"/>
      <c r="KB40" s="144"/>
      <c r="KC40" s="144"/>
      <c r="KD40" s="144"/>
      <c r="KE40" s="1001" t="str">
        <f t="shared" si="32"/>
        <v/>
      </c>
    </row>
    <row r="41" spans="2:291">
      <c r="B41" s="310">
        <v>21</v>
      </c>
      <c r="C41" s="303"/>
      <c r="D41" s="675"/>
      <c r="E41" s="144"/>
      <c r="F41" s="144"/>
      <c r="G41" s="678" t="str">
        <f t="shared" si="11"/>
        <v/>
      </c>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677" t="str">
        <f t="shared" si="12"/>
        <v/>
      </c>
      <c r="AF41" s="195"/>
      <c r="AG41" s="678" t="str">
        <f t="shared" si="13"/>
        <v/>
      </c>
      <c r="AH41" s="144"/>
      <c r="AI41" s="144"/>
      <c r="AJ41" s="144"/>
      <c r="AK41" s="144"/>
      <c r="AL41" s="144"/>
      <c r="AM41" s="144"/>
      <c r="AN41" s="144"/>
      <c r="AO41" s="144"/>
      <c r="AP41" s="144"/>
      <c r="AQ41" s="144"/>
      <c r="AR41" s="144"/>
      <c r="AS41" s="144"/>
      <c r="AT41" s="144"/>
      <c r="AU41" s="144"/>
      <c r="AV41" s="144"/>
      <c r="AW41" s="144"/>
      <c r="AX41" s="144"/>
      <c r="AY41" s="144"/>
      <c r="AZ41" s="144"/>
      <c r="BA41" s="144"/>
      <c r="BB41" s="144"/>
      <c r="BC41" s="144"/>
      <c r="BD41" s="144"/>
      <c r="BE41" s="677" t="str">
        <f t="shared" si="14"/>
        <v/>
      </c>
      <c r="BF41" s="195"/>
      <c r="BG41" s="678" t="str">
        <f t="shared" si="15"/>
        <v/>
      </c>
      <c r="BH41" s="144"/>
      <c r="BI41" s="144"/>
      <c r="BJ41" s="144"/>
      <c r="BK41" s="144"/>
      <c r="BL41" s="144"/>
      <c r="BM41" s="144"/>
      <c r="BN41" s="144"/>
      <c r="BO41" s="144"/>
      <c r="BP41" s="144"/>
      <c r="BQ41" s="144"/>
      <c r="BR41" s="144"/>
      <c r="BS41" s="144"/>
      <c r="BT41" s="144"/>
      <c r="BU41" s="144"/>
      <c r="BV41" s="144"/>
      <c r="BW41" s="144"/>
      <c r="BX41" s="144"/>
      <c r="BY41" s="144"/>
      <c r="BZ41" s="144"/>
      <c r="CA41" s="144"/>
      <c r="CB41" s="144"/>
      <c r="CC41" s="144"/>
      <c r="CD41" s="144"/>
      <c r="CE41" s="677" t="str">
        <f t="shared" si="16"/>
        <v/>
      </c>
      <c r="CF41" s="195"/>
      <c r="CG41" s="678" t="str">
        <f t="shared" si="17"/>
        <v/>
      </c>
      <c r="CH41" s="144"/>
      <c r="CI41" s="144"/>
      <c r="CJ41" s="144"/>
      <c r="CK41" s="144"/>
      <c r="CL41" s="144"/>
      <c r="CM41" s="144"/>
      <c r="CN41" s="144"/>
      <c r="CO41" s="144"/>
      <c r="CP41" s="144"/>
      <c r="CQ41" s="144"/>
      <c r="CR41" s="144"/>
      <c r="CS41" s="144"/>
      <c r="CT41" s="144"/>
      <c r="CU41" s="144"/>
      <c r="CV41" s="144"/>
      <c r="CW41" s="144"/>
      <c r="CX41" s="144"/>
      <c r="CY41" s="144"/>
      <c r="CZ41" s="144"/>
      <c r="DA41" s="144"/>
      <c r="DB41" s="144"/>
      <c r="DC41" s="144"/>
      <c r="DD41" s="144"/>
      <c r="DE41" s="677" t="str">
        <f t="shared" si="18"/>
        <v/>
      </c>
      <c r="DF41" s="195"/>
      <c r="DG41" s="678" t="str">
        <f t="shared" si="19"/>
        <v/>
      </c>
      <c r="DH41" s="144"/>
      <c r="DI41" s="144"/>
      <c r="DJ41" s="144"/>
      <c r="DK41" s="144"/>
      <c r="DL41" s="144"/>
      <c r="DM41" s="144"/>
      <c r="DN41" s="144"/>
      <c r="DO41" s="144"/>
      <c r="DP41" s="144"/>
      <c r="DQ41" s="144"/>
      <c r="DR41" s="144"/>
      <c r="DS41" s="144"/>
      <c r="DT41" s="144"/>
      <c r="DU41" s="144"/>
      <c r="DV41" s="144"/>
      <c r="DW41" s="144"/>
      <c r="DX41" s="144"/>
      <c r="DY41" s="144"/>
      <c r="DZ41" s="144"/>
      <c r="EA41" s="144"/>
      <c r="EB41" s="144"/>
      <c r="EC41" s="144"/>
      <c r="ED41" s="144"/>
      <c r="EE41" s="677" t="str">
        <f t="shared" si="20"/>
        <v/>
      </c>
      <c r="EF41" s="195"/>
      <c r="EG41" s="678" t="str">
        <f t="shared" si="21"/>
        <v/>
      </c>
      <c r="EH41" s="144"/>
      <c r="EI41" s="144"/>
      <c r="EJ41" s="144"/>
      <c r="EK41" s="144"/>
      <c r="EL41" s="144"/>
      <c r="EM41" s="144"/>
      <c r="EN41" s="144"/>
      <c r="EO41" s="144"/>
      <c r="EP41" s="144"/>
      <c r="EQ41" s="144"/>
      <c r="ER41" s="144"/>
      <c r="ES41" s="144"/>
      <c r="ET41" s="144"/>
      <c r="EU41" s="144"/>
      <c r="EV41" s="144"/>
      <c r="EW41" s="144"/>
      <c r="EX41" s="144"/>
      <c r="EY41" s="144"/>
      <c r="EZ41" s="144"/>
      <c r="FA41" s="144"/>
      <c r="FB41" s="144"/>
      <c r="FC41" s="144"/>
      <c r="FD41" s="144"/>
      <c r="FE41" s="677" t="str">
        <f t="shared" si="22"/>
        <v/>
      </c>
      <c r="FF41" s="195"/>
      <c r="FG41" s="678" t="str">
        <f t="shared" si="23"/>
        <v/>
      </c>
      <c r="FH41" s="144"/>
      <c r="FI41" s="144"/>
      <c r="FJ41" s="144"/>
      <c r="FK41" s="144"/>
      <c r="FL41" s="144"/>
      <c r="FM41" s="144"/>
      <c r="FN41" s="144"/>
      <c r="FO41" s="144"/>
      <c r="FP41" s="144"/>
      <c r="FQ41" s="144"/>
      <c r="FR41" s="144"/>
      <c r="FS41" s="144"/>
      <c r="FT41" s="144"/>
      <c r="FU41" s="144"/>
      <c r="FV41" s="144"/>
      <c r="FW41" s="144"/>
      <c r="FX41" s="144"/>
      <c r="FY41" s="144"/>
      <c r="FZ41" s="144"/>
      <c r="GA41" s="144"/>
      <c r="GB41" s="144"/>
      <c r="GC41" s="144"/>
      <c r="GD41" s="144"/>
      <c r="GE41" s="677" t="str">
        <f t="shared" si="24"/>
        <v/>
      </c>
      <c r="GF41" s="195"/>
      <c r="GG41" s="678" t="str">
        <f t="shared" si="25"/>
        <v/>
      </c>
      <c r="GH41" s="144"/>
      <c r="GI41" s="144"/>
      <c r="GJ41" s="144"/>
      <c r="GK41" s="144"/>
      <c r="GL41" s="144"/>
      <c r="GM41" s="144"/>
      <c r="GN41" s="144"/>
      <c r="GO41" s="144"/>
      <c r="GP41" s="144"/>
      <c r="GQ41" s="144"/>
      <c r="GR41" s="144"/>
      <c r="GS41" s="144"/>
      <c r="GT41" s="144"/>
      <c r="GU41" s="144"/>
      <c r="GV41" s="144"/>
      <c r="GW41" s="144"/>
      <c r="GX41" s="144"/>
      <c r="GY41" s="144"/>
      <c r="GZ41" s="144"/>
      <c r="HA41" s="144"/>
      <c r="HB41" s="144"/>
      <c r="HC41" s="144"/>
      <c r="HD41" s="144"/>
      <c r="HE41" s="677" t="str">
        <f t="shared" si="26"/>
        <v/>
      </c>
      <c r="HF41" s="195"/>
      <c r="HG41" s="678" t="str">
        <f t="shared" si="27"/>
        <v/>
      </c>
      <c r="HH41" s="144"/>
      <c r="HI41" s="144"/>
      <c r="HJ41" s="144"/>
      <c r="HK41" s="144"/>
      <c r="HL41" s="144"/>
      <c r="HM41" s="144"/>
      <c r="HN41" s="144"/>
      <c r="HO41" s="144"/>
      <c r="HP41" s="144"/>
      <c r="HQ41" s="144"/>
      <c r="HR41" s="144"/>
      <c r="HS41" s="144"/>
      <c r="HT41" s="144"/>
      <c r="HU41" s="144"/>
      <c r="HV41" s="144"/>
      <c r="HW41" s="144"/>
      <c r="HX41" s="144"/>
      <c r="HY41" s="144"/>
      <c r="HZ41" s="144"/>
      <c r="IA41" s="144"/>
      <c r="IB41" s="144"/>
      <c r="IC41" s="144"/>
      <c r="ID41" s="144"/>
      <c r="IE41" s="677" t="str">
        <f t="shared" si="28"/>
        <v/>
      </c>
      <c r="IF41" s="195"/>
      <c r="IG41" s="678" t="str">
        <f t="shared" si="29"/>
        <v/>
      </c>
      <c r="IH41" s="144"/>
      <c r="II41" s="144"/>
      <c r="IJ41" s="144"/>
      <c r="IK41" s="144"/>
      <c r="IL41" s="144"/>
      <c r="IM41" s="144"/>
      <c r="IN41" s="144"/>
      <c r="IO41" s="144"/>
      <c r="IP41" s="144"/>
      <c r="IQ41" s="144"/>
      <c r="IR41" s="144"/>
      <c r="IS41" s="144"/>
      <c r="IT41" s="144"/>
      <c r="IU41" s="144"/>
      <c r="IV41" s="144"/>
      <c r="IW41" s="144"/>
      <c r="IX41" s="144"/>
      <c r="IY41" s="144"/>
      <c r="IZ41" s="144"/>
      <c r="JA41" s="144"/>
      <c r="JB41" s="144"/>
      <c r="JC41" s="144"/>
      <c r="JD41" s="144"/>
      <c r="JE41" s="1001" t="str">
        <f t="shared" si="30"/>
        <v/>
      </c>
      <c r="JF41" s="195"/>
      <c r="JG41" s="678" t="str">
        <f t="shared" si="31"/>
        <v/>
      </c>
      <c r="JH41" s="144"/>
      <c r="JI41" s="144"/>
      <c r="JJ41" s="144"/>
      <c r="JK41" s="144"/>
      <c r="JL41" s="144"/>
      <c r="JM41" s="144"/>
      <c r="JN41" s="144"/>
      <c r="JO41" s="144"/>
      <c r="JP41" s="144"/>
      <c r="JQ41" s="144"/>
      <c r="JR41" s="144"/>
      <c r="JS41" s="144"/>
      <c r="JT41" s="144"/>
      <c r="JU41" s="144"/>
      <c r="JV41" s="144"/>
      <c r="JW41" s="144"/>
      <c r="JX41" s="144"/>
      <c r="JY41" s="144"/>
      <c r="JZ41" s="144"/>
      <c r="KA41" s="144"/>
      <c r="KB41" s="144"/>
      <c r="KC41" s="144"/>
      <c r="KD41" s="144"/>
      <c r="KE41" s="1001" t="str">
        <f t="shared" si="32"/>
        <v/>
      </c>
    </row>
    <row r="42" spans="2:291">
      <c r="B42" s="310">
        <v>22</v>
      </c>
      <c r="C42" s="303"/>
      <c r="D42" s="675"/>
      <c r="E42" s="144"/>
      <c r="F42" s="144"/>
      <c r="G42" s="678" t="str">
        <f t="shared" si="11"/>
        <v/>
      </c>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677" t="str">
        <f t="shared" si="12"/>
        <v/>
      </c>
      <c r="AF42" s="195"/>
      <c r="AG42" s="678" t="str">
        <f t="shared" si="13"/>
        <v/>
      </c>
      <c r="AH42" s="144"/>
      <c r="AI42" s="144"/>
      <c r="AJ42" s="144"/>
      <c r="AK42" s="144"/>
      <c r="AL42" s="144"/>
      <c r="AM42" s="144"/>
      <c r="AN42" s="144"/>
      <c r="AO42" s="144"/>
      <c r="AP42" s="144"/>
      <c r="AQ42" s="144"/>
      <c r="AR42" s="144"/>
      <c r="AS42" s="144"/>
      <c r="AT42" s="144"/>
      <c r="AU42" s="144"/>
      <c r="AV42" s="144"/>
      <c r="AW42" s="144"/>
      <c r="AX42" s="144"/>
      <c r="AY42" s="144"/>
      <c r="AZ42" s="144"/>
      <c r="BA42" s="144"/>
      <c r="BB42" s="144"/>
      <c r="BC42" s="144"/>
      <c r="BD42" s="144"/>
      <c r="BE42" s="677" t="str">
        <f t="shared" si="14"/>
        <v/>
      </c>
      <c r="BF42" s="195"/>
      <c r="BG42" s="678" t="str">
        <f t="shared" si="15"/>
        <v/>
      </c>
      <c r="BH42" s="144"/>
      <c r="BI42" s="144"/>
      <c r="BJ42" s="144"/>
      <c r="BK42" s="144"/>
      <c r="BL42" s="144"/>
      <c r="BM42" s="144"/>
      <c r="BN42" s="144"/>
      <c r="BO42" s="144"/>
      <c r="BP42" s="144"/>
      <c r="BQ42" s="144"/>
      <c r="BR42" s="144"/>
      <c r="BS42" s="144"/>
      <c r="BT42" s="144"/>
      <c r="BU42" s="144"/>
      <c r="BV42" s="144"/>
      <c r="BW42" s="144"/>
      <c r="BX42" s="144"/>
      <c r="BY42" s="144"/>
      <c r="BZ42" s="144"/>
      <c r="CA42" s="144"/>
      <c r="CB42" s="144"/>
      <c r="CC42" s="144"/>
      <c r="CD42" s="144"/>
      <c r="CE42" s="677" t="str">
        <f t="shared" si="16"/>
        <v/>
      </c>
      <c r="CF42" s="195"/>
      <c r="CG42" s="678" t="str">
        <f t="shared" si="17"/>
        <v/>
      </c>
      <c r="CH42" s="144"/>
      <c r="CI42" s="144"/>
      <c r="CJ42" s="144"/>
      <c r="CK42" s="144"/>
      <c r="CL42" s="144"/>
      <c r="CM42" s="144"/>
      <c r="CN42" s="144"/>
      <c r="CO42" s="144"/>
      <c r="CP42" s="144"/>
      <c r="CQ42" s="144"/>
      <c r="CR42" s="144"/>
      <c r="CS42" s="144"/>
      <c r="CT42" s="144"/>
      <c r="CU42" s="144"/>
      <c r="CV42" s="144"/>
      <c r="CW42" s="144"/>
      <c r="CX42" s="144"/>
      <c r="CY42" s="144"/>
      <c r="CZ42" s="144"/>
      <c r="DA42" s="144"/>
      <c r="DB42" s="144"/>
      <c r="DC42" s="144"/>
      <c r="DD42" s="144"/>
      <c r="DE42" s="677" t="str">
        <f t="shared" si="18"/>
        <v/>
      </c>
      <c r="DF42" s="195"/>
      <c r="DG42" s="678" t="str">
        <f t="shared" si="19"/>
        <v/>
      </c>
      <c r="DH42" s="144"/>
      <c r="DI42" s="144"/>
      <c r="DJ42" s="144"/>
      <c r="DK42" s="144"/>
      <c r="DL42" s="144"/>
      <c r="DM42" s="144"/>
      <c r="DN42" s="144"/>
      <c r="DO42" s="144"/>
      <c r="DP42" s="144"/>
      <c r="DQ42" s="144"/>
      <c r="DR42" s="144"/>
      <c r="DS42" s="144"/>
      <c r="DT42" s="144"/>
      <c r="DU42" s="144"/>
      <c r="DV42" s="144"/>
      <c r="DW42" s="144"/>
      <c r="DX42" s="144"/>
      <c r="DY42" s="144"/>
      <c r="DZ42" s="144"/>
      <c r="EA42" s="144"/>
      <c r="EB42" s="144"/>
      <c r="EC42" s="144"/>
      <c r="ED42" s="144"/>
      <c r="EE42" s="677" t="str">
        <f t="shared" si="20"/>
        <v/>
      </c>
      <c r="EF42" s="195"/>
      <c r="EG42" s="678" t="str">
        <f t="shared" si="21"/>
        <v/>
      </c>
      <c r="EH42" s="144"/>
      <c r="EI42" s="144"/>
      <c r="EJ42" s="144"/>
      <c r="EK42" s="144"/>
      <c r="EL42" s="144"/>
      <c r="EM42" s="144"/>
      <c r="EN42" s="144"/>
      <c r="EO42" s="144"/>
      <c r="EP42" s="144"/>
      <c r="EQ42" s="144"/>
      <c r="ER42" s="144"/>
      <c r="ES42" s="144"/>
      <c r="ET42" s="144"/>
      <c r="EU42" s="144"/>
      <c r="EV42" s="144"/>
      <c r="EW42" s="144"/>
      <c r="EX42" s="144"/>
      <c r="EY42" s="144"/>
      <c r="EZ42" s="144"/>
      <c r="FA42" s="144"/>
      <c r="FB42" s="144"/>
      <c r="FC42" s="144"/>
      <c r="FD42" s="144"/>
      <c r="FE42" s="677" t="str">
        <f t="shared" si="22"/>
        <v/>
      </c>
      <c r="FF42" s="195"/>
      <c r="FG42" s="678" t="str">
        <f t="shared" si="23"/>
        <v/>
      </c>
      <c r="FH42" s="144"/>
      <c r="FI42" s="144"/>
      <c r="FJ42" s="144"/>
      <c r="FK42" s="144"/>
      <c r="FL42" s="144"/>
      <c r="FM42" s="144"/>
      <c r="FN42" s="144"/>
      <c r="FO42" s="144"/>
      <c r="FP42" s="144"/>
      <c r="FQ42" s="144"/>
      <c r="FR42" s="144"/>
      <c r="FS42" s="144"/>
      <c r="FT42" s="144"/>
      <c r="FU42" s="144"/>
      <c r="FV42" s="144"/>
      <c r="FW42" s="144"/>
      <c r="FX42" s="144"/>
      <c r="FY42" s="144"/>
      <c r="FZ42" s="144"/>
      <c r="GA42" s="144"/>
      <c r="GB42" s="144"/>
      <c r="GC42" s="144"/>
      <c r="GD42" s="144"/>
      <c r="GE42" s="677" t="str">
        <f t="shared" si="24"/>
        <v/>
      </c>
      <c r="GF42" s="195"/>
      <c r="GG42" s="678" t="str">
        <f t="shared" si="25"/>
        <v/>
      </c>
      <c r="GH42" s="144"/>
      <c r="GI42" s="144"/>
      <c r="GJ42" s="144"/>
      <c r="GK42" s="144"/>
      <c r="GL42" s="144"/>
      <c r="GM42" s="144"/>
      <c r="GN42" s="144"/>
      <c r="GO42" s="144"/>
      <c r="GP42" s="144"/>
      <c r="GQ42" s="144"/>
      <c r="GR42" s="144"/>
      <c r="GS42" s="144"/>
      <c r="GT42" s="144"/>
      <c r="GU42" s="144"/>
      <c r="GV42" s="144"/>
      <c r="GW42" s="144"/>
      <c r="GX42" s="144"/>
      <c r="GY42" s="144"/>
      <c r="GZ42" s="144"/>
      <c r="HA42" s="144"/>
      <c r="HB42" s="144"/>
      <c r="HC42" s="144"/>
      <c r="HD42" s="144"/>
      <c r="HE42" s="677" t="str">
        <f t="shared" si="26"/>
        <v/>
      </c>
      <c r="HF42" s="195"/>
      <c r="HG42" s="678" t="str">
        <f t="shared" si="27"/>
        <v/>
      </c>
      <c r="HH42" s="144"/>
      <c r="HI42" s="144"/>
      <c r="HJ42" s="144"/>
      <c r="HK42" s="144"/>
      <c r="HL42" s="144"/>
      <c r="HM42" s="144"/>
      <c r="HN42" s="144"/>
      <c r="HO42" s="144"/>
      <c r="HP42" s="144"/>
      <c r="HQ42" s="144"/>
      <c r="HR42" s="144"/>
      <c r="HS42" s="144"/>
      <c r="HT42" s="144"/>
      <c r="HU42" s="144"/>
      <c r="HV42" s="144"/>
      <c r="HW42" s="144"/>
      <c r="HX42" s="144"/>
      <c r="HY42" s="144"/>
      <c r="HZ42" s="144"/>
      <c r="IA42" s="144"/>
      <c r="IB42" s="144"/>
      <c r="IC42" s="144"/>
      <c r="ID42" s="144"/>
      <c r="IE42" s="677" t="str">
        <f t="shared" si="28"/>
        <v/>
      </c>
      <c r="IF42" s="195"/>
      <c r="IG42" s="678" t="str">
        <f t="shared" si="29"/>
        <v/>
      </c>
      <c r="IH42" s="144"/>
      <c r="II42" s="144"/>
      <c r="IJ42" s="144"/>
      <c r="IK42" s="144"/>
      <c r="IL42" s="144"/>
      <c r="IM42" s="144"/>
      <c r="IN42" s="144"/>
      <c r="IO42" s="144"/>
      <c r="IP42" s="144"/>
      <c r="IQ42" s="144"/>
      <c r="IR42" s="144"/>
      <c r="IS42" s="144"/>
      <c r="IT42" s="144"/>
      <c r="IU42" s="144"/>
      <c r="IV42" s="144"/>
      <c r="IW42" s="144"/>
      <c r="IX42" s="144"/>
      <c r="IY42" s="144"/>
      <c r="IZ42" s="144"/>
      <c r="JA42" s="144"/>
      <c r="JB42" s="144"/>
      <c r="JC42" s="144"/>
      <c r="JD42" s="144"/>
      <c r="JE42" s="1001" t="str">
        <f t="shared" si="30"/>
        <v/>
      </c>
      <c r="JF42" s="195"/>
      <c r="JG42" s="678" t="str">
        <f t="shared" si="31"/>
        <v/>
      </c>
      <c r="JH42" s="144"/>
      <c r="JI42" s="144"/>
      <c r="JJ42" s="144"/>
      <c r="JK42" s="144"/>
      <c r="JL42" s="144"/>
      <c r="JM42" s="144"/>
      <c r="JN42" s="144"/>
      <c r="JO42" s="144"/>
      <c r="JP42" s="144"/>
      <c r="JQ42" s="144"/>
      <c r="JR42" s="144"/>
      <c r="JS42" s="144"/>
      <c r="JT42" s="144"/>
      <c r="JU42" s="144"/>
      <c r="JV42" s="144"/>
      <c r="JW42" s="144"/>
      <c r="JX42" s="144"/>
      <c r="JY42" s="144"/>
      <c r="JZ42" s="144"/>
      <c r="KA42" s="144"/>
      <c r="KB42" s="144"/>
      <c r="KC42" s="144"/>
      <c r="KD42" s="144"/>
      <c r="KE42" s="1001" t="str">
        <f t="shared" si="32"/>
        <v/>
      </c>
    </row>
    <row r="43" spans="2:291">
      <c r="B43" s="310">
        <v>23</v>
      </c>
      <c r="C43" s="303"/>
      <c r="D43" s="675"/>
      <c r="E43" s="144"/>
      <c r="F43" s="144"/>
      <c r="G43" s="678" t="str">
        <f t="shared" si="11"/>
        <v/>
      </c>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677" t="str">
        <f t="shared" si="12"/>
        <v/>
      </c>
      <c r="AF43" s="195"/>
      <c r="AG43" s="678" t="str">
        <f t="shared" si="13"/>
        <v/>
      </c>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677" t="str">
        <f t="shared" si="14"/>
        <v/>
      </c>
      <c r="BF43" s="195"/>
      <c r="BG43" s="678" t="str">
        <f t="shared" si="15"/>
        <v/>
      </c>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677" t="str">
        <f t="shared" si="16"/>
        <v/>
      </c>
      <c r="CF43" s="195"/>
      <c r="CG43" s="678" t="str">
        <f t="shared" si="17"/>
        <v/>
      </c>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677" t="str">
        <f t="shared" si="18"/>
        <v/>
      </c>
      <c r="DF43" s="195"/>
      <c r="DG43" s="678" t="str">
        <f t="shared" si="19"/>
        <v/>
      </c>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677" t="str">
        <f t="shared" si="20"/>
        <v/>
      </c>
      <c r="EF43" s="195"/>
      <c r="EG43" s="678" t="str">
        <f t="shared" si="21"/>
        <v/>
      </c>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677" t="str">
        <f t="shared" si="22"/>
        <v/>
      </c>
      <c r="FF43" s="195"/>
      <c r="FG43" s="678" t="str">
        <f t="shared" si="23"/>
        <v/>
      </c>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677" t="str">
        <f t="shared" si="24"/>
        <v/>
      </c>
      <c r="GF43" s="195"/>
      <c r="GG43" s="678" t="str">
        <f t="shared" si="25"/>
        <v/>
      </c>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677" t="str">
        <f t="shared" si="26"/>
        <v/>
      </c>
      <c r="HF43" s="195"/>
      <c r="HG43" s="678" t="str">
        <f t="shared" si="27"/>
        <v/>
      </c>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677" t="str">
        <f t="shared" si="28"/>
        <v/>
      </c>
      <c r="IF43" s="195"/>
      <c r="IG43" s="678" t="str">
        <f t="shared" si="29"/>
        <v/>
      </c>
      <c r="IH43" s="144"/>
      <c r="II43" s="144"/>
      <c r="IJ43" s="144"/>
      <c r="IK43" s="144"/>
      <c r="IL43" s="144"/>
      <c r="IM43" s="144"/>
      <c r="IN43" s="144"/>
      <c r="IO43" s="144"/>
      <c r="IP43" s="144"/>
      <c r="IQ43" s="144"/>
      <c r="IR43" s="144"/>
      <c r="IS43" s="144"/>
      <c r="IT43" s="144"/>
      <c r="IU43" s="144"/>
      <c r="IV43" s="144"/>
      <c r="IW43" s="144"/>
      <c r="IX43" s="144"/>
      <c r="IY43" s="144"/>
      <c r="IZ43" s="144"/>
      <c r="JA43" s="144"/>
      <c r="JB43" s="144"/>
      <c r="JC43" s="144"/>
      <c r="JD43" s="144"/>
      <c r="JE43" s="1001" t="str">
        <f t="shared" si="30"/>
        <v/>
      </c>
      <c r="JF43" s="195"/>
      <c r="JG43" s="678" t="str">
        <f t="shared" si="31"/>
        <v/>
      </c>
      <c r="JH43" s="144"/>
      <c r="JI43" s="144"/>
      <c r="JJ43" s="144"/>
      <c r="JK43" s="144"/>
      <c r="JL43" s="144"/>
      <c r="JM43" s="144"/>
      <c r="JN43" s="144"/>
      <c r="JO43" s="144"/>
      <c r="JP43" s="144"/>
      <c r="JQ43" s="144"/>
      <c r="JR43" s="144"/>
      <c r="JS43" s="144"/>
      <c r="JT43" s="144"/>
      <c r="JU43" s="144"/>
      <c r="JV43" s="144"/>
      <c r="JW43" s="144"/>
      <c r="JX43" s="144"/>
      <c r="JY43" s="144"/>
      <c r="JZ43" s="144"/>
      <c r="KA43" s="144"/>
      <c r="KB43" s="144"/>
      <c r="KC43" s="144"/>
      <c r="KD43" s="144"/>
      <c r="KE43" s="1001" t="str">
        <f t="shared" si="32"/>
        <v/>
      </c>
    </row>
    <row r="44" spans="2:291">
      <c r="B44" s="310">
        <v>24</v>
      </c>
      <c r="C44" s="303"/>
      <c r="D44" s="675"/>
      <c r="E44" s="144"/>
      <c r="F44" s="144"/>
      <c r="G44" s="678" t="str">
        <f t="shared" si="11"/>
        <v/>
      </c>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677" t="str">
        <f t="shared" si="12"/>
        <v/>
      </c>
      <c r="AF44" s="195"/>
      <c r="AG44" s="678" t="str">
        <f t="shared" si="13"/>
        <v/>
      </c>
      <c r="AH44" s="144"/>
      <c r="AI44" s="144"/>
      <c r="AJ44" s="144"/>
      <c r="AK44" s="144"/>
      <c r="AL44" s="144"/>
      <c r="AM44" s="144"/>
      <c r="AN44" s="144"/>
      <c r="AO44" s="144"/>
      <c r="AP44" s="144"/>
      <c r="AQ44" s="144"/>
      <c r="AR44" s="144"/>
      <c r="AS44" s="144"/>
      <c r="AT44" s="144"/>
      <c r="AU44" s="144"/>
      <c r="AV44" s="144"/>
      <c r="AW44" s="144"/>
      <c r="AX44" s="144"/>
      <c r="AY44" s="144"/>
      <c r="AZ44" s="144"/>
      <c r="BA44" s="144"/>
      <c r="BB44" s="144"/>
      <c r="BC44" s="144"/>
      <c r="BD44" s="144"/>
      <c r="BE44" s="677" t="str">
        <f t="shared" si="14"/>
        <v/>
      </c>
      <c r="BF44" s="195"/>
      <c r="BG44" s="678" t="str">
        <f t="shared" si="15"/>
        <v/>
      </c>
      <c r="BH44" s="144"/>
      <c r="BI44" s="144"/>
      <c r="BJ44" s="144"/>
      <c r="BK44" s="144"/>
      <c r="BL44" s="144"/>
      <c r="BM44" s="144"/>
      <c r="BN44" s="144"/>
      <c r="BO44" s="144"/>
      <c r="BP44" s="144"/>
      <c r="BQ44" s="144"/>
      <c r="BR44" s="144"/>
      <c r="BS44" s="144"/>
      <c r="BT44" s="144"/>
      <c r="BU44" s="144"/>
      <c r="BV44" s="144"/>
      <c r="BW44" s="144"/>
      <c r="BX44" s="144"/>
      <c r="BY44" s="144"/>
      <c r="BZ44" s="144"/>
      <c r="CA44" s="144"/>
      <c r="CB44" s="144"/>
      <c r="CC44" s="144"/>
      <c r="CD44" s="144"/>
      <c r="CE44" s="677" t="str">
        <f t="shared" si="16"/>
        <v/>
      </c>
      <c r="CF44" s="195"/>
      <c r="CG44" s="678" t="str">
        <f t="shared" si="17"/>
        <v/>
      </c>
      <c r="CH44" s="144"/>
      <c r="CI44" s="144"/>
      <c r="CJ44" s="144"/>
      <c r="CK44" s="144"/>
      <c r="CL44" s="144"/>
      <c r="CM44" s="144"/>
      <c r="CN44" s="144"/>
      <c r="CO44" s="144"/>
      <c r="CP44" s="144"/>
      <c r="CQ44" s="144"/>
      <c r="CR44" s="144"/>
      <c r="CS44" s="144"/>
      <c r="CT44" s="144"/>
      <c r="CU44" s="144"/>
      <c r="CV44" s="144"/>
      <c r="CW44" s="144"/>
      <c r="CX44" s="144"/>
      <c r="CY44" s="144"/>
      <c r="CZ44" s="144"/>
      <c r="DA44" s="144"/>
      <c r="DB44" s="144"/>
      <c r="DC44" s="144"/>
      <c r="DD44" s="144"/>
      <c r="DE44" s="677" t="str">
        <f t="shared" si="18"/>
        <v/>
      </c>
      <c r="DF44" s="195"/>
      <c r="DG44" s="678" t="str">
        <f t="shared" si="19"/>
        <v/>
      </c>
      <c r="DH44" s="144"/>
      <c r="DI44" s="144"/>
      <c r="DJ44" s="144"/>
      <c r="DK44" s="144"/>
      <c r="DL44" s="144"/>
      <c r="DM44" s="144"/>
      <c r="DN44" s="144"/>
      <c r="DO44" s="144"/>
      <c r="DP44" s="144"/>
      <c r="DQ44" s="144"/>
      <c r="DR44" s="144"/>
      <c r="DS44" s="144"/>
      <c r="DT44" s="144"/>
      <c r="DU44" s="144"/>
      <c r="DV44" s="144"/>
      <c r="DW44" s="144"/>
      <c r="DX44" s="144"/>
      <c r="DY44" s="144"/>
      <c r="DZ44" s="144"/>
      <c r="EA44" s="144"/>
      <c r="EB44" s="144"/>
      <c r="EC44" s="144"/>
      <c r="ED44" s="144"/>
      <c r="EE44" s="677" t="str">
        <f t="shared" si="20"/>
        <v/>
      </c>
      <c r="EF44" s="195"/>
      <c r="EG44" s="678" t="str">
        <f t="shared" si="21"/>
        <v/>
      </c>
      <c r="EH44" s="144"/>
      <c r="EI44" s="144"/>
      <c r="EJ44" s="144"/>
      <c r="EK44" s="144"/>
      <c r="EL44" s="144"/>
      <c r="EM44" s="144"/>
      <c r="EN44" s="144"/>
      <c r="EO44" s="144"/>
      <c r="EP44" s="144"/>
      <c r="EQ44" s="144"/>
      <c r="ER44" s="144"/>
      <c r="ES44" s="144"/>
      <c r="ET44" s="144"/>
      <c r="EU44" s="144"/>
      <c r="EV44" s="144"/>
      <c r="EW44" s="144"/>
      <c r="EX44" s="144"/>
      <c r="EY44" s="144"/>
      <c r="EZ44" s="144"/>
      <c r="FA44" s="144"/>
      <c r="FB44" s="144"/>
      <c r="FC44" s="144"/>
      <c r="FD44" s="144"/>
      <c r="FE44" s="677" t="str">
        <f t="shared" si="22"/>
        <v/>
      </c>
      <c r="FF44" s="195"/>
      <c r="FG44" s="678" t="str">
        <f t="shared" si="23"/>
        <v/>
      </c>
      <c r="FH44" s="144"/>
      <c r="FI44" s="144"/>
      <c r="FJ44" s="144"/>
      <c r="FK44" s="144"/>
      <c r="FL44" s="144"/>
      <c r="FM44" s="144"/>
      <c r="FN44" s="144"/>
      <c r="FO44" s="144"/>
      <c r="FP44" s="144"/>
      <c r="FQ44" s="144"/>
      <c r="FR44" s="144"/>
      <c r="FS44" s="144"/>
      <c r="FT44" s="144"/>
      <c r="FU44" s="144"/>
      <c r="FV44" s="144"/>
      <c r="FW44" s="144"/>
      <c r="FX44" s="144"/>
      <c r="FY44" s="144"/>
      <c r="FZ44" s="144"/>
      <c r="GA44" s="144"/>
      <c r="GB44" s="144"/>
      <c r="GC44" s="144"/>
      <c r="GD44" s="144"/>
      <c r="GE44" s="677" t="str">
        <f t="shared" si="24"/>
        <v/>
      </c>
      <c r="GF44" s="195"/>
      <c r="GG44" s="678" t="str">
        <f t="shared" si="25"/>
        <v/>
      </c>
      <c r="GH44" s="144"/>
      <c r="GI44" s="144"/>
      <c r="GJ44" s="144"/>
      <c r="GK44" s="144"/>
      <c r="GL44" s="144"/>
      <c r="GM44" s="144"/>
      <c r="GN44" s="144"/>
      <c r="GO44" s="144"/>
      <c r="GP44" s="144"/>
      <c r="GQ44" s="144"/>
      <c r="GR44" s="144"/>
      <c r="GS44" s="144"/>
      <c r="GT44" s="144"/>
      <c r="GU44" s="144"/>
      <c r="GV44" s="144"/>
      <c r="GW44" s="144"/>
      <c r="GX44" s="144"/>
      <c r="GY44" s="144"/>
      <c r="GZ44" s="144"/>
      <c r="HA44" s="144"/>
      <c r="HB44" s="144"/>
      <c r="HC44" s="144"/>
      <c r="HD44" s="144"/>
      <c r="HE44" s="677" t="str">
        <f t="shared" si="26"/>
        <v/>
      </c>
      <c r="HF44" s="195"/>
      <c r="HG44" s="678" t="str">
        <f t="shared" si="27"/>
        <v/>
      </c>
      <c r="HH44" s="144"/>
      <c r="HI44" s="144"/>
      <c r="HJ44" s="144"/>
      <c r="HK44" s="144"/>
      <c r="HL44" s="144"/>
      <c r="HM44" s="144"/>
      <c r="HN44" s="144"/>
      <c r="HO44" s="144"/>
      <c r="HP44" s="144"/>
      <c r="HQ44" s="144"/>
      <c r="HR44" s="144"/>
      <c r="HS44" s="144"/>
      <c r="HT44" s="144"/>
      <c r="HU44" s="144"/>
      <c r="HV44" s="144"/>
      <c r="HW44" s="144"/>
      <c r="HX44" s="144"/>
      <c r="HY44" s="144"/>
      <c r="HZ44" s="144"/>
      <c r="IA44" s="144"/>
      <c r="IB44" s="144"/>
      <c r="IC44" s="144"/>
      <c r="ID44" s="144"/>
      <c r="IE44" s="677" t="str">
        <f t="shared" si="28"/>
        <v/>
      </c>
      <c r="IF44" s="195"/>
      <c r="IG44" s="678" t="str">
        <f t="shared" si="29"/>
        <v/>
      </c>
      <c r="IH44" s="144"/>
      <c r="II44" s="144"/>
      <c r="IJ44" s="144"/>
      <c r="IK44" s="144"/>
      <c r="IL44" s="144"/>
      <c r="IM44" s="144"/>
      <c r="IN44" s="144"/>
      <c r="IO44" s="144"/>
      <c r="IP44" s="144"/>
      <c r="IQ44" s="144"/>
      <c r="IR44" s="144"/>
      <c r="IS44" s="144"/>
      <c r="IT44" s="144"/>
      <c r="IU44" s="144"/>
      <c r="IV44" s="144"/>
      <c r="IW44" s="144"/>
      <c r="IX44" s="144"/>
      <c r="IY44" s="144"/>
      <c r="IZ44" s="144"/>
      <c r="JA44" s="144"/>
      <c r="JB44" s="144"/>
      <c r="JC44" s="144"/>
      <c r="JD44" s="144"/>
      <c r="JE44" s="1001" t="str">
        <f t="shared" si="30"/>
        <v/>
      </c>
      <c r="JF44" s="195"/>
      <c r="JG44" s="678" t="str">
        <f t="shared" si="31"/>
        <v/>
      </c>
      <c r="JH44" s="144"/>
      <c r="JI44" s="144"/>
      <c r="JJ44" s="144"/>
      <c r="JK44" s="144"/>
      <c r="JL44" s="144"/>
      <c r="JM44" s="144"/>
      <c r="JN44" s="144"/>
      <c r="JO44" s="144"/>
      <c r="JP44" s="144"/>
      <c r="JQ44" s="144"/>
      <c r="JR44" s="144"/>
      <c r="JS44" s="144"/>
      <c r="JT44" s="144"/>
      <c r="JU44" s="144"/>
      <c r="JV44" s="144"/>
      <c r="JW44" s="144"/>
      <c r="JX44" s="144"/>
      <c r="JY44" s="144"/>
      <c r="JZ44" s="144"/>
      <c r="KA44" s="144"/>
      <c r="KB44" s="144"/>
      <c r="KC44" s="144"/>
      <c r="KD44" s="144"/>
      <c r="KE44" s="1001" t="str">
        <f t="shared" si="32"/>
        <v/>
      </c>
    </row>
    <row r="45" spans="2:291">
      <c r="B45" s="310">
        <v>25</v>
      </c>
      <c r="C45" s="303"/>
      <c r="D45" s="675"/>
      <c r="E45" s="144"/>
      <c r="F45" s="144"/>
      <c r="G45" s="678" t="str">
        <f t="shared" si="11"/>
        <v/>
      </c>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677" t="str">
        <f t="shared" si="12"/>
        <v/>
      </c>
      <c r="AF45" s="195"/>
      <c r="AG45" s="678" t="str">
        <f t="shared" si="13"/>
        <v/>
      </c>
      <c r="AH45" s="144"/>
      <c r="AI45" s="144"/>
      <c r="AJ45" s="144"/>
      <c r="AK45" s="144"/>
      <c r="AL45" s="144"/>
      <c r="AM45" s="144"/>
      <c r="AN45" s="144"/>
      <c r="AO45" s="144"/>
      <c r="AP45" s="144"/>
      <c r="AQ45" s="144"/>
      <c r="AR45" s="144"/>
      <c r="AS45" s="144"/>
      <c r="AT45" s="144"/>
      <c r="AU45" s="144"/>
      <c r="AV45" s="144"/>
      <c r="AW45" s="144"/>
      <c r="AX45" s="144"/>
      <c r="AY45" s="144"/>
      <c r="AZ45" s="144"/>
      <c r="BA45" s="144"/>
      <c r="BB45" s="144"/>
      <c r="BC45" s="144"/>
      <c r="BD45" s="144"/>
      <c r="BE45" s="677" t="str">
        <f t="shared" si="14"/>
        <v/>
      </c>
      <c r="BF45" s="195"/>
      <c r="BG45" s="678" t="str">
        <f t="shared" si="15"/>
        <v/>
      </c>
      <c r="BH45" s="144"/>
      <c r="BI45" s="144"/>
      <c r="BJ45" s="144"/>
      <c r="BK45" s="144"/>
      <c r="BL45" s="144"/>
      <c r="BM45" s="144"/>
      <c r="BN45" s="144"/>
      <c r="BO45" s="144"/>
      <c r="BP45" s="144"/>
      <c r="BQ45" s="144"/>
      <c r="BR45" s="144"/>
      <c r="BS45" s="144"/>
      <c r="BT45" s="144"/>
      <c r="BU45" s="144"/>
      <c r="BV45" s="144"/>
      <c r="BW45" s="144"/>
      <c r="BX45" s="144"/>
      <c r="BY45" s="144"/>
      <c r="BZ45" s="144"/>
      <c r="CA45" s="144"/>
      <c r="CB45" s="144"/>
      <c r="CC45" s="144"/>
      <c r="CD45" s="144"/>
      <c r="CE45" s="677" t="str">
        <f t="shared" si="16"/>
        <v/>
      </c>
      <c r="CF45" s="195"/>
      <c r="CG45" s="678" t="str">
        <f t="shared" si="17"/>
        <v/>
      </c>
      <c r="CH45" s="144"/>
      <c r="CI45" s="144"/>
      <c r="CJ45" s="144"/>
      <c r="CK45" s="144"/>
      <c r="CL45" s="144"/>
      <c r="CM45" s="144"/>
      <c r="CN45" s="144"/>
      <c r="CO45" s="144"/>
      <c r="CP45" s="144"/>
      <c r="CQ45" s="144"/>
      <c r="CR45" s="144"/>
      <c r="CS45" s="144"/>
      <c r="CT45" s="144"/>
      <c r="CU45" s="144"/>
      <c r="CV45" s="144"/>
      <c r="CW45" s="144"/>
      <c r="CX45" s="144"/>
      <c r="CY45" s="144"/>
      <c r="CZ45" s="144"/>
      <c r="DA45" s="144"/>
      <c r="DB45" s="144"/>
      <c r="DC45" s="144"/>
      <c r="DD45" s="144"/>
      <c r="DE45" s="677" t="str">
        <f t="shared" si="18"/>
        <v/>
      </c>
      <c r="DF45" s="195"/>
      <c r="DG45" s="678" t="str">
        <f t="shared" si="19"/>
        <v/>
      </c>
      <c r="DH45" s="144"/>
      <c r="DI45" s="144"/>
      <c r="DJ45" s="144"/>
      <c r="DK45" s="144"/>
      <c r="DL45" s="144"/>
      <c r="DM45" s="144"/>
      <c r="DN45" s="144"/>
      <c r="DO45" s="144"/>
      <c r="DP45" s="144"/>
      <c r="DQ45" s="144"/>
      <c r="DR45" s="144"/>
      <c r="DS45" s="144"/>
      <c r="DT45" s="144"/>
      <c r="DU45" s="144"/>
      <c r="DV45" s="144"/>
      <c r="DW45" s="144"/>
      <c r="DX45" s="144"/>
      <c r="DY45" s="144"/>
      <c r="DZ45" s="144"/>
      <c r="EA45" s="144"/>
      <c r="EB45" s="144"/>
      <c r="EC45" s="144"/>
      <c r="ED45" s="144"/>
      <c r="EE45" s="677" t="str">
        <f t="shared" si="20"/>
        <v/>
      </c>
      <c r="EF45" s="195"/>
      <c r="EG45" s="678" t="str">
        <f t="shared" si="21"/>
        <v/>
      </c>
      <c r="EH45" s="144"/>
      <c r="EI45" s="144"/>
      <c r="EJ45" s="144"/>
      <c r="EK45" s="144"/>
      <c r="EL45" s="144"/>
      <c r="EM45" s="144"/>
      <c r="EN45" s="144"/>
      <c r="EO45" s="144"/>
      <c r="EP45" s="144"/>
      <c r="EQ45" s="144"/>
      <c r="ER45" s="144"/>
      <c r="ES45" s="144"/>
      <c r="ET45" s="144"/>
      <c r="EU45" s="144"/>
      <c r="EV45" s="144"/>
      <c r="EW45" s="144"/>
      <c r="EX45" s="144"/>
      <c r="EY45" s="144"/>
      <c r="EZ45" s="144"/>
      <c r="FA45" s="144"/>
      <c r="FB45" s="144"/>
      <c r="FC45" s="144"/>
      <c r="FD45" s="144"/>
      <c r="FE45" s="677" t="str">
        <f t="shared" si="22"/>
        <v/>
      </c>
      <c r="FF45" s="195"/>
      <c r="FG45" s="678" t="str">
        <f t="shared" si="23"/>
        <v/>
      </c>
      <c r="FH45" s="144"/>
      <c r="FI45" s="144"/>
      <c r="FJ45" s="144"/>
      <c r="FK45" s="144"/>
      <c r="FL45" s="144"/>
      <c r="FM45" s="144"/>
      <c r="FN45" s="144"/>
      <c r="FO45" s="144"/>
      <c r="FP45" s="144"/>
      <c r="FQ45" s="144"/>
      <c r="FR45" s="144"/>
      <c r="FS45" s="144"/>
      <c r="FT45" s="144"/>
      <c r="FU45" s="144"/>
      <c r="FV45" s="144"/>
      <c r="FW45" s="144"/>
      <c r="FX45" s="144"/>
      <c r="FY45" s="144"/>
      <c r="FZ45" s="144"/>
      <c r="GA45" s="144"/>
      <c r="GB45" s="144"/>
      <c r="GC45" s="144"/>
      <c r="GD45" s="144"/>
      <c r="GE45" s="677" t="str">
        <f t="shared" si="24"/>
        <v/>
      </c>
      <c r="GF45" s="195"/>
      <c r="GG45" s="678" t="str">
        <f t="shared" si="25"/>
        <v/>
      </c>
      <c r="GH45" s="144"/>
      <c r="GI45" s="144"/>
      <c r="GJ45" s="144"/>
      <c r="GK45" s="144"/>
      <c r="GL45" s="144"/>
      <c r="GM45" s="144"/>
      <c r="GN45" s="144"/>
      <c r="GO45" s="144"/>
      <c r="GP45" s="144"/>
      <c r="GQ45" s="144"/>
      <c r="GR45" s="144"/>
      <c r="GS45" s="144"/>
      <c r="GT45" s="144"/>
      <c r="GU45" s="144"/>
      <c r="GV45" s="144"/>
      <c r="GW45" s="144"/>
      <c r="GX45" s="144"/>
      <c r="GY45" s="144"/>
      <c r="GZ45" s="144"/>
      <c r="HA45" s="144"/>
      <c r="HB45" s="144"/>
      <c r="HC45" s="144"/>
      <c r="HD45" s="144"/>
      <c r="HE45" s="677" t="str">
        <f t="shared" si="26"/>
        <v/>
      </c>
      <c r="HF45" s="195"/>
      <c r="HG45" s="678" t="str">
        <f t="shared" si="27"/>
        <v/>
      </c>
      <c r="HH45" s="144"/>
      <c r="HI45" s="144"/>
      <c r="HJ45" s="144"/>
      <c r="HK45" s="144"/>
      <c r="HL45" s="144"/>
      <c r="HM45" s="144"/>
      <c r="HN45" s="144"/>
      <c r="HO45" s="144"/>
      <c r="HP45" s="144"/>
      <c r="HQ45" s="144"/>
      <c r="HR45" s="144"/>
      <c r="HS45" s="144"/>
      <c r="HT45" s="144"/>
      <c r="HU45" s="144"/>
      <c r="HV45" s="144"/>
      <c r="HW45" s="144"/>
      <c r="HX45" s="144"/>
      <c r="HY45" s="144"/>
      <c r="HZ45" s="144"/>
      <c r="IA45" s="144"/>
      <c r="IB45" s="144"/>
      <c r="IC45" s="144"/>
      <c r="ID45" s="144"/>
      <c r="IE45" s="677" t="str">
        <f t="shared" si="28"/>
        <v/>
      </c>
      <c r="IF45" s="195"/>
      <c r="IG45" s="678" t="str">
        <f t="shared" si="29"/>
        <v/>
      </c>
      <c r="IH45" s="144"/>
      <c r="II45" s="144"/>
      <c r="IJ45" s="144"/>
      <c r="IK45" s="144"/>
      <c r="IL45" s="144"/>
      <c r="IM45" s="144"/>
      <c r="IN45" s="144"/>
      <c r="IO45" s="144"/>
      <c r="IP45" s="144"/>
      <c r="IQ45" s="144"/>
      <c r="IR45" s="144"/>
      <c r="IS45" s="144"/>
      <c r="IT45" s="144"/>
      <c r="IU45" s="144"/>
      <c r="IV45" s="144"/>
      <c r="IW45" s="144"/>
      <c r="IX45" s="144"/>
      <c r="IY45" s="144"/>
      <c r="IZ45" s="144"/>
      <c r="JA45" s="144"/>
      <c r="JB45" s="144"/>
      <c r="JC45" s="144"/>
      <c r="JD45" s="144"/>
      <c r="JE45" s="1001" t="str">
        <f t="shared" si="30"/>
        <v/>
      </c>
      <c r="JF45" s="195"/>
      <c r="JG45" s="678" t="str">
        <f t="shared" si="31"/>
        <v/>
      </c>
      <c r="JH45" s="144"/>
      <c r="JI45" s="144"/>
      <c r="JJ45" s="144"/>
      <c r="JK45" s="144"/>
      <c r="JL45" s="144"/>
      <c r="JM45" s="144"/>
      <c r="JN45" s="144"/>
      <c r="JO45" s="144"/>
      <c r="JP45" s="144"/>
      <c r="JQ45" s="144"/>
      <c r="JR45" s="144"/>
      <c r="JS45" s="144"/>
      <c r="JT45" s="144"/>
      <c r="JU45" s="144"/>
      <c r="JV45" s="144"/>
      <c r="JW45" s="144"/>
      <c r="JX45" s="144"/>
      <c r="JY45" s="144"/>
      <c r="JZ45" s="144"/>
      <c r="KA45" s="144"/>
      <c r="KB45" s="144"/>
      <c r="KC45" s="144"/>
      <c r="KD45" s="144"/>
      <c r="KE45" s="1001" t="str">
        <f t="shared" si="32"/>
        <v/>
      </c>
    </row>
    <row r="46" spans="2:291">
      <c r="B46" s="310">
        <v>26</v>
      </c>
      <c r="C46" s="303"/>
      <c r="D46" s="675"/>
      <c r="E46" s="144"/>
      <c r="F46" s="144"/>
      <c r="G46" s="678" t="str">
        <f t="shared" si="11"/>
        <v/>
      </c>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677" t="str">
        <f t="shared" si="12"/>
        <v/>
      </c>
      <c r="AF46" s="195"/>
      <c r="AG46" s="678" t="str">
        <f t="shared" si="13"/>
        <v/>
      </c>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677" t="str">
        <f t="shared" si="14"/>
        <v/>
      </c>
      <c r="BF46" s="195"/>
      <c r="BG46" s="678" t="str">
        <f t="shared" si="15"/>
        <v/>
      </c>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677" t="str">
        <f t="shared" si="16"/>
        <v/>
      </c>
      <c r="CF46" s="195"/>
      <c r="CG46" s="678" t="str">
        <f t="shared" si="17"/>
        <v/>
      </c>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677" t="str">
        <f t="shared" si="18"/>
        <v/>
      </c>
      <c r="DF46" s="195"/>
      <c r="DG46" s="678" t="str">
        <f t="shared" si="19"/>
        <v/>
      </c>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677" t="str">
        <f t="shared" si="20"/>
        <v/>
      </c>
      <c r="EF46" s="195"/>
      <c r="EG46" s="678" t="str">
        <f t="shared" si="21"/>
        <v/>
      </c>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677" t="str">
        <f t="shared" si="22"/>
        <v/>
      </c>
      <c r="FF46" s="195"/>
      <c r="FG46" s="678" t="str">
        <f t="shared" si="23"/>
        <v/>
      </c>
      <c r="FH46" s="144"/>
      <c r="FI46" s="144"/>
      <c r="FJ46" s="144"/>
      <c r="FK46" s="144"/>
      <c r="FL46" s="144"/>
      <c r="FM46" s="144"/>
      <c r="FN46" s="144"/>
      <c r="FO46" s="144"/>
      <c r="FP46" s="144"/>
      <c r="FQ46" s="144"/>
      <c r="FR46" s="144"/>
      <c r="FS46" s="144"/>
      <c r="FT46" s="144"/>
      <c r="FU46" s="144"/>
      <c r="FV46" s="144"/>
      <c r="FW46" s="144"/>
      <c r="FX46" s="144"/>
      <c r="FY46" s="144"/>
      <c r="FZ46" s="144"/>
      <c r="GA46" s="144"/>
      <c r="GB46" s="144"/>
      <c r="GC46" s="144"/>
      <c r="GD46" s="144"/>
      <c r="GE46" s="677" t="str">
        <f t="shared" si="24"/>
        <v/>
      </c>
      <c r="GF46" s="195"/>
      <c r="GG46" s="678" t="str">
        <f t="shared" si="25"/>
        <v/>
      </c>
      <c r="GH46" s="144"/>
      <c r="GI46" s="144"/>
      <c r="GJ46" s="144"/>
      <c r="GK46" s="144"/>
      <c r="GL46" s="144"/>
      <c r="GM46" s="144"/>
      <c r="GN46" s="144"/>
      <c r="GO46" s="144"/>
      <c r="GP46" s="144"/>
      <c r="GQ46" s="144"/>
      <c r="GR46" s="144"/>
      <c r="GS46" s="144"/>
      <c r="GT46" s="144"/>
      <c r="GU46" s="144"/>
      <c r="GV46" s="144"/>
      <c r="GW46" s="144"/>
      <c r="GX46" s="144"/>
      <c r="GY46" s="144"/>
      <c r="GZ46" s="144"/>
      <c r="HA46" s="144"/>
      <c r="HB46" s="144"/>
      <c r="HC46" s="144"/>
      <c r="HD46" s="144"/>
      <c r="HE46" s="677" t="str">
        <f t="shared" si="26"/>
        <v/>
      </c>
      <c r="HF46" s="195"/>
      <c r="HG46" s="678" t="str">
        <f t="shared" si="27"/>
        <v/>
      </c>
      <c r="HH46" s="144"/>
      <c r="HI46" s="144"/>
      <c r="HJ46" s="144"/>
      <c r="HK46" s="144"/>
      <c r="HL46" s="144"/>
      <c r="HM46" s="144"/>
      <c r="HN46" s="144"/>
      <c r="HO46" s="144"/>
      <c r="HP46" s="144"/>
      <c r="HQ46" s="144"/>
      <c r="HR46" s="144"/>
      <c r="HS46" s="144"/>
      <c r="HT46" s="144"/>
      <c r="HU46" s="144"/>
      <c r="HV46" s="144"/>
      <c r="HW46" s="144"/>
      <c r="HX46" s="144"/>
      <c r="HY46" s="144"/>
      <c r="HZ46" s="144"/>
      <c r="IA46" s="144"/>
      <c r="IB46" s="144"/>
      <c r="IC46" s="144"/>
      <c r="ID46" s="144"/>
      <c r="IE46" s="677" t="str">
        <f t="shared" si="28"/>
        <v/>
      </c>
      <c r="IF46" s="195"/>
      <c r="IG46" s="678" t="str">
        <f t="shared" si="29"/>
        <v/>
      </c>
      <c r="IH46" s="144"/>
      <c r="II46" s="144"/>
      <c r="IJ46" s="144"/>
      <c r="IK46" s="144"/>
      <c r="IL46" s="144"/>
      <c r="IM46" s="144"/>
      <c r="IN46" s="144"/>
      <c r="IO46" s="144"/>
      <c r="IP46" s="144"/>
      <c r="IQ46" s="144"/>
      <c r="IR46" s="144"/>
      <c r="IS46" s="144"/>
      <c r="IT46" s="144"/>
      <c r="IU46" s="144"/>
      <c r="IV46" s="144"/>
      <c r="IW46" s="144"/>
      <c r="IX46" s="144"/>
      <c r="IY46" s="144"/>
      <c r="IZ46" s="144"/>
      <c r="JA46" s="144"/>
      <c r="JB46" s="144"/>
      <c r="JC46" s="144"/>
      <c r="JD46" s="144"/>
      <c r="JE46" s="1001" t="str">
        <f t="shared" si="30"/>
        <v/>
      </c>
      <c r="JF46" s="195"/>
      <c r="JG46" s="678" t="str">
        <f t="shared" si="31"/>
        <v/>
      </c>
      <c r="JH46" s="144"/>
      <c r="JI46" s="144"/>
      <c r="JJ46" s="144"/>
      <c r="JK46" s="144"/>
      <c r="JL46" s="144"/>
      <c r="JM46" s="144"/>
      <c r="JN46" s="144"/>
      <c r="JO46" s="144"/>
      <c r="JP46" s="144"/>
      <c r="JQ46" s="144"/>
      <c r="JR46" s="144"/>
      <c r="JS46" s="144"/>
      <c r="JT46" s="144"/>
      <c r="JU46" s="144"/>
      <c r="JV46" s="144"/>
      <c r="JW46" s="144"/>
      <c r="JX46" s="144"/>
      <c r="JY46" s="144"/>
      <c r="JZ46" s="144"/>
      <c r="KA46" s="144"/>
      <c r="KB46" s="144"/>
      <c r="KC46" s="144"/>
      <c r="KD46" s="144"/>
      <c r="KE46" s="1001" t="str">
        <f t="shared" si="32"/>
        <v/>
      </c>
    </row>
    <row r="47" spans="2:291">
      <c r="B47" s="310">
        <v>27</v>
      </c>
      <c r="C47" s="303"/>
      <c r="D47" s="675"/>
      <c r="E47" s="144"/>
      <c r="F47" s="144"/>
      <c r="G47" s="678" t="str">
        <f t="shared" si="11"/>
        <v/>
      </c>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677" t="str">
        <f t="shared" si="12"/>
        <v/>
      </c>
      <c r="AF47" s="195"/>
      <c r="AG47" s="678" t="str">
        <f t="shared" si="13"/>
        <v/>
      </c>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677" t="str">
        <f t="shared" si="14"/>
        <v/>
      </c>
      <c r="BF47" s="195"/>
      <c r="BG47" s="678" t="str">
        <f t="shared" si="15"/>
        <v/>
      </c>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677" t="str">
        <f t="shared" si="16"/>
        <v/>
      </c>
      <c r="CF47" s="195"/>
      <c r="CG47" s="678" t="str">
        <f t="shared" si="17"/>
        <v/>
      </c>
      <c r="CH47" s="144"/>
      <c r="CI47" s="144"/>
      <c r="CJ47" s="144"/>
      <c r="CK47" s="144"/>
      <c r="CL47" s="144"/>
      <c r="CM47" s="144"/>
      <c r="CN47" s="144"/>
      <c r="CO47" s="144"/>
      <c r="CP47" s="144"/>
      <c r="CQ47" s="144"/>
      <c r="CR47" s="144"/>
      <c r="CS47" s="144"/>
      <c r="CT47" s="144"/>
      <c r="CU47" s="144"/>
      <c r="CV47" s="144"/>
      <c r="CW47" s="144"/>
      <c r="CX47" s="144"/>
      <c r="CY47" s="144"/>
      <c r="CZ47" s="144"/>
      <c r="DA47" s="144"/>
      <c r="DB47" s="144"/>
      <c r="DC47" s="144"/>
      <c r="DD47" s="144"/>
      <c r="DE47" s="677" t="str">
        <f t="shared" si="18"/>
        <v/>
      </c>
      <c r="DF47" s="195"/>
      <c r="DG47" s="678" t="str">
        <f t="shared" si="19"/>
        <v/>
      </c>
      <c r="DH47" s="144"/>
      <c r="DI47" s="144"/>
      <c r="DJ47" s="144"/>
      <c r="DK47" s="144"/>
      <c r="DL47" s="144"/>
      <c r="DM47" s="144"/>
      <c r="DN47" s="144"/>
      <c r="DO47" s="144"/>
      <c r="DP47" s="144"/>
      <c r="DQ47" s="144"/>
      <c r="DR47" s="144"/>
      <c r="DS47" s="144"/>
      <c r="DT47" s="144"/>
      <c r="DU47" s="144"/>
      <c r="DV47" s="144"/>
      <c r="DW47" s="144"/>
      <c r="DX47" s="144"/>
      <c r="DY47" s="144"/>
      <c r="DZ47" s="144"/>
      <c r="EA47" s="144"/>
      <c r="EB47" s="144"/>
      <c r="EC47" s="144"/>
      <c r="ED47" s="144"/>
      <c r="EE47" s="677" t="str">
        <f t="shared" si="20"/>
        <v/>
      </c>
      <c r="EF47" s="195"/>
      <c r="EG47" s="678" t="str">
        <f t="shared" si="21"/>
        <v/>
      </c>
      <c r="EH47" s="144"/>
      <c r="EI47" s="144"/>
      <c r="EJ47" s="144"/>
      <c r="EK47" s="144"/>
      <c r="EL47" s="144"/>
      <c r="EM47" s="144"/>
      <c r="EN47" s="144"/>
      <c r="EO47" s="144"/>
      <c r="EP47" s="144"/>
      <c r="EQ47" s="144"/>
      <c r="ER47" s="144"/>
      <c r="ES47" s="144"/>
      <c r="ET47" s="144"/>
      <c r="EU47" s="144"/>
      <c r="EV47" s="144"/>
      <c r="EW47" s="144"/>
      <c r="EX47" s="144"/>
      <c r="EY47" s="144"/>
      <c r="EZ47" s="144"/>
      <c r="FA47" s="144"/>
      <c r="FB47" s="144"/>
      <c r="FC47" s="144"/>
      <c r="FD47" s="144"/>
      <c r="FE47" s="677" t="str">
        <f t="shared" si="22"/>
        <v/>
      </c>
      <c r="FF47" s="195"/>
      <c r="FG47" s="678" t="str">
        <f t="shared" si="23"/>
        <v/>
      </c>
      <c r="FH47" s="144"/>
      <c r="FI47" s="144"/>
      <c r="FJ47" s="144"/>
      <c r="FK47" s="144"/>
      <c r="FL47" s="144"/>
      <c r="FM47" s="144"/>
      <c r="FN47" s="144"/>
      <c r="FO47" s="144"/>
      <c r="FP47" s="144"/>
      <c r="FQ47" s="144"/>
      <c r="FR47" s="144"/>
      <c r="FS47" s="144"/>
      <c r="FT47" s="144"/>
      <c r="FU47" s="144"/>
      <c r="FV47" s="144"/>
      <c r="FW47" s="144"/>
      <c r="FX47" s="144"/>
      <c r="FY47" s="144"/>
      <c r="FZ47" s="144"/>
      <c r="GA47" s="144"/>
      <c r="GB47" s="144"/>
      <c r="GC47" s="144"/>
      <c r="GD47" s="144"/>
      <c r="GE47" s="677" t="str">
        <f t="shared" si="24"/>
        <v/>
      </c>
      <c r="GF47" s="195"/>
      <c r="GG47" s="678" t="str">
        <f t="shared" si="25"/>
        <v/>
      </c>
      <c r="GH47" s="144"/>
      <c r="GI47" s="144"/>
      <c r="GJ47" s="144"/>
      <c r="GK47" s="144"/>
      <c r="GL47" s="144"/>
      <c r="GM47" s="144"/>
      <c r="GN47" s="144"/>
      <c r="GO47" s="144"/>
      <c r="GP47" s="144"/>
      <c r="GQ47" s="144"/>
      <c r="GR47" s="144"/>
      <c r="GS47" s="144"/>
      <c r="GT47" s="144"/>
      <c r="GU47" s="144"/>
      <c r="GV47" s="144"/>
      <c r="GW47" s="144"/>
      <c r="GX47" s="144"/>
      <c r="GY47" s="144"/>
      <c r="GZ47" s="144"/>
      <c r="HA47" s="144"/>
      <c r="HB47" s="144"/>
      <c r="HC47" s="144"/>
      <c r="HD47" s="144"/>
      <c r="HE47" s="677" t="str">
        <f t="shared" si="26"/>
        <v/>
      </c>
      <c r="HF47" s="195"/>
      <c r="HG47" s="678" t="str">
        <f t="shared" si="27"/>
        <v/>
      </c>
      <c r="HH47" s="144"/>
      <c r="HI47" s="144"/>
      <c r="HJ47" s="144"/>
      <c r="HK47" s="144"/>
      <c r="HL47" s="144"/>
      <c r="HM47" s="144"/>
      <c r="HN47" s="144"/>
      <c r="HO47" s="144"/>
      <c r="HP47" s="144"/>
      <c r="HQ47" s="144"/>
      <c r="HR47" s="144"/>
      <c r="HS47" s="144"/>
      <c r="HT47" s="144"/>
      <c r="HU47" s="144"/>
      <c r="HV47" s="144"/>
      <c r="HW47" s="144"/>
      <c r="HX47" s="144"/>
      <c r="HY47" s="144"/>
      <c r="HZ47" s="144"/>
      <c r="IA47" s="144"/>
      <c r="IB47" s="144"/>
      <c r="IC47" s="144"/>
      <c r="ID47" s="144"/>
      <c r="IE47" s="677" t="str">
        <f t="shared" si="28"/>
        <v/>
      </c>
      <c r="IF47" s="195"/>
      <c r="IG47" s="678" t="str">
        <f t="shared" si="29"/>
        <v/>
      </c>
      <c r="IH47" s="144"/>
      <c r="II47" s="144"/>
      <c r="IJ47" s="144"/>
      <c r="IK47" s="144"/>
      <c r="IL47" s="144"/>
      <c r="IM47" s="144"/>
      <c r="IN47" s="144"/>
      <c r="IO47" s="144"/>
      <c r="IP47" s="144"/>
      <c r="IQ47" s="144"/>
      <c r="IR47" s="144"/>
      <c r="IS47" s="144"/>
      <c r="IT47" s="144"/>
      <c r="IU47" s="144"/>
      <c r="IV47" s="144"/>
      <c r="IW47" s="144"/>
      <c r="IX47" s="144"/>
      <c r="IY47" s="144"/>
      <c r="IZ47" s="144"/>
      <c r="JA47" s="144"/>
      <c r="JB47" s="144"/>
      <c r="JC47" s="144"/>
      <c r="JD47" s="144"/>
      <c r="JE47" s="1001" t="str">
        <f t="shared" si="30"/>
        <v/>
      </c>
      <c r="JF47" s="195"/>
      <c r="JG47" s="678" t="str">
        <f t="shared" si="31"/>
        <v/>
      </c>
      <c r="JH47" s="144"/>
      <c r="JI47" s="144"/>
      <c r="JJ47" s="144"/>
      <c r="JK47" s="144"/>
      <c r="JL47" s="144"/>
      <c r="JM47" s="144"/>
      <c r="JN47" s="144"/>
      <c r="JO47" s="144"/>
      <c r="JP47" s="144"/>
      <c r="JQ47" s="144"/>
      <c r="JR47" s="144"/>
      <c r="JS47" s="144"/>
      <c r="JT47" s="144"/>
      <c r="JU47" s="144"/>
      <c r="JV47" s="144"/>
      <c r="JW47" s="144"/>
      <c r="JX47" s="144"/>
      <c r="JY47" s="144"/>
      <c r="JZ47" s="144"/>
      <c r="KA47" s="144"/>
      <c r="KB47" s="144"/>
      <c r="KC47" s="144"/>
      <c r="KD47" s="144"/>
      <c r="KE47" s="1001" t="str">
        <f t="shared" si="32"/>
        <v/>
      </c>
    </row>
    <row r="48" spans="2:291">
      <c r="B48" s="310">
        <v>28</v>
      </c>
      <c r="C48" s="303"/>
      <c r="D48" s="675"/>
      <c r="E48" s="144"/>
      <c r="F48" s="144"/>
      <c r="G48" s="678" t="str">
        <f t="shared" si="11"/>
        <v/>
      </c>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677" t="str">
        <f t="shared" si="12"/>
        <v/>
      </c>
      <c r="AF48" s="195"/>
      <c r="AG48" s="678" t="str">
        <f t="shared" si="13"/>
        <v/>
      </c>
      <c r="AH48" s="144"/>
      <c r="AI48" s="144"/>
      <c r="AJ48" s="144"/>
      <c r="AK48" s="144"/>
      <c r="AL48" s="144"/>
      <c r="AM48" s="144"/>
      <c r="AN48" s="144"/>
      <c r="AO48" s="144"/>
      <c r="AP48" s="144"/>
      <c r="AQ48" s="144"/>
      <c r="AR48" s="144"/>
      <c r="AS48" s="144"/>
      <c r="AT48" s="144"/>
      <c r="AU48" s="144"/>
      <c r="AV48" s="144"/>
      <c r="AW48" s="144"/>
      <c r="AX48" s="144"/>
      <c r="AY48" s="144"/>
      <c r="AZ48" s="144"/>
      <c r="BA48" s="144"/>
      <c r="BB48" s="144"/>
      <c r="BC48" s="144"/>
      <c r="BD48" s="144"/>
      <c r="BE48" s="677" t="str">
        <f t="shared" si="14"/>
        <v/>
      </c>
      <c r="BF48" s="195"/>
      <c r="BG48" s="678" t="str">
        <f t="shared" si="15"/>
        <v/>
      </c>
      <c r="BH48" s="144"/>
      <c r="BI48" s="144"/>
      <c r="BJ48" s="144"/>
      <c r="BK48" s="144"/>
      <c r="BL48" s="144"/>
      <c r="BM48" s="144"/>
      <c r="BN48" s="144"/>
      <c r="BO48" s="144"/>
      <c r="BP48" s="144"/>
      <c r="BQ48" s="144"/>
      <c r="BR48" s="144"/>
      <c r="BS48" s="144"/>
      <c r="BT48" s="144"/>
      <c r="BU48" s="144"/>
      <c r="BV48" s="144"/>
      <c r="BW48" s="144"/>
      <c r="BX48" s="144"/>
      <c r="BY48" s="144"/>
      <c r="BZ48" s="144"/>
      <c r="CA48" s="144"/>
      <c r="CB48" s="144"/>
      <c r="CC48" s="144"/>
      <c r="CD48" s="144"/>
      <c r="CE48" s="677" t="str">
        <f t="shared" si="16"/>
        <v/>
      </c>
      <c r="CF48" s="195"/>
      <c r="CG48" s="678" t="str">
        <f t="shared" si="17"/>
        <v/>
      </c>
      <c r="CH48" s="144"/>
      <c r="CI48" s="144"/>
      <c r="CJ48" s="144"/>
      <c r="CK48" s="144"/>
      <c r="CL48" s="144"/>
      <c r="CM48" s="144"/>
      <c r="CN48" s="144"/>
      <c r="CO48" s="144"/>
      <c r="CP48" s="144"/>
      <c r="CQ48" s="144"/>
      <c r="CR48" s="144"/>
      <c r="CS48" s="144"/>
      <c r="CT48" s="144"/>
      <c r="CU48" s="144"/>
      <c r="CV48" s="144"/>
      <c r="CW48" s="144"/>
      <c r="CX48" s="144"/>
      <c r="CY48" s="144"/>
      <c r="CZ48" s="144"/>
      <c r="DA48" s="144"/>
      <c r="DB48" s="144"/>
      <c r="DC48" s="144"/>
      <c r="DD48" s="144"/>
      <c r="DE48" s="677" t="str">
        <f t="shared" si="18"/>
        <v/>
      </c>
      <c r="DF48" s="195"/>
      <c r="DG48" s="678" t="str">
        <f t="shared" si="19"/>
        <v/>
      </c>
      <c r="DH48" s="144"/>
      <c r="DI48" s="144"/>
      <c r="DJ48" s="144"/>
      <c r="DK48" s="144"/>
      <c r="DL48" s="144"/>
      <c r="DM48" s="144"/>
      <c r="DN48" s="144"/>
      <c r="DO48" s="144"/>
      <c r="DP48" s="144"/>
      <c r="DQ48" s="144"/>
      <c r="DR48" s="144"/>
      <c r="DS48" s="144"/>
      <c r="DT48" s="144"/>
      <c r="DU48" s="144"/>
      <c r="DV48" s="144"/>
      <c r="DW48" s="144"/>
      <c r="DX48" s="144"/>
      <c r="DY48" s="144"/>
      <c r="DZ48" s="144"/>
      <c r="EA48" s="144"/>
      <c r="EB48" s="144"/>
      <c r="EC48" s="144"/>
      <c r="ED48" s="144"/>
      <c r="EE48" s="677" t="str">
        <f t="shared" si="20"/>
        <v/>
      </c>
      <c r="EF48" s="195"/>
      <c r="EG48" s="678" t="str">
        <f t="shared" si="21"/>
        <v/>
      </c>
      <c r="EH48" s="144"/>
      <c r="EI48" s="144"/>
      <c r="EJ48" s="144"/>
      <c r="EK48" s="144"/>
      <c r="EL48" s="144"/>
      <c r="EM48" s="144"/>
      <c r="EN48" s="144"/>
      <c r="EO48" s="144"/>
      <c r="EP48" s="144"/>
      <c r="EQ48" s="144"/>
      <c r="ER48" s="144"/>
      <c r="ES48" s="144"/>
      <c r="ET48" s="144"/>
      <c r="EU48" s="144"/>
      <c r="EV48" s="144"/>
      <c r="EW48" s="144"/>
      <c r="EX48" s="144"/>
      <c r="EY48" s="144"/>
      <c r="EZ48" s="144"/>
      <c r="FA48" s="144"/>
      <c r="FB48" s="144"/>
      <c r="FC48" s="144"/>
      <c r="FD48" s="144"/>
      <c r="FE48" s="677" t="str">
        <f t="shared" si="22"/>
        <v/>
      </c>
      <c r="FF48" s="195"/>
      <c r="FG48" s="678" t="str">
        <f t="shared" si="23"/>
        <v/>
      </c>
      <c r="FH48" s="144"/>
      <c r="FI48" s="144"/>
      <c r="FJ48" s="144"/>
      <c r="FK48" s="144"/>
      <c r="FL48" s="144"/>
      <c r="FM48" s="144"/>
      <c r="FN48" s="144"/>
      <c r="FO48" s="144"/>
      <c r="FP48" s="144"/>
      <c r="FQ48" s="144"/>
      <c r="FR48" s="144"/>
      <c r="FS48" s="144"/>
      <c r="FT48" s="144"/>
      <c r="FU48" s="144"/>
      <c r="FV48" s="144"/>
      <c r="FW48" s="144"/>
      <c r="FX48" s="144"/>
      <c r="FY48" s="144"/>
      <c r="FZ48" s="144"/>
      <c r="GA48" s="144"/>
      <c r="GB48" s="144"/>
      <c r="GC48" s="144"/>
      <c r="GD48" s="144"/>
      <c r="GE48" s="677" t="str">
        <f t="shared" si="24"/>
        <v/>
      </c>
      <c r="GF48" s="195"/>
      <c r="GG48" s="678" t="str">
        <f t="shared" si="25"/>
        <v/>
      </c>
      <c r="GH48" s="144"/>
      <c r="GI48" s="144"/>
      <c r="GJ48" s="144"/>
      <c r="GK48" s="144"/>
      <c r="GL48" s="144"/>
      <c r="GM48" s="144"/>
      <c r="GN48" s="144"/>
      <c r="GO48" s="144"/>
      <c r="GP48" s="144"/>
      <c r="GQ48" s="144"/>
      <c r="GR48" s="144"/>
      <c r="GS48" s="144"/>
      <c r="GT48" s="144"/>
      <c r="GU48" s="144"/>
      <c r="GV48" s="144"/>
      <c r="GW48" s="144"/>
      <c r="GX48" s="144"/>
      <c r="GY48" s="144"/>
      <c r="GZ48" s="144"/>
      <c r="HA48" s="144"/>
      <c r="HB48" s="144"/>
      <c r="HC48" s="144"/>
      <c r="HD48" s="144"/>
      <c r="HE48" s="677" t="str">
        <f t="shared" si="26"/>
        <v/>
      </c>
      <c r="HF48" s="195"/>
      <c r="HG48" s="678" t="str">
        <f t="shared" si="27"/>
        <v/>
      </c>
      <c r="HH48" s="144"/>
      <c r="HI48" s="144"/>
      <c r="HJ48" s="144"/>
      <c r="HK48" s="144"/>
      <c r="HL48" s="144"/>
      <c r="HM48" s="144"/>
      <c r="HN48" s="144"/>
      <c r="HO48" s="144"/>
      <c r="HP48" s="144"/>
      <c r="HQ48" s="144"/>
      <c r="HR48" s="144"/>
      <c r="HS48" s="144"/>
      <c r="HT48" s="144"/>
      <c r="HU48" s="144"/>
      <c r="HV48" s="144"/>
      <c r="HW48" s="144"/>
      <c r="HX48" s="144"/>
      <c r="HY48" s="144"/>
      <c r="HZ48" s="144"/>
      <c r="IA48" s="144"/>
      <c r="IB48" s="144"/>
      <c r="IC48" s="144"/>
      <c r="ID48" s="144"/>
      <c r="IE48" s="677" t="str">
        <f t="shared" si="28"/>
        <v/>
      </c>
      <c r="IF48" s="195"/>
      <c r="IG48" s="678" t="str">
        <f t="shared" si="29"/>
        <v/>
      </c>
      <c r="IH48" s="144"/>
      <c r="II48" s="144"/>
      <c r="IJ48" s="144"/>
      <c r="IK48" s="144"/>
      <c r="IL48" s="144"/>
      <c r="IM48" s="144"/>
      <c r="IN48" s="144"/>
      <c r="IO48" s="144"/>
      <c r="IP48" s="144"/>
      <c r="IQ48" s="144"/>
      <c r="IR48" s="144"/>
      <c r="IS48" s="144"/>
      <c r="IT48" s="144"/>
      <c r="IU48" s="144"/>
      <c r="IV48" s="144"/>
      <c r="IW48" s="144"/>
      <c r="IX48" s="144"/>
      <c r="IY48" s="144"/>
      <c r="IZ48" s="144"/>
      <c r="JA48" s="144"/>
      <c r="JB48" s="144"/>
      <c r="JC48" s="144"/>
      <c r="JD48" s="144"/>
      <c r="JE48" s="1001" t="str">
        <f t="shared" si="30"/>
        <v/>
      </c>
      <c r="JF48" s="195"/>
      <c r="JG48" s="678" t="str">
        <f t="shared" si="31"/>
        <v/>
      </c>
      <c r="JH48" s="144"/>
      <c r="JI48" s="144"/>
      <c r="JJ48" s="144"/>
      <c r="JK48" s="144"/>
      <c r="JL48" s="144"/>
      <c r="JM48" s="144"/>
      <c r="JN48" s="144"/>
      <c r="JO48" s="144"/>
      <c r="JP48" s="144"/>
      <c r="JQ48" s="144"/>
      <c r="JR48" s="144"/>
      <c r="JS48" s="144"/>
      <c r="JT48" s="144"/>
      <c r="JU48" s="144"/>
      <c r="JV48" s="144"/>
      <c r="JW48" s="144"/>
      <c r="JX48" s="144"/>
      <c r="JY48" s="144"/>
      <c r="JZ48" s="144"/>
      <c r="KA48" s="144"/>
      <c r="KB48" s="144"/>
      <c r="KC48" s="144"/>
      <c r="KD48" s="144"/>
      <c r="KE48" s="1001" t="str">
        <f t="shared" si="32"/>
        <v/>
      </c>
    </row>
    <row r="49" spans="2:291">
      <c r="B49" s="310">
        <v>29</v>
      </c>
      <c r="C49" s="303"/>
      <c r="D49" s="675"/>
      <c r="E49" s="144"/>
      <c r="F49" s="144"/>
      <c r="G49" s="678" t="str">
        <f t="shared" si="11"/>
        <v/>
      </c>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677" t="str">
        <f t="shared" si="12"/>
        <v/>
      </c>
      <c r="AF49" s="195"/>
      <c r="AG49" s="678" t="str">
        <f t="shared" si="13"/>
        <v/>
      </c>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677" t="str">
        <f t="shared" si="14"/>
        <v/>
      </c>
      <c r="BF49" s="195"/>
      <c r="BG49" s="678" t="str">
        <f t="shared" si="15"/>
        <v/>
      </c>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677" t="str">
        <f t="shared" si="16"/>
        <v/>
      </c>
      <c r="CF49" s="195"/>
      <c r="CG49" s="678" t="str">
        <f t="shared" si="17"/>
        <v/>
      </c>
      <c r="CH49" s="144"/>
      <c r="CI49" s="144"/>
      <c r="CJ49" s="144"/>
      <c r="CK49" s="144"/>
      <c r="CL49" s="144"/>
      <c r="CM49" s="144"/>
      <c r="CN49" s="144"/>
      <c r="CO49" s="144"/>
      <c r="CP49" s="144"/>
      <c r="CQ49" s="144"/>
      <c r="CR49" s="144"/>
      <c r="CS49" s="144"/>
      <c r="CT49" s="144"/>
      <c r="CU49" s="144"/>
      <c r="CV49" s="144"/>
      <c r="CW49" s="144"/>
      <c r="CX49" s="144"/>
      <c r="CY49" s="144"/>
      <c r="CZ49" s="144"/>
      <c r="DA49" s="144"/>
      <c r="DB49" s="144"/>
      <c r="DC49" s="144"/>
      <c r="DD49" s="144"/>
      <c r="DE49" s="677" t="str">
        <f t="shared" si="18"/>
        <v/>
      </c>
      <c r="DF49" s="195"/>
      <c r="DG49" s="678" t="str">
        <f t="shared" si="19"/>
        <v/>
      </c>
      <c r="DH49" s="144"/>
      <c r="DI49" s="144"/>
      <c r="DJ49" s="144"/>
      <c r="DK49" s="144"/>
      <c r="DL49" s="144"/>
      <c r="DM49" s="144"/>
      <c r="DN49" s="144"/>
      <c r="DO49" s="144"/>
      <c r="DP49" s="144"/>
      <c r="DQ49" s="144"/>
      <c r="DR49" s="144"/>
      <c r="DS49" s="144"/>
      <c r="DT49" s="144"/>
      <c r="DU49" s="144"/>
      <c r="DV49" s="144"/>
      <c r="DW49" s="144"/>
      <c r="DX49" s="144"/>
      <c r="DY49" s="144"/>
      <c r="DZ49" s="144"/>
      <c r="EA49" s="144"/>
      <c r="EB49" s="144"/>
      <c r="EC49" s="144"/>
      <c r="ED49" s="144"/>
      <c r="EE49" s="677" t="str">
        <f t="shared" si="20"/>
        <v/>
      </c>
      <c r="EF49" s="195"/>
      <c r="EG49" s="678" t="str">
        <f t="shared" si="21"/>
        <v/>
      </c>
      <c r="EH49" s="144"/>
      <c r="EI49" s="144"/>
      <c r="EJ49" s="144"/>
      <c r="EK49" s="144"/>
      <c r="EL49" s="144"/>
      <c r="EM49" s="144"/>
      <c r="EN49" s="144"/>
      <c r="EO49" s="144"/>
      <c r="EP49" s="144"/>
      <c r="EQ49" s="144"/>
      <c r="ER49" s="144"/>
      <c r="ES49" s="144"/>
      <c r="ET49" s="144"/>
      <c r="EU49" s="144"/>
      <c r="EV49" s="144"/>
      <c r="EW49" s="144"/>
      <c r="EX49" s="144"/>
      <c r="EY49" s="144"/>
      <c r="EZ49" s="144"/>
      <c r="FA49" s="144"/>
      <c r="FB49" s="144"/>
      <c r="FC49" s="144"/>
      <c r="FD49" s="144"/>
      <c r="FE49" s="677" t="str">
        <f t="shared" si="22"/>
        <v/>
      </c>
      <c r="FF49" s="195"/>
      <c r="FG49" s="678" t="str">
        <f t="shared" si="23"/>
        <v/>
      </c>
      <c r="FH49" s="144"/>
      <c r="FI49" s="144"/>
      <c r="FJ49" s="144"/>
      <c r="FK49" s="144"/>
      <c r="FL49" s="144"/>
      <c r="FM49" s="144"/>
      <c r="FN49" s="144"/>
      <c r="FO49" s="144"/>
      <c r="FP49" s="144"/>
      <c r="FQ49" s="144"/>
      <c r="FR49" s="144"/>
      <c r="FS49" s="144"/>
      <c r="FT49" s="144"/>
      <c r="FU49" s="144"/>
      <c r="FV49" s="144"/>
      <c r="FW49" s="144"/>
      <c r="FX49" s="144"/>
      <c r="FY49" s="144"/>
      <c r="FZ49" s="144"/>
      <c r="GA49" s="144"/>
      <c r="GB49" s="144"/>
      <c r="GC49" s="144"/>
      <c r="GD49" s="144"/>
      <c r="GE49" s="677" t="str">
        <f t="shared" si="24"/>
        <v/>
      </c>
      <c r="GF49" s="195"/>
      <c r="GG49" s="678" t="str">
        <f t="shared" si="25"/>
        <v/>
      </c>
      <c r="GH49" s="144"/>
      <c r="GI49" s="144"/>
      <c r="GJ49" s="144"/>
      <c r="GK49" s="144"/>
      <c r="GL49" s="144"/>
      <c r="GM49" s="144"/>
      <c r="GN49" s="144"/>
      <c r="GO49" s="144"/>
      <c r="GP49" s="144"/>
      <c r="GQ49" s="144"/>
      <c r="GR49" s="144"/>
      <c r="GS49" s="144"/>
      <c r="GT49" s="144"/>
      <c r="GU49" s="144"/>
      <c r="GV49" s="144"/>
      <c r="GW49" s="144"/>
      <c r="GX49" s="144"/>
      <c r="GY49" s="144"/>
      <c r="GZ49" s="144"/>
      <c r="HA49" s="144"/>
      <c r="HB49" s="144"/>
      <c r="HC49" s="144"/>
      <c r="HD49" s="144"/>
      <c r="HE49" s="677" t="str">
        <f t="shared" si="26"/>
        <v/>
      </c>
      <c r="HF49" s="195"/>
      <c r="HG49" s="678" t="str">
        <f t="shared" si="27"/>
        <v/>
      </c>
      <c r="HH49" s="144"/>
      <c r="HI49" s="144"/>
      <c r="HJ49" s="144"/>
      <c r="HK49" s="144"/>
      <c r="HL49" s="144"/>
      <c r="HM49" s="144"/>
      <c r="HN49" s="144"/>
      <c r="HO49" s="144"/>
      <c r="HP49" s="144"/>
      <c r="HQ49" s="144"/>
      <c r="HR49" s="144"/>
      <c r="HS49" s="144"/>
      <c r="HT49" s="144"/>
      <c r="HU49" s="144"/>
      <c r="HV49" s="144"/>
      <c r="HW49" s="144"/>
      <c r="HX49" s="144"/>
      <c r="HY49" s="144"/>
      <c r="HZ49" s="144"/>
      <c r="IA49" s="144"/>
      <c r="IB49" s="144"/>
      <c r="IC49" s="144"/>
      <c r="ID49" s="144"/>
      <c r="IE49" s="677" t="str">
        <f t="shared" si="28"/>
        <v/>
      </c>
      <c r="IF49" s="195"/>
      <c r="IG49" s="678" t="str">
        <f t="shared" si="29"/>
        <v/>
      </c>
      <c r="IH49" s="144"/>
      <c r="II49" s="144"/>
      <c r="IJ49" s="144"/>
      <c r="IK49" s="144"/>
      <c r="IL49" s="144"/>
      <c r="IM49" s="144"/>
      <c r="IN49" s="144"/>
      <c r="IO49" s="144"/>
      <c r="IP49" s="144"/>
      <c r="IQ49" s="144"/>
      <c r="IR49" s="144"/>
      <c r="IS49" s="144"/>
      <c r="IT49" s="144"/>
      <c r="IU49" s="144"/>
      <c r="IV49" s="144"/>
      <c r="IW49" s="144"/>
      <c r="IX49" s="144"/>
      <c r="IY49" s="144"/>
      <c r="IZ49" s="144"/>
      <c r="JA49" s="144"/>
      <c r="JB49" s="144"/>
      <c r="JC49" s="144"/>
      <c r="JD49" s="144"/>
      <c r="JE49" s="1001" t="str">
        <f t="shared" si="30"/>
        <v/>
      </c>
      <c r="JF49" s="195"/>
      <c r="JG49" s="678" t="str">
        <f t="shared" si="31"/>
        <v/>
      </c>
      <c r="JH49" s="144"/>
      <c r="JI49" s="144"/>
      <c r="JJ49" s="144"/>
      <c r="JK49" s="144"/>
      <c r="JL49" s="144"/>
      <c r="JM49" s="144"/>
      <c r="JN49" s="144"/>
      <c r="JO49" s="144"/>
      <c r="JP49" s="144"/>
      <c r="JQ49" s="144"/>
      <c r="JR49" s="144"/>
      <c r="JS49" s="144"/>
      <c r="JT49" s="144"/>
      <c r="JU49" s="144"/>
      <c r="JV49" s="144"/>
      <c r="JW49" s="144"/>
      <c r="JX49" s="144"/>
      <c r="JY49" s="144"/>
      <c r="JZ49" s="144"/>
      <c r="KA49" s="144"/>
      <c r="KB49" s="144"/>
      <c r="KC49" s="144"/>
      <c r="KD49" s="144"/>
      <c r="KE49" s="1001" t="str">
        <f t="shared" si="32"/>
        <v/>
      </c>
    </row>
    <row r="50" spans="2:291">
      <c r="B50" s="310">
        <v>30</v>
      </c>
      <c r="C50" s="303"/>
      <c r="D50" s="675"/>
      <c r="E50" s="144"/>
      <c r="F50" s="144"/>
      <c r="G50" s="678" t="str">
        <f t="shared" si="11"/>
        <v/>
      </c>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677" t="str">
        <f t="shared" si="12"/>
        <v/>
      </c>
      <c r="AF50" s="195"/>
      <c r="AG50" s="678" t="str">
        <f t="shared" si="13"/>
        <v/>
      </c>
      <c r="AH50" s="144"/>
      <c r="AI50" s="144"/>
      <c r="AJ50" s="144"/>
      <c r="AK50" s="144"/>
      <c r="AL50" s="144"/>
      <c r="AM50" s="144"/>
      <c r="AN50" s="144"/>
      <c r="AO50" s="144"/>
      <c r="AP50" s="144"/>
      <c r="AQ50" s="144"/>
      <c r="AR50" s="144"/>
      <c r="AS50" s="144"/>
      <c r="AT50" s="144"/>
      <c r="AU50" s="144"/>
      <c r="AV50" s="144"/>
      <c r="AW50" s="144"/>
      <c r="AX50" s="144"/>
      <c r="AY50" s="144"/>
      <c r="AZ50" s="144"/>
      <c r="BA50" s="144"/>
      <c r="BB50" s="144"/>
      <c r="BC50" s="144"/>
      <c r="BD50" s="144"/>
      <c r="BE50" s="677" t="str">
        <f t="shared" si="14"/>
        <v/>
      </c>
      <c r="BF50" s="195"/>
      <c r="BG50" s="678" t="str">
        <f t="shared" si="15"/>
        <v/>
      </c>
      <c r="BH50" s="144"/>
      <c r="BI50" s="144"/>
      <c r="BJ50" s="144"/>
      <c r="BK50" s="144"/>
      <c r="BL50" s="144"/>
      <c r="BM50" s="144"/>
      <c r="BN50" s="144"/>
      <c r="BO50" s="144"/>
      <c r="BP50" s="144"/>
      <c r="BQ50" s="144"/>
      <c r="BR50" s="144"/>
      <c r="BS50" s="144"/>
      <c r="BT50" s="144"/>
      <c r="BU50" s="144"/>
      <c r="BV50" s="144"/>
      <c r="BW50" s="144"/>
      <c r="BX50" s="144"/>
      <c r="BY50" s="144"/>
      <c r="BZ50" s="144"/>
      <c r="CA50" s="144"/>
      <c r="CB50" s="144"/>
      <c r="CC50" s="144"/>
      <c r="CD50" s="144"/>
      <c r="CE50" s="677" t="str">
        <f t="shared" si="16"/>
        <v/>
      </c>
      <c r="CF50" s="195"/>
      <c r="CG50" s="678" t="str">
        <f t="shared" si="17"/>
        <v/>
      </c>
      <c r="CH50" s="144"/>
      <c r="CI50" s="144"/>
      <c r="CJ50" s="144"/>
      <c r="CK50" s="144"/>
      <c r="CL50" s="144"/>
      <c r="CM50" s="144"/>
      <c r="CN50" s="144"/>
      <c r="CO50" s="144"/>
      <c r="CP50" s="144"/>
      <c r="CQ50" s="144"/>
      <c r="CR50" s="144"/>
      <c r="CS50" s="144"/>
      <c r="CT50" s="144"/>
      <c r="CU50" s="144"/>
      <c r="CV50" s="144"/>
      <c r="CW50" s="144"/>
      <c r="CX50" s="144"/>
      <c r="CY50" s="144"/>
      <c r="CZ50" s="144"/>
      <c r="DA50" s="144"/>
      <c r="DB50" s="144"/>
      <c r="DC50" s="144"/>
      <c r="DD50" s="144"/>
      <c r="DE50" s="677" t="str">
        <f t="shared" si="18"/>
        <v/>
      </c>
      <c r="DF50" s="195"/>
      <c r="DG50" s="678" t="str">
        <f t="shared" si="19"/>
        <v/>
      </c>
      <c r="DH50" s="144"/>
      <c r="DI50" s="144"/>
      <c r="DJ50" s="144"/>
      <c r="DK50" s="144"/>
      <c r="DL50" s="144"/>
      <c r="DM50" s="144"/>
      <c r="DN50" s="144"/>
      <c r="DO50" s="144"/>
      <c r="DP50" s="144"/>
      <c r="DQ50" s="144"/>
      <c r="DR50" s="144"/>
      <c r="DS50" s="144"/>
      <c r="DT50" s="144"/>
      <c r="DU50" s="144"/>
      <c r="DV50" s="144"/>
      <c r="DW50" s="144"/>
      <c r="DX50" s="144"/>
      <c r="DY50" s="144"/>
      <c r="DZ50" s="144"/>
      <c r="EA50" s="144"/>
      <c r="EB50" s="144"/>
      <c r="EC50" s="144"/>
      <c r="ED50" s="144"/>
      <c r="EE50" s="677" t="str">
        <f t="shared" si="20"/>
        <v/>
      </c>
      <c r="EF50" s="195"/>
      <c r="EG50" s="678" t="str">
        <f t="shared" si="21"/>
        <v/>
      </c>
      <c r="EH50" s="144"/>
      <c r="EI50" s="144"/>
      <c r="EJ50" s="144"/>
      <c r="EK50" s="144"/>
      <c r="EL50" s="144"/>
      <c r="EM50" s="144"/>
      <c r="EN50" s="144"/>
      <c r="EO50" s="144"/>
      <c r="EP50" s="144"/>
      <c r="EQ50" s="144"/>
      <c r="ER50" s="144"/>
      <c r="ES50" s="144"/>
      <c r="ET50" s="144"/>
      <c r="EU50" s="144"/>
      <c r="EV50" s="144"/>
      <c r="EW50" s="144"/>
      <c r="EX50" s="144"/>
      <c r="EY50" s="144"/>
      <c r="EZ50" s="144"/>
      <c r="FA50" s="144"/>
      <c r="FB50" s="144"/>
      <c r="FC50" s="144"/>
      <c r="FD50" s="144"/>
      <c r="FE50" s="677" t="str">
        <f t="shared" si="22"/>
        <v/>
      </c>
      <c r="FF50" s="195"/>
      <c r="FG50" s="678" t="str">
        <f t="shared" si="23"/>
        <v/>
      </c>
      <c r="FH50" s="144"/>
      <c r="FI50" s="144"/>
      <c r="FJ50" s="144"/>
      <c r="FK50" s="144"/>
      <c r="FL50" s="144"/>
      <c r="FM50" s="144"/>
      <c r="FN50" s="144"/>
      <c r="FO50" s="144"/>
      <c r="FP50" s="144"/>
      <c r="FQ50" s="144"/>
      <c r="FR50" s="144"/>
      <c r="FS50" s="144"/>
      <c r="FT50" s="144"/>
      <c r="FU50" s="144"/>
      <c r="FV50" s="144"/>
      <c r="FW50" s="144"/>
      <c r="FX50" s="144"/>
      <c r="FY50" s="144"/>
      <c r="FZ50" s="144"/>
      <c r="GA50" s="144"/>
      <c r="GB50" s="144"/>
      <c r="GC50" s="144"/>
      <c r="GD50" s="144"/>
      <c r="GE50" s="677" t="str">
        <f t="shared" si="24"/>
        <v/>
      </c>
      <c r="GF50" s="195"/>
      <c r="GG50" s="678" t="str">
        <f t="shared" si="25"/>
        <v/>
      </c>
      <c r="GH50" s="144"/>
      <c r="GI50" s="144"/>
      <c r="GJ50" s="144"/>
      <c r="GK50" s="144"/>
      <c r="GL50" s="144"/>
      <c r="GM50" s="144"/>
      <c r="GN50" s="144"/>
      <c r="GO50" s="144"/>
      <c r="GP50" s="144"/>
      <c r="GQ50" s="144"/>
      <c r="GR50" s="144"/>
      <c r="GS50" s="144"/>
      <c r="GT50" s="144"/>
      <c r="GU50" s="144"/>
      <c r="GV50" s="144"/>
      <c r="GW50" s="144"/>
      <c r="GX50" s="144"/>
      <c r="GY50" s="144"/>
      <c r="GZ50" s="144"/>
      <c r="HA50" s="144"/>
      <c r="HB50" s="144"/>
      <c r="HC50" s="144"/>
      <c r="HD50" s="144"/>
      <c r="HE50" s="677" t="str">
        <f t="shared" si="26"/>
        <v/>
      </c>
      <c r="HF50" s="195"/>
      <c r="HG50" s="678" t="str">
        <f t="shared" si="27"/>
        <v/>
      </c>
      <c r="HH50" s="144"/>
      <c r="HI50" s="144"/>
      <c r="HJ50" s="144"/>
      <c r="HK50" s="144"/>
      <c r="HL50" s="144"/>
      <c r="HM50" s="144"/>
      <c r="HN50" s="144"/>
      <c r="HO50" s="144"/>
      <c r="HP50" s="144"/>
      <c r="HQ50" s="144"/>
      <c r="HR50" s="144"/>
      <c r="HS50" s="144"/>
      <c r="HT50" s="144"/>
      <c r="HU50" s="144"/>
      <c r="HV50" s="144"/>
      <c r="HW50" s="144"/>
      <c r="HX50" s="144"/>
      <c r="HY50" s="144"/>
      <c r="HZ50" s="144"/>
      <c r="IA50" s="144"/>
      <c r="IB50" s="144"/>
      <c r="IC50" s="144"/>
      <c r="ID50" s="144"/>
      <c r="IE50" s="677" t="str">
        <f t="shared" si="28"/>
        <v/>
      </c>
      <c r="IF50" s="195"/>
      <c r="IG50" s="678" t="str">
        <f t="shared" si="29"/>
        <v/>
      </c>
      <c r="IH50" s="144"/>
      <c r="II50" s="144"/>
      <c r="IJ50" s="144"/>
      <c r="IK50" s="144"/>
      <c r="IL50" s="144"/>
      <c r="IM50" s="144"/>
      <c r="IN50" s="144"/>
      <c r="IO50" s="144"/>
      <c r="IP50" s="144"/>
      <c r="IQ50" s="144"/>
      <c r="IR50" s="144"/>
      <c r="IS50" s="144"/>
      <c r="IT50" s="144"/>
      <c r="IU50" s="144"/>
      <c r="IV50" s="144"/>
      <c r="IW50" s="144"/>
      <c r="IX50" s="144"/>
      <c r="IY50" s="144"/>
      <c r="IZ50" s="144"/>
      <c r="JA50" s="144"/>
      <c r="JB50" s="144"/>
      <c r="JC50" s="144"/>
      <c r="JD50" s="144"/>
      <c r="JE50" s="1001" t="str">
        <f t="shared" si="30"/>
        <v/>
      </c>
      <c r="JF50" s="195"/>
      <c r="JG50" s="678" t="str">
        <f t="shared" si="31"/>
        <v/>
      </c>
      <c r="JH50" s="144"/>
      <c r="JI50" s="144"/>
      <c r="JJ50" s="144"/>
      <c r="JK50" s="144"/>
      <c r="JL50" s="144"/>
      <c r="JM50" s="144"/>
      <c r="JN50" s="144"/>
      <c r="JO50" s="144"/>
      <c r="JP50" s="144"/>
      <c r="JQ50" s="144"/>
      <c r="JR50" s="144"/>
      <c r="JS50" s="144"/>
      <c r="JT50" s="144"/>
      <c r="JU50" s="144"/>
      <c r="JV50" s="144"/>
      <c r="JW50" s="144"/>
      <c r="JX50" s="144"/>
      <c r="JY50" s="144"/>
      <c r="JZ50" s="144"/>
      <c r="KA50" s="144"/>
      <c r="KB50" s="144"/>
      <c r="KC50" s="144"/>
      <c r="KD50" s="144"/>
      <c r="KE50" s="1001" t="str">
        <f t="shared" si="32"/>
        <v/>
      </c>
    </row>
    <row r="51" spans="2:291">
      <c r="B51" s="310">
        <v>31</v>
      </c>
      <c r="C51" s="303"/>
      <c r="D51" s="675"/>
      <c r="E51" s="144"/>
      <c r="F51" s="144"/>
      <c r="G51" s="678" t="str">
        <f t="shared" si="11"/>
        <v/>
      </c>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677" t="str">
        <f t="shared" si="12"/>
        <v/>
      </c>
      <c r="AF51" s="195"/>
      <c r="AG51" s="678" t="str">
        <f t="shared" si="13"/>
        <v/>
      </c>
      <c r="AH51" s="144"/>
      <c r="AI51" s="144"/>
      <c r="AJ51" s="144"/>
      <c r="AK51" s="144"/>
      <c r="AL51" s="144"/>
      <c r="AM51" s="144"/>
      <c r="AN51" s="144"/>
      <c r="AO51" s="144"/>
      <c r="AP51" s="144"/>
      <c r="AQ51" s="144"/>
      <c r="AR51" s="144"/>
      <c r="AS51" s="144"/>
      <c r="AT51" s="144"/>
      <c r="AU51" s="144"/>
      <c r="AV51" s="144"/>
      <c r="AW51" s="144"/>
      <c r="AX51" s="144"/>
      <c r="AY51" s="144"/>
      <c r="AZ51" s="144"/>
      <c r="BA51" s="144"/>
      <c r="BB51" s="144"/>
      <c r="BC51" s="144"/>
      <c r="BD51" s="144"/>
      <c r="BE51" s="677" t="str">
        <f t="shared" si="14"/>
        <v/>
      </c>
      <c r="BF51" s="195"/>
      <c r="BG51" s="678" t="str">
        <f t="shared" si="15"/>
        <v/>
      </c>
      <c r="BH51" s="144"/>
      <c r="BI51" s="144"/>
      <c r="BJ51" s="144"/>
      <c r="BK51" s="144"/>
      <c r="BL51" s="144"/>
      <c r="BM51" s="144"/>
      <c r="BN51" s="144"/>
      <c r="BO51" s="144"/>
      <c r="BP51" s="144"/>
      <c r="BQ51" s="144"/>
      <c r="BR51" s="144"/>
      <c r="BS51" s="144"/>
      <c r="BT51" s="144"/>
      <c r="BU51" s="144"/>
      <c r="BV51" s="144"/>
      <c r="BW51" s="144"/>
      <c r="BX51" s="144"/>
      <c r="BY51" s="144"/>
      <c r="BZ51" s="144"/>
      <c r="CA51" s="144"/>
      <c r="CB51" s="144"/>
      <c r="CC51" s="144"/>
      <c r="CD51" s="144"/>
      <c r="CE51" s="677" t="str">
        <f t="shared" si="16"/>
        <v/>
      </c>
      <c r="CF51" s="195"/>
      <c r="CG51" s="678" t="str">
        <f t="shared" si="17"/>
        <v/>
      </c>
      <c r="CH51" s="144"/>
      <c r="CI51" s="144"/>
      <c r="CJ51" s="144"/>
      <c r="CK51" s="144"/>
      <c r="CL51" s="144"/>
      <c r="CM51" s="144"/>
      <c r="CN51" s="144"/>
      <c r="CO51" s="144"/>
      <c r="CP51" s="144"/>
      <c r="CQ51" s="144"/>
      <c r="CR51" s="144"/>
      <c r="CS51" s="144"/>
      <c r="CT51" s="144"/>
      <c r="CU51" s="144"/>
      <c r="CV51" s="144"/>
      <c r="CW51" s="144"/>
      <c r="CX51" s="144"/>
      <c r="CY51" s="144"/>
      <c r="CZ51" s="144"/>
      <c r="DA51" s="144"/>
      <c r="DB51" s="144"/>
      <c r="DC51" s="144"/>
      <c r="DD51" s="144"/>
      <c r="DE51" s="677" t="str">
        <f t="shared" si="18"/>
        <v/>
      </c>
      <c r="DF51" s="195"/>
      <c r="DG51" s="678" t="str">
        <f t="shared" si="19"/>
        <v/>
      </c>
      <c r="DH51" s="144"/>
      <c r="DI51" s="144"/>
      <c r="DJ51" s="144"/>
      <c r="DK51" s="144"/>
      <c r="DL51" s="144"/>
      <c r="DM51" s="144"/>
      <c r="DN51" s="144"/>
      <c r="DO51" s="144"/>
      <c r="DP51" s="144"/>
      <c r="DQ51" s="144"/>
      <c r="DR51" s="144"/>
      <c r="DS51" s="144"/>
      <c r="DT51" s="144"/>
      <c r="DU51" s="144"/>
      <c r="DV51" s="144"/>
      <c r="DW51" s="144"/>
      <c r="DX51" s="144"/>
      <c r="DY51" s="144"/>
      <c r="DZ51" s="144"/>
      <c r="EA51" s="144"/>
      <c r="EB51" s="144"/>
      <c r="EC51" s="144"/>
      <c r="ED51" s="144"/>
      <c r="EE51" s="677" t="str">
        <f t="shared" si="20"/>
        <v/>
      </c>
      <c r="EF51" s="195"/>
      <c r="EG51" s="678" t="str">
        <f t="shared" si="21"/>
        <v/>
      </c>
      <c r="EH51" s="144"/>
      <c r="EI51" s="144"/>
      <c r="EJ51" s="144"/>
      <c r="EK51" s="144"/>
      <c r="EL51" s="144"/>
      <c r="EM51" s="144"/>
      <c r="EN51" s="144"/>
      <c r="EO51" s="144"/>
      <c r="EP51" s="144"/>
      <c r="EQ51" s="144"/>
      <c r="ER51" s="144"/>
      <c r="ES51" s="144"/>
      <c r="ET51" s="144"/>
      <c r="EU51" s="144"/>
      <c r="EV51" s="144"/>
      <c r="EW51" s="144"/>
      <c r="EX51" s="144"/>
      <c r="EY51" s="144"/>
      <c r="EZ51" s="144"/>
      <c r="FA51" s="144"/>
      <c r="FB51" s="144"/>
      <c r="FC51" s="144"/>
      <c r="FD51" s="144"/>
      <c r="FE51" s="677" t="str">
        <f t="shared" si="22"/>
        <v/>
      </c>
      <c r="FF51" s="195"/>
      <c r="FG51" s="678" t="str">
        <f t="shared" si="23"/>
        <v/>
      </c>
      <c r="FH51" s="144"/>
      <c r="FI51" s="144"/>
      <c r="FJ51" s="144"/>
      <c r="FK51" s="144"/>
      <c r="FL51" s="144"/>
      <c r="FM51" s="144"/>
      <c r="FN51" s="144"/>
      <c r="FO51" s="144"/>
      <c r="FP51" s="144"/>
      <c r="FQ51" s="144"/>
      <c r="FR51" s="144"/>
      <c r="FS51" s="144"/>
      <c r="FT51" s="144"/>
      <c r="FU51" s="144"/>
      <c r="FV51" s="144"/>
      <c r="FW51" s="144"/>
      <c r="FX51" s="144"/>
      <c r="FY51" s="144"/>
      <c r="FZ51" s="144"/>
      <c r="GA51" s="144"/>
      <c r="GB51" s="144"/>
      <c r="GC51" s="144"/>
      <c r="GD51" s="144"/>
      <c r="GE51" s="677" t="str">
        <f t="shared" si="24"/>
        <v/>
      </c>
      <c r="GF51" s="195"/>
      <c r="GG51" s="678" t="str">
        <f t="shared" si="25"/>
        <v/>
      </c>
      <c r="GH51" s="144"/>
      <c r="GI51" s="144"/>
      <c r="GJ51" s="144"/>
      <c r="GK51" s="144"/>
      <c r="GL51" s="144"/>
      <c r="GM51" s="144"/>
      <c r="GN51" s="144"/>
      <c r="GO51" s="144"/>
      <c r="GP51" s="144"/>
      <c r="GQ51" s="144"/>
      <c r="GR51" s="144"/>
      <c r="GS51" s="144"/>
      <c r="GT51" s="144"/>
      <c r="GU51" s="144"/>
      <c r="GV51" s="144"/>
      <c r="GW51" s="144"/>
      <c r="GX51" s="144"/>
      <c r="GY51" s="144"/>
      <c r="GZ51" s="144"/>
      <c r="HA51" s="144"/>
      <c r="HB51" s="144"/>
      <c r="HC51" s="144"/>
      <c r="HD51" s="144"/>
      <c r="HE51" s="677" t="str">
        <f t="shared" si="26"/>
        <v/>
      </c>
      <c r="HF51" s="195"/>
      <c r="HG51" s="678" t="str">
        <f t="shared" si="27"/>
        <v/>
      </c>
      <c r="HH51" s="144"/>
      <c r="HI51" s="144"/>
      <c r="HJ51" s="144"/>
      <c r="HK51" s="144"/>
      <c r="HL51" s="144"/>
      <c r="HM51" s="144"/>
      <c r="HN51" s="144"/>
      <c r="HO51" s="144"/>
      <c r="HP51" s="144"/>
      <c r="HQ51" s="144"/>
      <c r="HR51" s="144"/>
      <c r="HS51" s="144"/>
      <c r="HT51" s="144"/>
      <c r="HU51" s="144"/>
      <c r="HV51" s="144"/>
      <c r="HW51" s="144"/>
      <c r="HX51" s="144"/>
      <c r="HY51" s="144"/>
      <c r="HZ51" s="144"/>
      <c r="IA51" s="144"/>
      <c r="IB51" s="144"/>
      <c r="IC51" s="144"/>
      <c r="ID51" s="144"/>
      <c r="IE51" s="677" t="str">
        <f t="shared" si="28"/>
        <v/>
      </c>
      <c r="IF51" s="195"/>
      <c r="IG51" s="678" t="str">
        <f t="shared" si="29"/>
        <v/>
      </c>
      <c r="IH51" s="144"/>
      <c r="II51" s="144"/>
      <c r="IJ51" s="144"/>
      <c r="IK51" s="144"/>
      <c r="IL51" s="144"/>
      <c r="IM51" s="144"/>
      <c r="IN51" s="144"/>
      <c r="IO51" s="144"/>
      <c r="IP51" s="144"/>
      <c r="IQ51" s="144"/>
      <c r="IR51" s="144"/>
      <c r="IS51" s="144"/>
      <c r="IT51" s="144"/>
      <c r="IU51" s="144"/>
      <c r="IV51" s="144"/>
      <c r="IW51" s="144"/>
      <c r="IX51" s="144"/>
      <c r="IY51" s="144"/>
      <c r="IZ51" s="144"/>
      <c r="JA51" s="144"/>
      <c r="JB51" s="144"/>
      <c r="JC51" s="144"/>
      <c r="JD51" s="144"/>
      <c r="JE51" s="1001" t="str">
        <f t="shared" si="30"/>
        <v/>
      </c>
      <c r="JF51" s="195"/>
      <c r="JG51" s="678" t="str">
        <f t="shared" si="31"/>
        <v/>
      </c>
      <c r="JH51" s="144"/>
      <c r="JI51" s="144"/>
      <c r="JJ51" s="144"/>
      <c r="JK51" s="144"/>
      <c r="JL51" s="144"/>
      <c r="JM51" s="144"/>
      <c r="JN51" s="144"/>
      <c r="JO51" s="144"/>
      <c r="JP51" s="144"/>
      <c r="JQ51" s="144"/>
      <c r="JR51" s="144"/>
      <c r="JS51" s="144"/>
      <c r="JT51" s="144"/>
      <c r="JU51" s="144"/>
      <c r="JV51" s="144"/>
      <c r="JW51" s="144"/>
      <c r="JX51" s="144"/>
      <c r="JY51" s="144"/>
      <c r="JZ51" s="144"/>
      <c r="KA51" s="144"/>
      <c r="KB51" s="144"/>
      <c r="KC51" s="144"/>
      <c r="KD51" s="144"/>
      <c r="KE51" s="1001" t="str">
        <f t="shared" si="32"/>
        <v/>
      </c>
    </row>
    <row r="52" spans="2:291" ht="15" customHeight="1">
      <c r="B52" s="310">
        <v>32</v>
      </c>
      <c r="C52" s="303"/>
      <c r="D52" s="675"/>
      <c r="E52" s="144"/>
      <c r="F52" s="144"/>
      <c r="G52" s="678" t="str">
        <f t="shared" si="11"/>
        <v/>
      </c>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677" t="str">
        <f t="shared" si="12"/>
        <v/>
      </c>
      <c r="AF52" s="195"/>
      <c r="AG52" s="678" t="str">
        <f t="shared" si="13"/>
        <v/>
      </c>
      <c r="AH52" s="144"/>
      <c r="AI52" s="144"/>
      <c r="AJ52" s="144"/>
      <c r="AK52" s="144"/>
      <c r="AL52" s="144"/>
      <c r="AM52" s="144"/>
      <c r="AN52" s="144"/>
      <c r="AO52" s="144"/>
      <c r="AP52" s="144"/>
      <c r="AQ52" s="144"/>
      <c r="AR52" s="144"/>
      <c r="AS52" s="144"/>
      <c r="AT52" s="144"/>
      <c r="AU52" s="144"/>
      <c r="AV52" s="144"/>
      <c r="AW52" s="144"/>
      <c r="AX52" s="144"/>
      <c r="AY52" s="144"/>
      <c r="AZ52" s="144"/>
      <c r="BA52" s="144"/>
      <c r="BB52" s="144"/>
      <c r="BC52" s="144"/>
      <c r="BD52" s="144"/>
      <c r="BE52" s="677" t="str">
        <f t="shared" si="14"/>
        <v/>
      </c>
      <c r="BF52" s="195"/>
      <c r="BG52" s="678" t="str">
        <f t="shared" si="15"/>
        <v/>
      </c>
      <c r="BH52" s="144"/>
      <c r="BI52" s="144"/>
      <c r="BJ52" s="144"/>
      <c r="BK52" s="144"/>
      <c r="BL52" s="144"/>
      <c r="BM52" s="144"/>
      <c r="BN52" s="144"/>
      <c r="BO52" s="144"/>
      <c r="BP52" s="144"/>
      <c r="BQ52" s="144"/>
      <c r="BR52" s="144"/>
      <c r="BS52" s="144"/>
      <c r="BT52" s="144"/>
      <c r="BU52" s="144"/>
      <c r="BV52" s="144"/>
      <c r="BW52" s="144"/>
      <c r="BX52" s="144"/>
      <c r="BY52" s="144"/>
      <c r="BZ52" s="144"/>
      <c r="CA52" s="144"/>
      <c r="CB52" s="144"/>
      <c r="CC52" s="144"/>
      <c r="CD52" s="144"/>
      <c r="CE52" s="677" t="str">
        <f t="shared" si="16"/>
        <v/>
      </c>
      <c r="CF52" s="195"/>
      <c r="CG52" s="678" t="str">
        <f t="shared" si="17"/>
        <v/>
      </c>
      <c r="CH52" s="144"/>
      <c r="CI52" s="144"/>
      <c r="CJ52" s="144"/>
      <c r="CK52" s="144"/>
      <c r="CL52" s="144"/>
      <c r="CM52" s="144"/>
      <c r="CN52" s="144"/>
      <c r="CO52" s="144"/>
      <c r="CP52" s="144"/>
      <c r="CQ52" s="144"/>
      <c r="CR52" s="144"/>
      <c r="CS52" s="144"/>
      <c r="CT52" s="144"/>
      <c r="CU52" s="144"/>
      <c r="CV52" s="144"/>
      <c r="CW52" s="144"/>
      <c r="CX52" s="144"/>
      <c r="CY52" s="144"/>
      <c r="CZ52" s="144"/>
      <c r="DA52" s="144"/>
      <c r="DB52" s="144"/>
      <c r="DC52" s="144"/>
      <c r="DD52" s="144"/>
      <c r="DE52" s="677" t="str">
        <f t="shared" si="18"/>
        <v/>
      </c>
      <c r="DF52" s="195"/>
      <c r="DG52" s="678" t="str">
        <f t="shared" si="19"/>
        <v/>
      </c>
      <c r="DH52" s="144"/>
      <c r="DI52" s="144"/>
      <c r="DJ52" s="144"/>
      <c r="DK52" s="144"/>
      <c r="DL52" s="144"/>
      <c r="DM52" s="144"/>
      <c r="DN52" s="144"/>
      <c r="DO52" s="144"/>
      <c r="DP52" s="144"/>
      <c r="DQ52" s="144"/>
      <c r="DR52" s="144"/>
      <c r="DS52" s="144"/>
      <c r="DT52" s="144"/>
      <c r="DU52" s="144"/>
      <c r="DV52" s="144"/>
      <c r="DW52" s="144"/>
      <c r="DX52" s="144"/>
      <c r="DY52" s="144"/>
      <c r="DZ52" s="144"/>
      <c r="EA52" s="144"/>
      <c r="EB52" s="144"/>
      <c r="EC52" s="144"/>
      <c r="ED52" s="144"/>
      <c r="EE52" s="677" t="str">
        <f t="shared" si="20"/>
        <v/>
      </c>
      <c r="EF52" s="195"/>
      <c r="EG52" s="678" t="str">
        <f t="shared" si="21"/>
        <v/>
      </c>
      <c r="EH52" s="144"/>
      <c r="EI52" s="144"/>
      <c r="EJ52" s="144"/>
      <c r="EK52" s="144"/>
      <c r="EL52" s="144"/>
      <c r="EM52" s="144"/>
      <c r="EN52" s="144"/>
      <c r="EO52" s="144"/>
      <c r="EP52" s="144"/>
      <c r="EQ52" s="144"/>
      <c r="ER52" s="144"/>
      <c r="ES52" s="144"/>
      <c r="ET52" s="144"/>
      <c r="EU52" s="144"/>
      <c r="EV52" s="144"/>
      <c r="EW52" s="144"/>
      <c r="EX52" s="144"/>
      <c r="EY52" s="144"/>
      <c r="EZ52" s="144"/>
      <c r="FA52" s="144"/>
      <c r="FB52" s="144"/>
      <c r="FC52" s="144"/>
      <c r="FD52" s="144"/>
      <c r="FE52" s="677" t="str">
        <f t="shared" si="22"/>
        <v/>
      </c>
      <c r="FF52" s="195"/>
      <c r="FG52" s="678" t="str">
        <f t="shared" si="23"/>
        <v/>
      </c>
      <c r="FH52" s="144"/>
      <c r="FI52" s="144"/>
      <c r="FJ52" s="144"/>
      <c r="FK52" s="144"/>
      <c r="FL52" s="144"/>
      <c r="FM52" s="144"/>
      <c r="FN52" s="144"/>
      <c r="FO52" s="144"/>
      <c r="FP52" s="144"/>
      <c r="FQ52" s="144"/>
      <c r="FR52" s="144"/>
      <c r="FS52" s="144"/>
      <c r="FT52" s="144"/>
      <c r="FU52" s="144"/>
      <c r="FV52" s="144"/>
      <c r="FW52" s="144"/>
      <c r="FX52" s="144"/>
      <c r="FY52" s="144"/>
      <c r="FZ52" s="144"/>
      <c r="GA52" s="144"/>
      <c r="GB52" s="144"/>
      <c r="GC52" s="144"/>
      <c r="GD52" s="144"/>
      <c r="GE52" s="677" t="str">
        <f t="shared" si="24"/>
        <v/>
      </c>
      <c r="GF52" s="195"/>
      <c r="GG52" s="678" t="str">
        <f t="shared" si="25"/>
        <v/>
      </c>
      <c r="GH52" s="144"/>
      <c r="GI52" s="144"/>
      <c r="GJ52" s="144"/>
      <c r="GK52" s="144"/>
      <c r="GL52" s="144"/>
      <c r="GM52" s="144"/>
      <c r="GN52" s="144"/>
      <c r="GO52" s="144"/>
      <c r="GP52" s="144"/>
      <c r="GQ52" s="144"/>
      <c r="GR52" s="144"/>
      <c r="GS52" s="144"/>
      <c r="GT52" s="144"/>
      <c r="GU52" s="144"/>
      <c r="GV52" s="144"/>
      <c r="GW52" s="144"/>
      <c r="GX52" s="144"/>
      <c r="GY52" s="144"/>
      <c r="GZ52" s="144"/>
      <c r="HA52" s="144"/>
      <c r="HB52" s="144"/>
      <c r="HC52" s="144"/>
      <c r="HD52" s="144"/>
      <c r="HE52" s="677" t="str">
        <f t="shared" si="26"/>
        <v/>
      </c>
      <c r="HF52" s="195"/>
      <c r="HG52" s="678" t="str">
        <f t="shared" si="27"/>
        <v/>
      </c>
      <c r="HH52" s="144"/>
      <c r="HI52" s="144"/>
      <c r="HJ52" s="144"/>
      <c r="HK52" s="144"/>
      <c r="HL52" s="144"/>
      <c r="HM52" s="144"/>
      <c r="HN52" s="144"/>
      <c r="HO52" s="144"/>
      <c r="HP52" s="144"/>
      <c r="HQ52" s="144"/>
      <c r="HR52" s="144"/>
      <c r="HS52" s="144"/>
      <c r="HT52" s="144"/>
      <c r="HU52" s="144"/>
      <c r="HV52" s="144"/>
      <c r="HW52" s="144"/>
      <c r="HX52" s="144"/>
      <c r="HY52" s="144"/>
      <c r="HZ52" s="144"/>
      <c r="IA52" s="144"/>
      <c r="IB52" s="144"/>
      <c r="IC52" s="144"/>
      <c r="ID52" s="144"/>
      <c r="IE52" s="677" t="str">
        <f t="shared" si="28"/>
        <v/>
      </c>
      <c r="IF52" s="195"/>
      <c r="IG52" s="678" t="str">
        <f t="shared" si="29"/>
        <v/>
      </c>
      <c r="IH52" s="144"/>
      <c r="II52" s="144"/>
      <c r="IJ52" s="144"/>
      <c r="IK52" s="144"/>
      <c r="IL52" s="144"/>
      <c r="IM52" s="144"/>
      <c r="IN52" s="144"/>
      <c r="IO52" s="144"/>
      <c r="IP52" s="144"/>
      <c r="IQ52" s="144"/>
      <c r="IR52" s="144"/>
      <c r="IS52" s="144"/>
      <c r="IT52" s="144"/>
      <c r="IU52" s="144"/>
      <c r="IV52" s="144"/>
      <c r="IW52" s="144"/>
      <c r="IX52" s="144"/>
      <c r="IY52" s="144"/>
      <c r="IZ52" s="144"/>
      <c r="JA52" s="144"/>
      <c r="JB52" s="144"/>
      <c r="JC52" s="144"/>
      <c r="JD52" s="144"/>
      <c r="JE52" s="1001" t="str">
        <f t="shared" si="30"/>
        <v/>
      </c>
      <c r="JF52" s="195"/>
      <c r="JG52" s="678" t="str">
        <f t="shared" si="31"/>
        <v/>
      </c>
      <c r="JH52" s="144"/>
      <c r="JI52" s="144"/>
      <c r="JJ52" s="144"/>
      <c r="JK52" s="144"/>
      <c r="JL52" s="144"/>
      <c r="JM52" s="144"/>
      <c r="JN52" s="144"/>
      <c r="JO52" s="144"/>
      <c r="JP52" s="144"/>
      <c r="JQ52" s="144"/>
      <c r="JR52" s="144"/>
      <c r="JS52" s="144"/>
      <c r="JT52" s="144"/>
      <c r="JU52" s="144"/>
      <c r="JV52" s="144"/>
      <c r="JW52" s="144"/>
      <c r="JX52" s="144"/>
      <c r="JY52" s="144"/>
      <c r="JZ52" s="144"/>
      <c r="KA52" s="144"/>
      <c r="KB52" s="144"/>
      <c r="KC52" s="144"/>
      <c r="KD52" s="144"/>
      <c r="KE52" s="1001" t="str">
        <f t="shared" si="32"/>
        <v/>
      </c>
    </row>
    <row r="53" spans="2:291" ht="15" customHeight="1">
      <c r="B53" s="310">
        <v>33</v>
      </c>
      <c r="C53" s="303"/>
      <c r="D53" s="675"/>
      <c r="E53" s="144"/>
      <c r="F53" s="144"/>
      <c r="G53" s="678" t="str">
        <f t="shared" si="11"/>
        <v/>
      </c>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677" t="str">
        <f t="shared" si="12"/>
        <v/>
      </c>
      <c r="AF53" s="195"/>
      <c r="AG53" s="678" t="str">
        <f t="shared" si="13"/>
        <v/>
      </c>
      <c r="AH53" s="144"/>
      <c r="AI53" s="144"/>
      <c r="AJ53" s="144"/>
      <c r="AK53" s="144"/>
      <c r="AL53" s="144"/>
      <c r="AM53" s="144"/>
      <c r="AN53" s="144"/>
      <c r="AO53" s="144"/>
      <c r="AP53" s="144"/>
      <c r="AQ53" s="144"/>
      <c r="AR53" s="144"/>
      <c r="AS53" s="144"/>
      <c r="AT53" s="144"/>
      <c r="AU53" s="144"/>
      <c r="AV53" s="144"/>
      <c r="AW53" s="144"/>
      <c r="AX53" s="144"/>
      <c r="AY53" s="144"/>
      <c r="AZ53" s="144"/>
      <c r="BA53" s="144"/>
      <c r="BB53" s="144"/>
      <c r="BC53" s="144"/>
      <c r="BD53" s="144"/>
      <c r="BE53" s="677" t="str">
        <f t="shared" si="14"/>
        <v/>
      </c>
      <c r="BF53" s="195"/>
      <c r="BG53" s="678" t="str">
        <f t="shared" si="15"/>
        <v/>
      </c>
      <c r="BH53" s="144"/>
      <c r="BI53" s="144"/>
      <c r="BJ53" s="144"/>
      <c r="BK53" s="144"/>
      <c r="BL53" s="144"/>
      <c r="BM53" s="144"/>
      <c r="BN53" s="144"/>
      <c r="BO53" s="144"/>
      <c r="BP53" s="144"/>
      <c r="BQ53" s="144"/>
      <c r="BR53" s="144"/>
      <c r="BS53" s="144"/>
      <c r="BT53" s="144"/>
      <c r="BU53" s="144"/>
      <c r="BV53" s="144"/>
      <c r="BW53" s="144"/>
      <c r="BX53" s="144"/>
      <c r="BY53" s="144"/>
      <c r="BZ53" s="144"/>
      <c r="CA53" s="144"/>
      <c r="CB53" s="144"/>
      <c r="CC53" s="144"/>
      <c r="CD53" s="144"/>
      <c r="CE53" s="677" t="str">
        <f t="shared" si="16"/>
        <v/>
      </c>
      <c r="CF53" s="195"/>
      <c r="CG53" s="678" t="str">
        <f t="shared" si="17"/>
        <v/>
      </c>
      <c r="CH53" s="144"/>
      <c r="CI53" s="144"/>
      <c r="CJ53" s="144"/>
      <c r="CK53" s="144"/>
      <c r="CL53" s="144"/>
      <c r="CM53" s="144"/>
      <c r="CN53" s="144"/>
      <c r="CO53" s="144"/>
      <c r="CP53" s="144"/>
      <c r="CQ53" s="144"/>
      <c r="CR53" s="144"/>
      <c r="CS53" s="144"/>
      <c r="CT53" s="144"/>
      <c r="CU53" s="144"/>
      <c r="CV53" s="144"/>
      <c r="CW53" s="144"/>
      <c r="CX53" s="144"/>
      <c r="CY53" s="144"/>
      <c r="CZ53" s="144"/>
      <c r="DA53" s="144"/>
      <c r="DB53" s="144"/>
      <c r="DC53" s="144"/>
      <c r="DD53" s="144"/>
      <c r="DE53" s="677" t="str">
        <f t="shared" si="18"/>
        <v/>
      </c>
      <c r="DF53" s="195"/>
      <c r="DG53" s="678" t="str">
        <f t="shared" si="19"/>
        <v/>
      </c>
      <c r="DH53" s="144"/>
      <c r="DI53" s="144"/>
      <c r="DJ53" s="144"/>
      <c r="DK53" s="144"/>
      <c r="DL53" s="144"/>
      <c r="DM53" s="144"/>
      <c r="DN53" s="144"/>
      <c r="DO53" s="144"/>
      <c r="DP53" s="144"/>
      <c r="DQ53" s="144"/>
      <c r="DR53" s="144"/>
      <c r="DS53" s="144"/>
      <c r="DT53" s="144"/>
      <c r="DU53" s="144"/>
      <c r="DV53" s="144"/>
      <c r="DW53" s="144"/>
      <c r="DX53" s="144"/>
      <c r="DY53" s="144"/>
      <c r="DZ53" s="144"/>
      <c r="EA53" s="144"/>
      <c r="EB53" s="144"/>
      <c r="EC53" s="144"/>
      <c r="ED53" s="144"/>
      <c r="EE53" s="677" t="str">
        <f t="shared" si="20"/>
        <v/>
      </c>
      <c r="EF53" s="195"/>
      <c r="EG53" s="678" t="str">
        <f t="shared" si="21"/>
        <v/>
      </c>
      <c r="EH53" s="144"/>
      <c r="EI53" s="144"/>
      <c r="EJ53" s="144"/>
      <c r="EK53" s="144"/>
      <c r="EL53" s="144"/>
      <c r="EM53" s="144"/>
      <c r="EN53" s="144"/>
      <c r="EO53" s="144"/>
      <c r="EP53" s="144"/>
      <c r="EQ53" s="144"/>
      <c r="ER53" s="144"/>
      <c r="ES53" s="144"/>
      <c r="ET53" s="144"/>
      <c r="EU53" s="144"/>
      <c r="EV53" s="144"/>
      <c r="EW53" s="144"/>
      <c r="EX53" s="144"/>
      <c r="EY53" s="144"/>
      <c r="EZ53" s="144"/>
      <c r="FA53" s="144"/>
      <c r="FB53" s="144"/>
      <c r="FC53" s="144"/>
      <c r="FD53" s="144"/>
      <c r="FE53" s="677" t="str">
        <f t="shared" si="22"/>
        <v/>
      </c>
      <c r="FF53" s="195"/>
      <c r="FG53" s="678" t="str">
        <f t="shared" si="23"/>
        <v/>
      </c>
      <c r="FH53" s="144"/>
      <c r="FI53" s="144"/>
      <c r="FJ53" s="144"/>
      <c r="FK53" s="144"/>
      <c r="FL53" s="144"/>
      <c r="FM53" s="144"/>
      <c r="FN53" s="144"/>
      <c r="FO53" s="144"/>
      <c r="FP53" s="144"/>
      <c r="FQ53" s="144"/>
      <c r="FR53" s="144"/>
      <c r="FS53" s="144"/>
      <c r="FT53" s="144"/>
      <c r="FU53" s="144"/>
      <c r="FV53" s="144"/>
      <c r="FW53" s="144"/>
      <c r="FX53" s="144"/>
      <c r="FY53" s="144"/>
      <c r="FZ53" s="144"/>
      <c r="GA53" s="144"/>
      <c r="GB53" s="144"/>
      <c r="GC53" s="144"/>
      <c r="GD53" s="144"/>
      <c r="GE53" s="677" t="str">
        <f t="shared" si="24"/>
        <v/>
      </c>
      <c r="GF53" s="195"/>
      <c r="GG53" s="678" t="str">
        <f t="shared" si="25"/>
        <v/>
      </c>
      <c r="GH53" s="144"/>
      <c r="GI53" s="144"/>
      <c r="GJ53" s="144"/>
      <c r="GK53" s="144"/>
      <c r="GL53" s="144"/>
      <c r="GM53" s="144"/>
      <c r="GN53" s="144"/>
      <c r="GO53" s="144"/>
      <c r="GP53" s="144"/>
      <c r="GQ53" s="144"/>
      <c r="GR53" s="144"/>
      <c r="GS53" s="144"/>
      <c r="GT53" s="144"/>
      <c r="GU53" s="144"/>
      <c r="GV53" s="144"/>
      <c r="GW53" s="144"/>
      <c r="GX53" s="144"/>
      <c r="GY53" s="144"/>
      <c r="GZ53" s="144"/>
      <c r="HA53" s="144"/>
      <c r="HB53" s="144"/>
      <c r="HC53" s="144"/>
      <c r="HD53" s="144"/>
      <c r="HE53" s="677" t="str">
        <f t="shared" si="26"/>
        <v/>
      </c>
      <c r="HF53" s="195"/>
      <c r="HG53" s="678" t="str">
        <f t="shared" si="27"/>
        <v/>
      </c>
      <c r="HH53" s="144"/>
      <c r="HI53" s="144"/>
      <c r="HJ53" s="144"/>
      <c r="HK53" s="144"/>
      <c r="HL53" s="144"/>
      <c r="HM53" s="144"/>
      <c r="HN53" s="144"/>
      <c r="HO53" s="144"/>
      <c r="HP53" s="144"/>
      <c r="HQ53" s="144"/>
      <c r="HR53" s="144"/>
      <c r="HS53" s="144"/>
      <c r="HT53" s="144"/>
      <c r="HU53" s="144"/>
      <c r="HV53" s="144"/>
      <c r="HW53" s="144"/>
      <c r="HX53" s="144"/>
      <c r="HY53" s="144"/>
      <c r="HZ53" s="144"/>
      <c r="IA53" s="144"/>
      <c r="IB53" s="144"/>
      <c r="IC53" s="144"/>
      <c r="ID53" s="144"/>
      <c r="IE53" s="677" t="str">
        <f t="shared" si="28"/>
        <v/>
      </c>
      <c r="IF53" s="195"/>
      <c r="IG53" s="678" t="str">
        <f t="shared" si="29"/>
        <v/>
      </c>
      <c r="IH53" s="144"/>
      <c r="II53" s="144"/>
      <c r="IJ53" s="144"/>
      <c r="IK53" s="144"/>
      <c r="IL53" s="144"/>
      <c r="IM53" s="144"/>
      <c r="IN53" s="144"/>
      <c r="IO53" s="144"/>
      <c r="IP53" s="144"/>
      <c r="IQ53" s="144"/>
      <c r="IR53" s="144"/>
      <c r="IS53" s="144"/>
      <c r="IT53" s="144"/>
      <c r="IU53" s="144"/>
      <c r="IV53" s="144"/>
      <c r="IW53" s="144"/>
      <c r="IX53" s="144"/>
      <c r="IY53" s="144"/>
      <c r="IZ53" s="144"/>
      <c r="JA53" s="144"/>
      <c r="JB53" s="144"/>
      <c r="JC53" s="144"/>
      <c r="JD53" s="144"/>
      <c r="JE53" s="1001" t="str">
        <f t="shared" si="30"/>
        <v/>
      </c>
      <c r="JF53" s="195"/>
      <c r="JG53" s="678" t="str">
        <f t="shared" si="31"/>
        <v/>
      </c>
      <c r="JH53" s="144"/>
      <c r="JI53" s="144"/>
      <c r="JJ53" s="144"/>
      <c r="JK53" s="144"/>
      <c r="JL53" s="144"/>
      <c r="JM53" s="144"/>
      <c r="JN53" s="144"/>
      <c r="JO53" s="144"/>
      <c r="JP53" s="144"/>
      <c r="JQ53" s="144"/>
      <c r="JR53" s="144"/>
      <c r="JS53" s="144"/>
      <c r="JT53" s="144"/>
      <c r="JU53" s="144"/>
      <c r="JV53" s="144"/>
      <c r="JW53" s="144"/>
      <c r="JX53" s="144"/>
      <c r="JY53" s="144"/>
      <c r="JZ53" s="144"/>
      <c r="KA53" s="144"/>
      <c r="KB53" s="144"/>
      <c r="KC53" s="144"/>
      <c r="KD53" s="144"/>
      <c r="KE53" s="1001" t="str">
        <f t="shared" si="32"/>
        <v/>
      </c>
    </row>
    <row r="54" spans="2:291" ht="15" customHeight="1">
      <c r="B54" s="310">
        <v>34</v>
      </c>
      <c r="C54" s="303"/>
      <c r="D54" s="675"/>
      <c r="E54" s="144"/>
      <c r="F54" s="144"/>
      <c r="G54" s="678" t="str">
        <f t="shared" si="11"/>
        <v/>
      </c>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677" t="str">
        <f t="shared" si="12"/>
        <v/>
      </c>
      <c r="AF54" s="195"/>
      <c r="AG54" s="678" t="str">
        <f t="shared" si="13"/>
        <v/>
      </c>
      <c r="AH54" s="144"/>
      <c r="AI54" s="144"/>
      <c r="AJ54" s="144"/>
      <c r="AK54" s="144"/>
      <c r="AL54" s="144"/>
      <c r="AM54" s="144"/>
      <c r="AN54" s="144"/>
      <c r="AO54" s="144"/>
      <c r="AP54" s="144"/>
      <c r="AQ54" s="144"/>
      <c r="AR54" s="144"/>
      <c r="AS54" s="144"/>
      <c r="AT54" s="144"/>
      <c r="AU54" s="144"/>
      <c r="AV54" s="144"/>
      <c r="AW54" s="144"/>
      <c r="AX54" s="144"/>
      <c r="AY54" s="144"/>
      <c r="AZ54" s="144"/>
      <c r="BA54" s="144"/>
      <c r="BB54" s="144"/>
      <c r="BC54" s="144"/>
      <c r="BD54" s="144"/>
      <c r="BE54" s="677" t="str">
        <f t="shared" si="14"/>
        <v/>
      </c>
      <c r="BF54" s="195"/>
      <c r="BG54" s="678" t="str">
        <f t="shared" si="15"/>
        <v/>
      </c>
      <c r="BH54" s="144"/>
      <c r="BI54" s="144"/>
      <c r="BJ54" s="144"/>
      <c r="BK54" s="144"/>
      <c r="BL54" s="144"/>
      <c r="BM54" s="144"/>
      <c r="BN54" s="144"/>
      <c r="BO54" s="144"/>
      <c r="BP54" s="144"/>
      <c r="BQ54" s="144"/>
      <c r="BR54" s="144"/>
      <c r="BS54" s="144"/>
      <c r="BT54" s="144"/>
      <c r="BU54" s="144"/>
      <c r="BV54" s="144"/>
      <c r="BW54" s="144"/>
      <c r="BX54" s="144"/>
      <c r="BY54" s="144"/>
      <c r="BZ54" s="144"/>
      <c r="CA54" s="144"/>
      <c r="CB54" s="144"/>
      <c r="CC54" s="144"/>
      <c r="CD54" s="144"/>
      <c r="CE54" s="677" t="str">
        <f t="shared" si="16"/>
        <v/>
      </c>
      <c r="CF54" s="195"/>
      <c r="CG54" s="678" t="str">
        <f t="shared" si="17"/>
        <v/>
      </c>
      <c r="CH54" s="144"/>
      <c r="CI54" s="144"/>
      <c r="CJ54" s="144"/>
      <c r="CK54" s="144"/>
      <c r="CL54" s="144"/>
      <c r="CM54" s="144"/>
      <c r="CN54" s="144"/>
      <c r="CO54" s="144"/>
      <c r="CP54" s="144"/>
      <c r="CQ54" s="144"/>
      <c r="CR54" s="144"/>
      <c r="CS54" s="144"/>
      <c r="CT54" s="144"/>
      <c r="CU54" s="144"/>
      <c r="CV54" s="144"/>
      <c r="CW54" s="144"/>
      <c r="CX54" s="144"/>
      <c r="CY54" s="144"/>
      <c r="CZ54" s="144"/>
      <c r="DA54" s="144"/>
      <c r="DB54" s="144"/>
      <c r="DC54" s="144"/>
      <c r="DD54" s="144"/>
      <c r="DE54" s="677" t="str">
        <f t="shared" si="18"/>
        <v/>
      </c>
      <c r="DF54" s="195"/>
      <c r="DG54" s="678" t="str">
        <f t="shared" si="19"/>
        <v/>
      </c>
      <c r="DH54" s="144"/>
      <c r="DI54" s="144"/>
      <c r="DJ54" s="144"/>
      <c r="DK54" s="144"/>
      <c r="DL54" s="144"/>
      <c r="DM54" s="144"/>
      <c r="DN54" s="144"/>
      <c r="DO54" s="144"/>
      <c r="DP54" s="144"/>
      <c r="DQ54" s="144"/>
      <c r="DR54" s="144"/>
      <c r="DS54" s="144"/>
      <c r="DT54" s="144"/>
      <c r="DU54" s="144"/>
      <c r="DV54" s="144"/>
      <c r="DW54" s="144"/>
      <c r="DX54" s="144"/>
      <c r="DY54" s="144"/>
      <c r="DZ54" s="144"/>
      <c r="EA54" s="144"/>
      <c r="EB54" s="144"/>
      <c r="EC54" s="144"/>
      <c r="ED54" s="144"/>
      <c r="EE54" s="677" t="str">
        <f t="shared" si="20"/>
        <v/>
      </c>
      <c r="EF54" s="195"/>
      <c r="EG54" s="678" t="str">
        <f t="shared" si="21"/>
        <v/>
      </c>
      <c r="EH54" s="144"/>
      <c r="EI54" s="144"/>
      <c r="EJ54" s="144"/>
      <c r="EK54" s="144"/>
      <c r="EL54" s="144"/>
      <c r="EM54" s="144"/>
      <c r="EN54" s="144"/>
      <c r="EO54" s="144"/>
      <c r="EP54" s="144"/>
      <c r="EQ54" s="144"/>
      <c r="ER54" s="144"/>
      <c r="ES54" s="144"/>
      <c r="ET54" s="144"/>
      <c r="EU54" s="144"/>
      <c r="EV54" s="144"/>
      <c r="EW54" s="144"/>
      <c r="EX54" s="144"/>
      <c r="EY54" s="144"/>
      <c r="EZ54" s="144"/>
      <c r="FA54" s="144"/>
      <c r="FB54" s="144"/>
      <c r="FC54" s="144"/>
      <c r="FD54" s="144"/>
      <c r="FE54" s="677" t="str">
        <f t="shared" si="22"/>
        <v/>
      </c>
      <c r="FF54" s="195"/>
      <c r="FG54" s="678" t="str">
        <f t="shared" si="23"/>
        <v/>
      </c>
      <c r="FH54" s="144"/>
      <c r="FI54" s="144"/>
      <c r="FJ54" s="144"/>
      <c r="FK54" s="144"/>
      <c r="FL54" s="144"/>
      <c r="FM54" s="144"/>
      <c r="FN54" s="144"/>
      <c r="FO54" s="144"/>
      <c r="FP54" s="144"/>
      <c r="FQ54" s="144"/>
      <c r="FR54" s="144"/>
      <c r="FS54" s="144"/>
      <c r="FT54" s="144"/>
      <c r="FU54" s="144"/>
      <c r="FV54" s="144"/>
      <c r="FW54" s="144"/>
      <c r="FX54" s="144"/>
      <c r="FY54" s="144"/>
      <c r="FZ54" s="144"/>
      <c r="GA54" s="144"/>
      <c r="GB54" s="144"/>
      <c r="GC54" s="144"/>
      <c r="GD54" s="144"/>
      <c r="GE54" s="677" t="str">
        <f t="shared" si="24"/>
        <v/>
      </c>
      <c r="GF54" s="195"/>
      <c r="GG54" s="678" t="str">
        <f t="shared" si="25"/>
        <v/>
      </c>
      <c r="GH54" s="144"/>
      <c r="GI54" s="144"/>
      <c r="GJ54" s="144"/>
      <c r="GK54" s="144"/>
      <c r="GL54" s="144"/>
      <c r="GM54" s="144"/>
      <c r="GN54" s="144"/>
      <c r="GO54" s="144"/>
      <c r="GP54" s="144"/>
      <c r="GQ54" s="144"/>
      <c r="GR54" s="144"/>
      <c r="GS54" s="144"/>
      <c r="GT54" s="144"/>
      <c r="GU54" s="144"/>
      <c r="GV54" s="144"/>
      <c r="GW54" s="144"/>
      <c r="GX54" s="144"/>
      <c r="GY54" s="144"/>
      <c r="GZ54" s="144"/>
      <c r="HA54" s="144"/>
      <c r="HB54" s="144"/>
      <c r="HC54" s="144"/>
      <c r="HD54" s="144"/>
      <c r="HE54" s="677" t="str">
        <f t="shared" si="26"/>
        <v/>
      </c>
      <c r="HF54" s="195"/>
      <c r="HG54" s="678" t="str">
        <f t="shared" si="27"/>
        <v/>
      </c>
      <c r="HH54" s="144"/>
      <c r="HI54" s="144"/>
      <c r="HJ54" s="144"/>
      <c r="HK54" s="144"/>
      <c r="HL54" s="144"/>
      <c r="HM54" s="144"/>
      <c r="HN54" s="144"/>
      <c r="HO54" s="144"/>
      <c r="HP54" s="144"/>
      <c r="HQ54" s="144"/>
      <c r="HR54" s="144"/>
      <c r="HS54" s="144"/>
      <c r="HT54" s="144"/>
      <c r="HU54" s="144"/>
      <c r="HV54" s="144"/>
      <c r="HW54" s="144"/>
      <c r="HX54" s="144"/>
      <c r="HY54" s="144"/>
      <c r="HZ54" s="144"/>
      <c r="IA54" s="144"/>
      <c r="IB54" s="144"/>
      <c r="IC54" s="144"/>
      <c r="ID54" s="144"/>
      <c r="IE54" s="677" t="str">
        <f t="shared" si="28"/>
        <v/>
      </c>
      <c r="IF54" s="195"/>
      <c r="IG54" s="678" t="str">
        <f t="shared" si="29"/>
        <v/>
      </c>
      <c r="IH54" s="144"/>
      <c r="II54" s="144"/>
      <c r="IJ54" s="144"/>
      <c r="IK54" s="144"/>
      <c r="IL54" s="144"/>
      <c r="IM54" s="144"/>
      <c r="IN54" s="144"/>
      <c r="IO54" s="144"/>
      <c r="IP54" s="144"/>
      <c r="IQ54" s="144"/>
      <c r="IR54" s="144"/>
      <c r="IS54" s="144"/>
      <c r="IT54" s="144"/>
      <c r="IU54" s="144"/>
      <c r="IV54" s="144"/>
      <c r="IW54" s="144"/>
      <c r="IX54" s="144"/>
      <c r="IY54" s="144"/>
      <c r="IZ54" s="144"/>
      <c r="JA54" s="144"/>
      <c r="JB54" s="144"/>
      <c r="JC54" s="144"/>
      <c r="JD54" s="144"/>
      <c r="JE54" s="1001" t="str">
        <f t="shared" si="30"/>
        <v/>
      </c>
      <c r="JF54" s="195"/>
      <c r="JG54" s="678" t="str">
        <f t="shared" si="31"/>
        <v/>
      </c>
      <c r="JH54" s="144"/>
      <c r="JI54" s="144"/>
      <c r="JJ54" s="144"/>
      <c r="JK54" s="144"/>
      <c r="JL54" s="144"/>
      <c r="JM54" s="144"/>
      <c r="JN54" s="144"/>
      <c r="JO54" s="144"/>
      <c r="JP54" s="144"/>
      <c r="JQ54" s="144"/>
      <c r="JR54" s="144"/>
      <c r="JS54" s="144"/>
      <c r="JT54" s="144"/>
      <c r="JU54" s="144"/>
      <c r="JV54" s="144"/>
      <c r="JW54" s="144"/>
      <c r="JX54" s="144"/>
      <c r="JY54" s="144"/>
      <c r="JZ54" s="144"/>
      <c r="KA54" s="144"/>
      <c r="KB54" s="144"/>
      <c r="KC54" s="144"/>
      <c r="KD54" s="144"/>
      <c r="KE54" s="1001" t="str">
        <f t="shared" si="32"/>
        <v/>
      </c>
    </row>
    <row r="55" spans="2:291" ht="15" customHeight="1">
      <c r="B55" s="310">
        <v>35</v>
      </c>
      <c r="C55" s="303"/>
      <c r="D55" s="675"/>
      <c r="E55" s="144"/>
      <c r="F55" s="144"/>
      <c r="G55" s="678" t="str">
        <f t="shared" si="11"/>
        <v/>
      </c>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677" t="str">
        <f t="shared" si="12"/>
        <v/>
      </c>
      <c r="AF55" s="195"/>
      <c r="AG55" s="678" t="str">
        <f t="shared" si="13"/>
        <v/>
      </c>
      <c r="AH55" s="144"/>
      <c r="AI55" s="144"/>
      <c r="AJ55" s="144"/>
      <c r="AK55" s="144"/>
      <c r="AL55" s="144"/>
      <c r="AM55" s="144"/>
      <c r="AN55" s="144"/>
      <c r="AO55" s="144"/>
      <c r="AP55" s="144"/>
      <c r="AQ55" s="144"/>
      <c r="AR55" s="144"/>
      <c r="AS55" s="144"/>
      <c r="AT55" s="144"/>
      <c r="AU55" s="144"/>
      <c r="AV55" s="144"/>
      <c r="AW55" s="144"/>
      <c r="AX55" s="144"/>
      <c r="AY55" s="144"/>
      <c r="AZ55" s="144"/>
      <c r="BA55" s="144"/>
      <c r="BB55" s="144"/>
      <c r="BC55" s="144"/>
      <c r="BD55" s="144"/>
      <c r="BE55" s="677" t="str">
        <f t="shared" si="14"/>
        <v/>
      </c>
      <c r="BF55" s="195"/>
      <c r="BG55" s="678" t="str">
        <f t="shared" si="15"/>
        <v/>
      </c>
      <c r="BH55" s="144"/>
      <c r="BI55" s="144"/>
      <c r="BJ55" s="144"/>
      <c r="BK55" s="144"/>
      <c r="BL55" s="144"/>
      <c r="BM55" s="144"/>
      <c r="BN55" s="144"/>
      <c r="BO55" s="144"/>
      <c r="BP55" s="144"/>
      <c r="BQ55" s="144"/>
      <c r="BR55" s="144"/>
      <c r="BS55" s="144"/>
      <c r="BT55" s="144"/>
      <c r="BU55" s="144"/>
      <c r="BV55" s="144"/>
      <c r="BW55" s="144"/>
      <c r="BX55" s="144"/>
      <c r="BY55" s="144"/>
      <c r="BZ55" s="144"/>
      <c r="CA55" s="144"/>
      <c r="CB55" s="144"/>
      <c r="CC55" s="144"/>
      <c r="CD55" s="144"/>
      <c r="CE55" s="677" t="str">
        <f t="shared" si="16"/>
        <v/>
      </c>
      <c r="CF55" s="195"/>
      <c r="CG55" s="678" t="str">
        <f t="shared" si="17"/>
        <v/>
      </c>
      <c r="CH55" s="144"/>
      <c r="CI55" s="144"/>
      <c r="CJ55" s="144"/>
      <c r="CK55" s="144"/>
      <c r="CL55" s="144"/>
      <c r="CM55" s="144"/>
      <c r="CN55" s="144"/>
      <c r="CO55" s="144"/>
      <c r="CP55" s="144"/>
      <c r="CQ55" s="144"/>
      <c r="CR55" s="144"/>
      <c r="CS55" s="144"/>
      <c r="CT55" s="144"/>
      <c r="CU55" s="144"/>
      <c r="CV55" s="144"/>
      <c r="CW55" s="144"/>
      <c r="CX55" s="144"/>
      <c r="CY55" s="144"/>
      <c r="CZ55" s="144"/>
      <c r="DA55" s="144"/>
      <c r="DB55" s="144"/>
      <c r="DC55" s="144"/>
      <c r="DD55" s="144"/>
      <c r="DE55" s="677" t="str">
        <f t="shared" si="18"/>
        <v/>
      </c>
      <c r="DF55" s="195"/>
      <c r="DG55" s="678" t="str">
        <f t="shared" si="19"/>
        <v/>
      </c>
      <c r="DH55" s="144"/>
      <c r="DI55" s="144"/>
      <c r="DJ55" s="144"/>
      <c r="DK55" s="144"/>
      <c r="DL55" s="144"/>
      <c r="DM55" s="144"/>
      <c r="DN55" s="144"/>
      <c r="DO55" s="144"/>
      <c r="DP55" s="144"/>
      <c r="DQ55" s="144"/>
      <c r="DR55" s="144"/>
      <c r="DS55" s="144"/>
      <c r="DT55" s="144"/>
      <c r="DU55" s="144"/>
      <c r="DV55" s="144"/>
      <c r="DW55" s="144"/>
      <c r="DX55" s="144"/>
      <c r="DY55" s="144"/>
      <c r="DZ55" s="144"/>
      <c r="EA55" s="144"/>
      <c r="EB55" s="144"/>
      <c r="EC55" s="144"/>
      <c r="ED55" s="144"/>
      <c r="EE55" s="677" t="str">
        <f t="shared" si="20"/>
        <v/>
      </c>
      <c r="EF55" s="195"/>
      <c r="EG55" s="678" t="str">
        <f t="shared" si="21"/>
        <v/>
      </c>
      <c r="EH55" s="144"/>
      <c r="EI55" s="144"/>
      <c r="EJ55" s="144"/>
      <c r="EK55" s="144"/>
      <c r="EL55" s="144"/>
      <c r="EM55" s="144"/>
      <c r="EN55" s="144"/>
      <c r="EO55" s="144"/>
      <c r="EP55" s="144"/>
      <c r="EQ55" s="144"/>
      <c r="ER55" s="144"/>
      <c r="ES55" s="144"/>
      <c r="ET55" s="144"/>
      <c r="EU55" s="144"/>
      <c r="EV55" s="144"/>
      <c r="EW55" s="144"/>
      <c r="EX55" s="144"/>
      <c r="EY55" s="144"/>
      <c r="EZ55" s="144"/>
      <c r="FA55" s="144"/>
      <c r="FB55" s="144"/>
      <c r="FC55" s="144"/>
      <c r="FD55" s="144"/>
      <c r="FE55" s="677" t="str">
        <f t="shared" si="22"/>
        <v/>
      </c>
      <c r="FF55" s="195"/>
      <c r="FG55" s="678" t="str">
        <f t="shared" si="23"/>
        <v/>
      </c>
      <c r="FH55" s="144"/>
      <c r="FI55" s="144"/>
      <c r="FJ55" s="144"/>
      <c r="FK55" s="144"/>
      <c r="FL55" s="144"/>
      <c r="FM55" s="144"/>
      <c r="FN55" s="144"/>
      <c r="FO55" s="144"/>
      <c r="FP55" s="144"/>
      <c r="FQ55" s="144"/>
      <c r="FR55" s="144"/>
      <c r="FS55" s="144"/>
      <c r="FT55" s="144"/>
      <c r="FU55" s="144"/>
      <c r="FV55" s="144"/>
      <c r="FW55" s="144"/>
      <c r="FX55" s="144"/>
      <c r="FY55" s="144"/>
      <c r="FZ55" s="144"/>
      <c r="GA55" s="144"/>
      <c r="GB55" s="144"/>
      <c r="GC55" s="144"/>
      <c r="GD55" s="144"/>
      <c r="GE55" s="677" t="str">
        <f t="shared" si="24"/>
        <v/>
      </c>
      <c r="GF55" s="195"/>
      <c r="GG55" s="678" t="str">
        <f t="shared" si="25"/>
        <v/>
      </c>
      <c r="GH55" s="144"/>
      <c r="GI55" s="144"/>
      <c r="GJ55" s="144"/>
      <c r="GK55" s="144"/>
      <c r="GL55" s="144"/>
      <c r="GM55" s="144"/>
      <c r="GN55" s="144"/>
      <c r="GO55" s="144"/>
      <c r="GP55" s="144"/>
      <c r="GQ55" s="144"/>
      <c r="GR55" s="144"/>
      <c r="GS55" s="144"/>
      <c r="GT55" s="144"/>
      <c r="GU55" s="144"/>
      <c r="GV55" s="144"/>
      <c r="GW55" s="144"/>
      <c r="GX55" s="144"/>
      <c r="GY55" s="144"/>
      <c r="GZ55" s="144"/>
      <c r="HA55" s="144"/>
      <c r="HB55" s="144"/>
      <c r="HC55" s="144"/>
      <c r="HD55" s="144"/>
      <c r="HE55" s="677" t="str">
        <f t="shared" si="26"/>
        <v/>
      </c>
      <c r="HF55" s="195"/>
      <c r="HG55" s="678" t="str">
        <f t="shared" si="27"/>
        <v/>
      </c>
      <c r="HH55" s="144"/>
      <c r="HI55" s="144"/>
      <c r="HJ55" s="144"/>
      <c r="HK55" s="144"/>
      <c r="HL55" s="144"/>
      <c r="HM55" s="144"/>
      <c r="HN55" s="144"/>
      <c r="HO55" s="144"/>
      <c r="HP55" s="144"/>
      <c r="HQ55" s="144"/>
      <c r="HR55" s="144"/>
      <c r="HS55" s="144"/>
      <c r="HT55" s="144"/>
      <c r="HU55" s="144"/>
      <c r="HV55" s="144"/>
      <c r="HW55" s="144"/>
      <c r="HX55" s="144"/>
      <c r="HY55" s="144"/>
      <c r="HZ55" s="144"/>
      <c r="IA55" s="144"/>
      <c r="IB55" s="144"/>
      <c r="IC55" s="144"/>
      <c r="ID55" s="144"/>
      <c r="IE55" s="677" t="str">
        <f t="shared" si="28"/>
        <v/>
      </c>
      <c r="IF55" s="195"/>
      <c r="IG55" s="678" t="str">
        <f t="shared" si="29"/>
        <v/>
      </c>
      <c r="IH55" s="144"/>
      <c r="II55" s="144"/>
      <c r="IJ55" s="144"/>
      <c r="IK55" s="144"/>
      <c r="IL55" s="144"/>
      <c r="IM55" s="144"/>
      <c r="IN55" s="144"/>
      <c r="IO55" s="144"/>
      <c r="IP55" s="144"/>
      <c r="IQ55" s="144"/>
      <c r="IR55" s="144"/>
      <c r="IS55" s="144"/>
      <c r="IT55" s="144"/>
      <c r="IU55" s="144"/>
      <c r="IV55" s="144"/>
      <c r="IW55" s="144"/>
      <c r="IX55" s="144"/>
      <c r="IY55" s="144"/>
      <c r="IZ55" s="144"/>
      <c r="JA55" s="144"/>
      <c r="JB55" s="144"/>
      <c r="JC55" s="144"/>
      <c r="JD55" s="144"/>
      <c r="JE55" s="1001" t="str">
        <f t="shared" si="30"/>
        <v/>
      </c>
      <c r="JF55" s="195"/>
      <c r="JG55" s="678" t="str">
        <f t="shared" si="31"/>
        <v/>
      </c>
      <c r="JH55" s="144"/>
      <c r="JI55" s="144"/>
      <c r="JJ55" s="144"/>
      <c r="JK55" s="144"/>
      <c r="JL55" s="144"/>
      <c r="JM55" s="144"/>
      <c r="JN55" s="144"/>
      <c r="JO55" s="144"/>
      <c r="JP55" s="144"/>
      <c r="JQ55" s="144"/>
      <c r="JR55" s="144"/>
      <c r="JS55" s="144"/>
      <c r="JT55" s="144"/>
      <c r="JU55" s="144"/>
      <c r="JV55" s="144"/>
      <c r="JW55" s="144"/>
      <c r="JX55" s="144"/>
      <c r="JY55" s="144"/>
      <c r="JZ55" s="144"/>
      <c r="KA55" s="144"/>
      <c r="KB55" s="144"/>
      <c r="KC55" s="144"/>
      <c r="KD55" s="144"/>
      <c r="KE55" s="1001" t="str">
        <f t="shared" si="32"/>
        <v/>
      </c>
    </row>
    <row r="56" spans="2:291" ht="15" customHeight="1">
      <c r="B56" s="310">
        <v>36</v>
      </c>
      <c r="C56" s="303"/>
      <c r="D56" s="675"/>
      <c r="E56" s="144"/>
      <c r="F56" s="144"/>
      <c r="G56" s="678" t="str">
        <f t="shared" si="11"/>
        <v/>
      </c>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677" t="str">
        <f t="shared" si="12"/>
        <v/>
      </c>
      <c r="AF56" s="195"/>
      <c r="AG56" s="678" t="str">
        <f t="shared" si="13"/>
        <v/>
      </c>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677" t="str">
        <f t="shared" si="14"/>
        <v/>
      </c>
      <c r="BF56" s="195"/>
      <c r="BG56" s="678" t="str">
        <f t="shared" si="15"/>
        <v/>
      </c>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677" t="str">
        <f t="shared" si="16"/>
        <v/>
      </c>
      <c r="CF56" s="195"/>
      <c r="CG56" s="678" t="str">
        <f t="shared" si="17"/>
        <v/>
      </c>
      <c r="CH56" s="144"/>
      <c r="CI56" s="144"/>
      <c r="CJ56" s="144"/>
      <c r="CK56" s="144"/>
      <c r="CL56" s="144"/>
      <c r="CM56" s="144"/>
      <c r="CN56" s="144"/>
      <c r="CO56" s="144"/>
      <c r="CP56" s="144"/>
      <c r="CQ56" s="144"/>
      <c r="CR56" s="144"/>
      <c r="CS56" s="144"/>
      <c r="CT56" s="144"/>
      <c r="CU56" s="144"/>
      <c r="CV56" s="144"/>
      <c r="CW56" s="144"/>
      <c r="CX56" s="144"/>
      <c r="CY56" s="144"/>
      <c r="CZ56" s="144"/>
      <c r="DA56" s="144"/>
      <c r="DB56" s="144"/>
      <c r="DC56" s="144"/>
      <c r="DD56" s="144"/>
      <c r="DE56" s="677" t="str">
        <f t="shared" si="18"/>
        <v/>
      </c>
      <c r="DF56" s="195"/>
      <c r="DG56" s="678" t="str">
        <f t="shared" si="19"/>
        <v/>
      </c>
      <c r="DH56" s="144"/>
      <c r="DI56" s="144"/>
      <c r="DJ56" s="144"/>
      <c r="DK56" s="144"/>
      <c r="DL56" s="144"/>
      <c r="DM56" s="144"/>
      <c r="DN56" s="144"/>
      <c r="DO56" s="144"/>
      <c r="DP56" s="144"/>
      <c r="DQ56" s="144"/>
      <c r="DR56" s="144"/>
      <c r="DS56" s="144"/>
      <c r="DT56" s="144"/>
      <c r="DU56" s="144"/>
      <c r="DV56" s="144"/>
      <c r="DW56" s="144"/>
      <c r="DX56" s="144"/>
      <c r="DY56" s="144"/>
      <c r="DZ56" s="144"/>
      <c r="EA56" s="144"/>
      <c r="EB56" s="144"/>
      <c r="EC56" s="144"/>
      <c r="ED56" s="144"/>
      <c r="EE56" s="677" t="str">
        <f t="shared" si="20"/>
        <v/>
      </c>
      <c r="EF56" s="195"/>
      <c r="EG56" s="678" t="str">
        <f t="shared" si="21"/>
        <v/>
      </c>
      <c r="EH56" s="144"/>
      <c r="EI56" s="144"/>
      <c r="EJ56" s="144"/>
      <c r="EK56" s="144"/>
      <c r="EL56" s="144"/>
      <c r="EM56" s="144"/>
      <c r="EN56" s="144"/>
      <c r="EO56" s="144"/>
      <c r="EP56" s="144"/>
      <c r="EQ56" s="144"/>
      <c r="ER56" s="144"/>
      <c r="ES56" s="144"/>
      <c r="ET56" s="144"/>
      <c r="EU56" s="144"/>
      <c r="EV56" s="144"/>
      <c r="EW56" s="144"/>
      <c r="EX56" s="144"/>
      <c r="EY56" s="144"/>
      <c r="EZ56" s="144"/>
      <c r="FA56" s="144"/>
      <c r="FB56" s="144"/>
      <c r="FC56" s="144"/>
      <c r="FD56" s="144"/>
      <c r="FE56" s="677" t="str">
        <f t="shared" si="22"/>
        <v/>
      </c>
      <c r="FF56" s="195"/>
      <c r="FG56" s="678" t="str">
        <f t="shared" si="23"/>
        <v/>
      </c>
      <c r="FH56" s="144"/>
      <c r="FI56" s="144"/>
      <c r="FJ56" s="144"/>
      <c r="FK56" s="144"/>
      <c r="FL56" s="144"/>
      <c r="FM56" s="144"/>
      <c r="FN56" s="144"/>
      <c r="FO56" s="144"/>
      <c r="FP56" s="144"/>
      <c r="FQ56" s="144"/>
      <c r="FR56" s="144"/>
      <c r="FS56" s="144"/>
      <c r="FT56" s="144"/>
      <c r="FU56" s="144"/>
      <c r="FV56" s="144"/>
      <c r="FW56" s="144"/>
      <c r="FX56" s="144"/>
      <c r="FY56" s="144"/>
      <c r="FZ56" s="144"/>
      <c r="GA56" s="144"/>
      <c r="GB56" s="144"/>
      <c r="GC56" s="144"/>
      <c r="GD56" s="144"/>
      <c r="GE56" s="677" t="str">
        <f t="shared" si="24"/>
        <v/>
      </c>
      <c r="GF56" s="195"/>
      <c r="GG56" s="678" t="str">
        <f t="shared" si="25"/>
        <v/>
      </c>
      <c r="GH56" s="144"/>
      <c r="GI56" s="144"/>
      <c r="GJ56" s="144"/>
      <c r="GK56" s="144"/>
      <c r="GL56" s="144"/>
      <c r="GM56" s="144"/>
      <c r="GN56" s="144"/>
      <c r="GO56" s="144"/>
      <c r="GP56" s="144"/>
      <c r="GQ56" s="144"/>
      <c r="GR56" s="144"/>
      <c r="GS56" s="144"/>
      <c r="GT56" s="144"/>
      <c r="GU56" s="144"/>
      <c r="GV56" s="144"/>
      <c r="GW56" s="144"/>
      <c r="GX56" s="144"/>
      <c r="GY56" s="144"/>
      <c r="GZ56" s="144"/>
      <c r="HA56" s="144"/>
      <c r="HB56" s="144"/>
      <c r="HC56" s="144"/>
      <c r="HD56" s="144"/>
      <c r="HE56" s="677" t="str">
        <f t="shared" si="26"/>
        <v/>
      </c>
      <c r="HF56" s="195"/>
      <c r="HG56" s="678" t="str">
        <f t="shared" si="27"/>
        <v/>
      </c>
      <c r="HH56" s="144"/>
      <c r="HI56" s="144"/>
      <c r="HJ56" s="144"/>
      <c r="HK56" s="144"/>
      <c r="HL56" s="144"/>
      <c r="HM56" s="144"/>
      <c r="HN56" s="144"/>
      <c r="HO56" s="144"/>
      <c r="HP56" s="144"/>
      <c r="HQ56" s="144"/>
      <c r="HR56" s="144"/>
      <c r="HS56" s="144"/>
      <c r="HT56" s="144"/>
      <c r="HU56" s="144"/>
      <c r="HV56" s="144"/>
      <c r="HW56" s="144"/>
      <c r="HX56" s="144"/>
      <c r="HY56" s="144"/>
      <c r="HZ56" s="144"/>
      <c r="IA56" s="144"/>
      <c r="IB56" s="144"/>
      <c r="IC56" s="144"/>
      <c r="ID56" s="144"/>
      <c r="IE56" s="677" t="str">
        <f t="shared" si="28"/>
        <v/>
      </c>
      <c r="IF56" s="195"/>
      <c r="IG56" s="678" t="str">
        <f t="shared" si="29"/>
        <v/>
      </c>
      <c r="IH56" s="144"/>
      <c r="II56" s="144"/>
      <c r="IJ56" s="144"/>
      <c r="IK56" s="144"/>
      <c r="IL56" s="144"/>
      <c r="IM56" s="144"/>
      <c r="IN56" s="144"/>
      <c r="IO56" s="144"/>
      <c r="IP56" s="144"/>
      <c r="IQ56" s="144"/>
      <c r="IR56" s="144"/>
      <c r="IS56" s="144"/>
      <c r="IT56" s="144"/>
      <c r="IU56" s="144"/>
      <c r="IV56" s="144"/>
      <c r="IW56" s="144"/>
      <c r="IX56" s="144"/>
      <c r="IY56" s="144"/>
      <c r="IZ56" s="144"/>
      <c r="JA56" s="144"/>
      <c r="JB56" s="144"/>
      <c r="JC56" s="144"/>
      <c r="JD56" s="144"/>
      <c r="JE56" s="1001" t="str">
        <f t="shared" si="30"/>
        <v/>
      </c>
      <c r="JF56" s="195"/>
      <c r="JG56" s="678" t="str">
        <f t="shared" si="31"/>
        <v/>
      </c>
      <c r="JH56" s="144"/>
      <c r="JI56" s="144"/>
      <c r="JJ56" s="144"/>
      <c r="JK56" s="144"/>
      <c r="JL56" s="144"/>
      <c r="JM56" s="144"/>
      <c r="JN56" s="144"/>
      <c r="JO56" s="144"/>
      <c r="JP56" s="144"/>
      <c r="JQ56" s="144"/>
      <c r="JR56" s="144"/>
      <c r="JS56" s="144"/>
      <c r="JT56" s="144"/>
      <c r="JU56" s="144"/>
      <c r="JV56" s="144"/>
      <c r="JW56" s="144"/>
      <c r="JX56" s="144"/>
      <c r="JY56" s="144"/>
      <c r="JZ56" s="144"/>
      <c r="KA56" s="144"/>
      <c r="KB56" s="144"/>
      <c r="KC56" s="144"/>
      <c r="KD56" s="144"/>
      <c r="KE56" s="1001" t="str">
        <f t="shared" si="32"/>
        <v/>
      </c>
    </row>
    <row r="57" spans="2:291" ht="15" customHeight="1">
      <c r="B57" s="310">
        <v>37</v>
      </c>
      <c r="C57" s="303"/>
      <c r="D57" s="675"/>
      <c r="E57" s="144"/>
      <c r="F57" s="144"/>
      <c r="G57" s="678" t="str">
        <f t="shared" si="11"/>
        <v/>
      </c>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677" t="str">
        <f t="shared" si="12"/>
        <v/>
      </c>
      <c r="AF57" s="195"/>
      <c r="AG57" s="678" t="str">
        <f t="shared" si="13"/>
        <v/>
      </c>
      <c r="AH57" s="144"/>
      <c r="AI57" s="144"/>
      <c r="AJ57" s="144"/>
      <c r="AK57" s="144"/>
      <c r="AL57" s="144"/>
      <c r="AM57" s="144"/>
      <c r="AN57" s="144"/>
      <c r="AO57" s="144"/>
      <c r="AP57" s="144"/>
      <c r="AQ57" s="144"/>
      <c r="AR57" s="144"/>
      <c r="AS57" s="144"/>
      <c r="AT57" s="144"/>
      <c r="AU57" s="144"/>
      <c r="AV57" s="144"/>
      <c r="AW57" s="144"/>
      <c r="AX57" s="144"/>
      <c r="AY57" s="144"/>
      <c r="AZ57" s="144"/>
      <c r="BA57" s="144"/>
      <c r="BB57" s="144"/>
      <c r="BC57" s="144"/>
      <c r="BD57" s="144"/>
      <c r="BE57" s="677" t="str">
        <f t="shared" si="14"/>
        <v/>
      </c>
      <c r="BF57" s="195"/>
      <c r="BG57" s="678" t="str">
        <f t="shared" si="15"/>
        <v/>
      </c>
      <c r="BH57" s="144"/>
      <c r="BI57" s="144"/>
      <c r="BJ57" s="144"/>
      <c r="BK57" s="144"/>
      <c r="BL57" s="144"/>
      <c r="BM57" s="144"/>
      <c r="BN57" s="144"/>
      <c r="BO57" s="144"/>
      <c r="BP57" s="144"/>
      <c r="BQ57" s="144"/>
      <c r="BR57" s="144"/>
      <c r="BS57" s="144"/>
      <c r="BT57" s="144"/>
      <c r="BU57" s="144"/>
      <c r="BV57" s="144"/>
      <c r="BW57" s="144"/>
      <c r="BX57" s="144"/>
      <c r="BY57" s="144"/>
      <c r="BZ57" s="144"/>
      <c r="CA57" s="144"/>
      <c r="CB57" s="144"/>
      <c r="CC57" s="144"/>
      <c r="CD57" s="144"/>
      <c r="CE57" s="677" t="str">
        <f t="shared" si="16"/>
        <v/>
      </c>
      <c r="CF57" s="195"/>
      <c r="CG57" s="678" t="str">
        <f t="shared" si="17"/>
        <v/>
      </c>
      <c r="CH57" s="144"/>
      <c r="CI57" s="144"/>
      <c r="CJ57" s="144"/>
      <c r="CK57" s="144"/>
      <c r="CL57" s="144"/>
      <c r="CM57" s="144"/>
      <c r="CN57" s="144"/>
      <c r="CO57" s="144"/>
      <c r="CP57" s="144"/>
      <c r="CQ57" s="144"/>
      <c r="CR57" s="144"/>
      <c r="CS57" s="144"/>
      <c r="CT57" s="144"/>
      <c r="CU57" s="144"/>
      <c r="CV57" s="144"/>
      <c r="CW57" s="144"/>
      <c r="CX57" s="144"/>
      <c r="CY57" s="144"/>
      <c r="CZ57" s="144"/>
      <c r="DA57" s="144"/>
      <c r="DB57" s="144"/>
      <c r="DC57" s="144"/>
      <c r="DD57" s="144"/>
      <c r="DE57" s="677" t="str">
        <f t="shared" si="18"/>
        <v/>
      </c>
      <c r="DF57" s="195"/>
      <c r="DG57" s="678" t="str">
        <f t="shared" si="19"/>
        <v/>
      </c>
      <c r="DH57" s="144"/>
      <c r="DI57" s="144"/>
      <c r="DJ57" s="144"/>
      <c r="DK57" s="144"/>
      <c r="DL57" s="144"/>
      <c r="DM57" s="144"/>
      <c r="DN57" s="144"/>
      <c r="DO57" s="144"/>
      <c r="DP57" s="144"/>
      <c r="DQ57" s="144"/>
      <c r="DR57" s="144"/>
      <c r="DS57" s="144"/>
      <c r="DT57" s="144"/>
      <c r="DU57" s="144"/>
      <c r="DV57" s="144"/>
      <c r="DW57" s="144"/>
      <c r="DX57" s="144"/>
      <c r="DY57" s="144"/>
      <c r="DZ57" s="144"/>
      <c r="EA57" s="144"/>
      <c r="EB57" s="144"/>
      <c r="EC57" s="144"/>
      <c r="ED57" s="144"/>
      <c r="EE57" s="677" t="str">
        <f t="shared" si="20"/>
        <v/>
      </c>
      <c r="EF57" s="195"/>
      <c r="EG57" s="678" t="str">
        <f t="shared" si="21"/>
        <v/>
      </c>
      <c r="EH57" s="144"/>
      <c r="EI57" s="144"/>
      <c r="EJ57" s="144"/>
      <c r="EK57" s="144"/>
      <c r="EL57" s="144"/>
      <c r="EM57" s="144"/>
      <c r="EN57" s="144"/>
      <c r="EO57" s="144"/>
      <c r="EP57" s="144"/>
      <c r="EQ57" s="144"/>
      <c r="ER57" s="144"/>
      <c r="ES57" s="144"/>
      <c r="ET57" s="144"/>
      <c r="EU57" s="144"/>
      <c r="EV57" s="144"/>
      <c r="EW57" s="144"/>
      <c r="EX57" s="144"/>
      <c r="EY57" s="144"/>
      <c r="EZ57" s="144"/>
      <c r="FA57" s="144"/>
      <c r="FB57" s="144"/>
      <c r="FC57" s="144"/>
      <c r="FD57" s="144"/>
      <c r="FE57" s="677" t="str">
        <f t="shared" si="22"/>
        <v/>
      </c>
      <c r="FF57" s="195"/>
      <c r="FG57" s="678" t="str">
        <f t="shared" si="23"/>
        <v/>
      </c>
      <c r="FH57" s="144"/>
      <c r="FI57" s="144"/>
      <c r="FJ57" s="144"/>
      <c r="FK57" s="144"/>
      <c r="FL57" s="144"/>
      <c r="FM57" s="144"/>
      <c r="FN57" s="144"/>
      <c r="FO57" s="144"/>
      <c r="FP57" s="144"/>
      <c r="FQ57" s="144"/>
      <c r="FR57" s="144"/>
      <c r="FS57" s="144"/>
      <c r="FT57" s="144"/>
      <c r="FU57" s="144"/>
      <c r="FV57" s="144"/>
      <c r="FW57" s="144"/>
      <c r="FX57" s="144"/>
      <c r="FY57" s="144"/>
      <c r="FZ57" s="144"/>
      <c r="GA57" s="144"/>
      <c r="GB57" s="144"/>
      <c r="GC57" s="144"/>
      <c r="GD57" s="144"/>
      <c r="GE57" s="677" t="str">
        <f t="shared" si="24"/>
        <v/>
      </c>
      <c r="GF57" s="195"/>
      <c r="GG57" s="678" t="str">
        <f t="shared" si="25"/>
        <v/>
      </c>
      <c r="GH57" s="144"/>
      <c r="GI57" s="144"/>
      <c r="GJ57" s="144"/>
      <c r="GK57" s="144"/>
      <c r="GL57" s="144"/>
      <c r="GM57" s="144"/>
      <c r="GN57" s="144"/>
      <c r="GO57" s="144"/>
      <c r="GP57" s="144"/>
      <c r="GQ57" s="144"/>
      <c r="GR57" s="144"/>
      <c r="GS57" s="144"/>
      <c r="GT57" s="144"/>
      <c r="GU57" s="144"/>
      <c r="GV57" s="144"/>
      <c r="GW57" s="144"/>
      <c r="GX57" s="144"/>
      <c r="GY57" s="144"/>
      <c r="GZ57" s="144"/>
      <c r="HA57" s="144"/>
      <c r="HB57" s="144"/>
      <c r="HC57" s="144"/>
      <c r="HD57" s="144"/>
      <c r="HE57" s="677" t="str">
        <f t="shared" si="26"/>
        <v/>
      </c>
      <c r="HF57" s="195"/>
      <c r="HG57" s="678" t="str">
        <f t="shared" si="27"/>
        <v/>
      </c>
      <c r="HH57" s="144"/>
      <c r="HI57" s="144"/>
      <c r="HJ57" s="144"/>
      <c r="HK57" s="144"/>
      <c r="HL57" s="144"/>
      <c r="HM57" s="144"/>
      <c r="HN57" s="144"/>
      <c r="HO57" s="144"/>
      <c r="HP57" s="144"/>
      <c r="HQ57" s="144"/>
      <c r="HR57" s="144"/>
      <c r="HS57" s="144"/>
      <c r="HT57" s="144"/>
      <c r="HU57" s="144"/>
      <c r="HV57" s="144"/>
      <c r="HW57" s="144"/>
      <c r="HX57" s="144"/>
      <c r="HY57" s="144"/>
      <c r="HZ57" s="144"/>
      <c r="IA57" s="144"/>
      <c r="IB57" s="144"/>
      <c r="IC57" s="144"/>
      <c r="ID57" s="144"/>
      <c r="IE57" s="677" t="str">
        <f t="shared" si="28"/>
        <v/>
      </c>
      <c r="IF57" s="195"/>
      <c r="IG57" s="678" t="str">
        <f t="shared" si="29"/>
        <v/>
      </c>
      <c r="IH57" s="144"/>
      <c r="II57" s="144"/>
      <c r="IJ57" s="144"/>
      <c r="IK57" s="144"/>
      <c r="IL57" s="144"/>
      <c r="IM57" s="144"/>
      <c r="IN57" s="144"/>
      <c r="IO57" s="144"/>
      <c r="IP57" s="144"/>
      <c r="IQ57" s="144"/>
      <c r="IR57" s="144"/>
      <c r="IS57" s="144"/>
      <c r="IT57" s="144"/>
      <c r="IU57" s="144"/>
      <c r="IV57" s="144"/>
      <c r="IW57" s="144"/>
      <c r="IX57" s="144"/>
      <c r="IY57" s="144"/>
      <c r="IZ57" s="144"/>
      <c r="JA57" s="144"/>
      <c r="JB57" s="144"/>
      <c r="JC57" s="144"/>
      <c r="JD57" s="144"/>
      <c r="JE57" s="1001" t="str">
        <f t="shared" si="30"/>
        <v/>
      </c>
      <c r="JF57" s="195"/>
      <c r="JG57" s="678" t="str">
        <f t="shared" si="31"/>
        <v/>
      </c>
      <c r="JH57" s="144"/>
      <c r="JI57" s="144"/>
      <c r="JJ57" s="144"/>
      <c r="JK57" s="144"/>
      <c r="JL57" s="144"/>
      <c r="JM57" s="144"/>
      <c r="JN57" s="144"/>
      <c r="JO57" s="144"/>
      <c r="JP57" s="144"/>
      <c r="JQ57" s="144"/>
      <c r="JR57" s="144"/>
      <c r="JS57" s="144"/>
      <c r="JT57" s="144"/>
      <c r="JU57" s="144"/>
      <c r="JV57" s="144"/>
      <c r="JW57" s="144"/>
      <c r="JX57" s="144"/>
      <c r="JY57" s="144"/>
      <c r="JZ57" s="144"/>
      <c r="KA57" s="144"/>
      <c r="KB57" s="144"/>
      <c r="KC57" s="144"/>
      <c r="KD57" s="144"/>
      <c r="KE57" s="1001" t="str">
        <f t="shared" si="32"/>
        <v/>
      </c>
    </row>
    <row r="58" spans="2:291" ht="15" customHeight="1">
      <c r="B58" s="310">
        <v>38</v>
      </c>
      <c r="C58" s="303"/>
      <c r="D58" s="675"/>
      <c r="E58" s="144"/>
      <c r="F58" s="144"/>
      <c r="G58" s="678" t="str">
        <f t="shared" si="11"/>
        <v/>
      </c>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677" t="str">
        <f t="shared" si="12"/>
        <v/>
      </c>
      <c r="AF58" s="195"/>
      <c r="AG58" s="678" t="str">
        <f t="shared" si="13"/>
        <v/>
      </c>
      <c r="AH58" s="144"/>
      <c r="AI58" s="144"/>
      <c r="AJ58" s="144"/>
      <c r="AK58" s="144"/>
      <c r="AL58" s="144"/>
      <c r="AM58" s="144"/>
      <c r="AN58" s="144"/>
      <c r="AO58" s="144"/>
      <c r="AP58" s="144"/>
      <c r="AQ58" s="144"/>
      <c r="AR58" s="144"/>
      <c r="AS58" s="144"/>
      <c r="AT58" s="144"/>
      <c r="AU58" s="144"/>
      <c r="AV58" s="144"/>
      <c r="AW58" s="144"/>
      <c r="AX58" s="144"/>
      <c r="AY58" s="144"/>
      <c r="AZ58" s="144"/>
      <c r="BA58" s="144"/>
      <c r="BB58" s="144"/>
      <c r="BC58" s="144"/>
      <c r="BD58" s="144"/>
      <c r="BE58" s="677" t="str">
        <f t="shared" si="14"/>
        <v/>
      </c>
      <c r="BF58" s="195"/>
      <c r="BG58" s="678" t="str">
        <f t="shared" si="15"/>
        <v/>
      </c>
      <c r="BH58" s="144"/>
      <c r="BI58" s="144"/>
      <c r="BJ58" s="144"/>
      <c r="BK58" s="144"/>
      <c r="BL58" s="144"/>
      <c r="BM58" s="144"/>
      <c r="BN58" s="144"/>
      <c r="BO58" s="144"/>
      <c r="BP58" s="144"/>
      <c r="BQ58" s="144"/>
      <c r="BR58" s="144"/>
      <c r="BS58" s="144"/>
      <c r="BT58" s="144"/>
      <c r="BU58" s="144"/>
      <c r="BV58" s="144"/>
      <c r="BW58" s="144"/>
      <c r="BX58" s="144"/>
      <c r="BY58" s="144"/>
      <c r="BZ58" s="144"/>
      <c r="CA58" s="144"/>
      <c r="CB58" s="144"/>
      <c r="CC58" s="144"/>
      <c r="CD58" s="144"/>
      <c r="CE58" s="677" t="str">
        <f t="shared" si="16"/>
        <v/>
      </c>
      <c r="CF58" s="195"/>
      <c r="CG58" s="678" t="str">
        <f t="shared" si="17"/>
        <v/>
      </c>
      <c r="CH58" s="144"/>
      <c r="CI58" s="144"/>
      <c r="CJ58" s="144"/>
      <c r="CK58" s="144"/>
      <c r="CL58" s="144"/>
      <c r="CM58" s="144"/>
      <c r="CN58" s="144"/>
      <c r="CO58" s="144"/>
      <c r="CP58" s="144"/>
      <c r="CQ58" s="144"/>
      <c r="CR58" s="144"/>
      <c r="CS58" s="144"/>
      <c r="CT58" s="144"/>
      <c r="CU58" s="144"/>
      <c r="CV58" s="144"/>
      <c r="CW58" s="144"/>
      <c r="CX58" s="144"/>
      <c r="CY58" s="144"/>
      <c r="CZ58" s="144"/>
      <c r="DA58" s="144"/>
      <c r="DB58" s="144"/>
      <c r="DC58" s="144"/>
      <c r="DD58" s="144"/>
      <c r="DE58" s="677" t="str">
        <f t="shared" si="18"/>
        <v/>
      </c>
      <c r="DF58" s="195"/>
      <c r="DG58" s="678" t="str">
        <f t="shared" si="19"/>
        <v/>
      </c>
      <c r="DH58" s="144"/>
      <c r="DI58" s="144"/>
      <c r="DJ58" s="144"/>
      <c r="DK58" s="144"/>
      <c r="DL58" s="144"/>
      <c r="DM58" s="144"/>
      <c r="DN58" s="144"/>
      <c r="DO58" s="144"/>
      <c r="DP58" s="144"/>
      <c r="DQ58" s="144"/>
      <c r="DR58" s="144"/>
      <c r="DS58" s="144"/>
      <c r="DT58" s="144"/>
      <c r="DU58" s="144"/>
      <c r="DV58" s="144"/>
      <c r="DW58" s="144"/>
      <c r="DX58" s="144"/>
      <c r="DY58" s="144"/>
      <c r="DZ58" s="144"/>
      <c r="EA58" s="144"/>
      <c r="EB58" s="144"/>
      <c r="EC58" s="144"/>
      <c r="ED58" s="144"/>
      <c r="EE58" s="677" t="str">
        <f t="shared" si="20"/>
        <v/>
      </c>
      <c r="EF58" s="195"/>
      <c r="EG58" s="678" t="str">
        <f t="shared" si="21"/>
        <v/>
      </c>
      <c r="EH58" s="144"/>
      <c r="EI58" s="144"/>
      <c r="EJ58" s="144"/>
      <c r="EK58" s="144"/>
      <c r="EL58" s="144"/>
      <c r="EM58" s="144"/>
      <c r="EN58" s="144"/>
      <c r="EO58" s="144"/>
      <c r="EP58" s="144"/>
      <c r="EQ58" s="144"/>
      <c r="ER58" s="144"/>
      <c r="ES58" s="144"/>
      <c r="ET58" s="144"/>
      <c r="EU58" s="144"/>
      <c r="EV58" s="144"/>
      <c r="EW58" s="144"/>
      <c r="EX58" s="144"/>
      <c r="EY58" s="144"/>
      <c r="EZ58" s="144"/>
      <c r="FA58" s="144"/>
      <c r="FB58" s="144"/>
      <c r="FC58" s="144"/>
      <c r="FD58" s="144"/>
      <c r="FE58" s="677" t="str">
        <f t="shared" si="22"/>
        <v/>
      </c>
      <c r="FF58" s="195"/>
      <c r="FG58" s="678" t="str">
        <f t="shared" si="23"/>
        <v/>
      </c>
      <c r="FH58" s="144"/>
      <c r="FI58" s="144"/>
      <c r="FJ58" s="144"/>
      <c r="FK58" s="144"/>
      <c r="FL58" s="144"/>
      <c r="FM58" s="144"/>
      <c r="FN58" s="144"/>
      <c r="FO58" s="144"/>
      <c r="FP58" s="144"/>
      <c r="FQ58" s="144"/>
      <c r="FR58" s="144"/>
      <c r="FS58" s="144"/>
      <c r="FT58" s="144"/>
      <c r="FU58" s="144"/>
      <c r="FV58" s="144"/>
      <c r="FW58" s="144"/>
      <c r="FX58" s="144"/>
      <c r="FY58" s="144"/>
      <c r="FZ58" s="144"/>
      <c r="GA58" s="144"/>
      <c r="GB58" s="144"/>
      <c r="GC58" s="144"/>
      <c r="GD58" s="144"/>
      <c r="GE58" s="677" t="str">
        <f t="shared" si="24"/>
        <v/>
      </c>
      <c r="GF58" s="195"/>
      <c r="GG58" s="678" t="str">
        <f t="shared" si="25"/>
        <v/>
      </c>
      <c r="GH58" s="144"/>
      <c r="GI58" s="144"/>
      <c r="GJ58" s="144"/>
      <c r="GK58" s="144"/>
      <c r="GL58" s="144"/>
      <c r="GM58" s="144"/>
      <c r="GN58" s="144"/>
      <c r="GO58" s="144"/>
      <c r="GP58" s="144"/>
      <c r="GQ58" s="144"/>
      <c r="GR58" s="144"/>
      <c r="GS58" s="144"/>
      <c r="GT58" s="144"/>
      <c r="GU58" s="144"/>
      <c r="GV58" s="144"/>
      <c r="GW58" s="144"/>
      <c r="GX58" s="144"/>
      <c r="GY58" s="144"/>
      <c r="GZ58" s="144"/>
      <c r="HA58" s="144"/>
      <c r="HB58" s="144"/>
      <c r="HC58" s="144"/>
      <c r="HD58" s="144"/>
      <c r="HE58" s="677" t="str">
        <f t="shared" si="26"/>
        <v/>
      </c>
      <c r="HF58" s="195"/>
      <c r="HG58" s="678" t="str">
        <f t="shared" si="27"/>
        <v/>
      </c>
      <c r="HH58" s="144"/>
      <c r="HI58" s="144"/>
      <c r="HJ58" s="144"/>
      <c r="HK58" s="144"/>
      <c r="HL58" s="144"/>
      <c r="HM58" s="144"/>
      <c r="HN58" s="144"/>
      <c r="HO58" s="144"/>
      <c r="HP58" s="144"/>
      <c r="HQ58" s="144"/>
      <c r="HR58" s="144"/>
      <c r="HS58" s="144"/>
      <c r="HT58" s="144"/>
      <c r="HU58" s="144"/>
      <c r="HV58" s="144"/>
      <c r="HW58" s="144"/>
      <c r="HX58" s="144"/>
      <c r="HY58" s="144"/>
      <c r="HZ58" s="144"/>
      <c r="IA58" s="144"/>
      <c r="IB58" s="144"/>
      <c r="IC58" s="144"/>
      <c r="ID58" s="144"/>
      <c r="IE58" s="677" t="str">
        <f t="shared" si="28"/>
        <v/>
      </c>
      <c r="IF58" s="195"/>
      <c r="IG58" s="678" t="str">
        <f t="shared" si="29"/>
        <v/>
      </c>
      <c r="IH58" s="144"/>
      <c r="II58" s="144"/>
      <c r="IJ58" s="144"/>
      <c r="IK58" s="144"/>
      <c r="IL58" s="144"/>
      <c r="IM58" s="144"/>
      <c r="IN58" s="144"/>
      <c r="IO58" s="144"/>
      <c r="IP58" s="144"/>
      <c r="IQ58" s="144"/>
      <c r="IR58" s="144"/>
      <c r="IS58" s="144"/>
      <c r="IT58" s="144"/>
      <c r="IU58" s="144"/>
      <c r="IV58" s="144"/>
      <c r="IW58" s="144"/>
      <c r="IX58" s="144"/>
      <c r="IY58" s="144"/>
      <c r="IZ58" s="144"/>
      <c r="JA58" s="144"/>
      <c r="JB58" s="144"/>
      <c r="JC58" s="144"/>
      <c r="JD58" s="144"/>
      <c r="JE58" s="1001" t="str">
        <f t="shared" si="30"/>
        <v/>
      </c>
      <c r="JF58" s="195"/>
      <c r="JG58" s="678" t="str">
        <f t="shared" si="31"/>
        <v/>
      </c>
      <c r="JH58" s="144"/>
      <c r="JI58" s="144"/>
      <c r="JJ58" s="144"/>
      <c r="JK58" s="144"/>
      <c r="JL58" s="144"/>
      <c r="JM58" s="144"/>
      <c r="JN58" s="144"/>
      <c r="JO58" s="144"/>
      <c r="JP58" s="144"/>
      <c r="JQ58" s="144"/>
      <c r="JR58" s="144"/>
      <c r="JS58" s="144"/>
      <c r="JT58" s="144"/>
      <c r="JU58" s="144"/>
      <c r="JV58" s="144"/>
      <c r="JW58" s="144"/>
      <c r="JX58" s="144"/>
      <c r="JY58" s="144"/>
      <c r="JZ58" s="144"/>
      <c r="KA58" s="144"/>
      <c r="KB58" s="144"/>
      <c r="KC58" s="144"/>
      <c r="KD58" s="144"/>
      <c r="KE58" s="1001" t="str">
        <f t="shared" si="32"/>
        <v/>
      </c>
    </row>
    <row r="59" spans="2:291" ht="15" customHeight="1">
      <c r="B59" s="310">
        <v>39</v>
      </c>
      <c r="C59" s="303"/>
      <c r="D59" s="675"/>
      <c r="E59" s="144"/>
      <c r="F59" s="144"/>
      <c r="G59" s="678" t="str">
        <f t="shared" si="11"/>
        <v/>
      </c>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677" t="str">
        <f t="shared" si="12"/>
        <v/>
      </c>
      <c r="AF59" s="195"/>
      <c r="AG59" s="678" t="str">
        <f t="shared" si="13"/>
        <v/>
      </c>
      <c r="AH59" s="144"/>
      <c r="AI59" s="144"/>
      <c r="AJ59" s="144"/>
      <c r="AK59" s="144"/>
      <c r="AL59" s="144"/>
      <c r="AM59" s="144"/>
      <c r="AN59" s="144"/>
      <c r="AO59" s="144"/>
      <c r="AP59" s="144"/>
      <c r="AQ59" s="144"/>
      <c r="AR59" s="144"/>
      <c r="AS59" s="144"/>
      <c r="AT59" s="144"/>
      <c r="AU59" s="144"/>
      <c r="AV59" s="144"/>
      <c r="AW59" s="144"/>
      <c r="AX59" s="144"/>
      <c r="AY59" s="144"/>
      <c r="AZ59" s="144"/>
      <c r="BA59" s="144"/>
      <c r="BB59" s="144"/>
      <c r="BC59" s="144"/>
      <c r="BD59" s="144"/>
      <c r="BE59" s="677" t="str">
        <f t="shared" si="14"/>
        <v/>
      </c>
      <c r="BF59" s="195"/>
      <c r="BG59" s="678" t="str">
        <f t="shared" si="15"/>
        <v/>
      </c>
      <c r="BH59" s="144"/>
      <c r="BI59" s="144"/>
      <c r="BJ59" s="144"/>
      <c r="BK59" s="144"/>
      <c r="BL59" s="144"/>
      <c r="BM59" s="144"/>
      <c r="BN59" s="144"/>
      <c r="BO59" s="144"/>
      <c r="BP59" s="144"/>
      <c r="BQ59" s="144"/>
      <c r="BR59" s="144"/>
      <c r="BS59" s="144"/>
      <c r="BT59" s="144"/>
      <c r="BU59" s="144"/>
      <c r="BV59" s="144"/>
      <c r="BW59" s="144"/>
      <c r="BX59" s="144"/>
      <c r="BY59" s="144"/>
      <c r="BZ59" s="144"/>
      <c r="CA59" s="144"/>
      <c r="CB59" s="144"/>
      <c r="CC59" s="144"/>
      <c r="CD59" s="144"/>
      <c r="CE59" s="677" t="str">
        <f t="shared" si="16"/>
        <v/>
      </c>
      <c r="CF59" s="195"/>
      <c r="CG59" s="678" t="str">
        <f t="shared" si="17"/>
        <v/>
      </c>
      <c r="CH59" s="144"/>
      <c r="CI59" s="144"/>
      <c r="CJ59" s="144"/>
      <c r="CK59" s="144"/>
      <c r="CL59" s="144"/>
      <c r="CM59" s="144"/>
      <c r="CN59" s="144"/>
      <c r="CO59" s="144"/>
      <c r="CP59" s="144"/>
      <c r="CQ59" s="144"/>
      <c r="CR59" s="144"/>
      <c r="CS59" s="144"/>
      <c r="CT59" s="144"/>
      <c r="CU59" s="144"/>
      <c r="CV59" s="144"/>
      <c r="CW59" s="144"/>
      <c r="CX59" s="144"/>
      <c r="CY59" s="144"/>
      <c r="CZ59" s="144"/>
      <c r="DA59" s="144"/>
      <c r="DB59" s="144"/>
      <c r="DC59" s="144"/>
      <c r="DD59" s="144"/>
      <c r="DE59" s="677" t="str">
        <f t="shared" si="18"/>
        <v/>
      </c>
      <c r="DF59" s="195"/>
      <c r="DG59" s="678" t="str">
        <f t="shared" si="19"/>
        <v/>
      </c>
      <c r="DH59" s="144"/>
      <c r="DI59" s="144"/>
      <c r="DJ59" s="144"/>
      <c r="DK59" s="144"/>
      <c r="DL59" s="144"/>
      <c r="DM59" s="144"/>
      <c r="DN59" s="144"/>
      <c r="DO59" s="144"/>
      <c r="DP59" s="144"/>
      <c r="DQ59" s="144"/>
      <c r="DR59" s="144"/>
      <c r="DS59" s="144"/>
      <c r="DT59" s="144"/>
      <c r="DU59" s="144"/>
      <c r="DV59" s="144"/>
      <c r="DW59" s="144"/>
      <c r="DX59" s="144"/>
      <c r="DY59" s="144"/>
      <c r="DZ59" s="144"/>
      <c r="EA59" s="144"/>
      <c r="EB59" s="144"/>
      <c r="EC59" s="144"/>
      <c r="ED59" s="144"/>
      <c r="EE59" s="677" t="str">
        <f t="shared" si="20"/>
        <v/>
      </c>
      <c r="EF59" s="195"/>
      <c r="EG59" s="678" t="str">
        <f t="shared" si="21"/>
        <v/>
      </c>
      <c r="EH59" s="144"/>
      <c r="EI59" s="144"/>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677" t="str">
        <f t="shared" si="22"/>
        <v/>
      </c>
      <c r="FF59" s="195"/>
      <c r="FG59" s="678" t="str">
        <f t="shared" si="23"/>
        <v/>
      </c>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677" t="str">
        <f t="shared" si="24"/>
        <v/>
      </c>
      <c r="GF59" s="195"/>
      <c r="GG59" s="678" t="str">
        <f t="shared" si="25"/>
        <v/>
      </c>
      <c r="GH59" s="144"/>
      <c r="GI59" s="144"/>
      <c r="GJ59" s="144"/>
      <c r="GK59" s="144"/>
      <c r="GL59" s="144"/>
      <c r="GM59" s="144"/>
      <c r="GN59" s="144"/>
      <c r="GO59" s="144"/>
      <c r="GP59" s="144"/>
      <c r="GQ59" s="144"/>
      <c r="GR59" s="144"/>
      <c r="GS59" s="144"/>
      <c r="GT59" s="144"/>
      <c r="GU59" s="144"/>
      <c r="GV59" s="144"/>
      <c r="GW59" s="144"/>
      <c r="GX59" s="144"/>
      <c r="GY59" s="144"/>
      <c r="GZ59" s="144"/>
      <c r="HA59" s="144"/>
      <c r="HB59" s="144"/>
      <c r="HC59" s="144"/>
      <c r="HD59" s="144"/>
      <c r="HE59" s="677" t="str">
        <f t="shared" si="26"/>
        <v/>
      </c>
      <c r="HF59" s="195"/>
      <c r="HG59" s="678" t="str">
        <f t="shared" si="27"/>
        <v/>
      </c>
      <c r="HH59" s="144"/>
      <c r="HI59" s="144"/>
      <c r="HJ59" s="144"/>
      <c r="HK59" s="144"/>
      <c r="HL59" s="144"/>
      <c r="HM59" s="144"/>
      <c r="HN59" s="144"/>
      <c r="HO59" s="144"/>
      <c r="HP59" s="144"/>
      <c r="HQ59" s="144"/>
      <c r="HR59" s="144"/>
      <c r="HS59" s="144"/>
      <c r="HT59" s="144"/>
      <c r="HU59" s="144"/>
      <c r="HV59" s="144"/>
      <c r="HW59" s="144"/>
      <c r="HX59" s="144"/>
      <c r="HY59" s="144"/>
      <c r="HZ59" s="144"/>
      <c r="IA59" s="144"/>
      <c r="IB59" s="144"/>
      <c r="IC59" s="144"/>
      <c r="ID59" s="144"/>
      <c r="IE59" s="677" t="str">
        <f t="shared" si="28"/>
        <v/>
      </c>
      <c r="IF59" s="195"/>
      <c r="IG59" s="678" t="str">
        <f t="shared" si="29"/>
        <v/>
      </c>
      <c r="IH59" s="144"/>
      <c r="II59" s="144"/>
      <c r="IJ59" s="144"/>
      <c r="IK59" s="144"/>
      <c r="IL59" s="144"/>
      <c r="IM59" s="144"/>
      <c r="IN59" s="144"/>
      <c r="IO59" s="144"/>
      <c r="IP59" s="144"/>
      <c r="IQ59" s="144"/>
      <c r="IR59" s="144"/>
      <c r="IS59" s="144"/>
      <c r="IT59" s="144"/>
      <c r="IU59" s="144"/>
      <c r="IV59" s="144"/>
      <c r="IW59" s="144"/>
      <c r="IX59" s="144"/>
      <c r="IY59" s="144"/>
      <c r="IZ59" s="144"/>
      <c r="JA59" s="144"/>
      <c r="JB59" s="144"/>
      <c r="JC59" s="144"/>
      <c r="JD59" s="144"/>
      <c r="JE59" s="1001" t="str">
        <f t="shared" si="30"/>
        <v/>
      </c>
      <c r="JF59" s="195"/>
      <c r="JG59" s="678" t="str">
        <f t="shared" si="31"/>
        <v/>
      </c>
      <c r="JH59" s="144"/>
      <c r="JI59" s="144"/>
      <c r="JJ59" s="144"/>
      <c r="JK59" s="144"/>
      <c r="JL59" s="144"/>
      <c r="JM59" s="144"/>
      <c r="JN59" s="144"/>
      <c r="JO59" s="144"/>
      <c r="JP59" s="144"/>
      <c r="JQ59" s="144"/>
      <c r="JR59" s="144"/>
      <c r="JS59" s="144"/>
      <c r="JT59" s="144"/>
      <c r="JU59" s="144"/>
      <c r="JV59" s="144"/>
      <c r="JW59" s="144"/>
      <c r="JX59" s="144"/>
      <c r="JY59" s="144"/>
      <c r="JZ59" s="144"/>
      <c r="KA59" s="144"/>
      <c r="KB59" s="144"/>
      <c r="KC59" s="144"/>
      <c r="KD59" s="144"/>
      <c r="KE59" s="1001" t="str">
        <f t="shared" si="32"/>
        <v/>
      </c>
    </row>
    <row r="60" spans="2:291" ht="15" customHeight="1">
      <c r="B60" s="310">
        <v>40</v>
      </c>
      <c r="C60" s="303"/>
      <c r="D60" s="675"/>
      <c r="E60" s="144"/>
      <c r="F60" s="144"/>
      <c r="G60" s="678" t="str">
        <f t="shared" si="11"/>
        <v/>
      </c>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677" t="str">
        <f t="shared" si="12"/>
        <v/>
      </c>
      <c r="AF60" s="195"/>
      <c r="AG60" s="678" t="str">
        <f t="shared" si="13"/>
        <v/>
      </c>
      <c r="AH60" s="144"/>
      <c r="AI60" s="144"/>
      <c r="AJ60" s="144"/>
      <c r="AK60" s="144"/>
      <c r="AL60" s="144"/>
      <c r="AM60" s="144"/>
      <c r="AN60" s="144"/>
      <c r="AO60" s="144"/>
      <c r="AP60" s="144"/>
      <c r="AQ60" s="144"/>
      <c r="AR60" s="144"/>
      <c r="AS60" s="144"/>
      <c r="AT60" s="144"/>
      <c r="AU60" s="144"/>
      <c r="AV60" s="144"/>
      <c r="AW60" s="144"/>
      <c r="AX60" s="144"/>
      <c r="AY60" s="144"/>
      <c r="AZ60" s="144"/>
      <c r="BA60" s="144"/>
      <c r="BB60" s="144"/>
      <c r="BC60" s="144"/>
      <c r="BD60" s="144"/>
      <c r="BE60" s="677" t="str">
        <f t="shared" si="14"/>
        <v/>
      </c>
      <c r="BF60" s="195"/>
      <c r="BG60" s="678" t="str">
        <f t="shared" si="15"/>
        <v/>
      </c>
      <c r="BH60" s="144"/>
      <c r="BI60" s="144"/>
      <c r="BJ60" s="144"/>
      <c r="BK60" s="144"/>
      <c r="BL60" s="144"/>
      <c r="BM60" s="144"/>
      <c r="BN60" s="144"/>
      <c r="BO60" s="144"/>
      <c r="BP60" s="144"/>
      <c r="BQ60" s="144"/>
      <c r="BR60" s="144"/>
      <c r="BS60" s="144"/>
      <c r="BT60" s="144"/>
      <c r="BU60" s="144"/>
      <c r="BV60" s="144"/>
      <c r="BW60" s="144"/>
      <c r="BX60" s="144"/>
      <c r="BY60" s="144"/>
      <c r="BZ60" s="144"/>
      <c r="CA60" s="144"/>
      <c r="CB60" s="144"/>
      <c r="CC60" s="144"/>
      <c r="CD60" s="144"/>
      <c r="CE60" s="677" t="str">
        <f t="shared" si="16"/>
        <v/>
      </c>
      <c r="CF60" s="195"/>
      <c r="CG60" s="678" t="str">
        <f t="shared" si="17"/>
        <v/>
      </c>
      <c r="CH60" s="144"/>
      <c r="CI60" s="144"/>
      <c r="CJ60" s="144"/>
      <c r="CK60" s="144"/>
      <c r="CL60" s="144"/>
      <c r="CM60" s="144"/>
      <c r="CN60" s="144"/>
      <c r="CO60" s="144"/>
      <c r="CP60" s="144"/>
      <c r="CQ60" s="144"/>
      <c r="CR60" s="144"/>
      <c r="CS60" s="144"/>
      <c r="CT60" s="144"/>
      <c r="CU60" s="144"/>
      <c r="CV60" s="144"/>
      <c r="CW60" s="144"/>
      <c r="CX60" s="144"/>
      <c r="CY60" s="144"/>
      <c r="CZ60" s="144"/>
      <c r="DA60" s="144"/>
      <c r="DB60" s="144"/>
      <c r="DC60" s="144"/>
      <c r="DD60" s="144"/>
      <c r="DE60" s="677" t="str">
        <f t="shared" si="18"/>
        <v/>
      </c>
      <c r="DF60" s="195"/>
      <c r="DG60" s="678" t="str">
        <f t="shared" si="19"/>
        <v/>
      </c>
      <c r="DH60" s="144"/>
      <c r="DI60" s="144"/>
      <c r="DJ60" s="144"/>
      <c r="DK60" s="144"/>
      <c r="DL60" s="144"/>
      <c r="DM60" s="144"/>
      <c r="DN60" s="144"/>
      <c r="DO60" s="144"/>
      <c r="DP60" s="144"/>
      <c r="DQ60" s="144"/>
      <c r="DR60" s="144"/>
      <c r="DS60" s="144"/>
      <c r="DT60" s="144"/>
      <c r="DU60" s="144"/>
      <c r="DV60" s="144"/>
      <c r="DW60" s="144"/>
      <c r="DX60" s="144"/>
      <c r="DY60" s="144"/>
      <c r="DZ60" s="144"/>
      <c r="EA60" s="144"/>
      <c r="EB60" s="144"/>
      <c r="EC60" s="144"/>
      <c r="ED60" s="144"/>
      <c r="EE60" s="677" t="str">
        <f t="shared" si="20"/>
        <v/>
      </c>
      <c r="EF60" s="195"/>
      <c r="EG60" s="678" t="str">
        <f t="shared" si="21"/>
        <v/>
      </c>
      <c r="EH60" s="144"/>
      <c r="EI60" s="144"/>
      <c r="EJ60" s="144"/>
      <c r="EK60" s="144"/>
      <c r="EL60" s="144"/>
      <c r="EM60" s="144"/>
      <c r="EN60" s="144"/>
      <c r="EO60" s="144"/>
      <c r="EP60" s="144"/>
      <c r="EQ60" s="144"/>
      <c r="ER60" s="144"/>
      <c r="ES60" s="144"/>
      <c r="ET60" s="144"/>
      <c r="EU60" s="144"/>
      <c r="EV60" s="144"/>
      <c r="EW60" s="144"/>
      <c r="EX60" s="144"/>
      <c r="EY60" s="144"/>
      <c r="EZ60" s="144"/>
      <c r="FA60" s="144"/>
      <c r="FB60" s="144"/>
      <c r="FC60" s="144"/>
      <c r="FD60" s="144"/>
      <c r="FE60" s="677" t="str">
        <f t="shared" si="22"/>
        <v/>
      </c>
      <c r="FF60" s="195"/>
      <c r="FG60" s="678" t="str">
        <f t="shared" si="23"/>
        <v/>
      </c>
      <c r="FH60" s="144"/>
      <c r="FI60" s="144"/>
      <c r="FJ60" s="144"/>
      <c r="FK60" s="144"/>
      <c r="FL60" s="144"/>
      <c r="FM60" s="144"/>
      <c r="FN60" s="144"/>
      <c r="FO60" s="144"/>
      <c r="FP60" s="144"/>
      <c r="FQ60" s="144"/>
      <c r="FR60" s="144"/>
      <c r="FS60" s="144"/>
      <c r="FT60" s="144"/>
      <c r="FU60" s="144"/>
      <c r="FV60" s="144"/>
      <c r="FW60" s="144"/>
      <c r="FX60" s="144"/>
      <c r="FY60" s="144"/>
      <c r="FZ60" s="144"/>
      <c r="GA60" s="144"/>
      <c r="GB60" s="144"/>
      <c r="GC60" s="144"/>
      <c r="GD60" s="144"/>
      <c r="GE60" s="677" t="str">
        <f t="shared" si="24"/>
        <v/>
      </c>
      <c r="GF60" s="195"/>
      <c r="GG60" s="678" t="str">
        <f t="shared" si="25"/>
        <v/>
      </c>
      <c r="GH60" s="144"/>
      <c r="GI60" s="144"/>
      <c r="GJ60" s="144"/>
      <c r="GK60" s="144"/>
      <c r="GL60" s="144"/>
      <c r="GM60" s="144"/>
      <c r="GN60" s="144"/>
      <c r="GO60" s="144"/>
      <c r="GP60" s="144"/>
      <c r="GQ60" s="144"/>
      <c r="GR60" s="144"/>
      <c r="GS60" s="144"/>
      <c r="GT60" s="144"/>
      <c r="GU60" s="144"/>
      <c r="GV60" s="144"/>
      <c r="GW60" s="144"/>
      <c r="GX60" s="144"/>
      <c r="GY60" s="144"/>
      <c r="GZ60" s="144"/>
      <c r="HA60" s="144"/>
      <c r="HB60" s="144"/>
      <c r="HC60" s="144"/>
      <c r="HD60" s="144"/>
      <c r="HE60" s="677" t="str">
        <f t="shared" si="26"/>
        <v/>
      </c>
      <c r="HF60" s="195"/>
      <c r="HG60" s="678" t="str">
        <f t="shared" si="27"/>
        <v/>
      </c>
      <c r="HH60" s="144"/>
      <c r="HI60" s="144"/>
      <c r="HJ60" s="144"/>
      <c r="HK60" s="144"/>
      <c r="HL60" s="144"/>
      <c r="HM60" s="144"/>
      <c r="HN60" s="144"/>
      <c r="HO60" s="144"/>
      <c r="HP60" s="144"/>
      <c r="HQ60" s="144"/>
      <c r="HR60" s="144"/>
      <c r="HS60" s="144"/>
      <c r="HT60" s="144"/>
      <c r="HU60" s="144"/>
      <c r="HV60" s="144"/>
      <c r="HW60" s="144"/>
      <c r="HX60" s="144"/>
      <c r="HY60" s="144"/>
      <c r="HZ60" s="144"/>
      <c r="IA60" s="144"/>
      <c r="IB60" s="144"/>
      <c r="IC60" s="144"/>
      <c r="ID60" s="144"/>
      <c r="IE60" s="677" t="str">
        <f t="shared" si="28"/>
        <v/>
      </c>
      <c r="IF60" s="195"/>
      <c r="IG60" s="678" t="str">
        <f t="shared" si="29"/>
        <v/>
      </c>
      <c r="IH60" s="144"/>
      <c r="II60" s="144"/>
      <c r="IJ60" s="144"/>
      <c r="IK60" s="144"/>
      <c r="IL60" s="144"/>
      <c r="IM60" s="144"/>
      <c r="IN60" s="144"/>
      <c r="IO60" s="144"/>
      <c r="IP60" s="144"/>
      <c r="IQ60" s="144"/>
      <c r="IR60" s="144"/>
      <c r="IS60" s="144"/>
      <c r="IT60" s="144"/>
      <c r="IU60" s="144"/>
      <c r="IV60" s="144"/>
      <c r="IW60" s="144"/>
      <c r="IX60" s="144"/>
      <c r="IY60" s="144"/>
      <c r="IZ60" s="144"/>
      <c r="JA60" s="144"/>
      <c r="JB60" s="144"/>
      <c r="JC60" s="144"/>
      <c r="JD60" s="144"/>
      <c r="JE60" s="1001" t="str">
        <f t="shared" si="30"/>
        <v/>
      </c>
      <c r="JF60" s="195"/>
      <c r="JG60" s="678" t="str">
        <f t="shared" si="31"/>
        <v/>
      </c>
      <c r="JH60" s="144"/>
      <c r="JI60" s="144"/>
      <c r="JJ60" s="144"/>
      <c r="JK60" s="144"/>
      <c r="JL60" s="144"/>
      <c r="JM60" s="144"/>
      <c r="JN60" s="144"/>
      <c r="JO60" s="144"/>
      <c r="JP60" s="144"/>
      <c r="JQ60" s="144"/>
      <c r="JR60" s="144"/>
      <c r="JS60" s="144"/>
      <c r="JT60" s="144"/>
      <c r="JU60" s="144"/>
      <c r="JV60" s="144"/>
      <c r="JW60" s="144"/>
      <c r="JX60" s="144"/>
      <c r="JY60" s="144"/>
      <c r="JZ60" s="144"/>
      <c r="KA60" s="144"/>
      <c r="KB60" s="144"/>
      <c r="KC60" s="144"/>
      <c r="KD60" s="144"/>
      <c r="KE60" s="1001" t="str">
        <f t="shared" si="32"/>
        <v/>
      </c>
    </row>
    <row r="61" spans="2:291" ht="15" customHeight="1">
      <c r="B61" s="310">
        <v>41</v>
      </c>
      <c r="C61" s="303"/>
      <c r="D61" s="675"/>
      <c r="E61" s="144"/>
      <c r="F61" s="144"/>
      <c r="G61" s="678" t="str">
        <f t="shared" si="11"/>
        <v/>
      </c>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677" t="str">
        <f t="shared" si="12"/>
        <v/>
      </c>
      <c r="AF61" s="195"/>
      <c r="AG61" s="678" t="str">
        <f t="shared" si="13"/>
        <v/>
      </c>
      <c r="AH61" s="144"/>
      <c r="AI61" s="144"/>
      <c r="AJ61" s="144"/>
      <c r="AK61" s="144"/>
      <c r="AL61" s="144"/>
      <c r="AM61" s="144"/>
      <c r="AN61" s="144"/>
      <c r="AO61" s="144"/>
      <c r="AP61" s="144"/>
      <c r="AQ61" s="144"/>
      <c r="AR61" s="144"/>
      <c r="AS61" s="144"/>
      <c r="AT61" s="144"/>
      <c r="AU61" s="144"/>
      <c r="AV61" s="144"/>
      <c r="AW61" s="144"/>
      <c r="AX61" s="144"/>
      <c r="AY61" s="144"/>
      <c r="AZ61" s="144"/>
      <c r="BA61" s="144"/>
      <c r="BB61" s="144"/>
      <c r="BC61" s="144"/>
      <c r="BD61" s="144"/>
      <c r="BE61" s="677" t="str">
        <f t="shared" si="14"/>
        <v/>
      </c>
      <c r="BF61" s="195"/>
      <c r="BG61" s="678" t="str">
        <f t="shared" si="15"/>
        <v/>
      </c>
      <c r="BH61" s="144"/>
      <c r="BI61" s="144"/>
      <c r="BJ61" s="144"/>
      <c r="BK61" s="144"/>
      <c r="BL61" s="144"/>
      <c r="BM61" s="144"/>
      <c r="BN61" s="144"/>
      <c r="BO61" s="144"/>
      <c r="BP61" s="144"/>
      <c r="BQ61" s="144"/>
      <c r="BR61" s="144"/>
      <c r="BS61" s="144"/>
      <c r="BT61" s="144"/>
      <c r="BU61" s="144"/>
      <c r="BV61" s="144"/>
      <c r="BW61" s="144"/>
      <c r="BX61" s="144"/>
      <c r="BY61" s="144"/>
      <c r="BZ61" s="144"/>
      <c r="CA61" s="144"/>
      <c r="CB61" s="144"/>
      <c r="CC61" s="144"/>
      <c r="CD61" s="144"/>
      <c r="CE61" s="677" t="str">
        <f t="shared" si="16"/>
        <v/>
      </c>
      <c r="CF61" s="195"/>
      <c r="CG61" s="678" t="str">
        <f t="shared" si="17"/>
        <v/>
      </c>
      <c r="CH61" s="144"/>
      <c r="CI61" s="144"/>
      <c r="CJ61" s="144"/>
      <c r="CK61" s="144"/>
      <c r="CL61" s="144"/>
      <c r="CM61" s="144"/>
      <c r="CN61" s="144"/>
      <c r="CO61" s="144"/>
      <c r="CP61" s="144"/>
      <c r="CQ61" s="144"/>
      <c r="CR61" s="144"/>
      <c r="CS61" s="144"/>
      <c r="CT61" s="144"/>
      <c r="CU61" s="144"/>
      <c r="CV61" s="144"/>
      <c r="CW61" s="144"/>
      <c r="CX61" s="144"/>
      <c r="CY61" s="144"/>
      <c r="CZ61" s="144"/>
      <c r="DA61" s="144"/>
      <c r="DB61" s="144"/>
      <c r="DC61" s="144"/>
      <c r="DD61" s="144"/>
      <c r="DE61" s="677" t="str">
        <f t="shared" si="18"/>
        <v/>
      </c>
      <c r="DF61" s="195"/>
      <c r="DG61" s="678" t="str">
        <f t="shared" si="19"/>
        <v/>
      </c>
      <c r="DH61" s="144"/>
      <c r="DI61" s="144"/>
      <c r="DJ61" s="144"/>
      <c r="DK61" s="144"/>
      <c r="DL61" s="144"/>
      <c r="DM61" s="144"/>
      <c r="DN61" s="144"/>
      <c r="DO61" s="144"/>
      <c r="DP61" s="144"/>
      <c r="DQ61" s="144"/>
      <c r="DR61" s="144"/>
      <c r="DS61" s="144"/>
      <c r="DT61" s="144"/>
      <c r="DU61" s="144"/>
      <c r="DV61" s="144"/>
      <c r="DW61" s="144"/>
      <c r="DX61" s="144"/>
      <c r="DY61" s="144"/>
      <c r="DZ61" s="144"/>
      <c r="EA61" s="144"/>
      <c r="EB61" s="144"/>
      <c r="EC61" s="144"/>
      <c r="ED61" s="144"/>
      <c r="EE61" s="677" t="str">
        <f t="shared" si="20"/>
        <v/>
      </c>
      <c r="EF61" s="195"/>
      <c r="EG61" s="678" t="str">
        <f t="shared" si="21"/>
        <v/>
      </c>
      <c r="EH61" s="144"/>
      <c r="EI61" s="144"/>
      <c r="EJ61" s="144"/>
      <c r="EK61" s="144"/>
      <c r="EL61" s="144"/>
      <c r="EM61" s="144"/>
      <c r="EN61" s="144"/>
      <c r="EO61" s="144"/>
      <c r="EP61" s="144"/>
      <c r="EQ61" s="144"/>
      <c r="ER61" s="144"/>
      <c r="ES61" s="144"/>
      <c r="ET61" s="144"/>
      <c r="EU61" s="144"/>
      <c r="EV61" s="144"/>
      <c r="EW61" s="144"/>
      <c r="EX61" s="144"/>
      <c r="EY61" s="144"/>
      <c r="EZ61" s="144"/>
      <c r="FA61" s="144"/>
      <c r="FB61" s="144"/>
      <c r="FC61" s="144"/>
      <c r="FD61" s="144"/>
      <c r="FE61" s="677" t="str">
        <f t="shared" si="22"/>
        <v/>
      </c>
      <c r="FF61" s="195"/>
      <c r="FG61" s="678" t="str">
        <f t="shared" si="23"/>
        <v/>
      </c>
      <c r="FH61" s="144"/>
      <c r="FI61" s="144"/>
      <c r="FJ61" s="144"/>
      <c r="FK61" s="144"/>
      <c r="FL61" s="144"/>
      <c r="FM61" s="144"/>
      <c r="FN61" s="144"/>
      <c r="FO61" s="144"/>
      <c r="FP61" s="144"/>
      <c r="FQ61" s="144"/>
      <c r="FR61" s="144"/>
      <c r="FS61" s="144"/>
      <c r="FT61" s="144"/>
      <c r="FU61" s="144"/>
      <c r="FV61" s="144"/>
      <c r="FW61" s="144"/>
      <c r="FX61" s="144"/>
      <c r="FY61" s="144"/>
      <c r="FZ61" s="144"/>
      <c r="GA61" s="144"/>
      <c r="GB61" s="144"/>
      <c r="GC61" s="144"/>
      <c r="GD61" s="144"/>
      <c r="GE61" s="677" t="str">
        <f t="shared" si="24"/>
        <v/>
      </c>
      <c r="GF61" s="195"/>
      <c r="GG61" s="678" t="str">
        <f t="shared" si="25"/>
        <v/>
      </c>
      <c r="GH61" s="144"/>
      <c r="GI61" s="144"/>
      <c r="GJ61" s="144"/>
      <c r="GK61" s="144"/>
      <c r="GL61" s="144"/>
      <c r="GM61" s="144"/>
      <c r="GN61" s="144"/>
      <c r="GO61" s="144"/>
      <c r="GP61" s="144"/>
      <c r="GQ61" s="144"/>
      <c r="GR61" s="144"/>
      <c r="GS61" s="144"/>
      <c r="GT61" s="144"/>
      <c r="GU61" s="144"/>
      <c r="GV61" s="144"/>
      <c r="GW61" s="144"/>
      <c r="GX61" s="144"/>
      <c r="GY61" s="144"/>
      <c r="GZ61" s="144"/>
      <c r="HA61" s="144"/>
      <c r="HB61" s="144"/>
      <c r="HC61" s="144"/>
      <c r="HD61" s="144"/>
      <c r="HE61" s="677" t="str">
        <f t="shared" si="26"/>
        <v/>
      </c>
      <c r="HF61" s="195"/>
      <c r="HG61" s="678" t="str">
        <f t="shared" si="27"/>
        <v/>
      </c>
      <c r="HH61" s="144"/>
      <c r="HI61" s="144"/>
      <c r="HJ61" s="144"/>
      <c r="HK61" s="144"/>
      <c r="HL61" s="144"/>
      <c r="HM61" s="144"/>
      <c r="HN61" s="144"/>
      <c r="HO61" s="144"/>
      <c r="HP61" s="144"/>
      <c r="HQ61" s="144"/>
      <c r="HR61" s="144"/>
      <c r="HS61" s="144"/>
      <c r="HT61" s="144"/>
      <c r="HU61" s="144"/>
      <c r="HV61" s="144"/>
      <c r="HW61" s="144"/>
      <c r="HX61" s="144"/>
      <c r="HY61" s="144"/>
      <c r="HZ61" s="144"/>
      <c r="IA61" s="144"/>
      <c r="IB61" s="144"/>
      <c r="IC61" s="144"/>
      <c r="ID61" s="144"/>
      <c r="IE61" s="677" t="str">
        <f t="shared" si="28"/>
        <v/>
      </c>
      <c r="IF61" s="195"/>
      <c r="IG61" s="678" t="str">
        <f t="shared" si="29"/>
        <v/>
      </c>
      <c r="IH61" s="144"/>
      <c r="II61" s="144"/>
      <c r="IJ61" s="144"/>
      <c r="IK61" s="144"/>
      <c r="IL61" s="144"/>
      <c r="IM61" s="144"/>
      <c r="IN61" s="144"/>
      <c r="IO61" s="144"/>
      <c r="IP61" s="144"/>
      <c r="IQ61" s="144"/>
      <c r="IR61" s="144"/>
      <c r="IS61" s="144"/>
      <c r="IT61" s="144"/>
      <c r="IU61" s="144"/>
      <c r="IV61" s="144"/>
      <c r="IW61" s="144"/>
      <c r="IX61" s="144"/>
      <c r="IY61" s="144"/>
      <c r="IZ61" s="144"/>
      <c r="JA61" s="144"/>
      <c r="JB61" s="144"/>
      <c r="JC61" s="144"/>
      <c r="JD61" s="144"/>
      <c r="JE61" s="1001" t="str">
        <f t="shared" si="30"/>
        <v/>
      </c>
      <c r="JF61" s="195"/>
      <c r="JG61" s="678" t="str">
        <f t="shared" si="31"/>
        <v/>
      </c>
      <c r="JH61" s="144"/>
      <c r="JI61" s="144"/>
      <c r="JJ61" s="144"/>
      <c r="JK61" s="144"/>
      <c r="JL61" s="144"/>
      <c r="JM61" s="144"/>
      <c r="JN61" s="144"/>
      <c r="JO61" s="144"/>
      <c r="JP61" s="144"/>
      <c r="JQ61" s="144"/>
      <c r="JR61" s="144"/>
      <c r="JS61" s="144"/>
      <c r="JT61" s="144"/>
      <c r="JU61" s="144"/>
      <c r="JV61" s="144"/>
      <c r="JW61" s="144"/>
      <c r="JX61" s="144"/>
      <c r="JY61" s="144"/>
      <c r="JZ61" s="144"/>
      <c r="KA61" s="144"/>
      <c r="KB61" s="144"/>
      <c r="KC61" s="144"/>
      <c r="KD61" s="144"/>
      <c r="KE61" s="1001" t="str">
        <f t="shared" si="32"/>
        <v/>
      </c>
    </row>
    <row r="62" spans="2:291" ht="15" customHeight="1">
      <c r="B62" s="310">
        <v>42</v>
      </c>
      <c r="C62" s="303"/>
      <c r="D62" s="675"/>
      <c r="E62" s="144"/>
      <c r="F62" s="144"/>
      <c r="G62" s="678" t="str">
        <f t="shared" si="11"/>
        <v/>
      </c>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677" t="str">
        <f t="shared" si="12"/>
        <v/>
      </c>
      <c r="AF62" s="195"/>
      <c r="AG62" s="678" t="str">
        <f t="shared" si="13"/>
        <v/>
      </c>
      <c r="AH62" s="144"/>
      <c r="AI62" s="144"/>
      <c r="AJ62" s="144"/>
      <c r="AK62" s="144"/>
      <c r="AL62" s="144"/>
      <c r="AM62" s="144"/>
      <c r="AN62" s="144"/>
      <c r="AO62" s="144"/>
      <c r="AP62" s="144"/>
      <c r="AQ62" s="144"/>
      <c r="AR62" s="144"/>
      <c r="AS62" s="144"/>
      <c r="AT62" s="144"/>
      <c r="AU62" s="144"/>
      <c r="AV62" s="144"/>
      <c r="AW62" s="144"/>
      <c r="AX62" s="144"/>
      <c r="AY62" s="144"/>
      <c r="AZ62" s="144"/>
      <c r="BA62" s="144"/>
      <c r="BB62" s="144"/>
      <c r="BC62" s="144"/>
      <c r="BD62" s="144"/>
      <c r="BE62" s="677" t="str">
        <f t="shared" si="14"/>
        <v/>
      </c>
      <c r="BF62" s="195"/>
      <c r="BG62" s="678" t="str">
        <f t="shared" si="15"/>
        <v/>
      </c>
      <c r="BH62" s="144"/>
      <c r="BI62" s="144"/>
      <c r="BJ62" s="144"/>
      <c r="BK62" s="144"/>
      <c r="BL62" s="144"/>
      <c r="BM62" s="144"/>
      <c r="BN62" s="144"/>
      <c r="BO62" s="144"/>
      <c r="BP62" s="144"/>
      <c r="BQ62" s="144"/>
      <c r="BR62" s="144"/>
      <c r="BS62" s="144"/>
      <c r="BT62" s="144"/>
      <c r="BU62" s="144"/>
      <c r="BV62" s="144"/>
      <c r="BW62" s="144"/>
      <c r="BX62" s="144"/>
      <c r="BY62" s="144"/>
      <c r="BZ62" s="144"/>
      <c r="CA62" s="144"/>
      <c r="CB62" s="144"/>
      <c r="CC62" s="144"/>
      <c r="CD62" s="144"/>
      <c r="CE62" s="677" t="str">
        <f t="shared" si="16"/>
        <v/>
      </c>
      <c r="CF62" s="195"/>
      <c r="CG62" s="678" t="str">
        <f t="shared" si="17"/>
        <v/>
      </c>
      <c r="CH62" s="144"/>
      <c r="CI62" s="144"/>
      <c r="CJ62" s="144"/>
      <c r="CK62" s="144"/>
      <c r="CL62" s="144"/>
      <c r="CM62" s="144"/>
      <c r="CN62" s="144"/>
      <c r="CO62" s="144"/>
      <c r="CP62" s="144"/>
      <c r="CQ62" s="144"/>
      <c r="CR62" s="144"/>
      <c r="CS62" s="144"/>
      <c r="CT62" s="144"/>
      <c r="CU62" s="144"/>
      <c r="CV62" s="144"/>
      <c r="CW62" s="144"/>
      <c r="CX62" s="144"/>
      <c r="CY62" s="144"/>
      <c r="CZ62" s="144"/>
      <c r="DA62" s="144"/>
      <c r="DB62" s="144"/>
      <c r="DC62" s="144"/>
      <c r="DD62" s="144"/>
      <c r="DE62" s="677" t="str">
        <f t="shared" si="18"/>
        <v/>
      </c>
      <c r="DF62" s="195"/>
      <c r="DG62" s="678" t="str">
        <f t="shared" si="19"/>
        <v/>
      </c>
      <c r="DH62" s="144"/>
      <c r="DI62" s="144"/>
      <c r="DJ62" s="144"/>
      <c r="DK62" s="144"/>
      <c r="DL62" s="144"/>
      <c r="DM62" s="144"/>
      <c r="DN62" s="144"/>
      <c r="DO62" s="144"/>
      <c r="DP62" s="144"/>
      <c r="DQ62" s="144"/>
      <c r="DR62" s="144"/>
      <c r="DS62" s="144"/>
      <c r="DT62" s="144"/>
      <c r="DU62" s="144"/>
      <c r="DV62" s="144"/>
      <c r="DW62" s="144"/>
      <c r="DX62" s="144"/>
      <c r="DY62" s="144"/>
      <c r="DZ62" s="144"/>
      <c r="EA62" s="144"/>
      <c r="EB62" s="144"/>
      <c r="EC62" s="144"/>
      <c r="ED62" s="144"/>
      <c r="EE62" s="677" t="str">
        <f t="shared" si="20"/>
        <v/>
      </c>
      <c r="EF62" s="195"/>
      <c r="EG62" s="678" t="str">
        <f t="shared" si="21"/>
        <v/>
      </c>
      <c r="EH62" s="144"/>
      <c r="EI62" s="144"/>
      <c r="EJ62" s="144"/>
      <c r="EK62" s="144"/>
      <c r="EL62" s="144"/>
      <c r="EM62" s="144"/>
      <c r="EN62" s="144"/>
      <c r="EO62" s="144"/>
      <c r="EP62" s="144"/>
      <c r="EQ62" s="144"/>
      <c r="ER62" s="144"/>
      <c r="ES62" s="144"/>
      <c r="ET62" s="144"/>
      <c r="EU62" s="144"/>
      <c r="EV62" s="144"/>
      <c r="EW62" s="144"/>
      <c r="EX62" s="144"/>
      <c r="EY62" s="144"/>
      <c r="EZ62" s="144"/>
      <c r="FA62" s="144"/>
      <c r="FB62" s="144"/>
      <c r="FC62" s="144"/>
      <c r="FD62" s="144"/>
      <c r="FE62" s="677" t="str">
        <f t="shared" si="22"/>
        <v/>
      </c>
      <c r="FF62" s="195"/>
      <c r="FG62" s="678" t="str">
        <f t="shared" si="23"/>
        <v/>
      </c>
      <c r="FH62" s="144"/>
      <c r="FI62" s="144"/>
      <c r="FJ62" s="144"/>
      <c r="FK62" s="144"/>
      <c r="FL62" s="144"/>
      <c r="FM62" s="144"/>
      <c r="FN62" s="144"/>
      <c r="FO62" s="144"/>
      <c r="FP62" s="144"/>
      <c r="FQ62" s="144"/>
      <c r="FR62" s="144"/>
      <c r="FS62" s="144"/>
      <c r="FT62" s="144"/>
      <c r="FU62" s="144"/>
      <c r="FV62" s="144"/>
      <c r="FW62" s="144"/>
      <c r="FX62" s="144"/>
      <c r="FY62" s="144"/>
      <c r="FZ62" s="144"/>
      <c r="GA62" s="144"/>
      <c r="GB62" s="144"/>
      <c r="GC62" s="144"/>
      <c r="GD62" s="144"/>
      <c r="GE62" s="677" t="str">
        <f t="shared" si="24"/>
        <v/>
      </c>
      <c r="GF62" s="195"/>
      <c r="GG62" s="678" t="str">
        <f t="shared" si="25"/>
        <v/>
      </c>
      <c r="GH62" s="144"/>
      <c r="GI62" s="144"/>
      <c r="GJ62" s="144"/>
      <c r="GK62" s="144"/>
      <c r="GL62" s="144"/>
      <c r="GM62" s="144"/>
      <c r="GN62" s="144"/>
      <c r="GO62" s="144"/>
      <c r="GP62" s="144"/>
      <c r="GQ62" s="144"/>
      <c r="GR62" s="144"/>
      <c r="GS62" s="144"/>
      <c r="GT62" s="144"/>
      <c r="GU62" s="144"/>
      <c r="GV62" s="144"/>
      <c r="GW62" s="144"/>
      <c r="GX62" s="144"/>
      <c r="GY62" s="144"/>
      <c r="GZ62" s="144"/>
      <c r="HA62" s="144"/>
      <c r="HB62" s="144"/>
      <c r="HC62" s="144"/>
      <c r="HD62" s="144"/>
      <c r="HE62" s="677" t="str">
        <f t="shared" si="26"/>
        <v/>
      </c>
      <c r="HF62" s="195"/>
      <c r="HG62" s="678" t="str">
        <f t="shared" si="27"/>
        <v/>
      </c>
      <c r="HH62" s="144"/>
      <c r="HI62" s="144"/>
      <c r="HJ62" s="144"/>
      <c r="HK62" s="144"/>
      <c r="HL62" s="144"/>
      <c r="HM62" s="144"/>
      <c r="HN62" s="144"/>
      <c r="HO62" s="144"/>
      <c r="HP62" s="144"/>
      <c r="HQ62" s="144"/>
      <c r="HR62" s="144"/>
      <c r="HS62" s="144"/>
      <c r="HT62" s="144"/>
      <c r="HU62" s="144"/>
      <c r="HV62" s="144"/>
      <c r="HW62" s="144"/>
      <c r="HX62" s="144"/>
      <c r="HY62" s="144"/>
      <c r="HZ62" s="144"/>
      <c r="IA62" s="144"/>
      <c r="IB62" s="144"/>
      <c r="IC62" s="144"/>
      <c r="ID62" s="144"/>
      <c r="IE62" s="677" t="str">
        <f t="shared" si="28"/>
        <v/>
      </c>
      <c r="IF62" s="195"/>
      <c r="IG62" s="678" t="str">
        <f t="shared" si="29"/>
        <v/>
      </c>
      <c r="IH62" s="144"/>
      <c r="II62" s="144"/>
      <c r="IJ62" s="144"/>
      <c r="IK62" s="144"/>
      <c r="IL62" s="144"/>
      <c r="IM62" s="144"/>
      <c r="IN62" s="144"/>
      <c r="IO62" s="144"/>
      <c r="IP62" s="144"/>
      <c r="IQ62" s="144"/>
      <c r="IR62" s="144"/>
      <c r="IS62" s="144"/>
      <c r="IT62" s="144"/>
      <c r="IU62" s="144"/>
      <c r="IV62" s="144"/>
      <c r="IW62" s="144"/>
      <c r="IX62" s="144"/>
      <c r="IY62" s="144"/>
      <c r="IZ62" s="144"/>
      <c r="JA62" s="144"/>
      <c r="JB62" s="144"/>
      <c r="JC62" s="144"/>
      <c r="JD62" s="144"/>
      <c r="JE62" s="1001" t="str">
        <f t="shared" si="30"/>
        <v/>
      </c>
      <c r="JF62" s="195"/>
      <c r="JG62" s="678" t="str">
        <f t="shared" si="31"/>
        <v/>
      </c>
      <c r="JH62" s="144"/>
      <c r="JI62" s="144"/>
      <c r="JJ62" s="144"/>
      <c r="JK62" s="144"/>
      <c r="JL62" s="144"/>
      <c r="JM62" s="144"/>
      <c r="JN62" s="144"/>
      <c r="JO62" s="144"/>
      <c r="JP62" s="144"/>
      <c r="JQ62" s="144"/>
      <c r="JR62" s="144"/>
      <c r="JS62" s="144"/>
      <c r="JT62" s="144"/>
      <c r="JU62" s="144"/>
      <c r="JV62" s="144"/>
      <c r="JW62" s="144"/>
      <c r="JX62" s="144"/>
      <c r="JY62" s="144"/>
      <c r="JZ62" s="144"/>
      <c r="KA62" s="144"/>
      <c r="KB62" s="144"/>
      <c r="KC62" s="144"/>
      <c r="KD62" s="144"/>
      <c r="KE62" s="1001" t="str">
        <f t="shared" si="32"/>
        <v/>
      </c>
    </row>
    <row r="63" spans="2:291" ht="15" customHeight="1">
      <c r="B63" s="310">
        <v>43</v>
      </c>
      <c r="C63" s="303"/>
      <c r="D63" s="675"/>
      <c r="E63" s="144"/>
      <c r="F63" s="144"/>
      <c r="G63" s="678" t="str">
        <f t="shared" si="11"/>
        <v/>
      </c>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677" t="str">
        <f t="shared" si="12"/>
        <v/>
      </c>
      <c r="AF63" s="195"/>
      <c r="AG63" s="678" t="str">
        <f t="shared" si="13"/>
        <v/>
      </c>
      <c r="AH63" s="144"/>
      <c r="AI63" s="144"/>
      <c r="AJ63" s="144"/>
      <c r="AK63" s="144"/>
      <c r="AL63" s="144"/>
      <c r="AM63" s="144"/>
      <c r="AN63" s="144"/>
      <c r="AO63" s="144"/>
      <c r="AP63" s="144"/>
      <c r="AQ63" s="144"/>
      <c r="AR63" s="144"/>
      <c r="AS63" s="144"/>
      <c r="AT63" s="144"/>
      <c r="AU63" s="144"/>
      <c r="AV63" s="144"/>
      <c r="AW63" s="144"/>
      <c r="AX63" s="144"/>
      <c r="AY63" s="144"/>
      <c r="AZ63" s="144"/>
      <c r="BA63" s="144"/>
      <c r="BB63" s="144"/>
      <c r="BC63" s="144"/>
      <c r="BD63" s="144"/>
      <c r="BE63" s="677" t="str">
        <f t="shared" si="14"/>
        <v/>
      </c>
      <c r="BF63" s="195"/>
      <c r="BG63" s="678" t="str">
        <f t="shared" si="15"/>
        <v/>
      </c>
      <c r="BH63" s="144"/>
      <c r="BI63" s="144"/>
      <c r="BJ63" s="144"/>
      <c r="BK63" s="144"/>
      <c r="BL63" s="144"/>
      <c r="BM63" s="144"/>
      <c r="BN63" s="144"/>
      <c r="BO63" s="144"/>
      <c r="BP63" s="144"/>
      <c r="BQ63" s="144"/>
      <c r="BR63" s="144"/>
      <c r="BS63" s="144"/>
      <c r="BT63" s="144"/>
      <c r="BU63" s="144"/>
      <c r="BV63" s="144"/>
      <c r="BW63" s="144"/>
      <c r="BX63" s="144"/>
      <c r="BY63" s="144"/>
      <c r="BZ63" s="144"/>
      <c r="CA63" s="144"/>
      <c r="CB63" s="144"/>
      <c r="CC63" s="144"/>
      <c r="CD63" s="144"/>
      <c r="CE63" s="677" t="str">
        <f t="shared" si="16"/>
        <v/>
      </c>
      <c r="CF63" s="195"/>
      <c r="CG63" s="678" t="str">
        <f t="shared" si="17"/>
        <v/>
      </c>
      <c r="CH63" s="144"/>
      <c r="CI63" s="144"/>
      <c r="CJ63" s="144"/>
      <c r="CK63" s="144"/>
      <c r="CL63" s="144"/>
      <c r="CM63" s="144"/>
      <c r="CN63" s="144"/>
      <c r="CO63" s="144"/>
      <c r="CP63" s="144"/>
      <c r="CQ63" s="144"/>
      <c r="CR63" s="144"/>
      <c r="CS63" s="144"/>
      <c r="CT63" s="144"/>
      <c r="CU63" s="144"/>
      <c r="CV63" s="144"/>
      <c r="CW63" s="144"/>
      <c r="CX63" s="144"/>
      <c r="CY63" s="144"/>
      <c r="CZ63" s="144"/>
      <c r="DA63" s="144"/>
      <c r="DB63" s="144"/>
      <c r="DC63" s="144"/>
      <c r="DD63" s="144"/>
      <c r="DE63" s="677" t="str">
        <f t="shared" si="18"/>
        <v/>
      </c>
      <c r="DF63" s="195"/>
      <c r="DG63" s="678" t="str">
        <f t="shared" si="19"/>
        <v/>
      </c>
      <c r="DH63" s="144"/>
      <c r="DI63" s="144"/>
      <c r="DJ63" s="144"/>
      <c r="DK63" s="144"/>
      <c r="DL63" s="144"/>
      <c r="DM63" s="144"/>
      <c r="DN63" s="144"/>
      <c r="DO63" s="144"/>
      <c r="DP63" s="144"/>
      <c r="DQ63" s="144"/>
      <c r="DR63" s="144"/>
      <c r="DS63" s="144"/>
      <c r="DT63" s="144"/>
      <c r="DU63" s="144"/>
      <c r="DV63" s="144"/>
      <c r="DW63" s="144"/>
      <c r="DX63" s="144"/>
      <c r="DY63" s="144"/>
      <c r="DZ63" s="144"/>
      <c r="EA63" s="144"/>
      <c r="EB63" s="144"/>
      <c r="EC63" s="144"/>
      <c r="ED63" s="144"/>
      <c r="EE63" s="677" t="str">
        <f t="shared" si="20"/>
        <v/>
      </c>
      <c r="EF63" s="195"/>
      <c r="EG63" s="678" t="str">
        <f t="shared" si="21"/>
        <v/>
      </c>
      <c r="EH63" s="144"/>
      <c r="EI63" s="144"/>
      <c r="EJ63" s="144"/>
      <c r="EK63" s="144"/>
      <c r="EL63" s="144"/>
      <c r="EM63" s="144"/>
      <c r="EN63" s="144"/>
      <c r="EO63" s="144"/>
      <c r="EP63" s="144"/>
      <c r="EQ63" s="144"/>
      <c r="ER63" s="144"/>
      <c r="ES63" s="144"/>
      <c r="ET63" s="144"/>
      <c r="EU63" s="144"/>
      <c r="EV63" s="144"/>
      <c r="EW63" s="144"/>
      <c r="EX63" s="144"/>
      <c r="EY63" s="144"/>
      <c r="EZ63" s="144"/>
      <c r="FA63" s="144"/>
      <c r="FB63" s="144"/>
      <c r="FC63" s="144"/>
      <c r="FD63" s="144"/>
      <c r="FE63" s="677" t="str">
        <f t="shared" si="22"/>
        <v/>
      </c>
      <c r="FF63" s="195"/>
      <c r="FG63" s="678" t="str">
        <f t="shared" si="23"/>
        <v/>
      </c>
      <c r="FH63" s="144"/>
      <c r="FI63" s="144"/>
      <c r="FJ63" s="144"/>
      <c r="FK63" s="144"/>
      <c r="FL63" s="144"/>
      <c r="FM63" s="144"/>
      <c r="FN63" s="144"/>
      <c r="FO63" s="144"/>
      <c r="FP63" s="144"/>
      <c r="FQ63" s="144"/>
      <c r="FR63" s="144"/>
      <c r="FS63" s="144"/>
      <c r="FT63" s="144"/>
      <c r="FU63" s="144"/>
      <c r="FV63" s="144"/>
      <c r="FW63" s="144"/>
      <c r="FX63" s="144"/>
      <c r="FY63" s="144"/>
      <c r="FZ63" s="144"/>
      <c r="GA63" s="144"/>
      <c r="GB63" s="144"/>
      <c r="GC63" s="144"/>
      <c r="GD63" s="144"/>
      <c r="GE63" s="677" t="str">
        <f t="shared" si="24"/>
        <v/>
      </c>
      <c r="GF63" s="195"/>
      <c r="GG63" s="678" t="str">
        <f t="shared" si="25"/>
        <v/>
      </c>
      <c r="GH63" s="144"/>
      <c r="GI63" s="144"/>
      <c r="GJ63" s="144"/>
      <c r="GK63" s="144"/>
      <c r="GL63" s="144"/>
      <c r="GM63" s="144"/>
      <c r="GN63" s="144"/>
      <c r="GO63" s="144"/>
      <c r="GP63" s="144"/>
      <c r="GQ63" s="144"/>
      <c r="GR63" s="144"/>
      <c r="GS63" s="144"/>
      <c r="GT63" s="144"/>
      <c r="GU63" s="144"/>
      <c r="GV63" s="144"/>
      <c r="GW63" s="144"/>
      <c r="GX63" s="144"/>
      <c r="GY63" s="144"/>
      <c r="GZ63" s="144"/>
      <c r="HA63" s="144"/>
      <c r="HB63" s="144"/>
      <c r="HC63" s="144"/>
      <c r="HD63" s="144"/>
      <c r="HE63" s="677" t="str">
        <f t="shared" si="26"/>
        <v/>
      </c>
      <c r="HF63" s="195"/>
      <c r="HG63" s="678" t="str">
        <f t="shared" si="27"/>
        <v/>
      </c>
      <c r="HH63" s="144"/>
      <c r="HI63" s="144"/>
      <c r="HJ63" s="144"/>
      <c r="HK63" s="144"/>
      <c r="HL63" s="144"/>
      <c r="HM63" s="144"/>
      <c r="HN63" s="144"/>
      <c r="HO63" s="144"/>
      <c r="HP63" s="144"/>
      <c r="HQ63" s="144"/>
      <c r="HR63" s="144"/>
      <c r="HS63" s="144"/>
      <c r="HT63" s="144"/>
      <c r="HU63" s="144"/>
      <c r="HV63" s="144"/>
      <c r="HW63" s="144"/>
      <c r="HX63" s="144"/>
      <c r="HY63" s="144"/>
      <c r="HZ63" s="144"/>
      <c r="IA63" s="144"/>
      <c r="IB63" s="144"/>
      <c r="IC63" s="144"/>
      <c r="ID63" s="144"/>
      <c r="IE63" s="677" t="str">
        <f t="shared" si="28"/>
        <v/>
      </c>
      <c r="IF63" s="195"/>
      <c r="IG63" s="678" t="str">
        <f t="shared" si="29"/>
        <v/>
      </c>
      <c r="IH63" s="144"/>
      <c r="II63" s="144"/>
      <c r="IJ63" s="144"/>
      <c r="IK63" s="144"/>
      <c r="IL63" s="144"/>
      <c r="IM63" s="144"/>
      <c r="IN63" s="144"/>
      <c r="IO63" s="144"/>
      <c r="IP63" s="144"/>
      <c r="IQ63" s="144"/>
      <c r="IR63" s="144"/>
      <c r="IS63" s="144"/>
      <c r="IT63" s="144"/>
      <c r="IU63" s="144"/>
      <c r="IV63" s="144"/>
      <c r="IW63" s="144"/>
      <c r="IX63" s="144"/>
      <c r="IY63" s="144"/>
      <c r="IZ63" s="144"/>
      <c r="JA63" s="144"/>
      <c r="JB63" s="144"/>
      <c r="JC63" s="144"/>
      <c r="JD63" s="144"/>
      <c r="JE63" s="1001" t="str">
        <f t="shared" si="30"/>
        <v/>
      </c>
      <c r="JF63" s="195"/>
      <c r="JG63" s="678" t="str">
        <f t="shared" si="31"/>
        <v/>
      </c>
      <c r="JH63" s="144"/>
      <c r="JI63" s="144"/>
      <c r="JJ63" s="144"/>
      <c r="JK63" s="144"/>
      <c r="JL63" s="144"/>
      <c r="JM63" s="144"/>
      <c r="JN63" s="144"/>
      <c r="JO63" s="144"/>
      <c r="JP63" s="144"/>
      <c r="JQ63" s="144"/>
      <c r="JR63" s="144"/>
      <c r="JS63" s="144"/>
      <c r="JT63" s="144"/>
      <c r="JU63" s="144"/>
      <c r="JV63" s="144"/>
      <c r="JW63" s="144"/>
      <c r="JX63" s="144"/>
      <c r="JY63" s="144"/>
      <c r="JZ63" s="144"/>
      <c r="KA63" s="144"/>
      <c r="KB63" s="144"/>
      <c r="KC63" s="144"/>
      <c r="KD63" s="144"/>
      <c r="KE63" s="1001" t="str">
        <f t="shared" si="32"/>
        <v/>
      </c>
    </row>
    <row r="64" spans="2:291" ht="15" customHeight="1">
      <c r="B64" s="310">
        <v>44</v>
      </c>
      <c r="C64" s="303"/>
      <c r="D64" s="675"/>
      <c r="E64" s="144"/>
      <c r="F64" s="144"/>
      <c r="G64" s="678" t="str">
        <f t="shared" si="11"/>
        <v/>
      </c>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677" t="str">
        <f t="shared" si="12"/>
        <v/>
      </c>
      <c r="AF64" s="195"/>
      <c r="AG64" s="678" t="str">
        <f t="shared" si="13"/>
        <v/>
      </c>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677" t="str">
        <f t="shared" si="14"/>
        <v/>
      </c>
      <c r="BF64" s="195"/>
      <c r="BG64" s="678" t="str">
        <f t="shared" si="15"/>
        <v/>
      </c>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677" t="str">
        <f t="shared" si="16"/>
        <v/>
      </c>
      <c r="CF64" s="195"/>
      <c r="CG64" s="678" t="str">
        <f t="shared" si="17"/>
        <v/>
      </c>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677" t="str">
        <f t="shared" si="18"/>
        <v/>
      </c>
      <c r="DF64" s="195"/>
      <c r="DG64" s="678" t="str">
        <f t="shared" si="19"/>
        <v/>
      </c>
      <c r="DH64" s="144"/>
      <c r="DI64" s="144"/>
      <c r="DJ64" s="144"/>
      <c r="DK64" s="144"/>
      <c r="DL64" s="144"/>
      <c r="DM64" s="144"/>
      <c r="DN64" s="144"/>
      <c r="DO64" s="144"/>
      <c r="DP64" s="144"/>
      <c r="DQ64" s="144"/>
      <c r="DR64" s="144"/>
      <c r="DS64" s="144"/>
      <c r="DT64" s="144"/>
      <c r="DU64" s="144"/>
      <c r="DV64" s="144"/>
      <c r="DW64" s="144"/>
      <c r="DX64" s="144"/>
      <c r="DY64" s="144"/>
      <c r="DZ64" s="144"/>
      <c r="EA64" s="144"/>
      <c r="EB64" s="144"/>
      <c r="EC64" s="144"/>
      <c r="ED64" s="144"/>
      <c r="EE64" s="677" t="str">
        <f t="shared" si="20"/>
        <v/>
      </c>
      <c r="EF64" s="195"/>
      <c r="EG64" s="678" t="str">
        <f t="shared" si="21"/>
        <v/>
      </c>
      <c r="EH64" s="144"/>
      <c r="EI64" s="144"/>
      <c r="EJ64" s="144"/>
      <c r="EK64" s="144"/>
      <c r="EL64" s="144"/>
      <c r="EM64" s="144"/>
      <c r="EN64" s="144"/>
      <c r="EO64" s="144"/>
      <c r="EP64" s="144"/>
      <c r="EQ64" s="144"/>
      <c r="ER64" s="144"/>
      <c r="ES64" s="144"/>
      <c r="ET64" s="144"/>
      <c r="EU64" s="144"/>
      <c r="EV64" s="144"/>
      <c r="EW64" s="144"/>
      <c r="EX64" s="144"/>
      <c r="EY64" s="144"/>
      <c r="EZ64" s="144"/>
      <c r="FA64" s="144"/>
      <c r="FB64" s="144"/>
      <c r="FC64" s="144"/>
      <c r="FD64" s="144"/>
      <c r="FE64" s="677" t="str">
        <f t="shared" si="22"/>
        <v/>
      </c>
      <c r="FF64" s="195"/>
      <c r="FG64" s="678" t="str">
        <f t="shared" si="23"/>
        <v/>
      </c>
      <c r="FH64" s="144"/>
      <c r="FI64" s="144"/>
      <c r="FJ64" s="144"/>
      <c r="FK64" s="144"/>
      <c r="FL64" s="144"/>
      <c r="FM64" s="144"/>
      <c r="FN64" s="144"/>
      <c r="FO64" s="144"/>
      <c r="FP64" s="144"/>
      <c r="FQ64" s="144"/>
      <c r="FR64" s="144"/>
      <c r="FS64" s="144"/>
      <c r="FT64" s="144"/>
      <c r="FU64" s="144"/>
      <c r="FV64" s="144"/>
      <c r="FW64" s="144"/>
      <c r="FX64" s="144"/>
      <c r="FY64" s="144"/>
      <c r="FZ64" s="144"/>
      <c r="GA64" s="144"/>
      <c r="GB64" s="144"/>
      <c r="GC64" s="144"/>
      <c r="GD64" s="144"/>
      <c r="GE64" s="677" t="str">
        <f t="shared" si="24"/>
        <v/>
      </c>
      <c r="GF64" s="195"/>
      <c r="GG64" s="678" t="str">
        <f t="shared" si="25"/>
        <v/>
      </c>
      <c r="GH64" s="144"/>
      <c r="GI64" s="144"/>
      <c r="GJ64" s="144"/>
      <c r="GK64" s="144"/>
      <c r="GL64" s="144"/>
      <c r="GM64" s="144"/>
      <c r="GN64" s="144"/>
      <c r="GO64" s="144"/>
      <c r="GP64" s="144"/>
      <c r="GQ64" s="144"/>
      <c r="GR64" s="144"/>
      <c r="GS64" s="144"/>
      <c r="GT64" s="144"/>
      <c r="GU64" s="144"/>
      <c r="GV64" s="144"/>
      <c r="GW64" s="144"/>
      <c r="GX64" s="144"/>
      <c r="GY64" s="144"/>
      <c r="GZ64" s="144"/>
      <c r="HA64" s="144"/>
      <c r="HB64" s="144"/>
      <c r="HC64" s="144"/>
      <c r="HD64" s="144"/>
      <c r="HE64" s="677" t="str">
        <f t="shared" si="26"/>
        <v/>
      </c>
      <c r="HF64" s="195"/>
      <c r="HG64" s="678" t="str">
        <f t="shared" si="27"/>
        <v/>
      </c>
      <c r="HH64" s="144"/>
      <c r="HI64" s="144"/>
      <c r="HJ64" s="144"/>
      <c r="HK64" s="144"/>
      <c r="HL64" s="144"/>
      <c r="HM64" s="144"/>
      <c r="HN64" s="144"/>
      <c r="HO64" s="144"/>
      <c r="HP64" s="144"/>
      <c r="HQ64" s="144"/>
      <c r="HR64" s="144"/>
      <c r="HS64" s="144"/>
      <c r="HT64" s="144"/>
      <c r="HU64" s="144"/>
      <c r="HV64" s="144"/>
      <c r="HW64" s="144"/>
      <c r="HX64" s="144"/>
      <c r="HY64" s="144"/>
      <c r="HZ64" s="144"/>
      <c r="IA64" s="144"/>
      <c r="IB64" s="144"/>
      <c r="IC64" s="144"/>
      <c r="ID64" s="144"/>
      <c r="IE64" s="677" t="str">
        <f t="shared" si="28"/>
        <v/>
      </c>
      <c r="IF64" s="195"/>
      <c r="IG64" s="678" t="str">
        <f t="shared" si="29"/>
        <v/>
      </c>
      <c r="IH64" s="144"/>
      <c r="II64" s="144"/>
      <c r="IJ64" s="144"/>
      <c r="IK64" s="144"/>
      <c r="IL64" s="144"/>
      <c r="IM64" s="144"/>
      <c r="IN64" s="144"/>
      <c r="IO64" s="144"/>
      <c r="IP64" s="144"/>
      <c r="IQ64" s="144"/>
      <c r="IR64" s="144"/>
      <c r="IS64" s="144"/>
      <c r="IT64" s="144"/>
      <c r="IU64" s="144"/>
      <c r="IV64" s="144"/>
      <c r="IW64" s="144"/>
      <c r="IX64" s="144"/>
      <c r="IY64" s="144"/>
      <c r="IZ64" s="144"/>
      <c r="JA64" s="144"/>
      <c r="JB64" s="144"/>
      <c r="JC64" s="144"/>
      <c r="JD64" s="144"/>
      <c r="JE64" s="1001" t="str">
        <f t="shared" si="30"/>
        <v/>
      </c>
      <c r="JF64" s="195"/>
      <c r="JG64" s="678" t="str">
        <f t="shared" si="31"/>
        <v/>
      </c>
      <c r="JH64" s="144"/>
      <c r="JI64" s="144"/>
      <c r="JJ64" s="144"/>
      <c r="JK64" s="144"/>
      <c r="JL64" s="144"/>
      <c r="JM64" s="144"/>
      <c r="JN64" s="144"/>
      <c r="JO64" s="144"/>
      <c r="JP64" s="144"/>
      <c r="JQ64" s="144"/>
      <c r="JR64" s="144"/>
      <c r="JS64" s="144"/>
      <c r="JT64" s="144"/>
      <c r="JU64" s="144"/>
      <c r="JV64" s="144"/>
      <c r="JW64" s="144"/>
      <c r="JX64" s="144"/>
      <c r="JY64" s="144"/>
      <c r="JZ64" s="144"/>
      <c r="KA64" s="144"/>
      <c r="KB64" s="144"/>
      <c r="KC64" s="144"/>
      <c r="KD64" s="144"/>
      <c r="KE64" s="1001" t="str">
        <f t="shared" si="32"/>
        <v/>
      </c>
    </row>
    <row r="65" spans="2:291" ht="15" customHeight="1">
      <c r="B65" s="310">
        <v>45</v>
      </c>
      <c r="C65" s="303"/>
      <c r="D65" s="675"/>
      <c r="E65" s="144"/>
      <c r="F65" s="144"/>
      <c r="G65" s="678" t="str">
        <f t="shared" si="11"/>
        <v/>
      </c>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677" t="str">
        <f t="shared" si="12"/>
        <v/>
      </c>
      <c r="AF65" s="195"/>
      <c r="AG65" s="678" t="str">
        <f t="shared" si="13"/>
        <v/>
      </c>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677" t="str">
        <f t="shared" si="14"/>
        <v/>
      </c>
      <c r="BF65" s="195"/>
      <c r="BG65" s="678" t="str">
        <f t="shared" si="15"/>
        <v/>
      </c>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677" t="str">
        <f t="shared" si="16"/>
        <v/>
      </c>
      <c r="CF65" s="195"/>
      <c r="CG65" s="678" t="str">
        <f t="shared" si="17"/>
        <v/>
      </c>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677" t="str">
        <f t="shared" si="18"/>
        <v/>
      </c>
      <c r="DF65" s="195"/>
      <c r="DG65" s="678" t="str">
        <f t="shared" si="19"/>
        <v/>
      </c>
      <c r="DH65" s="144"/>
      <c r="DI65" s="144"/>
      <c r="DJ65" s="144"/>
      <c r="DK65" s="144"/>
      <c r="DL65" s="144"/>
      <c r="DM65" s="144"/>
      <c r="DN65" s="144"/>
      <c r="DO65" s="144"/>
      <c r="DP65" s="144"/>
      <c r="DQ65" s="144"/>
      <c r="DR65" s="144"/>
      <c r="DS65" s="144"/>
      <c r="DT65" s="144"/>
      <c r="DU65" s="144"/>
      <c r="DV65" s="144"/>
      <c r="DW65" s="144"/>
      <c r="DX65" s="144"/>
      <c r="DY65" s="144"/>
      <c r="DZ65" s="144"/>
      <c r="EA65" s="144"/>
      <c r="EB65" s="144"/>
      <c r="EC65" s="144"/>
      <c r="ED65" s="144"/>
      <c r="EE65" s="677" t="str">
        <f t="shared" si="20"/>
        <v/>
      </c>
      <c r="EF65" s="195"/>
      <c r="EG65" s="678" t="str">
        <f t="shared" si="21"/>
        <v/>
      </c>
      <c r="EH65" s="144"/>
      <c r="EI65" s="144"/>
      <c r="EJ65" s="144"/>
      <c r="EK65" s="144"/>
      <c r="EL65" s="144"/>
      <c r="EM65" s="144"/>
      <c r="EN65" s="144"/>
      <c r="EO65" s="144"/>
      <c r="EP65" s="144"/>
      <c r="EQ65" s="144"/>
      <c r="ER65" s="144"/>
      <c r="ES65" s="144"/>
      <c r="ET65" s="144"/>
      <c r="EU65" s="144"/>
      <c r="EV65" s="144"/>
      <c r="EW65" s="144"/>
      <c r="EX65" s="144"/>
      <c r="EY65" s="144"/>
      <c r="EZ65" s="144"/>
      <c r="FA65" s="144"/>
      <c r="FB65" s="144"/>
      <c r="FC65" s="144"/>
      <c r="FD65" s="144"/>
      <c r="FE65" s="677" t="str">
        <f t="shared" si="22"/>
        <v/>
      </c>
      <c r="FF65" s="195"/>
      <c r="FG65" s="678" t="str">
        <f t="shared" si="23"/>
        <v/>
      </c>
      <c r="FH65" s="144"/>
      <c r="FI65" s="144"/>
      <c r="FJ65" s="144"/>
      <c r="FK65" s="144"/>
      <c r="FL65" s="144"/>
      <c r="FM65" s="144"/>
      <c r="FN65" s="144"/>
      <c r="FO65" s="144"/>
      <c r="FP65" s="144"/>
      <c r="FQ65" s="144"/>
      <c r="FR65" s="144"/>
      <c r="FS65" s="144"/>
      <c r="FT65" s="144"/>
      <c r="FU65" s="144"/>
      <c r="FV65" s="144"/>
      <c r="FW65" s="144"/>
      <c r="FX65" s="144"/>
      <c r="FY65" s="144"/>
      <c r="FZ65" s="144"/>
      <c r="GA65" s="144"/>
      <c r="GB65" s="144"/>
      <c r="GC65" s="144"/>
      <c r="GD65" s="144"/>
      <c r="GE65" s="677" t="str">
        <f t="shared" si="24"/>
        <v/>
      </c>
      <c r="GF65" s="195"/>
      <c r="GG65" s="678" t="str">
        <f t="shared" si="25"/>
        <v/>
      </c>
      <c r="GH65" s="144"/>
      <c r="GI65" s="144"/>
      <c r="GJ65" s="144"/>
      <c r="GK65" s="144"/>
      <c r="GL65" s="144"/>
      <c r="GM65" s="144"/>
      <c r="GN65" s="144"/>
      <c r="GO65" s="144"/>
      <c r="GP65" s="144"/>
      <c r="GQ65" s="144"/>
      <c r="GR65" s="144"/>
      <c r="GS65" s="144"/>
      <c r="GT65" s="144"/>
      <c r="GU65" s="144"/>
      <c r="GV65" s="144"/>
      <c r="GW65" s="144"/>
      <c r="GX65" s="144"/>
      <c r="GY65" s="144"/>
      <c r="GZ65" s="144"/>
      <c r="HA65" s="144"/>
      <c r="HB65" s="144"/>
      <c r="HC65" s="144"/>
      <c r="HD65" s="144"/>
      <c r="HE65" s="677" t="str">
        <f t="shared" si="26"/>
        <v/>
      </c>
      <c r="HF65" s="195"/>
      <c r="HG65" s="678" t="str">
        <f t="shared" si="27"/>
        <v/>
      </c>
      <c r="HH65" s="144"/>
      <c r="HI65" s="144"/>
      <c r="HJ65" s="144"/>
      <c r="HK65" s="144"/>
      <c r="HL65" s="144"/>
      <c r="HM65" s="144"/>
      <c r="HN65" s="144"/>
      <c r="HO65" s="144"/>
      <c r="HP65" s="144"/>
      <c r="HQ65" s="144"/>
      <c r="HR65" s="144"/>
      <c r="HS65" s="144"/>
      <c r="HT65" s="144"/>
      <c r="HU65" s="144"/>
      <c r="HV65" s="144"/>
      <c r="HW65" s="144"/>
      <c r="HX65" s="144"/>
      <c r="HY65" s="144"/>
      <c r="HZ65" s="144"/>
      <c r="IA65" s="144"/>
      <c r="IB65" s="144"/>
      <c r="IC65" s="144"/>
      <c r="ID65" s="144"/>
      <c r="IE65" s="677" t="str">
        <f t="shared" si="28"/>
        <v/>
      </c>
      <c r="IF65" s="195"/>
      <c r="IG65" s="678" t="str">
        <f t="shared" si="29"/>
        <v/>
      </c>
      <c r="IH65" s="144"/>
      <c r="II65" s="144"/>
      <c r="IJ65" s="144"/>
      <c r="IK65" s="144"/>
      <c r="IL65" s="144"/>
      <c r="IM65" s="144"/>
      <c r="IN65" s="144"/>
      <c r="IO65" s="144"/>
      <c r="IP65" s="144"/>
      <c r="IQ65" s="144"/>
      <c r="IR65" s="144"/>
      <c r="IS65" s="144"/>
      <c r="IT65" s="144"/>
      <c r="IU65" s="144"/>
      <c r="IV65" s="144"/>
      <c r="IW65" s="144"/>
      <c r="IX65" s="144"/>
      <c r="IY65" s="144"/>
      <c r="IZ65" s="144"/>
      <c r="JA65" s="144"/>
      <c r="JB65" s="144"/>
      <c r="JC65" s="144"/>
      <c r="JD65" s="144"/>
      <c r="JE65" s="1001" t="str">
        <f t="shared" si="30"/>
        <v/>
      </c>
      <c r="JF65" s="195"/>
      <c r="JG65" s="678" t="str">
        <f t="shared" si="31"/>
        <v/>
      </c>
      <c r="JH65" s="144"/>
      <c r="JI65" s="144"/>
      <c r="JJ65" s="144"/>
      <c r="JK65" s="144"/>
      <c r="JL65" s="144"/>
      <c r="JM65" s="144"/>
      <c r="JN65" s="144"/>
      <c r="JO65" s="144"/>
      <c r="JP65" s="144"/>
      <c r="JQ65" s="144"/>
      <c r="JR65" s="144"/>
      <c r="JS65" s="144"/>
      <c r="JT65" s="144"/>
      <c r="JU65" s="144"/>
      <c r="JV65" s="144"/>
      <c r="JW65" s="144"/>
      <c r="JX65" s="144"/>
      <c r="JY65" s="144"/>
      <c r="JZ65" s="144"/>
      <c r="KA65" s="144"/>
      <c r="KB65" s="144"/>
      <c r="KC65" s="144"/>
      <c r="KD65" s="144"/>
      <c r="KE65" s="1001" t="str">
        <f t="shared" si="32"/>
        <v/>
      </c>
    </row>
    <row r="66" spans="2:291" ht="15" customHeight="1">
      <c r="B66" s="310">
        <v>46</v>
      </c>
      <c r="C66" s="303"/>
      <c r="D66" s="675"/>
      <c r="E66" s="144"/>
      <c r="F66" s="144"/>
      <c r="G66" s="678" t="str">
        <f t="shared" si="11"/>
        <v/>
      </c>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677" t="str">
        <f t="shared" si="12"/>
        <v/>
      </c>
      <c r="AF66" s="195"/>
      <c r="AG66" s="678" t="str">
        <f t="shared" si="13"/>
        <v/>
      </c>
      <c r="AH66" s="144"/>
      <c r="AI66" s="144"/>
      <c r="AJ66" s="144"/>
      <c r="AK66" s="144"/>
      <c r="AL66" s="144"/>
      <c r="AM66" s="144"/>
      <c r="AN66" s="144"/>
      <c r="AO66" s="144"/>
      <c r="AP66" s="144"/>
      <c r="AQ66" s="144"/>
      <c r="AR66" s="144"/>
      <c r="AS66" s="144"/>
      <c r="AT66" s="144"/>
      <c r="AU66" s="144"/>
      <c r="AV66" s="144"/>
      <c r="AW66" s="144"/>
      <c r="AX66" s="144"/>
      <c r="AY66" s="144"/>
      <c r="AZ66" s="144"/>
      <c r="BA66" s="144"/>
      <c r="BB66" s="144"/>
      <c r="BC66" s="144"/>
      <c r="BD66" s="144"/>
      <c r="BE66" s="677" t="str">
        <f t="shared" si="14"/>
        <v/>
      </c>
      <c r="BF66" s="195"/>
      <c r="BG66" s="678" t="str">
        <f t="shared" si="15"/>
        <v/>
      </c>
      <c r="BH66" s="144"/>
      <c r="BI66" s="144"/>
      <c r="BJ66" s="144"/>
      <c r="BK66" s="144"/>
      <c r="BL66" s="144"/>
      <c r="BM66" s="144"/>
      <c r="BN66" s="144"/>
      <c r="BO66" s="144"/>
      <c r="BP66" s="144"/>
      <c r="BQ66" s="144"/>
      <c r="BR66" s="144"/>
      <c r="BS66" s="144"/>
      <c r="BT66" s="144"/>
      <c r="BU66" s="144"/>
      <c r="BV66" s="144"/>
      <c r="BW66" s="144"/>
      <c r="BX66" s="144"/>
      <c r="BY66" s="144"/>
      <c r="BZ66" s="144"/>
      <c r="CA66" s="144"/>
      <c r="CB66" s="144"/>
      <c r="CC66" s="144"/>
      <c r="CD66" s="144"/>
      <c r="CE66" s="677" t="str">
        <f t="shared" si="16"/>
        <v/>
      </c>
      <c r="CF66" s="195"/>
      <c r="CG66" s="678" t="str">
        <f t="shared" si="17"/>
        <v/>
      </c>
      <c r="CH66" s="144"/>
      <c r="CI66" s="144"/>
      <c r="CJ66" s="144"/>
      <c r="CK66" s="144"/>
      <c r="CL66" s="144"/>
      <c r="CM66" s="144"/>
      <c r="CN66" s="144"/>
      <c r="CO66" s="144"/>
      <c r="CP66" s="144"/>
      <c r="CQ66" s="144"/>
      <c r="CR66" s="144"/>
      <c r="CS66" s="144"/>
      <c r="CT66" s="144"/>
      <c r="CU66" s="144"/>
      <c r="CV66" s="144"/>
      <c r="CW66" s="144"/>
      <c r="CX66" s="144"/>
      <c r="CY66" s="144"/>
      <c r="CZ66" s="144"/>
      <c r="DA66" s="144"/>
      <c r="DB66" s="144"/>
      <c r="DC66" s="144"/>
      <c r="DD66" s="144"/>
      <c r="DE66" s="677" t="str">
        <f t="shared" si="18"/>
        <v/>
      </c>
      <c r="DF66" s="195"/>
      <c r="DG66" s="678" t="str">
        <f t="shared" si="19"/>
        <v/>
      </c>
      <c r="DH66" s="144"/>
      <c r="DI66" s="144"/>
      <c r="DJ66" s="144"/>
      <c r="DK66" s="144"/>
      <c r="DL66" s="144"/>
      <c r="DM66" s="144"/>
      <c r="DN66" s="144"/>
      <c r="DO66" s="144"/>
      <c r="DP66" s="144"/>
      <c r="DQ66" s="144"/>
      <c r="DR66" s="144"/>
      <c r="DS66" s="144"/>
      <c r="DT66" s="144"/>
      <c r="DU66" s="144"/>
      <c r="DV66" s="144"/>
      <c r="DW66" s="144"/>
      <c r="DX66" s="144"/>
      <c r="DY66" s="144"/>
      <c r="DZ66" s="144"/>
      <c r="EA66" s="144"/>
      <c r="EB66" s="144"/>
      <c r="EC66" s="144"/>
      <c r="ED66" s="144"/>
      <c r="EE66" s="677" t="str">
        <f t="shared" si="20"/>
        <v/>
      </c>
      <c r="EF66" s="195"/>
      <c r="EG66" s="678" t="str">
        <f t="shared" si="21"/>
        <v/>
      </c>
      <c r="EH66" s="144"/>
      <c r="EI66" s="144"/>
      <c r="EJ66" s="144"/>
      <c r="EK66" s="144"/>
      <c r="EL66" s="144"/>
      <c r="EM66" s="144"/>
      <c r="EN66" s="144"/>
      <c r="EO66" s="144"/>
      <c r="EP66" s="144"/>
      <c r="EQ66" s="144"/>
      <c r="ER66" s="144"/>
      <c r="ES66" s="144"/>
      <c r="ET66" s="144"/>
      <c r="EU66" s="144"/>
      <c r="EV66" s="144"/>
      <c r="EW66" s="144"/>
      <c r="EX66" s="144"/>
      <c r="EY66" s="144"/>
      <c r="EZ66" s="144"/>
      <c r="FA66" s="144"/>
      <c r="FB66" s="144"/>
      <c r="FC66" s="144"/>
      <c r="FD66" s="144"/>
      <c r="FE66" s="677" t="str">
        <f t="shared" si="22"/>
        <v/>
      </c>
      <c r="FF66" s="195"/>
      <c r="FG66" s="678" t="str">
        <f t="shared" si="23"/>
        <v/>
      </c>
      <c r="FH66" s="144"/>
      <c r="FI66" s="144"/>
      <c r="FJ66" s="144"/>
      <c r="FK66" s="144"/>
      <c r="FL66" s="144"/>
      <c r="FM66" s="144"/>
      <c r="FN66" s="144"/>
      <c r="FO66" s="144"/>
      <c r="FP66" s="144"/>
      <c r="FQ66" s="144"/>
      <c r="FR66" s="144"/>
      <c r="FS66" s="144"/>
      <c r="FT66" s="144"/>
      <c r="FU66" s="144"/>
      <c r="FV66" s="144"/>
      <c r="FW66" s="144"/>
      <c r="FX66" s="144"/>
      <c r="FY66" s="144"/>
      <c r="FZ66" s="144"/>
      <c r="GA66" s="144"/>
      <c r="GB66" s="144"/>
      <c r="GC66" s="144"/>
      <c r="GD66" s="144"/>
      <c r="GE66" s="677" t="str">
        <f t="shared" si="24"/>
        <v/>
      </c>
      <c r="GF66" s="195"/>
      <c r="GG66" s="678" t="str">
        <f t="shared" si="25"/>
        <v/>
      </c>
      <c r="GH66" s="144"/>
      <c r="GI66" s="144"/>
      <c r="GJ66" s="144"/>
      <c r="GK66" s="144"/>
      <c r="GL66" s="144"/>
      <c r="GM66" s="144"/>
      <c r="GN66" s="144"/>
      <c r="GO66" s="144"/>
      <c r="GP66" s="144"/>
      <c r="GQ66" s="144"/>
      <c r="GR66" s="144"/>
      <c r="GS66" s="144"/>
      <c r="GT66" s="144"/>
      <c r="GU66" s="144"/>
      <c r="GV66" s="144"/>
      <c r="GW66" s="144"/>
      <c r="GX66" s="144"/>
      <c r="GY66" s="144"/>
      <c r="GZ66" s="144"/>
      <c r="HA66" s="144"/>
      <c r="HB66" s="144"/>
      <c r="HC66" s="144"/>
      <c r="HD66" s="144"/>
      <c r="HE66" s="677" t="str">
        <f t="shared" si="26"/>
        <v/>
      </c>
      <c r="HF66" s="195"/>
      <c r="HG66" s="678" t="str">
        <f t="shared" si="27"/>
        <v/>
      </c>
      <c r="HH66" s="144"/>
      <c r="HI66" s="144"/>
      <c r="HJ66" s="144"/>
      <c r="HK66" s="144"/>
      <c r="HL66" s="144"/>
      <c r="HM66" s="144"/>
      <c r="HN66" s="144"/>
      <c r="HO66" s="144"/>
      <c r="HP66" s="144"/>
      <c r="HQ66" s="144"/>
      <c r="HR66" s="144"/>
      <c r="HS66" s="144"/>
      <c r="HT66" s="144"/>
      <c r="HU66" s="144"/>
      <c r="HV66" s="144"/>
      <c r="HW66" s="144"/>
      <c r="HX66" s="144"/>
      <c r="HY66" s="144"/>
      <c r="HZ66" s="144"/>
      <c r="IA66" s="144"/>
      <c r="IB66" s="144"/>
      <c r="IC66" s="144"/>
      <c r="ID66" s="144"/>
      <c r="IE66" s="677" t="str">
        <f t="shared" si="28"/>
        <v/>
      </c>
      <c r="IF66" s="195"/>
      <c r="IG66" s="678" t="str">
        <f t="shared" si="29"/>
        <v/>
      </c>
      <c r="IH66" s="144"/>
      <c r="II66" s="144"/>
      <c r="IJ66" s="144"/>
      <c r="IK66" s="144"/>
      <c r="IL66" s="144"/>
      <c r="IM66" s="144"/>
      <c r="IN66" s="144"/>
      <c r="IO66" s="144"/>
      <c r="IP66" s="144"/>
      <c r="IQ66" s="144"/>
      <c r="IR66" s="144"/>
      <c r="IS66" s="144"/>
      <c r="IT66" s="144"/>
      <c r="IU66" s="144"/>
      <c r="IV66" s="144"/>
      <c r="IW66" s="144"/>
      <c r="IX66" s="144"/>
      <c r="IY66" s="144"/>
      <c r="IZ66" s="144"/>
      <c r="JA66" s="144"/>
      <c r="JB66" s="144"/>
      <c r="JC66" s="144"/>
      <c r="JD66" s="144"/>
      <c r="JE66" s="1001" t="str">
        <f t="shared" si="30"/>
        <v/>
      </c>
      <c r="JF66" s="195"/>
      <c r="JG66" s="678" t="str">
        <f t="shared" si="31"/>
        <v/>
      </c>
      <c r="JH66" s="144"/>
      <c r="JI66" s="144"/>
      <c r="JJ66" s="144"/>
      <c r="JK66" s="144"/>
      <c r="JL66" s="144"/>
      <c r="JM66" s="144"/>
      <c r="JN66" s="144"/>
      <c r="JO66" s="144"/>
      <c r="JP66" s="144"/>
      <c r="JQ66" s="144"/>
      <c r="JR66" s="144"/>
      <c r="JS66" s="144"/>
      <c r="JT66" s="144"/>
      <c r="JU66" s="144"/>
      <c r="JV66" s="144"/>
      <c r="JW66" s="144"/>
      <c r="JX66" s="144"/>
      <c r="JY66" s="144"/>
      <c r="JZ66" s="144"/>
      <c r="KA66" s="144"/>
      <c r="KB66" s="144"/>
      <c r="KC66" s="144"/>
      <c r="KD66" s="144"/>
      <c r="KE66" s="1001" t="str">
        <f t="shared" si="32"/>
        <v/>
      </c>
    </row>
    <row r="67" spans="2:291" ht="15" customHeight="1">
      <c r="B67" s="310">
        <v>47</v>
      </c>
      <c r="C67" s="303"/>
      <c r="D67" s="675"/>
      <c r="E67" s="144"/>
      <c r="F67" s="144"/>
      <c r="G67" s="678" t="str">
        <f t="shared" si="11"/>
        <v/>
      </c>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677" t="str">
        <f t="shared" si="12"/>
        <v/>
      </c>
      <c r="AF67" s="195"/>
      <c r="AG67" s="678" t="str">
        <f t="shared" si="13"/>
        <v/>
      </c>
      <c r="AH67" s="144"/>
      <c r="AI67" s="144"/>
      <c r="AJ67" s="144"/>
      <c r="AK67" s="144"/>
      <c r="AL67" s="144"/>
      <c r="AM67" s="144"/>
      <c r="AN67" s="144"/>
      <c r="AO67" s="144"/>
      <c r="AP67" s="144"/>
      <c r="AQ67" s="144"/>
      <c r="AR67" s="144"/>
      <c r="AS67" s="144"/>
      <c r="AT67" s="144"/>
      <c r="AU67" s="144"/>
      <c r="AV67" s="144"/>
      <c r="AW67" s="144"/>
      <c r="AX67" s="144"/>
      <c r="AY67" s="144"/>
      <c r="AZ67" s="144"/>
      <c r="BA67" s="144"/>
      <c r="BB67" s="144"/>
      <c r="BC67" s="144"/>
      <c r="BD67" s="144"/>
      <c r="BE67" s="677" t="str">
        <f t="shared" si="14"/>
        <v/>
      </c>
      <c r="BF67" s="195"/>
      <c r="BG67" s="678" t="str">
        <f t="shared" si="15"/>
        <v/>
      </c>
      <c r="BH67" s="144"/>
      <c r="BI67" s="144"/>
      <c r="BJ67" s="144"/>
      <c r="BK67" s="144"/>
      <c r="BL67" s="144"/>
      <c r="BM67" s="144"/>
      <c r="BN67" s="144"/>
      <c r="BO67" s="144"/>
      <c r="BP67" s="144"/>
      <c r="BQ67" s="144"/>
      <c r="BR67" s="144"/>
      <c r="BS67" s="144"/>
      <c r="BT67" s="144"/>
      <c r="BU67" s="144"/>
      <c r="BV67" s="144"/>
      <c r="BW67" s="144"/>
      <c r="BX67" s="144"/>
      <c r="BY67" s="144"/>
      <c r="BZ67" s="144"/>
      <c r="CA67" s="144"/>
      <c r="CB67" s="144"/>
      <c r="CC67" s="144"/>
      <c r="CD67" s="144"/>
      <c r="CE67" s="677" t="str">
        <f t="shared" si="16"/>
        <v/>
      </c>
      <c r="CF67" s="195"/>
      <c r="CG67" s="678" t="str">
        <f t="shared" si="17"/>
        <v/>
      </c>
      <c r="CH67" s="144"/>
      <c r="CI67" s="144"/>
      <c r="CJ67" s="144"/>
      <c r="CK67" s="144"/>
      <c r="CL67" s="144"/>
      <c r="CM67" s="144"/>
      <c r="CN67" s="144"/>
      <c r="CO67" s="144"/>
      <c r="CP67" s="144"/>
      <c r="CQ67" s="144"/>
      <c r="CR67" s="144"/>
      <c r="CS67" s="144"/>
      <c r="CT67" s="144"/>
      <c r="CU67" s="144"/>
      <c r="CV67" s="144"/>
      <c r="CW67" s="144"/>
      <c r="CX67" s="144"/>
      <c r="CY67" s="144"/>
      <c r="CZ67" s="144"/>
      <c r="DA67" s="144"/>
      <c r="DB67" s="144"/>
      <c r="DC67" s="144"/>
      <c r="DD67" s="144"/>
      <c r="DE67" s="677" t="str">
        <f t="shared" si="18"/>
        <v/>
      </c>
      <c r="DF67" s="195"/>
      <c r="DG67" s="678" t="str">
        <f t="shared" si="19"/>
        <v/>
      </c>
      <c r="DH67" s="144"/>
      <c r="DI67" s="144"/>
      <c r="DJ67" s="144"/>
      <c r="DK67" s="144"/>
      <c r="DL67" s="144"/>
      <c r="DM67" s="144"/>
      <c r="DN67" s="144"/>
      <c r="DO67" s="144"/>
      <c r="DP67" s="144"/>
      <c r="DQ67" s="144"/>
      <c r="DR67" s="144"/>
      <c r="DS67" s="144"/>
      <c r="DT67" s="144"/>
      <c r="DU67" s="144"/>
      <c r="DV67" s="144"/>
      <c r="DW67" s="144"/>
      <c r="DX67" s="144"/>
      <c r="DY67" s="144"/>
      <c r="DZ67" s="144"/>
      <c r="EA67" s="144"/>
      <c r="EB67" s="144"/>
      <c r="EC67" s="144"/>
      <c r="ED67" s="144"/>
      <c r="EE67" s="677" t="str">
        <f t="shared" si="20"/>
        <v/>
      </c>
      <c r="EF67" s="195"/>
      <c r="EG67" s="678" t="str">
        <f t="shared" si="21"/>
        <v/>
      </c>
      <c r="EH67" s="144"/>
      <c r="EI67" s="144"/>
      <c r="EJ67" s="144"/>
      <c r="EK67" s="144"/>
      <c r="EL67" s="144"/>
      <c r="EM67" s="144"/>
      <c r="EN67" s="144"/>
      <c r="EO67" s="144"/>
      <c r="EP67" s="144"/>
      <c r="EQ67" s="144"/>
      <c r="ER67" s="144"/>
      <c r="ES67" s="144"/>
      <c r="ET67" s="144"/>
      <c r="EU67" s="144"/>
      <c r="EV67" s="144"/>
      <c r="EW67" s="144"/>
      <c r="EX67" s="144"/>
      <c r="EY67" s="144"/>
      <c r="EZ67" s="144"/>
      <c r="FA67" s="144"/>
      <c r="FB67" s="144"/>
      <c r="FC67" s="144"/>
      <c r="FD67" s="144"/>
      <c r="FE67" s="677" t="str">
        <f t="shared" si="22"/>
        <v/>
      </c>
      <c r="FF67" s="195"/>
      <c r="FG67" s="678" t="str">
        <f t="shared" si="23"/>
        <v/>
      </c>
      <c r="FH67" s="144"/>
      <c r="FI67" s="144"/>
      <c r="FJ67" s="144"/>
      <c r="FK67" s="144"/>
      <c r="FL67" s="144"/>
      <c r="FM67" s="144"/>
      <c r="FN67" s="144"/>
      <c r="FO67" s="144"/>
      <c r="FP67" s="144"/>
      <c r="FQ67" s="144"/>
      <c r="FR67" s="144"/>
      <c r="FS67" s="144"/>
      <c r="FT67" s="144"/>
      <c r="FU67" s="144"/>
      <c r="FV67" s="144"/>
      <c r="FW67" s="144"/>
      <c r="FX67" s="144"/>
      <c r="FY67" s="144"/>
      <c r="FZ67" s="144"/>
      <c r="GA67" s="144"/>
      <c r="GB67" s="144"/>
      <c r="GC67" s="144"/>
      <c r="GD67" s="144"/>
      <c r="GE67" s="677" t="str">
        <f t="shared" si="24"/>
        <v/>
      </c>
      <c r="GF67" s="195"/>
      <c r="GG67" s="678" t="str">
        <f t="shared" si="25"/>
        <v/>
      </c>
      <c r="GH67" s="144"/>
      <c r="GI67" s="144"/>
      <c r="GJ67" s="144"/>
      <c r="GK67" s="144"/>
      <c r="GL67" s="144"/>
      <c r="GM67" s="144"/>
      <c r="GN67" s="144"/>
      <c r="GO67" s="144"/>
      <c r="GP67" s="144"/>
      <c r="GQ67" s="144"/>
      <c r="GR67" s="144"/>
      <c r="GS67" s="144"/>
      <c r="GT67" s="144"/>
      <c r="GU67" s="144"/>
      <c r="GV67" s="144"/>
      <c r="GW67" s="144"/>
      <c r="GX67" s="144"/>
      <c r="GY67" s="144"/>
      <c r="GZ67" s="144"/>
      <c r="HA67" s="144"/>
      <c r="HB67" s="144"/>
      <c r="HC67" s="144"/>
      <c r="HD67" s="144"/>
      <c r="HE67" s="677" t="str">
        <f t="shared" si="26"/>
        <v/>
      </c>
      <c r="HF67" s="195"/>
      <c r="HG67" s="678" t="str">
        <f t="shared" si="27"/>
        <v/>
      </c>
      <c r="HH67" s="144"/>
      <c r="HI67" s="144"/>
      <c r="HJ67" s="144"/>
      <c r="HK67" s="144"/>
      <c r="HL67" s="144"/>
      <c r="HM67" s="144"/>
      <c r="HN67" s="144"/>
      <c r="HO67" s="144"/>
      <c r="HP67" s="144"/>
      <c r="HQ67" s="144"/>
      <c r="HR67" s="144"/>
      <c r="HS67" s="144"/>
      <c r="HT67" s="144"/>
      <c r="HU67" s="144"/>
      <c r="HV67" s="144"/>
      <c r="HW67" s="144"/>
      <c r="HX67" s="144"/>
      <c r="HY67" s="144"/>
      <c r="HZ67" s="144"/>
      <c r="IA67" s="144"/>
      <c r="IB67" s="144"/>
      <c r="IC67" s="144"/>
      <c r="ID67" s="144"/>
      <c r="IE67" s="677" t="str">
        <f t="shared" si="28"/>
        <v/>
      </c>
      <c r="IF67" s="195"/>
      <c r="IG67" s="678" t="str">
        <f t="shared" si="29"/>
        <v/>
      </c>
      <c r="IH67" s="144"/>
      <c r="II67" s="144"/>
      <c r="IJ67" s="144"/>
      <c r="IK67" s="144"/>
      <c r="IL67" s="144"/>
      <c r="IM67" s="144"/>
      <c r="IN67" s="144"/>
      <c r="IO67" s="144"/>
      <c r="IP67" s="144"/>
      <c r="IQ67" s="144"/>
      <c r="IR67" s="144"/>
      <c r="IS67" s="144"/>
      <c r="IT67" s="144"/>
      <c r="IU67" s="144"/>
      <c r="IV67" s="144"/>
      <c r="IW67" s="144"/>
      <c r="IX67" s="144"/>
      <c r="IY67" s="144"/>
      <c r="IZ67" s="144"/>
      <c r="JA67" s="144"/>
      <c r="JB67" s="144"/>
      <c r="JC67" s="144"/>
      <c r="JD67" s="144"/>
      <c r="JE67" s="1001" t="str">
        <f t="shared" si="30"/>
        <v/>
      </c>
      <c r="JF67" s="195"/>
      <c r="JG67" s="678" t="str">
        <f t="shared" si="31"/>
        <v/>
      </c>
      <c r="JH67" s="144"/>
      <c r="JI67" s="144"/>
      <c r="JJ67" s="144"/>
      <c r="JK67" s="144"/>
      <c r="JL67" s="144"/>
      <c r="JM67" s="144"/>
      <c r="JN67" s="144"/>
      <c r="JO67" s="144"/>
      <c r="JP67" s="144"/>
      <c r="JQ67" s="144"/>
      <c r="JR67" s="144"/>
      <c r="JS67" s="144"/>
      <c r="JT67" s="144"/>
      <c r="JU67" s="144"/>
      <c r="JV67" s="144"/>
      <c r="JW67" s="144"/>
      <c r="JX67" s="144"/>
      <c r="JY67" s="144"/>
      <c r="JZ67" s="144"/>
      <c r="KA67" s="144"/>
      <c r="KB67" s="144"/>
      <c r="KC67" s="144"/>
      <c r="KD67" s="144"/>
      <c r="KE67" s="1001" t="str">
        <f t="shared" si="32"/>
        <v/>
      </c>
    </row>
    <row r="68" spans="2:291" ht="15" customHeight="1">
      <c r="B68" s="310">
        <v>48</v>
      </c>
      <c r="C68" s="303"/>
      <c r="D68" s="675"/>
      <c r="E68" s="144"/>
      <c r="F68" s="144"/>
      <c r="G68" s="678" t="str">
        <f t="shared" si="11"/>
        <v/>
      </c>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677" t="str">
        <f t="shared" si="12"/>
        <v/>
      </c>
      <c r="AF68" s="195"/>
      <c r="AG68" s="678" t="str">
        <f t="shared" si="13"/>
        <v/>
      </c>
      <c r="AH68" s="144"/>
      <c r="AI68" s="144"/>
      <c r="AJ68" s="144"/>
      <c r="AK68" s="144"/>
      <c r="AL68" s="144"/>
      <c r="AM68" s="144"/>
      <c r="AN68" s="144"/>
      <c r="AO68" s="144"/>
      <c r="AP68" s="144"/>
      <c r="AQ68" s="144"/>
      <c r="AR68" s="144"/>
      <c r="AS68" s="144"/>
      <c r="AT68" s="144"/>
      <c r="AU68" s="144"/>
      <c r="AV68" s="144"/>
      <c r="AW68" s="144"/>
      <c r="AX68" s="144"/>
      <c r="AY68" s="144"/>
      <c r="AZ68" s="144"/>
      <c r="BA68" s="144"/>
      <c r="BB68" s="144"/>
      <c r="BC68" s="144"/>
      <c r="BD68" s="144"/>
      <c r="BE68" s="677" t="str">
        <f t="shared" si="14"/>
        <v/>
      </c>
      <c r="BF68" s="195"/>
      <c r="BG68" s="678" t="str">
        <f t="shared" si="15"/>
        <v/>
      </c>
      <c r="BH68" s="144"/>
      <c r="BI68" s="144"/>
      <c r="BJ68" s="144"/>
      <c r="BK68" s="144"/>
      <c r="BL68" s="144"/>
      <c r="BM68" s="144"/>
      <c r="BN68" s="144"/>
      <c r="BO68" s="144"/>
      <c r="BP68" s="144"/>
      <c r="BQ68" s="144"/>
      <c r="BR68" s="144"/>
      <c r="BS68" s="144"/>
      <c r="BT68" s="144"/>
      <c r="BU68" s="144"/>
      <c r="BV68" s="144"/>
      <c r="BW68" s="144"/>
      <c r="BX68" s="144"/>
      <c r="BY68" s="144"/>
      <c r="BZ68" s="144"/>
      <c r="CA68" s="144"/>
      <c r="CB68" s="144"/>
      <c r="CC68" s="144"/>
      <c r="CD68" s="144"/>
      <c r="CE68" s="677" t="str">
        <f t="shared" si="16"/>
        <v/>
      </c>
      <c r="CF68" s="195"/>
      <c r="CG68" s="678" t="str">
        <f t="shared" si="17"/>
        <v/>
      </c>
      <c r="CH68" s="144"/>
      <c r="CI68" s="144"/>
      <c r="CJ68" s="144"/>
      <c r="CK68" s="144"/>
      <c r="CL68" s="144"/>
      <c r="CM68" s="144"/>
      <c r="CN68" s="144"/>
      <c r="CO68" s="144"/>
      <c r="CP68" s="144"/>
      <c r="CQ68" s="144"/>
      <c r="CR68" s="144"/>
      <c r="CS68" s="144"/>
      <c r="CT68" s="144"/>
      <c r="CU68" s="144"/>
      <c r="CV68" s="144"/>
      <c r="CW68" s="144"/>
      <c r="CX68" s="144"/>
      <c r="CY68" s="144"/>
      <c r="CZ68" s="144"/>
      <c r="DA68" s="144"/>
      <c r="DB68" s="144"/>
      <c r="DC68" s="144"/>
      <c r="DD68" s="144"/>
      <c r="DE68" s="677" t="str">
        <f t="shared" si="18"/>
        <v/>
      </c>
      <c r="DF68" s="195"/>
      <c r="DG68" s="678" t="str">
        <f t="shared" si="19"/>
        <v/>
      </c>
      <c r="DH68" s="144"/>
      <c r="DI68" s="144"/>
      <c r="DJ68" s="144"/>
      <c r="DK68" s="144"/>
      <c r="DL68" s="144"/>
      <c r="DM68" s="144"/>
      <c r="DN68" s="144"/>
      <c r="DO68" s="144"/>
      <c r="DP68" s="144"/>
      <c r="DQ68" s="144"/>
      <c r="DR68" s="144"/>
      <c r="DS68" s="144"/>
      <c r="DT68" s="144"/>
      <c r="DU68" s="144"/>
      <c r="DV68" s="144"/>
      <c r="DW68" s="144"/>
      <c r="DX68" s="144"/>
      <c r="DY68" s="144"/>
      <c r="DZ68" s="144"/>
      <c r="EA68" s="144"/>
      <c r="EB68" s="144"/>
      <c r="EC68" s="144"/>
      <c r="ED68" s="144"/>
      <c r="EE68" s="677" t="str">
        <f t="shared" si="20"/>
        <v/>
      </c>
      <c r="EF68" s="195"/>
      <c r="EG68" s="678" t="str">
        <f t="shared" si="21"/>
        <v/>
      </c>
      <c r="EH68" s="144"/>
      <c r="EI68" s="144"/>
      <c r="EJ68" s="144"/>
      <c r="EK68" s="144"/>
      <c r="EL68" s="144"/>
      <c r="EM68" s="144"/>
      <c r="EN68" s="144"/>
      <c r="EO68" s="144"/>
      <c r="EP68" s="144"/>
      <c r="EQ68" s="144"/>
      <c r="ER68" s="144"/>
      <c r="ES68" s="144"/>
      <c r="ET68" s="144"/>
      <c r="EU68" s="144"/>
      <c r="EV68" s="144"/>
      <c r="EW68" s="144"/>
      <c r="EX68" s="144"/>
      <c r="EY68" s="144"/>
      <c r="EZ68" s="144"/>
      <c r="FA68" s="144"/>
      <c r="FB68" s="144"/>
      <c r="FC68" s="144"/>
      <c r="FD68" s="144"/>
      <c r="FE68" s="677" t="str">
        <f t="shared" si="22"/>
        <v/>
      </c>
      <c r="FF68" s="195"/>
      <c r="FG68" s="678" t="str">
        <f t="shared" si="23"/>
        <v/>
      </c>
      <c r="FH68" s="144"/>
      <c r="FI68" s="144"/>
      <c r="FJ68" s="144"/>
      <c r="FK68" s="144"/>
      <c r="FL68" s="144"/>
      <c r="FM68" s="144"/>
      <c r="FN68" s="144"/>
      <c r="FO68" s="144"/>
      <c r="FP68" s="144"/>
      <c r="FQ68" s="144"/>
      <c r="FR68" s="144"/>
      <c r="FS68" s="144"/>
      <c r="FT68" s="144"/>
      <c r="FU68" s="144"/>
      <c r="FV68" s="144"/>
      <c r="FW68" s="144"/>
      <c r="FX68" s="144"/>
      <c r="FY68" s="144"/>
      <c r="FZ68" s="144"/>
      <c r="GA68" s="144"/>
      <c r="GB68" s="144"/>
      <c r="GC68" s="144"/>
      <c r="GD68" s="144"/>
      <c r="GE68" s="677" t="str">
        <f t="shared" si="24"/>
        <v/>
      </c>
      <c r="GF68" s="195"/>
      <c r="GG68" s="678" t="str">
        <f t="shared" si="25"/>
        <v/>
      </c>
      <c r="GH68" s="144"/>
      <c r="GI68" s="144"/>
      <c r="GJ68" s="144"/>
      <c r="GK68" s="144"/>
      <c r="GL68" s="144"/>
      <c r="GM68" s="144"/>
      <c r="GN68" s="144"/>
      <c r="GO68" s="144"/>
      <c r="GP68" s="144"/>
      <c r="GQ68" s="144"/>
      <c r="GR68" s="144"/>
      <c r="GS68" s="144"/>
      <c r="GT68" s="144"/>
      <c r="GU68" s="144"/>
      <c r="GV68" s="144"/>
      <c r="GW68" s="144"/>
      <c r="GX68" s="144"/>
      <c r="GY68" s="144"/>
      <c r="GZ68" s="144"/>
      <c r="HA68" s="144"/>
      <c r="HB68" s="144"/>
      <c r="HC68" s="144"/>
      <c r="HD68" s="144"/>
      <c r="HE68" s="677" t="str">
        <f t="shared" si="26"/>
        <v/>
      </c>
      <c r="HF68" s="195"/>
      <c r="HG68" s="678" t="str">
        <f t="shared" si="27"/>
        <v/>
      </c>
      <c r="HH68" s="144"/>
      <c r="HI68" s="144"/>
      <c r="HJ68" s="144"/>
      <c r="HK68" s="144"/>
      <c r="HL68" s="144"/>
      <c r="HM68" s="144"/>
      <c r="HN68" s="144"/>
      <c r="HO68" s="144"/>
      <c r="HP68" s="144"/>
      <c r="HQ68" s="144"/>
      <c r="HR68" s="144"/>
      <c r="HS68" s="144"/>
      <c r="HT68" s="144"/>
      <c r="HU68" s="144"/>
      <c r="HV68" s="144"/>
      <c r="HW68" s="144"/>
      <c r="HX68" s="144"/>
      <c r="HY68" s="144"/>
      <c r="HZ68" s="144"/>
      <c r="IA68" s="144"/>
      <c r="IB68" s="144"/>
      <c r="IC68" s="144"/>
      <c r="ID68" s="144"/>
      <c r="IE68" s="677" t="str">
        <f t="shared" si="28"/>
        <v/>
      </c>
      <c r="IF68" s="195"/>
      <c r="IG68" s="678" t="str">
        <f t="shared" si="29"/>
        <v/>
      </c>
      <c r="IH68" s="144"/>
      <c r="II68" s="144"/>
      <c r="IJ68" s="144"/>
      <c r="IK68" s="144"/>
      <c r="IL68" s="144"/>
      <c r="IM68" s="144"/>
      <c r="IN68" s="144"/>
      <c r="IO68" s="144"/>
      <c r="IP68" s="144"/>
      <c r="IQ68" s="144"/>
      <c r="IR68" s="144"/>
      <c r="IS68" s="144"/>
      <c r="IT68" s="144"/>
      <c r="IU68" s="144"/>
      <c r="IV68" s="144"/>
      <c r="IW68" s="144"/>
      <c r="IX68" s="144"/>
      <c r="IY68" s="144"/>
      <c r="IZ68" s="144"/>
      <c r="JA68" s="144"/>
      <c r="JB68" s="144"/>
      <c r="JC68" s="144"/>
      <c r="JD68" s="144"/>
      <c r="JE68" s="1001" t="str">
        <f t="shared" si="30"/>
        <v/>
      </c>
      <c r="JF68" s="195"/>
      <c r="JG68" s="678" t="str">
        <f t="shared" si="31"/>
        <v/>
      </c>
      <c r="JH68" s="144"/>
      <c r="JI68" s="144"/>
      <c r="JJ68" s="144"/>
      <c r="JK68" s="144"/>
      <c r="JL68" s="144"/>
      <c r="JM68" s="144"/>
      <c r="JN68" s="144"/>
      <c r="JO68" s="144"/>
      <c r="JP68" s="144"/>
      <c r="JQ68" s="144"/>
      <c r="JR68" s="144"/>
      <c r="JS68" s="144"/>
      <c r="JT68" s="144"/>
      <c r="JU68" s="144"/>
      <c r="JV68" s="144"/>
      <c r="JW68" s="144"/>
      <c r="JX68" s="144"/>
      <c r="JY68" s="144"/>
      <c r="JZ68" s="144"/>
      <c r="KA68" s="144"/>
      <c r="KB68" s="144"/>
      <c r="KC68" s="144"/>
      <c r="KD68" s="144"/>
      <c r="KE68" s="1001" t="str">
        <f t="shared" si="32"/>
        <v/>
      </c>
    </row>
    <row r="69" spans="2:291" ht="15" customHeight="1">
      <c r="B69" s="310">
        <v>49</v>
      </c>
      <c r="C69" s="303"/>
      <c r="D69" s="675"/>
      <c r="E69" s="144"/>
      <c r="F69" s="144"/>
      <c r="G69" s="678" t="str">
        <f t="shared" si="11"/>
        <v/>
      </c>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677" t="str">
        <f t="shared" si="12"/>
        <v/>
      </c>
      <c r="AF69" s="195"/>
      <c r="AG69" s="678" t="str">
        <f t="shared" si="13"/>
        <v/>
      </c>
      <c r="AH69" s="144"/>
      <c r="AI69" s="144"/>
      <c r="AJ69" s="144"/>
      <c r="AK69" s="144"/>
      <c r="AL69" s="144"/>
      <c r="AM69" s="144"/>
      <c r="AN69" s="144"/>
      <c r="AO69" s="144"/>
      <c r="AP69" s="144"/>
      <c r="AQ69" s="144"/>
      <c r="AR69" s="144"/>
      <c r="AS69" s="144"/>
      <c r="AT69" s="144"/>
      <c r="AU69" s="144"/>
      <c r="AV69" s="144"/>
      <c r="AW69" s="144"/>
      <c r="AX69" s="144"/>
      <c r="AY69" s="144"/>
      <c r="AZ69" s="144"/>
      <c r="BA69" s="144"/>
      <c r="BB69" s="144"/>
      <c r="BC69" s="144"/>
      <c r="BD69" s="144"/>
      <c r="BE69" s="677" t="str">
        <f t="shared" si="14"/>
        <v/>
      </c>
      <c r="BF69" s="195"/>
      <c r="BG69" s="678" t="str">
        <f t="shared" si="15"/>
        <v/>
      </c>
      <c r="BH69" s="144"/>
      <c r="BI69" s="144"/>
      <c r="BJ69" s="144"/>
      <c r="BK69" s="144"/>
      <c r="BL69" s="144"/>
      <c r="BM69" s="144"/>
      <c r="BN69" s="144"/>
      <c r="BO69" s="144"/>
      <c r="BP69" s="144"/>
      <c r="BQ69" s="144"/>
      <c r="BR69" s="144"/>
      <c r="BS69" s="144"/>
      <c r="BT69" s="144"/>
      <c r="BU69" s="144"/>
      <c r="BV69" s="144"/>
      <c r="BW69" s="144"/>
      <c r="BX69" s="144"/>
      <c r="BY69" s="144"/>
      <c r="BZ69" s="144"/>
      <c r="CA69" s="144"/>
      <c r="CB69" s="144"/>
      <c r="CC69" s="144"/>
      <c r="CD69" s="144"/>
      <c r="CE69" s="677" t="str">
        <f t="shared" si="16"/>
        <v/>
      </c>
      <c r="CF69" s="195"/>
      <c r="CG69" s="678" t="str">
        <f t="shared" si="17"/>
        <v/>
      </c>
      <c r="CH69" s="144"/>
      <c r="CI69" s="144"/>
      <c r="CJ69" s="144"/>
      <c r="CK69" s="144"/>
      <c r="CL69" s="144"/>
      <c r="CM69" s="144"/>
      <c r="CN69" s="144"/>
      <c r="CO69" s="144"/>
      <c r="CP69" s="144"/>
      <c r="CQ69" s="144"/>
      <c r="CR69" s="144"/>
      <c r="CS69" s="144"/>
      <c r="CT69" s="144"/>
      <c r="CU69" s="144"/>
      <c r="CV69" s="144"/>
      <c r="CW69" s="144"/>
      <c r="CX69" s="144"/>
      <c r="CY69" s="144"/>
      <c r="CZ69" s="144"/>
      <c r="DA69" s="144"/>
      <c r="DB69" s="144"/>
      <c r="DC69" s="144"/>
      <c r="DD69" s="144"/>
      <c r="DE69" s="677" t="str">
        <f t="shared" si="18"/>
        <v/>
      </c>
      <c r="DF69" s="195"/>
      <c r="DG69" s="678" t="str">
        <f t="shared" si="19"/>
        <v/>
      </c>
      <c r="DH69" s="144"/>
      <c r="DI69" s="144"/>
      <c r="DJ69" s="144"/>
      <c r="DK69" s="144"/>
      <c r="DL69" s="144"/>
      <c r="DM69" s="144"/>
      <c r="DN69" s="144"/>
      <c r="DO69" s="144"/>
      <c r="DP69" s="144"/>
      <c r="DQ69" s="144"/>
      <c r="DR69" s="144"/>
      <c r="DS69" s="144"/>
      <c r="DT69" s="144"/>
      <c r="DU69" s="144"/>
      <c r="DV69" s="144"/>
      <c r="DW69" s="144"/>
      <c r="DX69" s="144"/>
      <c r="DY69" s="144"/>
      <c r="DZ69" s="144"/>
      <c r="EA69" s="144"/>
      <c r="EB69" s="144"/>
      <c r="EC69" s="144"/>
      <c r="ED69" s="144"/>
      <c r="EE69" s="677" t="str">
        <f t="shared" si="20"/>
        <v/>
      </c>
      <c r="EF69" s="195"/>
      <c r="EG69" s="678" t="str">
        <f t="shared" si="21"/>
        <v/>
      </c>
      <c r="EH69" s="144"/>
      <c r="EI69" s="144"/>
      <c r="EJ69" s="144"/>
      <c r="EK69" s="144"/>
      <c r="EL69" s="144"/>
      <c r="EM69" s="144"/>
      <c r="EN69" s="144"/>
      <c r="EO69" s="144"/>
      <c r="EP69" s="144"/>
      <c r="EQ69" s="144"/>
      <c r="ER69" s="144"/>
      <c r="ES69" s="144"/>
      <c r="ET69" s="144"/>
      <c r="EU69" s="144"/>
      <c r="EV69" s="144"/>
      <c r="EW69" s="144"/>
      <c r="EX69" s="144"/>
      <c r="EY69" s="144"/>
      <c r="EZ69" s="144"/>
      <c r="FA69" s="144"/>
      <c r="FB69" s="144"/>
      <c r="FC69" s="144"/>
      <c r="FD69" s="144"/>
      <c r="FE69" s="677" t="str">
        <f t="shared" si="22"/>
        <v/>
      </c>
      <c r="FF69" s="195"/>
      <c r="FG69" s="678" t="str">
        <f t="shared" si="23"/>
        <v/>
      </c>
      <c r="FH69" s="144"/>
      <c r="FI69" s="144"/>
      <c r="FJ69" s="144"/>
      <c r="FK69" s="144"/>
      <c r="FL69" s="144"/>
      <c r="FM69" s="144"/>
      <c r="FN69" s="144"/>
      <c r="FO69" s="144"/>
      <c r="FP69" s="144"/>
      <c r="FQ69" s="144"/>
      <c r="FR69" s="144"/>
      <c r="FS69" s="144"/>
      <c r="FT69" s="144"/>
      <c r="FU69" s="144"/>
      <c r="FV69" s="144"/>
      <c r="FW69" s="144"/>
      <c r="FX69" s="144"/>
      <c r="FY69" s="144"/>
      <c r="FZ69" s="144"/>
      <c r="GA69" s="144"/>
      <c r="GB69" s="144"/>
      <c r="GC69" s="144"/>
      <c r="GD69" s="144"/>
      <c r="GE69" s="677" t="str">
        <f t="shared" si="24"/>
        <v/>
      </c>
      <c r="GF69" s="195"/>
      <c r="GG69" s="678" t="str">
        <f t="shared" si="25"/>
        <v/>
      </c>
      <c r="GH69" s="144"/>
      <c r="GI69" s="144"/>
      <c r="GJ69" s="144"/>
      <c r="GK69" s="144"/>
      <c r="GL69" s="144"/>
      <c r="GM69" s="144"/>
      <c r="GN69" s="144"/>
      <c r="GO69" s="144"/>
      <c r="GP69" s="144"/>
      <c r="GQ69" s="144"/>
      <c r="GR69" s="144"/>
      <c r="GS69" s="144"/>
      <c r="GT69" s="144"/>
      <c r="GU69" s="144"/>
      <c r="GV69" s="144"/>
      <c r="GW69" s="144"/>
      <c r="GX69" s="144"/>
      <c r="GY69" s="144"/>
      <c r="GZ69" s="144"/>
      <c r="HA69" s="144"/>
      <c r="HB69" s="144"/>
      <c r="HC69" s="144"/>
      <c r="HD69" s="144"/>
      <c r="HE69" s="677" t="str">
        <f t="shared" si="26"/>
        <v/>
      </c>
      <c r="HF69" s="195"/>
      <c r="HG69" s="678" t="str">
        <f t="shared" si="27"/>
        <v/>
      </c>
      <c r="HH69" s="144"/>
      <c r="HI69" s="144"/>
      <c r="HJ69" s="144"/>
      <c r="HK69" s="144"/>
      <c r="HL69" s="144"/>
      <c r="HM69" s="144"/>
      <c r="HN69" s="144"/>
      <c r="HO69" s="144"/>
      <c r="HP69" s="144"/>
      <c r="HQ69" s="144"/>
      <c r="HR69" s="144"/>
      <c r="HS69" s="144"/>
      <c r="HT69" s="144"/>
      <c r="HU69" s="144"/>
      <c r="HV69" s="144"/>
      <c r="HW69" s="144"/>
      <c r="HX69" s="144"/>
      <c r="HY69" s="144"/>
      <c r="HZ69" s="144"/>
      <c r="IA69" s="144"/>
      <c r="IB69" s="144"/>
      <c r="IC69" s="144"/>
      <c r="ID69" s="144"/>
      <c r="IE69" s="677" t="str">
        <f t="shared" si="28"/>
        <v/>
      </c>
      <c r="IF69" s="195"/>
      <c r="IG69" s="678" t="str">
        <f t="shared" si="29"/>
        <v/>
      </c>
      <c r="IH69" s="144"/>
      <c r="II69" s="144"/>
      <c r="IJ69" s="144"/>
      <c r="IK69" s="144"/>
      <c r="IL69" s="144"/>
      <c r="IM69" s="144"/>
      <c r="IN69" s="144"/>
      <c r="IO69" s="144"/>
      <c r="IP69" s="144"/>
      <c r="IQ69" s="144"/>
      <c r="IR69" s="144"/>
      <c r="IS69" s="144"/>
      <c r="IT69" s="144"/>
      <c r="IU69" s="144"/>
      <c r="IV69" s="144"/>
      <c r="IW69" s="144"/>
      <c r="IX69" s="144"/>
      <c r="IY69" s="144"/>
      <c r="IZ69" s="144"/>
      <c r="JA69" s="144"/>
      <c r="JB69" s="144"/>
      <c r="JC69" s="144"/>
      <c r="JD69" s="144"/>
      <c r="JE69" s="1001" t="str">
        <f t="shared" si="30"/>
        <v/>
      </c>
      <c r="JF69" s="195"/>
      <c r="JG69" s="678" t="str">
        <f t="shared" si="31"/>
        <v/>
      </c>
      <c r="JH69" s="144"/>
      <c r="JI69" s="144"/>
      <c r="JJ69" s="144"/>
      <c r="JK69" s="144"/>
      <c r="JL69" s="144"/>
      <c r="JM69" s="144"/>
      <c r="JN69" s="144"/>
      <c r="JO69" s="144"/>
      <c r="JP69" s="144"/>
      <c r="JQ69" s="144"/>
      <c r="JR69" s="144"/>
      <c r="JS69" s="144"/>
      <c r="JT69" s="144"/>
      <c r="JU69" s="144"/>
      <c r="JV69" s="144"/>
      <c r="JW69" s="144"/>
      <c r="JX69" s="144"/>
      <c r="JY69" s="144"/>
      <c r="JZ69" s="144"/>
      <c r="KA69" s="144"/>
      <c r="KB69" s="144"/>
      <c r="KC69" s="144"/>
      <c r="KD69" s="144"/>
      <c r="KE69" s="1001" t="str">
        <f t="shared" si="32"/>
        <v/>
      </c>
    </row>
    <row r="70" spans="2:291" ht="15" customHeight="1">
      <c r="B70" s="310">
        <v>50</v>
      </c>
      <c r="C70" s="303"/>
      <c r="D70" s="675"/>
      <c r="E70" s="144"/>
      <c r="F70" s="144"/>
      <c r="G70" s="678" t="str">
        <f t="shared" si="11"/>
        <v/>
      </c>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677" t="str">
        <f t="shared" si="12"/>
        <v/>
      </c>
      <c r="AF70" s="195"/>
      <c r="AG70" s="678" t="str">
        <f t="shared" si="13"/>
        <v/>
      </c>
      <c r="AH70" s="144"/>
      <c r="AI70" s="144"/>
      <c r="AJ70" s="144"/>
      <c r="AK70" s="144"/>
      <c r="AL70" s="144"/>
      <c r="AM70" s="144"/>
      <c r="AN70" s="144"/>
      <c r="AO70" s="144"/>
      <c r="AP70" s="144"/>
      <c r="AQ70" s="144"/>
      <c r="AR70" s="144"/>
      <c r="AS70" s="144"/>
      <c r="AT70" s="144"/>
      <c r="AU70" s="144"/>
      <c r="AV70" s="144"/>
      <c r="AW70" s="144"/>
      <c r="AX70" s="144"/>
      <c r="AY70" s="144"/>
      <c r="AZ70" s="144"/>
      <c r="BA70" s="144"/>
      <c r="BB70" s="144"/>
      <c r="BC70" s="144"/>
      <c r="BD70" s="144"/>
      <c r="BE70" s="677" t="str">
        <f t="shared" si="14"/>
        <v/>
      </c>
      <c r="BF70" s="195"/>
      <c r="BG70" s="678" t="str">
        <f t="shared" si="15"/>
        <v/>
      </c>
      <c r="BH70" s="144"/>
      <c r="BI70" s="144"/>
      <c r="BJ70" s="144"/>
      <c r="BK70" s="144"/>
      <c r="BL70" s="144"/>
      <c r="BM70" s="144"/>
      <c r="BN70" s="144"/>
      <c r="BO70" s="144"/>
      <c r="BP70" s="144"/>
      <c r="BQ70" s="144"/>
      <c r="BR70" s="144"/>
      <c r="BS70" s="144"/>
      <c r="BT70" s="144"/>
      <c r="BU70" s="144"/>
      <c r="BV70" s="144"/>
      <c r="BW70" s="144"/>
      <c r="BX70" s="144"/>
      <c r="BY70" s="144"/>
      <c r="BZ70" s="144"/>
      <c r="CA70" s="144"/>
      <c r="CB70" s="144"/>
      <c r="CC70" s="144"/>
      <c r="CD70" s="144"/>
      <c r="CE70" s="677" t="str">
        <f t="shared" si="16"/>
        <v/>
      </c>
      <c r="CF70" s="195"/>
      <c r="CG70" s="678" t="str">
        <f t="shared" si="17"/>
        <v/>
      </c>
      <c r="CH70" s="144"/>
      <c r="CI70" s="144"/>
      <c r="CJ70" s="144"/>
      <c r="CK70" s="144"/>
      <c r="CL70" s="144"/>
      <c r="CM70" s="144"/>
      <c r="CN70" s="144"/>
      <c r="CO70" s="144"/>
      <c r="CP70" s="144"/>
      <c r="CQ70" s="144"/>
      <c r="CR70" s="144"/>
      <c r="CS70" s="144"/>
      <c r="CT70" s="144"/>
      <c r="CU70" s="144"/>
      <c r="CV70" s="144"/>
      <c r="CW70" s="144"/>
      <c r="CX70" s="144"/>
      <c r="CY70" s="144"/>
      <c r="CZ70" s="144"/>
      <c r="DA70" s="144"/>
      <c r="DB70" s="144"/>
      <c r="DC70" s="144"/>
      <c r="DD70" s="144"/>
      <c r="DE70" s="677" t="str">
        <f t="shared" si="18"/>
        <v/>
      </c>
      <c r="DF70" s="195"/>
      <c r="DG70" s="678" t="str">
        <f t="shared" si="19"/>
        <v/>
      </c>
      <c r="DH70" s="144"/>
      <c r="DI70" s="144"/>
      <c r="DJ70" s="144"/>
      <c r="DK70" s="144"/>
      <c r="DL70" s="144"/>
      <c r="DM70" s="144"/>
      <c r="DN70" s="144"/>
      <c r="DO70" s="144"/>
      <c r="DP70" s="144"/>
      <c r="DQ70" s="144"/>
      <c r="DR70" s="144"/>
      <c r="DS70" s="144"/>
      <c r="DT70" s="144"/>
      <c r="DU70" s="144"/>
      <c r="DV70" s="144"/>
      <c r="DW70" s="144"/>
      <c r="DX70" s="144"/>
      <c r="DY70" s="144"/>
      <c r="DZ70" s="144"/>
      <c r="EA70" s="144"/>
      <c r="EB70" s="144"/>
      <c r="EC70" s="144"/>
      <c r="ED70" s="144"/>
      <c r="EE70" s="677" t="str">
        <f t="shared" si="20"/>
        <v/>
      </c>
      <c r="EF70" s="195"/>
      <c r="EG70" s="678" t="str">
        <f t="shared" si="21"/>
        <v/>
      </c>
      <c r="EH70" s="144"/>
      <c r="EI70" s="144"/>
      <c r="EJ70" s="144"/>
      <c r="EK70" s="144"/>
      <c r="EL70" s="144"/>
      <c r="EM70" s="144"/>
      <c r="EN70" s="144"/>
      <c r="EO70" s="144"/>
      <c r="EP70" s="144"/>
      <c r="EQ70" s="144"/>
      <c r="ER70" s="144"/>
      <c r="ES70" s="144"/>
      <c r="ET70" s="144"/>
      <c r="EU70" s="144"/>
      <c r="EV70" s="144"/>
      <c r="EW70" s="144"/>
      <c r="EX70" s="144"/>
      <c r="EY70" s="144"/>
      <c r="EZ70" s="144"/>
      <c r="FA70" s="144"/>
      <c r="FB70" s="144"/>
      <c r="FC70" s="144"/>
      <c r="FD70" s="144"/>
      <c r="FE70" s="677" t="str">
        <f t="shared" si="22"/>
        <v/>
      </c>
      <c r="FF70" s="195"/>
      <c r="FG70" s="678" t="str">
        <f t="shared" si="23"/>
        <v/>
      </c>
      <c r="FH70" s="144"/>
      <c r="FI70" s="144"/>
      <c r="FJ70" s="144"/>
      <c r="FK70" s="144"/>
      <c r="FL70" s="144"/>
      <c r="FM70" s="144"/>
      <c r="FN70" s="144"/>
      <c r="FO70" s="144"/>
      <c r="FP70" s="144"/>
      <c r="FQ70" s="144"/>
      <c r="FR70" s="144"/>
      <c r="FS70" s="144"/>
      <c r="FT70" s="144"/>
      <c r="FU70" s="144"/>
      <c r="FV70" s="144"/>
      <c r="FW70" s="144"/>
      <c r="FX70" s="144"/>
      <c r="FY70" s="144"/>
      <c r="FZ70" s="144"/>
      <c r="GA70" s="144"/>
      <c r="GB70" s="144"/>
      <c r="GC70" s="144"/>
      <c r="GD70" s="144"/>
      <c r="GE70" s="677" t="str">
        <f t="shared" si="24"/>
        <v/>
      </c>
      <c r="GF70" s="195"/>
      <c r="GG70" s="678" t="str">
        <f t="shared" si="25"/>
        <v/>
      </c>
      <c r="GH70" s="144"/>
      <c r="GI70" s="144"/>
      <c r="GJ70" s="144"/>
      <c r="GK70" s="144"/>
      <c r="GL70" s="144"/>
      <c r="GM70" s="144"/>
      <c r="GN70" s="144"/>
      <c r="GO70" s="144"/>
      <c r="GP70" s="144"/>
      <c r="GQ70" s="144"/>
      <c r="GR70" s="144"/>
      <c r="GS70" s="144"/>
      <c r="GT70" s="144"/>
      <c r="GU70" s="144"/>
      <c r="GV70" s="144"/>
      <c r="GW70" s="144"/>
      <c r="GX70" s="144"/>
      <c r="GY70" s="144"/>
      <c r="GZ70" s="144"/>
      <c r="HA70" s="144"/>
      <c r="HB70" s="144"/>
      <c r="HC70" s="144"/>
      <c r="HD70" s="144"/>
      <c r="HE70" s="677" t="str">
        <f t="shared" si="26"/>
        <v/>
      </c>
      <c r="HF70" s="195"/>
      <c r="HG70" s="678" t="str">
        <f t="shared" si="27"/>
        <v/>
      </c>
      <c r="HH70" s="144"/>
      <c r="HI70" s="144"/>
      <c r="HJ70" s="144"/>
      <c r="HK70" s="144"/>
      <c r="HL70" s="144"/>
      <c r="HM70" s="144"/>
      <c r="HN70" s="144"/>
      <c r="HO70" s="144"/>
      <c r="HP70" s="144"/>
      <c r="HQ70" s="144"/>
      <c r="HR70" s="144"/>
      <c r="HS70" s="144"/>
      <c r="HT70" s="144"/>
      <c r="HU70" s="144"/>
      <c r="HV70" s="144"/>
      <c r="HW70" s="144"/>
      <c r="HX70" s="144"/>
      <c r="HY70" s="144"/>
      <c r="HZ70" s="144"/>
      <c r="IA70" s="144"/>
      <c r="IB70" s="144"/>
      <c r="IC70" s="144"/>
      <c r="ID70" s="144"/>
      <c r="IE70" s="677" t="str">
        <f t="shared" si="28"/>
        <v/>
      </c>
      <c r="IF70" s="195"/>
      <c r="IG70" s="678" t="str">
        <f t="shared" si="29"/>
        <v/>
      </c>
      <c r="IH70" s="144"/>
      <c r="II70" s="144"/>
      <c r="IJ70" s="144"/>
      <c r="IK70" s="144"/>
      <c r="IL70" s="144"/>
      <c r="IM70" s="144"/>
      <c r="IN70" s="144"/>
      <c r="IO70" s="144"/>
      <c r="IP70" s="144"/>
      <c r="IQ70" s="144"/>
      <c r="IR70" s="144"/>
      <c r="IS70" s="144"/>
      <c r="IT70" s="144"/>
      <c r="IU70" s="144"/>
      <c r="IV70" s="144"/>
      <c r="IW70" s="144"/>
      <c r="IX70" s="144"/>
      <c r="IY70" s="144"/>
      <c r="IZ70" s="144"/>
      <c r="JA70" s="144"/>
      <c r="JB70" s="144"/>
      <c r="JC70" s="144"/>
      <c r="JD70" s="144"/>
      <c r="JE70" s="1001" t="str">
        <f t="shared" si="30"/>
        <v/>
      </c>
      <c r="JF70" s="195"/>
      <c r="JG70" s="678" t="str">
        <f t="shared" si="31"/>
        <v/>
      </c>
      <c r="JH70" s="144"/>
      <c r="JI70" s="144"/>
      <c r="JJ70" s="144"/>
      <c r="JK70" s="144"/>
      <c r="JL70" s="144"/>
      <c r="JM70" s="144"/>
      <c r="JN70" s="144"/>
      <c r="JO70" s="144"/>
      <c r="JP70" s="144"/>
      <c r="JQ70" s="144"/>
      <c r="JR70" s="144"/>
      <c r="JS70" s="144"/>
      <c r="JT70" s="144"/>
      <c r="JU70" s="144"/>
      <c r="JV70" s="144"/>
      <c r="JW70" s="144"/>
      <c r="JX70" s="144"/>
      <c r="JY70" s="144"/>
      <c r="JZ70" s="144"/>
      <c r="KA70" s="144"/>
      <c r="KB70" s="144"/>
      <c r="KC70" s="144"/>
      <c r="KD70" s="144"/>
      <c r="KE70" s="1001" t="str">
        <f t="shared" si="32"/>
        <v/>
      </c>
    </row>
    <row r="71" spans="2:291" ht="15" customHeight="1">
      <c r="B71" s="310">
        <v>51</v>
      </c>
      <c r="C71" s="303"/>
      <c r="D71" s="675"/>
      <c r="E71" s="144"/>
      <c r="F71" s="144"/>
      <c r="G71" s="678" t="str">
        <f t="shared" si="11"/>
        <v/>
      </c>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677" t="str">
        <f t="shared" si="12"/>
        <v/>
      </c>
      <c r="AF71" s="195"/>
      <c r="AG71" s="678" t="str">
        <f t="shared" si="13"/>
        <v/>
      </c>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677" t="str">
        <f t="shared" si="14"/>
        <v/>
      </c>
      <c r="BF71" s="195"/>
      <c r="BG71" s="678" t="str">
        <f t="shared" si="15"/>
        <v/>
      </c>
      <c r="BH71" s="144"/>
      <c r="BI71" s="144"/>
      <c r="BJ71" s="144"/>
      <c r="BK71" s="144"/>
      <c r="BL71" s="144"/>
      <c r="BM71" s="144"/>
      <c r="BN71" s="144"/>
      <c r="BO71" s="144"/>
      <c r="BP71" s="144"/>
      <c r="BQ71" s="144"/>
      <c r="BR71" s="144"/>
      <c r="BS71" s="144"/>
      <c r="BT71" s="144"/>
      <c r="BU71" s="144"/>
      <c r="BV71" s="144"/>
      <c r="BW71" s="144"/>
      <c r="BX71" s="144"/>
      <c r="BY71" s="144"/>
      <c r="BZ71" s="144"/>
      <c r="CA71" s="144"/>
      <c r="CB71" s="144"/>
      <c r="CC71" s="144"/>
      <c r="CD71" s="144"/>
      <c r="CE71" s="677" t="str">
        <f t="shared" si="16"/>
        <v/>
      </c>
      <c r="CF71" s="195"/>
      <c r="CG71" s="678" t="str">
        <f t="shared" si="17"/>
        <v/>
      </c>
      <c r="CH71" s="144"/>
      <c r="CI71" s="144"/>
      <c r="CJ71" s="144"/>
      <c r="CK71" s="144"/>
      <c r="CL71" s="144"/>
      <c r="CM71" s="144"/>
      <c r="CN71" s="144"/>
      <c r="CO71" s="144"/>
      <c r="CP71" s="144"/>
      <c r="CQ71" s="144"/>
      <c r="CR71" s="144"/>
      <c r="CS71" s="144"/>
      <c r="CT71" s="144"/>
      <c r="CU71" s="144"/>
      <c r="CV71" s="144"/>
      <c r="CW71" s="144"/>
      <c r="CX71" s="144"/>
      <c r="CY71" s="144"/>
      <c r="CZ71" s="144"/>
      <c r="DA71" s="144"/>
      <c r="DB71" s="144"/>
      <c r="DC71" s="144"/>
      <c r="DD71" s="144"/>
      <c r="DE71" s="677" t="str">
        <f t="shared" si="18"/>
        <v/>
      </c>
      <c r="DF71" s="195"/>
      <c r="DG71" s="678" t="str">
        <f t="shared" si="19"/>
        <v/>
      </c>
      <c r="DH71" s="144"/>
      <c r="DI71" s="144"/>
      <c r="DJ71" s="144"/>
      <c r="DK71" s="144"/>
      <c r="DL71" s="144"/>
      <c r="DM71" s="144"/>
      <c r="DN71" s="144"/>
      <c r="DO71" s="144"/>
      <c r="DP71" s="144"/>
      <c r="DQ71" s="144"/>
      <c r="DR71" s="144"/>
      <c r="DS71" s="144"/>
      <c r="DT71" s="144"/>
      <c r="DU71" s="144"/>
      <c r="DV71" s="144"/>
      <c r="DW71" s="144"/>
      <c r="DX71" s="144"/>
      <c r="DY71" s="144"/>
      <c r="DZ71" s="144"/>
      <c r="EA71" s="144"/>
      <c r="EB71" s="144"/>
      <c r="EC71" s="144"/>
      <c r="ED71" s="144"/>
      <c r="EE71" s="677" t="str">
        <f t="shared" si="20"/>
        <v/>
      </c>
      <c r="EF71" s="195"/>
      <c r="EG71" s="678" t="str">
        <f t="shared" si="21"/>
        <v/>
      </c>
      <c r="EH71" s="144"/>
      <c r="EI71" s="144"/>
      <c r="EJ71" s="144"/>
      <c r="EK71" s="144"/>
      <c r="EL71" s="144"/>
      <c r="EM71" s="144"/>
      <c r="EN71" s="144"/>
      <c r="EO71" s="144"/>
      <c r="EP71" s="144"/>
      <c r="EQ71" s="144"/>
      <c r="ER71" s="144"/>
      <c r="ES71" s="144"/>
      <c r="ET71" s="144"/>
      <c r="EU71" s="144"/>
      <c r="EV71" s="144"/>
      <c r="EW71" s="144"/>
      <c r="EX71" s="144"/>
      <c r="EY71" s="144"/>
      <c r="EZ71" s="144"/>
      <c r="FA71" s="144"/>
      <c r="FB71" s="144"/>
      <c r="FC71" s="144"/>
      <c r="FD71" s="144"/>
      <c r="FE71" s="677" t="str">
        <f t="shared" si="22"/>
        <v/>
      </c>
      <c r="FF71" s="195"/>
      <c r="FG71" s="678" t="str">
        <f t="shared" si="23"/>
        <v/>
      </c>
      <c r="FH71" s="144"/>
      <c r="FI71" s="144"/>
      <c r="FJ71" s="144"/>
      <c r="FK71" s="144"/>
      <c r="FL71" s="144"/>
      <c r="FM71" s="144"/>
      <c r="FN71" s="144"/>
      <c r="FO71" s="144"/>
      <c r="FP71" s="144"/>
      <c r="FQ71" s="144"/>
      <c r="FR71" s="144"/>
      <c r="FS71" s="144"/>
      <c r="FT71" s="144"/>
      <c r="FU71" s="144"/>
      <c r="FV71" s="144"/>
      <c r="FW71" s="144"/>
      <c r="FX71" s="144"/>
      <c r="FY71" s="144"/>
      <c r="FZ71" s="144"/>
      <c r="GA71" s="144"/>
      <c r="GB71" s="144"/>
      <c r="GC71" s="144"/>
      <c r="GD71" s="144"/>
      <c r="GE71" s="677" t="str">
        <f t="shared" si="24"/>
        <v/>
      </c>
      <c r="GF71" s="195"/>
      <c r="GG71" s="678" t="str">
        <f t="shared" si="25"/>
        <v/>
      </c>
      <c r="GH71" s="144"/>
      <c r="GI71" s="144"/>
      <c r="GJ71" s="144"/>
      <c r="GK71" s="144"/>
      <c r="GL71" s="144"/>
      <c r="GM71" s="144"/>
      <c r="GN71" s="144"/>
      <c r="GO71" s="144"/>
      <c r="GP71" s="144"/>
      <c r="GQ71" s="144"/>
      <c r="GR71" s="144"/>
      <c r="GS71" s="144"/>
      <c r="GT71" s="144"/>
      <c r="GU71" s="144"/>
      <c r="GV71" s="144"/>
      <c r="GW71" s="144"/>
      <c r="GX71" s="144"/>
      <c r="GY71" s="144"/>
      <c r="GZ71" s="144"/>
      <c r="HA71" s="144"/>
      <c r="HB71" s="144"/>
      <c r="HC71" s="144"/>
      <c r="HD71" s="144"/>
      <c r="HE71" s="677" t="str">
        <f t="shared" si="26"/>
        <v/>
      </c>
      <c r="HF71" s="195"/>
      <c r="HG71" s="678" t="str">
        <f t="shared" si="27"/>
        <v/>
      </c>
      <c r="HH71" s="144"/>
      <c r="HI71" s="144"/>
      <c r="HJ71" s="144"/>
      <c r="HK71" s="144"/>
      <c r="HL71" s="144"/>
      <c r="HM71" s="144"/>
      <c r="HN71" s="144"/>
      <c r="HO71" s="144"/>
      <c r="HP71" s="144"/>
      <c r="HQ71" s="144"/>
      <c r="HR71" s="144"/>
      <c r="HS71" s="144"/>
      <c r="HT71" s="144"/>
      <c r="HU71" s="144"/>
      <c r="HV71" s="144"/>
      <c r="HW71" s="144"/>
      <c r="HX71" s="144"/>
      <c r="HY71" s="144"/>
      <c r="HZ71" s="144"/>
      <c r="IA71" s="144"/>
      <c r="IB71" s="144"/>
      <c r="IC71" s="144"/>
      <c r="ID71" s="144"/>
      <c r="IE71" s="677" t="str">
        <f t="shared" si="28"/>
        <v/>
      </c>
      <c r="IF71" s="195"/>
      <c r="IG71" s="678" t="str">
        <f t="shared" si="29"/>
        <v/>
      </c>
      <c r="IH71" s="144"/>
      <c r="II71" s="144"/>
      <c r="IJ71" s="144"/>
      <c r="IK71" s="144"/>
      <c r="IL71" s="144"/>
      <c r="IM71" s="144"/>
      <c r="IN71" s="144"/>
      <c r="IO71" s="144"/>
      <c r="IP71" s="144"/>
      <c r="IQ71" s="144"/>
      <c r="IR71" s="144"/>
      <c r="IS71" s="144"/>
      <c r="IT71" s="144"/>
      <c r="IU71" s="144"/>
      <c r="IV71" s="144"/>
      <c r="IW71" s="144"/>
      <c r="IX71" s="144"/>
      <c r="IY71" s="144"/>
      <c r="IZ71" s="144"/>
      <c r="JA71" s="144"/>
      <c r="JB71" s="144"/>
      <c r="JC71" s="144"/>
      <c r="JD71" s="144"/>
      <c r="JE71" s="1001" t="str">
        <f t="shared" si="30"/>
        <v/>
      </c>
      <c r="JF71" s="195"/>
      <c r="JG71" s="678" t="str">
        <f t="shared" si="31"/>
        <v/>
      </c>
      <c r="JH71" s="144"/>
      <c r="JI71" s="144"/>
      <c r="JJ71" s="144"/>
      <c r="JK71" s="144"/>
      <c r="JL71" s="144"/>
      <c r="JM71" s="144"/>
      <c r="JN71" s="144"/>
      <c r="JO71" s="144"/>
      <c r="JP71" s="144"/>
      <c r="JQ71" s="144"/>
      <c r="JR71" s="144"/>
      <c r="JS71" s="144"/>
      <c r="JT71" s="144"/>
      <c r="JU71" s="144"/>
      <c r="JV71" s="144"/>
      <c r="JW71" s="144"/>
      <c r="JX71" s="144"/>
      <c r="JY71" s="144"/>
      <c r="JZ71" s="144"/>
      <c r="KA71" s="144"/>
      <c r="KB71" s="144"/>
      <c r="KC71" s="144"/>
      <c r="KD71" s="144"/>
      <c r="KE71" s="1001" t="str">
        <f t="shared" si="32"/>
        <v/>
      </c>
    </row>
    <row r="72" spans="2:291" ht="15" customHeight="1">
      <c r="B72" s="310">
        <v>52</v>
      </c>
      <c r="C72" s="303"/>
      <c r="D72" s="675"/>
      <c r="E72" s="144"/>
      <c r="F72" s="144"/>
      <c r="G72" s="678" t="str">
        <f t="shared" si="11"/>
        <v/>
      </c>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677" t="str">
        <f t="shared" si="12"/>
        <v/>
      </c>
      <c r="AF72" s="195"/>
      <c r="AG72" s="678" t="str">
        <f t="shared" si="13"/>
        <v/>
      </c>
      <c r="AH72" s="144"/>
      <c r="AI72" s="144"/>
      <c r="AJ72" s="144"/>
      <c r="AK72" s="144"/>
      <c r="AL72" s="144"/>
      <c r="AM72" s="144"/>
      <c r="AN72" s="144"/>
      <c r="AO72" s="144"/>
      <c r="AP72" s="144"/>
      <c r="AQ72" s="144"/>
      <c r="AR72" s="144"/>
      <c r="AS72" s="144"/>
      <c r="AT72" s="144"/>
      <c r="AU72" s="144"/>
      <c r="AV72" s="144"/>
      <c r="AW72" s="144"/>
      <c r="AX72" s="144"/>
      <c r="AY72" s="144"/>
      <c r="AZ72" s="144"/>
      <c r="BA72" s="144"/>
      <c r="BB72" s="144"/>
      <c r="BC72" s="144"/>
      <c r="BD72" s="144"/>
      <c r="BE72" s="677" t="str">
        <f t="shared" si="14"/>
        <v/>
      </c>
      <c r="BF72" s="195"/>
      <c r="BG72" s="678" t="str">
        <f t="shared" si="15"/>
        <v/>
      </c>
      <c r="BH72" s="144"/>
      <c r="BI72" s="144"/>
      <c r="BJ72" s="144"/>
      <c r="BK72" s="144"/>
      <c r="BL72" s="144"/>
      <c r="BM72" s="144"/>
      <c r="BN72" s="144"/>
      <c r="BO72" s="144"/>
      <c r="BP72" s="144"/>
      <c r="BQ72" s="144"/>
      <c r="BR72" s="144"/>
      <c r="BS72" s="144"/>
      <c r="BT72" s="144"/>
      <c r="BU72" s="144"/>
      <c r="BV72" s="144"/>
      <c r="BW72" s="144"/>
      <c r="BX72" s="144"/>
      <c r="BY72" s="144"/>
      <c r="BZ72" s="144"/>
      <c r="CA72" s="144"/>
      <c r="CB72" s="144"/>
      <c r="CC72" s="144"/>
      <c r="CD72" s="144"/>
      <c r="CE72" s="677" t="str">
        <f t="shared" si="16"/>
        <v/>
      </c>
      <c r="CF72" s="195"/>
      <c r="CG72" s="678" t="str">
        <f t="shared" si="17"/>
        <v/>
      </c>
      <c r="CH72" s="144"/>
      <c r="CI72" s="144"/>
      <c r="CJ72" s="144"/>
      <c r="CK72" s="144"/>
      <c r="CL72" s="144"/>
      <c r="CM72" s="144"/>
      <c r="CN72" s="144"/>
      <c r="CO72" s="144"/>
      <c r="CP72" s="144"/>
      <c r="CQ72" s="144"/>
      <c r="CR72" s="144"/>
      <c r="CS72" s="144"/>
      <c r="CT72" s="144"/>
      <c r="CU72" s="144"/>
      <c r="CV72" s="144"/>
      <c r="CW72" s="144"/>
      <c r="CX72" s="144"/>
      <c r="CY72" s="144"/>
      <c r="CZ72" s="144"/>
      <c r="DA72" s="144"/>
      <c r="DB72" s="144"/>
      <c r="DC72" s="144"/>
      <c r="DD72" s="144"/>
      <c r="DE72" s="677" t="str">
        <f t="shared" si="18"/>
        <v/>
      </c>
      <c r="DF72" s="195"/>
      <c r="DG72" s="678" t="str">
        <f t="shared" si="19"/>
        <v/>
      </c>
      <c r="DH72" s="144"/>
      <c r="DI72" s="144"/>
      <c r="DJ72" s="144"/>
      <c r="DK72" s="144"/>
      <c r="DL72" s="144"/>
      <c r="DM72" s="144"/>
      <c r="DN72" s="144"/>
      <c r="DO72" s="144"/>
      <c r="DP72" s="144"/>
      <c r="DQ72" s="144"/>
      <c r="DR72" s="144"/>
      <c r="DS72" s="144"/>
      <c r="DT72" s="144"/>
      <c r="DU72" s="144"/>
      <c r="DV72" s="144"/>
      <c r="DW72" s="144"/>
      <c r="DX72" s="144"/>
      <c r="DY72" s="144"/>
      <c r="DZ72" s="144"/>
      <c r="EA72" s="144"/>
      <c r="EB72" s="144"/>
      <c r="EC72" s="144"/>
      <c r="ED72" s="144"/>
      <c r="EE72" s="677" t="str">
        <f t="shared" si="20"/>
        <v/>
      </c>
      <c r="EF72" s="195"/>
      <c r="EG72" s="678" t="str">
        <f t="shared" si="21"/>
        <v/>
      </c>
      <c r="EH72" s="144"/>
      <c r="EI72" s="144"/>
      <c r="EJ72" s="144"/>
      <c r="EK72" s="144"/>
      <c r="EL72" s="144"/>
      <c r="EM72" s="144"/>
      <c r="EN72" s="144"/>
      <c r="EO72" s="144"/>
      <c r="EP72" s="144"/>
      <c r="EQ72" s="144"/>
      <c r="ER72" s="144"/>
      <c r="ES72" s="144"/>
      <c r="ET72" s="144"/>
      <c r="EU72" s="144"/>
      <c r="EV72" s="144"/>
      <c r="EW72" s="144"/>
      <c r="EX72" s="144"/>
      <c r="EY72" s="144"/>
      <c r="EZ72" s="144"/>
      <c r="FA72" s="144"/>
      <c r="FB72" s="144"/>
      <c r="FC72" s="144"/>
      <c r="FD72" s="144"/>
      <c r="FE72" s="677" t="str">
        <f t="shared" si="22"/>
        <v/>
      </c>
      <c r="FF72" s="195"/>
      <c r="FG72" s="678" t="str">
        <f t="shared" si="23"/>
        <v/>
      </c>
      <c r="FH72" s="144"/>
      <c r="FI72" s="144"/>
      <c r="FJ72" s="144"/>
      <c r="FK72" s="144"/>
      <c r="FL72" s="144"/>
      <c r="FM72" s="144"/>
      <c r="FN72" s="144"/>
      <c r="FO72" s="144"/>
      <c r="FP72" s="144"/>
      <c r="FQ72" s="144"/>
      <c r="FR72" s="144"/>
      <c r="FS72" s="144"/>
      <c r="FT72" s="144"/>
      <c r="FU72" s="144"/>
      <c r="FV72" s="144"/>
      <c r="FW72" s="144"/>
      <c r="FX72" s="144"/>
      <c r="FY72" s="144"/>
      <c r="FZ72" s="144"/>
      <c r="GA72" s="144"/>
      <c r="GB72" s="144"/>
      <c r="GC72" s="144"/>
      <c r="GD72" s="144"/>
      <c r="GE72" s="677" t="str">
        <f t="shared" si="24"/>
        <v/>
      </c>
      <c r="GF72" s="195"/>
      <c r="GG72" s="678" t="str">
        <f t="shared" si="25"/>
        <v/>
      </c>
      <c r="GH72" s="144"/>
      <c r="GI72" s="144"/>
      <c r="GJ72" s="144"/>
      <c r="GK72" s="144"/>
      <c r="GL72" s="144"/>
      <c r="GM72" s="144"/>
      <c r="GN72" s="144"/>
      <c r="GO72" s="144"/>
      <c r="GP72" s="144"/>
      <c r="GQ72" s="144"/>
      <c r="GR72" s="144"/>
      <c r="GS72" s="144"/>
      <c r="GT72" s="144"/>
      <c r="GU72" s="144"/>
      <c r="GV72" s="144"/>
      <c r="GW72" s="144"/>
      <c r="GX72" s="144"/>
      <c r="GY72" s="144"/>
      <c r="GZ72" s="144"/>
      <c r="HA72" s="144"/>
      <c r="HB72" s="144"/>
      <c r="HC72" s="144"/>
      <c r="HD72" s="144"/>
      <c r="HE72" s="677" t="str">
        <f t="shared" si="26"/>
        <v/>
      </c>
      <c r="HF72" s="195"/>
      <c r="HG72" s="678" t="str">
        <f t="shared" si="27"/>
        <v/>
      </c>
      <c r="HH72" s="144"/>
      <c r="HI72" s="144"/>
      <c r="HJ72" s="144"/>
      <c r="HK72" s="144"/>
      <c r="HL72" s="144"/>
      <c r="HM72" s="144"/>
      <c r="HN72" s="144"/>
      <c r="HO72" s="144"/>
      <c r="HP72" s="144"/>
      <c r="HQ72" s="144"/>
      <c r="HR72" s="144"/>
      <c r="HS72" s="144"/>
      <c r="HT72" s="144"/>
      <c r="HU72" s="144"/>
      <c r="HV72" s="144"/>
      <c r="HW72" s="144"/>
      <c r="HX72" s="144"/>
      <c r="HY72" s="144"/>
      <c r="HZ72" s="144"/>
      <c r="IA72" s="144"/>
      <c r="IB72" s="144"/>
      <c r="IC72" s="144"/>
      <c r="ID72" s="144"/>
      <c r="IE72" s="677" t="str">
        <f t="shared" si="28"/>
        <v/>
      </c>
      <c r="IF72" s="195"/>
      <c r="IG72" s="678" t="str">
        <f t="shared" si="29"/>
        <v/>
      </c>
      <c r="IH72" s="144"/>
      <c r="II72" s="144"/>
      <c r="IJ72" s="144"/>
      <c r="IK72" s="144"/>
      <c r="IL72" s="144"/>
      <c r="IM72" s="144"/>
      <c r="IN72" s="144"/>
      <c r="IO72" s="144"/>
      <c r="IP72" s="144"/>
      <c r="IQ72" s="144"/>
      <c r="IR72" s="144"/>
      <c r="IS72" s="144"/>
      <c r="IT72" s="144"/>
      <c r="IU72" s="144"/>
      <c r="IV72" s="144"/>
      <c r="IW72" s="144"/>
      <c r="IX72" s="144"/>
      <c r="IY72" s="144"/>
      <c r="IZ72" s="144"/>
      <c r="JA72" s="144"/>
      <c r="JB72" s="144"/>
      <c r="JC72" s="144"/>
      <c r="JD72" s="144"/>
      <c r="JE72" s="1001" t="str">
        <f t="shared" si="30"/>
        <v/>
      </c>
      <c r="JF72" s="195"/>
      <c r="JG72" s="678" t="str">
        <f t="shared" si="31"/>
        <v/>
      </c>
      <c r="JH72" s="144"/>
      <c r="JI72" s="144"/>
      <c r="JJ72" s="144"/>
      <c r="JK72" s="144"/>
      <c r="JL72" s="144"/>
      <c r="JM72" s="144"/>
      <c r="JN72" s="144"/>
      <c r="JO72" s="144"/>
      <c r="JP72" s="144"/>
      <c r="JQ72" s="144"/>
      <c r="JR72" s="144"/>
      <c r="JS72" s="144"/>
      <c r="JT72" s="144"/>
      <c r="JU72" s="144"/>
      <c r="JV72" s="144"/>
      <c r="JW72" s="144"/>
      <c r="JX72" s="144"/>
      <c r="JY72" s="144"/>
      <c r="JZ72" s="144"/>
      <c r="KA72" s="144"/>
      <c r="KB72" s="144"/>
      <c r="KC72" s="144"/>
      <c r="KD72" s="144"/>
      <c r="KE72" s="1001" t="str">
        <f t="shared" si="32"/>
        <v/>
      </c>
    </row>
    <row r="73" spans="2:291" ht="15" customHeight="1">
      <c r="B73" s="310">
        <v>53</v>
      </c>
      <c r="C73" s="303"/>
      <c r="D73" s="675"/>
      <c r="E73" s="144"/>
      <c r="F73" s="144"/>
      <c r="G73" s="678" t="str">
        <f t="shared" si="11"/>
        <v/>
      </c>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677" t="str">
        <f t="shared" si="12"/>
        <v/>
      </c>
      <c r="AF73" s="195"/>
      <c r="AG73" s="678" t="str">
        <f t="shared" si="13"/>
        <v/>
      </c>
      <c r="AH73" s="144"/>
      <c r="AI73" s="144"/>
      <c r="AJ73" s="144"/>
      <c r="AK73" s="144"/>
      <c r="AL73" s="144"/>
      <c r="AM73" s="144"/>
      <c r="AN73" s="144"/>
      <c r="AO73" s="144"/>
      <c r="AP73" s="144"/>
      <c r="AQ73" s="144"/>
      <c r="AR73" s="144"/>
      <c r="AS73" s="144"/>
      <c r="AT73" s="144"/>
      <c r="AU73" s="144"/>
      <c r="AV73" s="144"/>
      <c r="AW73" s="144"/>
      <c r="AX73" s="144"/>
      <c r="AY73" s="144"/>
      <c r="AZ73" s="144"/>
      <c r="BA73" s="144"/>
      <c r="BB73" s="144"/>
      <c r="BC73" s="144"/>
      <c r="BD73" s="144"/>
      <c r="BE73" s="677" t="str">
        <f t="shared" si="14"/>
        <v/>
      </c>
      <c r="BF73" s="195"/>
      <c r="BG73" s="678" t="str">
        <f t="shared" si="15"/>
        <v/>
      </c>
      <c r="BH73" s="144"/>
      <c r="BI73" s="144"/>
      <c r="BJ73" s="144"/>
      <c r="BK73" s="144"/>
      <c r="BL73" s="144"/>
      <c r="BM73" s="144"/>
      <c r="BN73" s="144"/>
      <c r="BO73" s="144"/>
      <c r="BP73" s="144"/>
      <c r="BQ73" s="144"/>
      <c r="BR73" s="144"/>
      <c r="BS73" s="144"/>
      <c r="BT73" s="144"/>
      <c r="BU73" s="144"/>
      <c r="BV73" s="144"/>
      <c r="BW73" s="144"/>
      <c r="BX73" s="144"/>
      <c r="BY73" s="144"/>
      <c r="BZ73" s="144"/>
      <c r="CA73" s="144"/>
      <c r="CB73" s="144"/>
      <c r="CC73" s="144"/>
      <c r="CD73" s="144"/>
      <c r="CE73" s="677" t="str">
        <f t="shared" si="16"/>
        <v/>
      </c>
      <c r="CF73" s="195"/>
      <c r="CG73" s="678" t="str">
        <f t="shared" si="17"/>
        <v/>
      </c>
      <c r="CH73" s="144"/>
      <c r="CI73" s="144"/>
      <c r="CJ73" s="144"/>
      <c r="CK73" s="144"/>
      <c r="CL73" s="144"/>
      <c r="CM73" s="144"/>
      <c r="CN73" s="144"/>
      <c r="CO73" s="144"/>
      <c r="CP73" s="144"/>
      <c r="CQ73" s="144"/>
      <c r="CR73" s="144"/>
      <c r="CS73" s="144"/>
      <c r="CT73" s="144"/>
      <c r="CU73" s="144"/>
      <c r="CV73" s="144"/>
      <c r="CW73" s="144"/>
      <c r="CX73" s="144"/>
      <c r="CY73" s="144"/>
      <c r="CZ73" s="144"/>
      <c r="DA73" s="144"/>
      <c r="DB73" s="144"/>
      <c r="DC73" s="144"/>
      <c r="DD73" s="144"/>
      <c r="DE73" s="677" t="str">
        <f t="shared" si="18"/>
        <v/>
      </c>
      <c r="DF73" s="195"/>
      <c r="DG73" s="678" t="str">
        <f t="shared" si="19"/>
        <v/>
      </c>
      <c r="DH73" s="144"/>
      <c r="DI73" s="144"/>
      <c r="DJ73" s="144"/>
      <c r="DK73" s="144"/>
      <c r="DL73" s="144"/>
      <c r="DM73" s="144"/>
      <c r="DN73" s="144"/>
      <c r="DO73" s="144"/>
      <c r="DP73" s="144"/>
      <c r="DQ73" s="144"/>
      <c r="DR73" s="144"/>
      <c r="DS73" s="144"/>
      <c r="DT73" s="144"/>
      <c r="DU73" s="144"/>
      <c r="DV73" s="144"/>
      <c r="DW73" s="144"/>
      <c r="DX73" s="144"/>
      <c r="DY73" s="144"/>
      <c r="DZ73" s="144"/>
      <c r="EA73" s="144"/>
      <c r="EB73" s="144"/>
      <c r="EC73" s="144"/>
      <c r="ED73" s="144"/>
      <c r="EE73" s="677" t="str">
        <f t="shared" si="20"/>
        <v/>
      </c>
      <c r="EF73" s="195"/>
      <c r="EG73" s="678" t="str">
        <f t="shared" si="21"/>
        <v/>
      </c>
      <c r="EH73" s="144"/>
      <c r="EI73" s="144"/>
      <c r="EJ73" s="144"/>
      <c r="EK73" s="144"/>
      <c r="EL73" s="144"/>
      <c r="EM73" s="144"/>
      <c r="EN73" s="144"/>
      <c r="EO73" s="144"/>
      <c r="EP73" s="144"/>
      <c r="EQ73" s="144"/>
      <c r="ER73" s="144"/>
      <c r="ES73" s="144"/>
      <c r="ET73" s="144"/>
      <c r="EU73" s="144"/>
      <c r="EV73" s="144"/>
      <c r="EW73" s="144"/>
      <c r="EX73" s="144"/>
      <c r="EY73" s="144"/>
      <c r="EZ73" s="144"/>
      <c r="FA73" s="144"/>
      <c r="FB73" s="144"/>
      <c r="FC73" s="144"/>
      <c r="FD73" s="144"/>
      <c r="FE73" s="677" t="str">
        <f t="shared" si="22"/>
        <v/>
      </c>
      <c r="FF73" s="195"/>
      <c r="FG73" s="678" t="str">
        <f t="shared" si="23"/>
        <v/>
      </c>
      <c r="FH73" s="144"/>
      <c r="FI73" s="144"/>
      <c r="FJ73" s="144"/>
      <c r="FK73" s="144"/>
      <c r="FL73" s="144"/>
      <c r="FM73" s="144"/>
      <c r="FN73" s="144"/>
      <c r="FO73" s="144"/>
      <c r="FP73" s="144"/>
      <c r="FQ73" s="144"/>
      <c r="FR73" s="144"/>
      <c r="FS73" s="144"/>
      <c r="FT73" s="144"/>
      <c r="FU73" s="144"/>
      <c r="FV73" s="144"/>
      <c r="FW73" s="144"/>
      <c r="FX73" s="144"/>
      <c r="FY73" s="144"/>
      <c r="FZ73" s="144"/>
      <c r="GA73" s="144"/>
      <c r="GB73" s="144"/>
      <c r="GC73" s="144"/>
      <c r="GD73" s="144"/>
      <c r="GE73" s="677" t="str">
        <f t="shared" si="24"/>
        <v/>
      </c>
      <c r="GF73" s="195"/>
      <c r="GG73" s="678" t="str">
        <f t="shared" si="25"/>
        <v/>
      </c>
      <c r="GH73" s="144"/>
      <c r="GI73" s="144"/>
      <c r="GJ73" s="144"/>
      <c r="GK73" s="144"/>
      <c r="GL73" s="144"/>
      <c r="GM73" s="144"/>
      <c r="GN73" s="144"/>
      <c r="GO73" s="144"/>
      <c r="GP73" s="144"/>
      <c r="GQ73" s="144"/>
      <c r="GR73" s="144"/>
      <c r="GS73" s="144"/>
      <c r="GT73" s="144"/>
      <c r="GU73" s="144"/>
      <c r="GV73" s="144"/>
      <c r="GW73" s="144"/>
      <c r="GX73" s="144"/>
      <c r="GY73" s="144"/>
      <c r="GZ73" s="144"/>
      <c r="HA73" s="144"/>
      <c r="HB73" s="144"/>
      <c r="HC73" s="144"/>
      <c r="HD73" s="144"/>
      <c r="HE73" s="677" t="str">
        <f t="shared" si="26"/>
        <v/>
      </c>
      <c r="HF73" s="195"/>
      <c r="HG73" s="678" t="str">
        <f t="shared" si="27"/>
        <v/>
      </c>
      <c r="HH73" s="144"/>
      <c r="HI73" s="144"/>
      <c r="HJ73" s="144"/>
      <c r="HK73" s="144"/>
      <c r="HL73" s="144"/>
      <c r="HM73" s="144"/>
      <c r="HN73" s="144"/>
      <c r="HO73" s="144"/>
      <c r="HP73" s="144"/>
      <c r="HQ73" s="144"/>
      <c r="HR73" s="144"/>
      <c r="HS73" s="144"/>
      <c r="HT73" s="144"/>
      <c r="HU73" s="144"/>
      <c r="HV73" s="144"/>
      <c r="HW73" s="144"/>
      <c r="HX73" s="144"/>
      <c r="HY73" s="144"/>
      <c r="HZ73" s="144"/>
      <c r="IA73" s="144"/>
      <c r="IB73" s="144"/>
      <c r="IC73" s="144"/>
      <c r="ID73" s="144"/>
      <c r="IE73" s="677" t="str">
        <f t="shared" si="28"/>
        <v/>
      </c>
      <c r="IF73" s="195"/>
      <c r="IG73" s="678" t="str">
        <f t="shared" si="29"/>
        <v/>
      </c>
      <c r="IH73" s="144"/>
      <c r="II73" s="144"/>
      <c r="IJ73" s="144"/>
      <c r="IK73" s="144"/>
      <c r="IL73" s="144"/>
      <c r="IM73" s="144"/>
      <c r="IN73" s="144"/>
      <c r="IO73" s="144"/>
      <c r="IP73" s="144"/>
      <c r="IQ73" s="144"/>
      <c r="IR73" s="144"/>
      <c r="IS73" s="144"/>
      <c r="IT73" s="144"/>
      <c r="IU73" s="144"/>
      <c r="IV73" s="144"/>
      <c r="IW73" s="144"/>
      <c r="IX73" s="144"/>
      <c r="IY73" s="144"/>
      <c r="IZ73" s="144"/>
      <c r="JA73" s="144"/>
      <c r="JB73" s="144"/>
      <c r="JC73" s="144"/>
      <c r="JD73" s="144"/>
      <c r="JE73" s="1001" t="str">
        <f t="shared" si="30"/>
        <v/>
      </c>
      <c r="JF73" s="195"/>
      <c r="JG73" s="678" t="str">
        <f t="shared" si="31"/>
        <v/>
      </c>
      <c r="JH73" s="144"/>
      <c r="JI73" s="144"/>
      <c r="JJ73" s="144"/>
      <c r="JK73" s="144"/>
      <c r="JL73" s="144"/>
      <c r="JM73" s="144"/>
      <c r="JN73" s="144"/>
      <c r="JO73" s="144"/>
      <c r="JP73" s="144"/>
      <c r="JQ73" s="144"/>
      <c r="JR73" s="144"/>
      <c r="JS73" s="144"/>
      <c r="JT73" s="144"/>
      <c r="JU73" s="144"/>
      <c r="JV73" s="144"/>
      <c r="JW73" s="144"/>
      <c r="JX73" s="144"/>
      <c r="JY73" s="144"/>
      <c r="JZ73" s="144"/>
      <c r="KA73" s="144"/>
      <c r="KB73" s="144"/>
      <c r="KC73" s="144"/>
      <c r="KD73" s="144"/>
      <c r="KE73" s="1001" t="str">
        <f t="shared" si="32"/>
        <v/>
      </c>
    </row>
    <row r="74" spans="2:291" ht="15" customHeight="1">
      <c r="B74" s="310">
        <v>54</v>
      </c>
      <c r="C74" s="303"/>
      <c r="D74" s="675"/>
      <c r="E74" s="144"/>
      <c r="F74" s="144"/>
      <c r="G74" s="678" t="str">
        <f t="shared" si="11"/>
        <v/>
      </c>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677" t="str">
        <f t="shared" si="12"/>
        <v/>
      </c>
      <c r="AF74" s="195"/>
      <c r="AG74" s="678" t="str">
        <f t="shared" si="13"/>
        <v/>
      </c>
      <c r="AH74" s="144"/>
      <c r="AI74" s="144"/>
      <c r="AJ74" s="144"/>
      <c r="AK74" s="144"/>
      <c r="AL74" s="144"/>
      <c r="AM74" s="144"/>
      <c r="AN74" s="144"/>
      <c r="AO74" s="144"/>
      <c r="AP74" s="144"/>
      <c r="AQ74" s="144"/>
      <c r="AR74" s="144"/>
      <c r="AS74" s="144"/>
      <c r="AT74" s="144"/>
      <c r="AU74" s="144"/>
      <c r="AV74" s="144"/>
      <c r="AW74" s="144"/>
      <c r="AX74" s="144"/>
      <c r="AY74" s="144"/>
      <c r="AZ74" s="144"/>
      <c r="BA74" s="144"/>
      <c r="BB74" s="144"/>
      <c r="BC74" s="144"/>
      <c r="BD74" s="144"/>
      <c r="BE74" s="677" t="str">
        <f t="shared" si="14"/>
        <v/>
      </c>
      <c r="BF74" s="195"/>
      <c r="BG74" s="678" t="str">
        <f t="shared" si="15"/>
        <v/>
      </c>
      <c r="BH74" s="144"/>
      <c r="BI74" s="144"/>
      <c r="BJ74" s="144"/>
      <c r="BK74" s="144"/>
      <c r="BL74" s="144"/>
      <c r="BM74" s="144"/>
      <c r="BN74" s="144"/>
      <c r="BO74" s="144"/>
      <c r="BP74" s="144"/>
      <c r="BQ74" s="144"/>
      <c r="BR74" s="144"/>
      <c r="BS74" s="144"/>
      <c r="BT74" s="144"/>
      <c r="BU74" s="144"/>
      <c r="BV74" s="144"/>
      <c r="BW74" s="144"/>
      <c r="BX74" s="144"/>
      <c r="BY74" s="144"/>
      <c r="BZ74" s="144"/>
      <c r="CA74" s="144"/>
      <c r="CB74" s="144"/>
      <c r="CC74" s="144"/>
      <c r="CD74" s="144"/>
      <c r="CE74" s="677" t="str">
        <f t="shared" si="16"/>
        <v/>
      </c>
      <c r="CF74" s="195"/>
      <c r="CG74" s="678" t="str">
        <f t="shared" si="17"/>
        <v/>
      </c>
      <c r="CH74" s="144"/>
      <c r="CI74" s="144"/>
      <c r="CJ74" s="144"/>
      <c r="CK74" s="144"/>
      <c r="CL74" s="144"/>
      <c r="CM74" s="144"/>
      <c r="CN74" s="144"/>
      <c r="CO74" s="144"/>
      <c r="CP74" s="144"/>
      <c r="CQ74" s="144"/>
      <c r="CR74" s="144"/>
      <c r="CS74" s="144"/>
      <c r="CT74" s="144"/>
      <c r="CU74" s="144"/>
      <c r="CV74" s="144"/>
      <c r="CW74" s="144"/>
      <c r="CX74" s="144"/>
      <c r="CY74" s="144"/>
      <c r="CZ74" s="144"/>
      <c r="DA74" s="144"/>
      <c r="DB74" s="144"/>
      <c r="DC74" s="144"/>
      <c r="DD74" s="144"/>
      <c r="DE74" s="677" t="str">
        <f t="shared" si="18"/>
        <v/>
      </c>
      <c r="DF74" s="195"/>
      <c r="DG74" s="678" t="str">
        <f t="shared" si="19"/>
        <v/>
      </c>
      <c r="DH74" s="144"/>
      <c r="DI74" s="144"/>
      <c r="DJ74" s="144"/>
      <c r="DK74" s="144"/>
      <c r="DL74" s="144"/>
      <c r="DM74" s="144"/>
      <c r="DN74" s="144"/>
      <c r="DO74" s="144"/>
      <c r="DP74" s="144"/>
      <c r="DQ74" s="144"/>
      <c r="DR74" s="144"/>
      <c r="DS74" s="144"/>
      <c r="DT74" s="144"/>
      <c r="DU74" s="144"/>
      <c r="DV74" s="144"/>
      <c r="DW74" s="144"/>
      <c r="DX74" s="144"/>
      <c r="DY74" s="144"/>
      <c r="DZ74" s="144"/>
      <c r="EA74" s="144"/>
      <c r="EB74" s="144"/>
      <c r="EC74" s="144"/>
      <c r="ED74" s="144"/>
      <c r="EE74" s="677" t="str">
        <f t="shared" si="20"/>
        <v/>
      </c>
      <c r="EF74" s="195"/>
      <c r="EG74" s="678" t="str">
        <f t="shared" si="21"/>
        <v/>
      </c>
      <c r="EH74" s="144"/>
      <c r="EI74" s="144"/>
      <c r="EJ74" s="144"/>
      <c r="EK74" s="144"/>
      <c r="EL74" s="144"/>
      <c r="EM74" s="144"/>
      <c r="EN74" s="144"/>
      <c r="EO74" s="144"/>
      <c r="EP74" s="144"/>
      <c r="EQ74" s="144"/>
      <c r="ER74" s="144"/>
      <c r="ES74" s="144"/>
      <c r="ET74" s="144"/>
      <c r="EU74" s="144"/>
      <c r="EV74" s="144"/>
      <c r="EW74" s="144"/>
      <c r="EX74" s="144"/>
      <c r="EY74" s="144"/>
      <c r="EZ74" s="144"/>
      <c r="FA74" s="144"/>
      <c r="FB74" s="144"/>
      <c r="FC74" s="144"/>
      <c r="FD74" s="144"/>
      <c r="FE74" s="677" t="str">
        <f t="shared" si="22"/>
        <v/>
      </c>
      <c r="FF74" s="195"/>
      <c r="FG74" s="678" t="str">
        <f t="shared" si="23"/>
        <v/>
      </c>
      <c r="FH74" s="144"/>
      <c r="FI74" s="144"/>
      <c r="FJ74" s="144"/>
      <c r="FK74" s="144"/>
      <c r="FL74" s="144"/>
      <c r="FM74" s="144"/>
      <c r="FN74" s="144"/>
      <c r="FO74" s="144"/>
      <c r="FP74" s="144"/>
      <c r="FQ74" s="144"/>
      <c r="FR74" s="144"/>
      <c r="FS74" s="144"/>
      <c r="FT74" s="144"/>
      <c r="FU74" s="144"/>
      <c r="FV74" s="144"/>
      <c r="FW74" s="144"/>
      <c r="FX74" s="144"/>
      <c r="FY74" s="144"/>
      <c r="FZ74" s="144"/>
      <c r="GA74" s="144"/>
      <c r="GB74" s="144"/>
      <c r="GC74" s="144"/>
      <c r="GD74" s="144"/>
      <c r="GE74" s="677" t="str">
        <f t="shared" si="24"/>
        <v/>
      </c>
      <c r="GF74" s="195"/>
      <c r="GG74" s="678" t="str">
        <f t="shared" si="25"/>
        <v/>
      </c>
      <c r="GH74" s="144"/>
      <c r="GI74" s="144"/>
      <c r="GJ74" s="144"/>
      <c r="GK74" s="144"/>
      <c r="GL74" s="144"/>
      <c r="GM74" s="144"/>
      <c r="GN74" s="144"/>
      <c r="GO74" s="144"/>
      <c r="GP74" s="144"/>
      <c r="GQ74" s="144"/>
      <c r="GR74" s="144"/>
      <c r="GS74" s="144"/>
      <c r="GT74" s="144"/>
      <c r="GU74" s="144"/>
      <c r="GV74" s="144"/>
      <c r="GW74" s="144"/>
      <c r="GX74" s="144"/>
      <c r="GY74" s="144"/>
      <c r="GZ74" s="144"/>
      <c r="HA74" s="144"/>
      <c r="HB74" s="144"/>
      <c r="HC74" s="144"/>
      <c r="HD74" s="144"/>
      <c r="HE74" s="677" t="str">
        <f t="shared" si="26"/>
        <v/>
      </c>
      <c r="HF74" s="195"/>
      <c r="HG74" s="678" t="str">
        <f t="shared" si="27"/>
        <v/>
      </c>
      <c r="HH74" s="144"/>
      <c r="HI74" s="144"/>
      <c r="HJ74" s="144"/>
      <c r="HK74" s="144"/>
      <c r="HL74" s="144"/>
      <c r="HM74" s="144"/>
      <c r="HN74" s="144"/>
      <c r="HO74" s="144"/>
      <c r="HP74" s="144"/>
      <c r="HQ74" s="144"/>
      <c r="HR74" s="144"/>
      <c r="HS74" s="144"/>
      <c r="HT74" s="144"/>
      <c r="HU74" s="144"/>
      <c r="HV74" s="144"/>
      <c r="HW74" s="144"/>
      <c r="HX74" s="144"/>
      <c r="HY74" s="144"/>
      <c r="HZ74" s="144"/>
      <c r="IA74" s="144"/>
      <c r="IB74" s="144"/>
      <c r="IC74" s="144"/>
      <c r="ID74" s="144"/>
      <c r="IE74" s="677" t="str">
        <f t="shared" si="28"/>
        <v/>
      </c>
      <c r="IF74" s="195"/>
      <c r="IG74" s="678" t="str">
        <f t="shared" si="29"/>
        <v/>
      </c>
      <c r="IH74" s="144"/>
      <c r="II74" s="144"/>
      <c r="IJ74" s="144"/>
      <c r="IK74" s="144"/>
      <c r="IL74" s="144"/>
      <c r="IM74" s="144"/>
      <c r="IN74" s="144"/>
      <c r="IO74" s="144"/>
      <c r="IP74" s="144"/>
      <c r="IQ74" s="144"/>
      <c r="IR74" s="144"/>
      <c r="IS74" s="144"/>
      <c r="IT74" s="144"/>
      <c r="IU74" s="144"/>
      <c r="IV74" s="144"/>
      <c r="IW74" s="144"/>
      <c r="IX74" s="144"/>
      <c r="IY74" s="144"/>
      <c r="IZ74" s="144"/>
      <c r="JA74" s="144"/>
      <c r="JB74" s="144"/>
      <c r="JC74" s="144"/>
      <c r="JD74" s="144"/>
      <c r="JE74" s="1001" t="str">
        <f t="shared" si="30"/>
        <v/>
      </c>
      <c r="JF74" s="195"/>
      <c r="JG74" s="678" t="str">
        <f t="shared" si="31"/>
        <v/>
      </c>
      <c r="JH74" s="144"/>
      <c r="JI74" s="144"/>
      <c r="JJ74" s="144"/>
      <c r="JK74" s="144"/>
      <c r="JL74" s="144"/>
      <c r="JM74" s="144"/>
      <c r="JN74" s="144"/>
      <c r="JO74" s="144"/>
      <c r="JP74" s="144"/>
      <c r="JQ74" s="144"/>
      <c r="JR74" s="144"/>
      <c r="JS74" s="144"/>
      <c r="JT74" s="144"/>
      <c r="JU74" s="144"/>
      <c r="JV74" s="144"/>
      <c r="JW74" s="144"/>
      <c r="JX74" s="144"/>
      <c r="JY74" s="144"/>
      <c r="JZ74" s="144"/>
      <c r="KA74" s="144"/>
      <c r="KB74" s="144"/>
      <c r="KC74" s="144"/>
      <c r="KD74" s="144"/>
      <c r="KE74" s="1001" t="str">
        <f t="shared" si="32"/>
        <v/>
      </c>
    </row>
    <row r="75" spans="2:291" ht="15" customHeight="1">
      <c r="B75" s="310">
        <v>55</v>
      </c>
      <c r="C75" s="303"/>
      <c r="D75" s="675"/>
      <c r="E75" s="144"/>
      <c r="F75" s="144"/>
      <c r="G75" s="678" t="str">
        <f t="shared" si="11"/>
        <v/>
      </c>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677" t="str">
        <f t="shared" si="12"/>
        <v/>
      </c>
      <c r="AF75" s="195"/>
      <c r="AG75" s="678" t="str">
        <f t="shared" si="13"/>
        <v/>
      </c>
      <c r="AH75" s="144"/>
      <c r="AI75" s="144"/>
      <c r="AJ75" s="144"/>
      <c r="AK75" s="144"/>
      <c r="AL75" s="144"/>
      <c r="AM75" s="144"/>
      <c r="AN75" s="144"/>
      <c r="AO75" s="144"/>
      <c r="AP75" s="144"/>
      <c r="AQ75" s="144"/>
      <c r="AR75" s="144"/>
      <c r="AS75" s="144"/>
      <c r="AT75" s="144"/>
      <c r="AU75" s="144"/>
      <c r="AV75" s="144"/>
      <c r="AW75" s="144"/>
      <c r="AX75" s="144"/>
      <c r="AY75" s="144"/>
      <c r="AZ75" s="144"/>
      <c r="BA75" s="144"/>
      <c r="BB75" s="144"/>
      <c r="BC75" s="144"/>
      <c r="BD75" s="144"/>
      <c r="BE75" s="677" t="str">
        <f t="shared" si="14"/>
        <v/>
      </c>
      <c r="BF75" s="195"/>
      <c r="BG75" s="678" t="str">
        <f t="shared" si="15"/>
        <v/>
      </c>
      <c r="BH75" s="144"/>
      <c r="BI75" s="144"/>
      <c r="BJ75" s="144"/>
      <c r="BK75" s="144"/>
      <c r="BL75" s="144"/>
      <c r="BM75" s="144"/>
      <c r="BN75" s="144"/>
      <c r="BO75" s="144"/>
      <c r="BP75" s="144"/>
      <c r="BQ75" s="144"/>
      <c r="BR75" s="144"/>
      <c r="BS75" s="144"/>
      <c r="BT75" s="144"/>
      <c r="BU75" s="144"/>
      <c r="BV75" s="144"/>
      <c r="BW75" s="144"/>
      <c r="BX75" s="144"/>
      <c r="BY75" s="144"/>
      <c r="BZ75" s="144"/>
      <c r="CA75" s="144"/>
      <c r="CB75" s="144"/>
      <c r="CC75" s="144"/>
      <c r="CD75" s="144"/>
      <c r="CE75" s="677" t="str">
        <f t="shared" si="16"/>
        <v/>
      </c>
      <c r="CF75" s="195"/>
      <c r="CG75" s="678" t="str">
        <f t="shared" si="17"/>
        <v/>
      </c>
      <c r="CH75" s="144"/>
      <c r="CI75" s="144"/>
      <c r="CJ75" s="144"/>
      <c r="CK75" s="144"/>
      <c r="CL75" s="144"/>
      <c r="CM75" s="144"/>
      <c r="CN75" s="144"/>
      <c r="CO75" s="144"/>
      <c r="CP75" s="144"/>
      <c r="CQ75" s="144"/>
      <c r="CR75" s="144"/>
      <c r="CS75" s="144"/>
      <c r="CT75" s="144"/>
      <c r="CU75" s="144"/>
      <c r="CV75" s="144"/>
      <c r="CW75" s="144"/>
      <c r="CX75" s="144"/>
      <c r="CY75" s="144"/>
      <c r="CZ75" s="144"/>
      <c r="DA75" s="144"/>
      <c r="DB75" s="144"/>
      <c r="DC75" s="144"/>
      <c r="DD75" s="144"/>
      <c r="DE75" s="677" t="str">
        <f t="shared" si="18"/>
        <v/>
      </c>
      <c r="DF75" s="195"/>
      <c r="DG75" s="678" t="str">
        <f t="shared" si="19"/>
        <v/>
      </c>
      <c r="DH75" s="144"/>
      <c r="DI75" s="144"/>
      <c r="DJ75" s="144"/>
      <c r="DK75" s="144"/>
      <c r="DL75" s="144"/>
      <c r="DM75" s="144"/>
      <c r="DN75" s="144"/>
      <c r="DO75" s="144"/>
      <c r="DP75" s="144"/>
      <c r="DQ75" s="144"/>
      <c r="DR75" s="144"/>
      <c r="DS75" s="144"/>
      <c r="DT75" s="144"/>
      <c r="DU75" s="144"/>
      <c r="DV75" s="144"/>
      <c r="DW75" s="144"/>
      <c r="DX75" s="144"/>
      <c r="DY75" s="144"/>
      <c r="DZ75" s="144"/>
      <c r="EA75" s="144"/>
      <c r="EB75" s="144"/>
      <c r="EC75" s="144"/>
      <c r="ED75" s="144"/>
      <c r="EE75" s="677" t="str">
        <f t="shared" si="20"/>
        <v/>
      </c>
      <c r="EF75" s="195"/>
      <c r="EG75" s="678" t="str">
        <f t="shared" si="21"/>
        <v/>
      </c>
      <c r="EH75" s="144"/>
      <c r="EI75" s="144"/>
      <c r="EJ75" s="144"/>
      <c r="EK75" s="144"/>
      <c r="EL75" s="144"/>
      <c r="EM75" s="144"/>
      <c r="EN75" s="144"/>
      <c r="EO75" s="144"/>
      <c r="EP75" s="144"/>
      <c r="EQ75" s="144"/>
      <c r="ER75" s="144"/>
      <c r="ES75" s="144"/>
      <c r="ET75" s="144"/>
      <c r="EU75" s="144"/>
      <c r="EV75" s="144"/>
      <c r="EW75" s="144"/>
      <c r="EX75" s="144"/>
      <c r="EY75" s="144"/>
      <c r="EZ75" s="144"/>
      <c r="FA75" s="144"/>
      <c r="FB75" s="144"/>
      <c r="FC75" s="144"/>
      <c r="FD75" s="144"/>
      <c r="FE75" s="677" t="str">
        <f t="shared" si="22"/>
        <v/>
      </c>
      <c r="FF75" s="195"/>
      <c r="FG75" s="678" t="str">
        <f t="shared" si="23"/>
        <v/>
      </c>
      <c r="FH75" s="144"/>
      <c r="FI75" s="144"/>
      <c r="FJ75" s="144"/>
      <c r="FK75" s="144"/>
      <c r="FL75" s="144"/>
      <c r="FM75" s="144"/>
      <c r="FN75" s="144"/>
      <c r="FO75" s="144"/>
      <c r="FP75" s="144"/>
      <c r="FQ75" s="144"/>
      <c r="FR75" s="144"/>
      <c r="FS75" s="144"/>
      <c r="FT75" s="144"/>
      <c r="FU75" s="144"/>
      <c r="FV75" s="144"/>
      <c r="FW75" s="144"/>
      <c r="FX75" s="144"/>
      <c r="FY75" s="144"/>
      <c r="FZ75" s="144"/>
      <c r="GA75" s="144"/>
      <c r="GB75" s="144"/>
      <c r="GC75" s="144"/>
      <c r="GD75" s="144"/>
      <c r="GE75" s="677" t="str">
        <f t="shared" si="24"/>
        <v/>
      </c>
      <c r="GF75" s="195"/>
      <c r="GG75" s="678" t="str">
        <f t="shared" si="25"/>
        <v/>
      </c>
      <c r="GH75" s="144"/>
      <c r="GI75" s="144"/>
      <c r="GJ75" s="144"/>
      <c r="GK75" s="144"/>
      <c r="GL75" s="144"/>
      <c r="GM75" s="144"/>
      <c r="GN75" s="144"/>
      <c r="GO75" s="144"/>
      <c r="GP75" s="144"/>
      <c r="GQ75" s="144"/>
      <c r="GR75" s="144"/>
      <c r="GS75" s="144"/>
      <c r="GT75" s="144"/>
      <c r="GU75" s="144"/>
      <c r="GV75" s="144"/>
      <c r="GW75" s="144"/>
      <c r="GX75" s="144"/>
      <c r="GY75" s="144"/>
      <c r="GZ75" s="144"/>
      <c r="HA75" s="144"/>
      <c r="HB75" s="144"/>
      <c r="HC75" s="144"/>
      <c r="HD75" s="144"/>
      <c r="HE75" s="677" t="str">
        <f t="shared" si="26"/>
        <v/>
      </c>
      <c r="HF75" s="195"/>
      <c r="HG75" s="678" t="str">
        <f t="shared" si="27"/>
        <v/>
      </c>
      <c r="HH75" s="144"/>
      <c r="HI75" s="144"/>
      <c r="HJ75" s="144"/>
      <c r="HK75" s="144"/>
      <c r="HL75" s="144"/>
      <c r="HM75" s="144"/>
      <c r="HN75" s="144"/>
      <c r="HO75" s="144"/>
      <c r="HP75" s="144"/>
      <c r="HQ75" s="144"/>
      <c r="HR75" s="144"/>
      <c r="HS75" s="144"/>
      <c r="HT75" s="144"/>
      <c r="HU75" s="144"/>
      <c r="HV75" s="144"/>
      <c r="HW75" s="144"/>
      <c r="HX75" s="144"/>
      <c r="HY75" s="144"/>
      <c r="HZ75" s="144"/>
      <c r="IA75" s="144"/>
      <c r="IB75" s="144"/>
      <c r="IC75" s="144"/>
      <c r="ID75" s="144"/>
      <c r="IE75" s="677" t="str">
        <f t="shared" si="28"/>
        <v/>
      </c>
      <c r="IF75" s="195"/>
      <c r="IG75" s="678" t="str">
        <f t="shared" si="29"/>
        <v/>
      </c>
      <c r="IH75" s="144"/>
      <c r="II75" s="144"/>
      <c r="IJ75" s="144"/>
      <c r="IK75" s="144"/>
      <c r="IL75" s="144"/>
      <c r="IM75" s="144"/>
      <c r="IN75" s="144"/>
      <c r="IO75" s="144"/>
      <c r="IP75" s="144"/>
      <c r="IQ75" s="144"/>
      <c r="IR75" s="144"/>
      <c r="IS75" s="144"/>
      <c r="IT75" s="144"/>
      <c r="IU75" s="144"/>
      <c r="IV75" s="144"/>
      <c r="IW75" s="144"/>
      <c r="IX75" s="144"/>
      <c r="IY75" s="144"/>
      <c r="IZ75" s="144"/>
      <c r="JA75" s="144"/>
      <c r="JB75" s="144"/>
      <c r="JC75" s="144"/>
      <c r="JD75" s="144"/>
      <c r="JE75" s="1001" t="str">
        <f t="shared" si="30"/>
        <v/>
      </c>
      <c r="JF75" s="195"/>
      <c r="JG75" s="678" t="str">
        <f t="shared" si="31"/>
        <v/>
      </c>
      <c r="JH75" s="144"/>
      <c r="JI75" s="144"/>
      <c r="JJ75" s="144"/>
      <c r="JK75" s="144"/>
      <c r="JL75" s="144"/>
      <c r="JM75" s="144"/>
      <c r="JN75" s="144"/>
      <c r="JO75" s="144"/>
      <c r="JP75" s="144"/>
      <c r="JQ75" s="144"/>
      <c r="JR75" s="144"/>
      <c r="JS75" s="144"/>
      <c r="JT75" s="144"/>
      <c r="JU75" s="144"/>
      <c r="JV75" s="144"/>
      <c r="JW75" s="144"/>
      <c r="JX75" s="144"/>
      <c r="JY75" s="144"/>
      <c r="JZ75" s="144"/>
      <c r="KA75" s="144"/>
      <c r="KB75" s="144"/>
      <c r="KC75" s="144"/>
      <c r="KD75" s="144"/>
      <c r="KE75" s="1001" t="str">
        <f t="shared" si="32"/>
        <v/>
      </c>
    </row>
    <row r="76" spans="2:291" ht="15" customHeight="1">
      <c r="B76" s="310">
        <v>56</v>
      </c>
      <c r="C76" s="303"/>
      <c r="D76" s="675"/>
      <c r="E76" s="144"/>
      <c r="F76" s="144"/>
      <c r="G76" s="678" t="str">
        <f t="shared" si="11"/>
        <v/>
      </c>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677" t="str">
        <f t="shared" si="12"/>
        <v/>
      </c>
      <c r="AF76" s="195"/>
      <c r="AG76" s="678" t="str">
        <f t="shared" si="13"/>
        <v/>
      </c>
      <c r="AH76" s="144"/>
      <c r="AI76" s="144"/>
      <c r="AJ76" s="144"/>
      <c r="AK76" s="144"/>
      <c r="AL76" s="144"/>
      <c r="AM76" s="144"/>
      <c r="AN76" s="144"/>
      <c r="AO76" s="144"/>
      <c r="AP76" s="144"/>
      <c r="AQ76" s="144"/>
      <c r="AR76" s="144"/>
      <c r="AS76" s="144"/>
      <c r="AT76" s="144"/>
      <c r="AU76" s="144"/>
      <c r="AV76" s="144"/>
      <c r="AW76" s="144"/>
      <c r="AX76" s="144"/>
      <c r="AY76" s="144"/>
      <c r="AZ76" s="144"/>
      <c r="BA76" s="144"/>
      <c r="BB76" s="144"/>
      <c r="BC76" s="144"/>
      <c r="BD76" s="144"/>
      <c r="BE76" s="677" t="str">
        <f t="shared" si="14"/>
        <v/>
      </c>
      <c r="BF76" s="195"/>
      <c r="BG76" s="678" t="str">
        <f t="shared" si="15"/>
        <v/>
      </c>
      <c r="BH76" s="144"/>
      <c r="BI76" s="144"/>
      <c r="BJ76" s="144"/>
      <c r="BK76" s="144"/>
      <c r="BL76" s="144"/>
      <c r="BM76" s="144"/>
      <c r="BN76" s="144"/>
      <c r="BO76" s="144"/>
      <c r="BP76" s="144"/>
      <c r="BQ76" s="144"/>
      <c r="BR76" s="144"/>
      <c r="BS76" s="144"/>
      <c r="BT76" s="144"/>
      <c r="BU76" s="144"/>
      <c r="BV76" s="144"/>
      <c r="BW76" s="144"/>
      <c r="BX76" s="144"/>
      <c r="BY76" s="144"/>
      <c r="BZ76" s="144"/>
      <c r="CA76" s="144"/>
      <c r="CB76" s="144"/>
      <c r="CC76" s="144"/>
      <c r="CD76" s="144"/>
      <c r="CE76" s="677" t="str">
        <f t="shared" si="16"/>
        <v/>
      </c>
      <c r="CF76" s="195"/>
      <c r="CG76" s="678" t="str">
        <f t="shared" si="17"/>
        <v/>
      </c>
      <c r="CH76" s="144"/>
      <c r="CI76" s="144"/>
      <c r="CJ76" s="144"/>
      <c r="CK76" s="144"/>
      <c r="CL76" s="144"/>
      <c r="CM76" s="144"/>
      <c r="CN76" s="144"/>
      <c r="CO76" s="144"/>
      <c r="CP76" s="144"/>
      <c r="CQ76" s="144"/>
      <c r="CR76" s="144"/>
      <c r="CS76" s="144"/>
      <c r="CT76" s="144"/>
      <c r="CU76" s="144"/>
      <c r="CV76" s="144"/>
      <c r="CW76" s="144"/>
      <c r="CX76" s="144"/>
      <c r="CY76" s="144"/>
      <c r="CZ76" s="144"/>
      <c r="DA76" s="144"/>
      <c r="DB76" s="144"/>
      <c r="DC76" s="144"/>
      <c r="DD76" s="144"/>
      <c r="DE76" s="677" t="str">
        <f t="shared" si="18"/>
        <v/>
      </c>
      <c r="DF76" s="195"/>
      <c r="DG76" s="678" t="str">
        <f t="shared" si="19"/>
        <v/>
      </c>
      <c r="DH76" s="144"/>
      <c r="DI76" s="144"/>
      <c r="DJ76" s="144"/>
      <c r="DK76" s="144"/>
      <c r="DL76" s="144"/>
      <c r="DM76" s="144"/>
      <c r="DN76" s="144"/>
      <c r="DO76" s="144"/>
      <c r="DP76" s="144"/>
      <c r="DQ76" s="144"/>
      <c r="DR76" s="144"/>
      <c r="DS76" s="144"/>
      <c r="DT76" s="144"/>
      <c r="DU76" s="144"/>
      <c r="DV76" s="144"/>
      <c r="DW76" s="144"/>
      <c r="DX76" s="144"/>
      <c r="DY76" s="144"/>
      <c r="DZ76" s="144"/>
      <c r="EA76" s="144"/>
      <c r="EB76" s="144"/>
      <c r="EC76" s="144"/>
      <c r="ED76" s="144"/>
      <c r="EE76" s="677" t="str">
        <f t="shared" si="20"/>
        <v/>
      </c>
      <c r="EF76" s="195"/>
      <c r="EG76" s="678" t="str">
        <f t="shared" si="21"/>
        <v/>
      </c>
      <c r="EH76" s="144"/>
      <c r="EI76" s="144"/>
      <c r="EJ76" s="144"/>
      <c r="EK76" s="144"/>
      <c r="EL76" s="144"/>
      <c r="EM76" s="144"/>
      <c r="EN76" s="144"/>
      <c r="EO76" s="144"/>
      <c r="EP76" s="144"/>
      <c r="EQ76" s="144"/>
      <c r="ER76" s="144"/>
      <c r="ES76" s="144"/>
      <c r="ET76" s="144"/>
      <c r="EU76" s="144"/>
      <c r="EV76" s="144"/>
      <c r="EW76" s="144"/>
      <c r="EX76" s="144"/>
      <c r="EY76" s="144"/>
      <c r="EZ76" s="144"/>
      <c r="FA76" s="144"/>
      <c r="FB76" s="144"/>
      <c r="FC76" s="144"/>
      <c r="FD76" s="144"/>
      <c r="FE76" s="677" t="str">
        <f t="shared" si="22"/>
        <v/>
      </c>
      <c r="FF76" s="195"/>
      <c r="FG76" s="678" t="str">
        <f t="shared" si="23"/>
        <v/>
      </c>
      <c r="FH76" s="144"/>
      <c r="FI76" s="144"/>
      <c r="FJ76" s="144"/>
      <c r="FK76" s="144"/>
      <c r="FL76" s="144"/>
      <c r="FM76" s="144"/>
      <c r="FN76" s="144"/>
      <c r="FO76" s="144"/>
      <c r="FP76" s="144"/>
      <c r="FQ76" s="144"/>
      <c r="FR76" s="144"/>
      <c r="FS76" s="144"/>
      <c r="FT76" s="144"/>
      <c r="FU76" s="144"/>
      <c r="FV76" s="144"/>
      <c r="FW76" s="144"/>
      <c r="FX76" s="144"/>
      <c r="FY76" s="144"/>
      <c r="FZ76" s="144"/>
      <c r="GA76" s="144"/>
      <c r="GB76" s="144"/>
      <c r="GC76" s="144"/>
      <c r="GD76" s="144"/>
      <c r="GE76" s="677" t="str">
        <f t="shared" si="24"/>
        <v/>
      </c>
      <c r="GF76" s="195"/>
      <c r="GG76" s="678" t="str">
        <f t="shared" si="25"/>
        <v/>
      </c>
      <c r="GH76" s="144"/>
      <c r="GI76" s="144"/>
      <c r="GJ76" s="144"/>
      <c r="GK76" s="144"/>
      <c r="GL76" s="144"/>
      <c r="GM76" s="144"/>
      <c r="GN76" s="144"/>
      <c r="GO76" s="144"/>
      <c r="GP76" s="144"/>
      <c r="GQ76" s="144"/>
      <c r="GR76" s="144"/>
      <c r="GS76" s="144"/>
      <c r="GT76" s="144"/>
      <c r="GU76" s="144"/>
      <c r="GV76" s="144"/>
      <c r="GW76" s="144"/>
      <c r="GX76" s="144"/>
      <c r="GY76" s="144"/>
      <c r="GZ76" s="144"/>
      <c r="HA76" s="144"/>
      <c r="HB76" s="144"/>
      <c r="HC76" s="144"/>
      <c r="HD76" s="144"/>
      <c r="HE76" s="677" t="str">
        <f t="shared" si="26"/>
        <v/>
      </c>
      <c r="HF76" s="195"/>
      <c r="HG76" s="678" t="str">
        <f t="shared" si="27"/>
        <v/>
      </c>
      <c r="HH76" s="144"/>
      <c r="HI76" s="144"/>
      <c r="HJ76" s="144"/>
      <c r="HK76" s="144"/>
      <c r="HL76" s="144"/>
      <c r="HM76" s="144"/>
      <c r="HN76" s="144"/>
      <c r="HO76" s="144"/>
      <c r="HP76" s="144"/>
      <c r="HQ76" s="144"/>
      <c r="HR76" s="144"/>
      <c r="HS76" s="144"/>
      <c r="HT76" s="144"/>
      <c r="HU76" s="144"/>
      <c r="HV76" s="144"/>
      <c r="HW76" s="144"/>
      <c r="HX76" s="144"/>
      <c r="HY76" s="144"/>
      <c r="HZ76" s="144"/>
      <c r="IA76" s="144"/>
      <c r="IB76" s="144"/>
      <c r="IC76" s="144"/>
      <c r="ID76" s="144"/>
      <c r="IE76" s="677" t="str">
        <f t="shared" si="28"/>
        <v/>
      </c>
      <c r="IF76" s="195"/>
      <c r="IG76" s="678" t="str">
        <f t="shared" si="29"/>
        <v/>
      </c>
      <c r="IH76" s="144"/>
      <c r="II76" s="144"/>
      <c r="IJ76" s="144"/>
      <c r="IK76" s="144"/>
      <c r="IL76" s="144"/>
      <c r="IM76" s="144"/>
      <c r="IN76" s="144"/>
      <c r="IO76" s="144"/>
      <c r="IP76" s="144"/>
      <c r="IQ76" s="144"/>
      <c r="IR76" s="144"/>
      <c r="IS76" s="144"/>
      <c r="IT76" s="144"/>
      <c r="IU76" s="144"/>
      <c r="IV76" s="144"/>
      <c r="IW76" s="144"/>
      <c r="IX76" s="144"/>
      <c r="IY76" s="144"/>
      <c r="IZ76" s="144"/>
      <c r="JA76" s="144"/>
      <c r="JB76" s="144"/>
      <c r="JC76" s="144"/>
      <c r="JD76" s="144"/>
      <c r="JE76" s="1001" t="str">
        <f t="shared" si="30"/>
        <v/>
      </c>
      <c r="JF76" s="195"/>
      <c r="JG76" s="678" t="str">
        <f t="shared" si="31"/>
        <v/>
      </c>
      <c r="JH76" s="144"/>
      <c r="JI76" s="144"/>
      <c r="JJ76" s="144"/>
      <c r="JK76" s="144"/>
      <c r="JL76" s="144"/>
      <c r="JM76" s="144"/>
      <c r="JN76" s="144"/>
      <c r="JO76" s="144"/>
      <c r="JP76" s="144"/>
      <c r="JQ76" s="144"/>
      <c r="JR76" s="144"/>
      <c r="JS76" s="144"/>
      <c r="JT76" s="144"/>
      <c r="JU76" s="144"/>
      <c r="JV76" s="144"/>
      <c r="JW76" s="144"/>
      <c r="JX76" s="144"/>
      <c r="JY76" s="144"/>
      <c r="JZ76" s="144"/>
      <c r="KA76" s="144"/>
      <c r="KB76" s="144"/>
      <c r="KC76" s="144"/>
      <c r="KD76" s="144"/>
      <c r="KE76" s="1001" t="str">
        <f t="shared" si="32"/>
        <v/>
      </c>
    </row>
    <row r="77" spans="2:291" ht="15" customHeight="1">
      <c r="B77" s="310">
        <v>57</v>
      </c>
      <c r="C77" s="303"/>
      <c r="D77" s="675"/>
      <c r="E77" s="144"/>
      <c r="F77" s="144"/>
      <c r="G77" s="678" t="str">
        <f t="shared" si="11"/>
        <v/>
      </c>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677" t="str">
        <f t="shared" si="12"/>
        <v/>
      </c>
      <c r="AF77" s="195"/>
      <c r="AG77" s="678" t="str">
        <f t="shared" si="13"/>
        <v/>
      </c>
      <c r="AH77" s="144"/>
      <c r="AI77" s="144"/>
      <c r="AJ77" s="144"/>
      <c r="AK77" s="144"/>
      <c r="AL77" s="144"/>
      <c r="AM77" s="144"/>
      <c r="AN77" s="144"/>
      <c r="AO77" s="144"/>
      <c r="AP77" s="144"/>
      <c r="AQ77" s="144"/>
      <c r="AR77" s="144"/>
      <c r="AS77" s="144"/>
      <c r="AT77" s="144"/>
      <c r="AU77" s="144"/>
      <c r="AV77" s="144"/>
      <c r="AW77" s="144"/>
      <c r="AX77" s="144"/>
      <c r="AY77" s="144"/>
      <c r="AZ77" s="144"/>
      <c r="BA77" s="144"/>
      <c r="BB77" s="144"/>
      <c r="BC77" s="144"/>
      <c r="BD77" s="144"/>
      <c r="BE77" s="677" t="str">
        <f t="shared" si="14"/>
        <v/>
      </c>
      <c r="BF77" s="195"/>
      <c r="BG77" s="678" t="str">
        <f t="shared" si="15"/>
        <v/>
      </c>
      <c r="BH77" s="144"/>
      <c r="BI77" s="144"/>
      <c r="BJ77" s="144"/>
      <c r="BK77" s="144"/>
      <c r="BL77" s="144"/>
      <c r="BM77" s="144"/>
      <c r="BN77" s="144"/>
      <c r="BO77" s="144"/>
      <c r="BP77" s="144"/>
      <c r="BQ77" s="144"/>
      <c r="BR77" s="144"/>
      <c r="BS77" s="144"/>
      <c r="BT77" s="144"/>
      <c r="BU77" s="144"/>
      <c r="BV77" s="144"/>
      <c r="BW77" s="144"/>
      <c r="BX77" s="144"/>
      <c r="BY77" s="144"/>
      <c r="BZ77" s="144"/>
      <c r="CA77" s="144"/>
      <c r="CB77" s="144"/>
      <c r="CC77" s="144"/>
      <c r="CD77" s="144"/>
      <c r="CE77" s="677" t="str">
        <f t="shared" si="16"/>
        <v/>
      </c>
      <c r="CF77" s="195"/>
      <c r="CG77" s="678" t="str">
        <f t="shared" si="17"/>
        <v/>
      </c>
      <c r="CH77" s="144"/>
      <c r="CI77" s="144"/>
      <c r="CJ77" s="144"/>
      <c r="CK77" s="144"/>
      <c r="CL77" s="144"/>
      <c r="CM77" s="144"/>
      <c r="CN77" s="144"/>
      <c r="CO77" s="144"/>
      <c r="CP77" s="144"/>
      <c r="CQ77" s="144"/>
      <c r="CR77" s="144"/>
      <c r="CS77" s="144"/>
      <c r="CT77" s="144"/>
      <c r="CU77" s="144"/>
      <c r="CV77" s="144"/>
      <c r="CW77" s="144"/>
      <c r="CX77" s="144"/>
      <c r="CY77" s="144"/>
      <c r="CZ77" s="144"/>
      <c r="DA77" s="144"/>
      <c r="DB77" s="144"/>
      <c r="DC77" s="144"/>
      <c r="DD77" s="144"/>
      <c r="DE77" s="677" t="str">
        <f t="shared" si="18"/>
        <v/>
      </c>
      <c r="DF77" s="195"/>
      <c r="DG77" s="678" t="str">
        <f t="shared" si="19"/>
        <v/>
      </c>
      <c r="DH77" s="144"/>
      <c r="DI77" s="144"/>
      <c r="DJ77" s="144"/>
      <c r="DK77" s="144"/>
      <c r="DL77" s="144"/>
      <c r="DM77" s="144"/>
      <c r="DN77" s="144"/>
      <c r="DO77" s="144"/>
      <c r="DP77" s="144"/>
      <c r="DQ77" s="144"/>
      <c r="DR77" s="144"/>
      <c r="DS77" s="144"/>
      <c r="DT77" s="144"/>
      <c r="DU77" s="144"/>
      <c r="DV77" s="144"/>
      <c r="DW77" s="144"/>
      <c r="DX77" s="144"/>
      <c r="DY77" s="144"/>
      <c r="DZ77" s="144"/>
      <c r="EA77" s="144"/>
      <c r="EB77" s="144"/>
      <c r="EC77" s="144"/>
      <c r="ED77" s="144"/>
      <c r="EE77" s="677" t="str">
        <f t="shared" si="20"/>
        <v/>
      </c>
      <c r="EF77" s="195"/>
      <c r="EG77" s="678" t="str">
        <f t="shared" si="21"/>
        <v/>
      </c>
      <c r="EH77" s="144"/>
      <c r="EI77" s="144"/>
      <c r="EJ77" s="144"/>
      <c r="EK77" s="144"/>
      <c r="EL77" s="144"/>
      <c r="EM77" s="144"/>
      <c r="EN77" s="144"/>
      <c r="EO77" s="144"/>
      <c r="EP77" s="144"/>
      <c r="EQ77" s="144"/>
      <c r="ER77" s="144"/>
      <c r="ES77" s="144"/>
      <c r="ET77" s="144"/>
      <c r="EU77" s="144"/>
      <c r="EV77" s="144"/>
      <c r="EW77" s="144"/>
      <c r="EX77" s="144"/>
      <c r="EY77" s="144"/>
      <c r="EZ77" s="144"/>
      <c r="FA77" s="144"/>
      <c r="FB77" s="144"/>
      <c r="FC77" s="144"/>
      <c r="FD77" s="144"/>
      <c r="FE77" s="677" t="str">
        <f t="shared" si="22"/>
        <v/>
      </c>
      <c r="FF77" s="195"/>
      <c r="FG77" s="678" t="str">
        <f t="shared" si="23"/>
        <v/>
      </c>
      <c r="FH77" s="144"/>
      <c r="FI77" s="144"/>
      <c r="FJ77" s="144"/>
      <c r="FK77" s="144"/>
      <c r="FL77" s="144"/>
      <c r="FM77" s="144"/>
      <c r="FN77" s="144"/>
      <c r="FO77" s="144"/>
      <c r="FP77" s="144"/>
      <c r="FQ77" s="144"/>
      <c r="FR77" s="144"/>
      <c r="FS77" s="144"/>
      <c r="FT77" s="144"/>
      <c r="FU77" s="144"/>
      <c r="FV77" s="144"/>
      <c r="FW77" s="144"/>
      <c r="FX77" s="144"/>
      <c r="FY77" s="144"/>
      <c r="FZ77" s="144"/>
      <c r="GA77" s="144"/>
      <c r="GB77" s="144"/>
      <c r="GC77" s="144"/>
      <c r="GD77" s="144"/>
      <c r="GE77" s="677" t="str">
        <f t="shared" si="24"/>
        <v/>
      </c>
      <c r="GF77" s="195"/>
      <c r="GG77" s="678" t="str">
        <f t="shared" si="25"/>
        <v/>
      </c>
      <c r="GH77" s="144"/>
      <c r="GI77" s="144"/>
      <c r="GJ77" s="144"/>
      <c r="GK77" s="144"/>
      <c r="GL77" s="144"/>
      <c r="GM77" s="144"/>
      <c r="GN77" s="144"/>
      <c r="GO77" s="144"/>
      <c r="GP77" s="144"/>
      <c r="GQ77" s="144"/>
      <c r="GR77" s="144"/>
      <c r="GS77" s="144"/>
      <c r="GT77" s="144"/>
      <c r="GU77" s="144"/>
      <c r="GV77" s="144"/>
      <c r="GW77" s="144"/>
      <c r="GX77" s="144"/>
      <c r="GY77" s="144"/>
      <c r="GZ77" s="144"/>
      <c r="HA77" s="144"/>
      <c r="HB77" s="144"/>
      <c r="HC77" s="144"/>
      <c r="HD77" s="144"/>
      <c r="HE77" s="677" t="str">
        <f t="shared" si="26"/>
        <v/>
      </c>
      <c r="HF77" s="195"/>
      <c r="HG77" s="678" t="str">
        <f t="shared" si="27"/>
        <v/>
      </c>
      <c r="HH77" s="144"/>
      <c r="HI77" s="144"/>
      <c r="HJ77" s="144"/>
      <c r="HK77" s="144"/>
      <c r="HL77" s="144"/>
      <c r="HM77" s="144"/>
      <c r="HN77" s="144"/>
      <c r="HO77" s="144"/>
      <c r="HP77" s="144"/>
      <c r="HQ77" s="144"/>
      <c r="HR77" s="144"/>
      <c r="HS77" s="144"/>
      <c r="HT77" s="144"/>
      <c r="HU77" s="144"/>
      <c r="HV77" s="144"/>
      <c r="HW77" s="144"/>
      <c r="HX77" s="144"/>
      <c r="HY77" s="144"/>
      <c r="HZ77" s="144"/>
      <c r="IA77" s="144"/>
      <c r="IB77" s="144"/>
      <c r="IC77" s="144"/>
      <c r="ID77" s="144"/>
      <c r="IE77" s="677" t="str">
        <f t="shared" si="28"/>
        <v/>
      </c>
      <c r="IF77" s="195"/>
      <c r="IG77" s="678" t="str">
        <f t="shared" si="29"/>
        <v/>
      </c>
      <c r="IH77" s="144"/>
      <c r="II77" s="144"/>
      <c r="IJ77" s="144"/>
      <c r="IK77" s="144"/>
      <c r="IL77" s="144"/>
      <c r="IM77" s="144"/>
      <c r="IN77" s="144"/>
      <c r="IO77" s="144"/>
      <c r="IP77" s="144"/>
      <c r="IQ77" s="144"/>
      <c r="IR77" s="144"/>
      <c r="IS77" s="144"/>
      <c r="IT77" s="144"/>
      <c r="IU77" s="144"/>
      <c r="IV77" s="144"/>
      <c r="IW77" s="144"/>
      <c r="IX77" s="144"/>
      <c r="IY77" s="144"/>
      <c r="IZ77" s="144"/>
      <c r="JA77" s="144"/>
      <c r="JB77" s="144"/>
      <c r="JC77" s="144"/>
      <c r="JD77" s="144"/>
      <c r="JE77" s="1001" t="str">
        <f t="shared" si="30"/>
        <v/>
      </c>
      <c r="JF77" s="195"/>
      <c r="JG77" s="678" t="str">
        <f t="shared" si="31"/>
        <v/>
      </c>
      <c r="JH77" s="144"/>
      <c r="JI77" s="144"/>
      <c r="JJ77" s="144"/>
      <c r="JK77" s="144"/>
      <c r="JL77" s="144"/>
      <c r="JM77" s="144"/>
      <c r="JN77" s="144"/>
      <c r="JO77" s="144"/>
      <c r="JP77" s="144"/>
      <c r="JQ77" s="144"/>
      <c r="JR77" s="144"/>
      <c r="JS77" s="144"/>
      <c r="JT77" s="144"/>
      <c r="JU77" s="144"/>
      <c r="JV77" s="144"/>
      <c r="JW77" s="144"/>
      <c r="JX77" s="144"/>
      <c r="JY77" s="144"/>
      <c r="JZ77" s="144"/>
      <c r="KA77" s="144"/>
      <c r="KB77" s="144"/>
      <c r="KC77" s="144"/>
      <c r="KD77" s="144"/>
      <c r="KE77" s="1001" t="str">
        <f t="shared" si="32"/>
        <v/>
      </c>
    </row>
    <row r="78" spans="2:291" ht="15" customHeight="1">
      <c r="B78" s="310">
        <v>58</v>
      </c>
      <c r="C78" s="303"/>
      <c r="D78" s="675"/>
      <c r="E78" s="144"/>
      <c r="F78" s="144"/>
      <c r="G78" s="678" t="str">
        <f t="shared" si="11"/>
        <v/>
      </c>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677" t="str">
        <f t="shared" si="12"/>
        <v/>
      </c>
      <c r="AF78" s="195"/>
      <c r="AG78" s="678" t="str">
        <f t="shared" si="13"/>
        <v/>
      </c>
      <c r="AH78" s="144"/>
      <c r="AI78" s="144"/>
      <c r="AJ78" s="144"/>
      <c r="AK78" s="144"/>
      <c r="AL78" s="144"/>
      <c r="AM78" s="144"/>
      <c r="AN78" s="144"/>
      <c r="AO78" s="144"/>
      <c r="AP78" s="144"/>
      <c r="AQ78" s="144"/>
      <c r="AR78" s="144"/>
      <c r="AS78" s="144"/>
      <c r="AT78" s="144"/>
      <c r="AU78" s="144"/>
      <c r="AV78" s="144"/>
      <c r="AW78" s="144"/>
      <c r="AX78" s="144"/>
      <c r="AY78" s="144"/>
      <c r="AZ78" s="144"/>
      <c r="BA78" s="144"/>
      <c r="BB78" s="144"/>
      <c r="BC78" s="144"/>
      <c r="BD78" s="144"/>
      <c r="BE78" s="677" t="str">
        <f t="shared" si="14"/>
        <v/>
      </c>
      <c r="BF78" s="195"/>
      <c r="BG78" s="678" t="str">
        <f t="shared" si="15"/>
        <v/>
      </c>
      <c r="BH78" s="144"/>
      <c r="BI78" s="144"/>
      <c r="BJ78" s="144"/>
      <c r="BK78" s="144"/>
      <c r="BL78" s="144"/>
      <c r="BM78" s="144"/>
      <c r="BN78" s="144"/>
      <c r="BO78" s="144"/>
      <c r="BP78" s="144"/>
      <c r="BQ78" s="144"/>
      <c r="BR78" s="144"/>
      <c r="BS78" s="144"/>
      <c r="BT78" s="144"/>
      <c r="BU78" s="144"/>
      <c r="BV78" s="144"/>
      <c r="BW78" s="144"/>
      <c r="BX78" s="144"/>
      <c r="BY78" s="144"/>
      <c r="BZ78" s="144"/>
      <c r="CA78" s="144"/>
      <c r="CB78" s="144"/>
      <c r="CC78" s="144"/>
      <c r="CD78" s="144"/>
      <c r="CE78" s="677" t="str">
        <f t="shared" si="16"/>
        <v/>
      </c>
      <c r="CF78" s="195"/>
      <c r="CG78" s="678" t="str">
        <f t="shared" si="17"/>
        <v/>
      </c>
      <c r="CH78" s="144"/>
      <c r="CI78" s="144"/>
      <c r="CJ78" s="144"/>
      <c r="CK78" s="144"/>
      <c r="CL78" s="144"/>
      <c r="CM78" s="144"/>
      <c r="CN78" s="144"/>
      <c r="CO78" s="144"/>
      <c r="CP78" s="144"/>
      <c r="CQ78" s="144"/>
      <c r="CR78" s="144"/>
      <c r="CS78" s="144"/>
      <c r="CT78" s="144"/>
      <c r="CU78" s="144"/>
      <c r="CV78" s="144"/>
      <c r="CW78" s="144"/>
      <c r="CX78" s="144"/>
      <c r="CY78" s="144"/>
      <c r="CZ78" s="144"/>
      <c r="DA78" s="144"/>
      <c r="DB78" s="144"/>
      <c r="DC78" s="144"/>
      <c r="DD78" s="144"/>
      <c r="DE78" s="677" t="str">
        <f t="shared" si="18"/>
        <v/>
      </c>
      <c r="DF78" s="195"/>
      <c r="DG78" s="678" t="str">
        <f t="shared" si="19"/>
        <v/>
      </c>
      <c r="DH78" s="144"/>
      <c r="DI78" s="144"/>
      <c r="DJ78" s="144"/>
      <c r="DK78" s="144"/>
      <c r="DL78" s="144"/>
      <c r="DM78" s="144"/>
      <c r="DN78" s="144"/>
      <c r="DO78" s="144"/>
      <c r="DP78" s="144"/>
      <c r="DQ78" s="144"/>
      <c r="DR78" s="144"/>
      <c r="DS78" s="144"/>
      <c r="DT78" s="144"/>
      <c r="DU78" s="144"/>
      <c r="DV78" s="144"/>
      <c r="DW78" s="144"/>
      <c r="DX78" s="144"/>
      <c r="DY78" s="144"/>
      <c r="DZ78" s="144"/>
      <c r="EA78" s="144"/>
      <c r="EB78" s="144"/>
      <c r="EC78" s="144"/>
      <c r="ED78" s="144"/>
      <c r="EE78" s="677" t="str">
        <f t="shared" si="20"/>
        <v/>
      </c>
      <c r="EF78" s="195"/>
      <c r="EG78" s="678" t="str">
        <f t="shared" si="21"/>
        <v/>
      </c>
      <c r="EH78" s="144"/>
      <c r="EI78" s="144"/>
      <c r="EJ78" s="144"/>
      <c r="EK78" s="144"/>
      <c r="EL78" s="144"/>
      <c r="EM78" s="144"/>
      <c r="EN78" s="144"/>
      <c r="EO78" s="144"/>
      <c r="EP78" s="144"/>
      <c r="EQ78" s="144"/>
      <c r="ER78" s="144"/>
      <c r="ES78" s="144"/>
      <c r="ET78" s="144"/>
      <c r="EU78" s="144"/>
      <c r="EV78" s="144"/>
      <c r="EW78" s="144"/>
      <c r="EX78" s="144"/>
      <c r="EY78" s="144"/>
      <c r="EZ78" s="144"/>
      <c r="FA78" s="144"/>
      <c r="FB78" s="144"/>
      <c r="FC78" s="144"/>
      <c r="FD78" s="144"/>
      <c r="FE78" s="677" t="str">
        <f t="shared" si="22"/>
        <v/>
      </c>
      <c r="FF78" s="195"/>
      <c r="FG78" s="678" t="str">
        <f t="shared" si="23"/>
        <v/>
      </c>
      <c r="FH78" s="144"/>
      <c r="FI78" s="144"/>
      <c r="FJ78" s="144"/>
      <c r="FK78" s="144"/>
      <c r="FL78" s="144"/>
      <c r="FM78" s="144"/>
      <c r="FN78" s="144"/>
      <c r="FO78" s="144"/>
      <c r="FP78" s="144"/>
      <c r="FQ78" s="144"/>
      <c r="FR78" s="144"/>
      <c r="FS78" s="144"/>
      <c r="FT78" s="144"/>
      <c r="FU78" s="144"/>
      <c r="FV78" s="144"/>
      <c r="FW78" s="144"/>
      <c r="FX78" s="144"/>
      <c r="FY78" s="144"/>
      <c r="FZ78" s="144"/>
      <c r="GA78" s="144"/>
      <c r="GB78" s="144"/>
      <c r="GC78" s="144"/>
      <c r="GD78" s="144"/>
      <c r="GE78" s="677" t="str">
        <f t="shared" si="24"/>
        <v/>
      </c>
      <c r="GF78" s="195"/>
      <c r="GG78" s="678" t="str">
        <f t="shared" si="25"/>
        <v/>
      </c>
      <c r="GH78" s="144"/>
      <c r="GI78" s="144"/>
      <c r="GJ78" s="144"/>
      <c r="GK78" s="144"/>
      <c r="GL78" s="144"/>
      <c r="GM78" s="144"/>
      <c r="GN78" s="144"/>
      <c r="GO78" s="144"/>
      <c r="GP78" s="144"/>
      <c r="GQ78" s="144"/>
      <c r="GR78" s="144"/>
      <c r="GS78" s="144"/>
      <c r="GT78" s="144"/>
      <c r="GU78" s="144"/>
      <c r="GV78" s="144"/>
      <c r="GW78" s="144"/>
      <c r="GX78" s="144"/>
      <c r="GY78" s="144"/>
      <c r="GZ78" s="144"/>
      <c r="HA78" s="144"/>
      <c r="HB78" s="144"/>
      <c r="HC78" s="144"/>
      <c r="HD78" s="144"/>
      <c r="HE78" s="677" t="str">
        <f t="shared" si="26"/>
        <v/>
      </c>
      <c r="HF78" s="195"/>
      <c r="HG78" s="678" t="str">
        <f t="shared" si="27"/>
        <v/>
      </c>
      <c r="HH78" s="144"/>
      <c r="HI78" s="144"/>
      <c r="HJ78" s="144"/>
      <c r="HK78" s="144"/>
      <c r="HL78" s="144"/>
      <c r="HM78" s="144"/>
      <c r="HN78" s="144"/>
      <c r="HO78" s="144"/>
      <c r="HP78" s="144"/>
      <c r="HQ78" s="144"/>
      <c r="HR78" s="144"/>
      <c r="HS78" s="144"/>
      <c r="HT78" s="144"/>
      <c r="HU78" s="144"/>
      <c r="HV78" s="144"/>
      <c r="HW78" s="144"/>
      <c r="HX78" s="144"/>
      <c r="HY78" s="144"/>
      <c r="HZ78" s="144"/>
      <c r="IA78" s="144"/>
      <c r="IB78" s="144"/>
      <c r="IC78" s="144"/>
      <c r="ID78" s="144"/>
      <c r="IE78" s="677" t="str">
        <f t="shared" si="28"/>
        <v/>
      </c>
      <c r="IF78" s="195"/>
      <c r="IG78" s="678" t="str">
        <f t="shared" si="29"/>
        <v/>
      </c>
      <c r="IH78" s="144"/>
      <c r="II78" s="144"/>
      <c r="IJ78" s="144"/>
      <c r="IK78" s="144"/>
      <c r="IL78" s="144"/>
      <c r="IM78" s="144"/>
      <c r="IN78" s="144"/>
      <c r="IO78" s="144"/>
      <c r="IP78" s="144"/>
      <c r="IQ78" s="144"/>
      <c r="IR78" s="144"/>
      <c r="IS78" s="144"/>
      <c r="IT78" s="144"/>
      <c r="IU78" s="144"/>
      <c r="IV78" s="144"/>
      <c r="IW78" s="144"/>
      <c r="IX78" s="144"/>
      <c r="IY78" s="144"/>
      <c r="IZ78" s="144"/>
      <c r="JA78" s="144"/>
      <c r="JB78" s="144"/>
      <c r="JC78" s="144"/>
      <c r="JD78" s="144"/>
      <c r="JE78" s="1001" t="str">
        <f t="shared" si="30"/>
        <v/>
      </c>
      <c r="JF78" s="195"/>
      <c r="JG78" s="678" t="str">
        <f t="shared" si="31"/>
        <v/>
      </c>
      <c r="JH78" s="144"/>
      <c r="JI78" s="144"/>
      <c r="JJ78" s="144"/>
      <c r="JK78" s="144"/>
      <c r="JL78" s="144"/>
      <c r="JM78" s="144"/>
      <c r="JN78" s="144"/>
      <c r="JO78" s="144"/>
      <c r="JP78" s="144"/>
      <c r="JQ78" s="144"/>
      <c r="JR78" s="144"/>
      <c r="JS78" s="144"/>
      <c r="JT78" s="144"/>
      <c r="JU78" s="144"/>
      <c r="JV78" s="144"/>
      <c r="JW78" s="144"/>
      <c r="JX78" s="144"/>
      <c r="JY78" s="144"/>
      <c r="JZ78" s="144"/>
      <c r="KA78" s="144"/>
      <c r="KB78" s="144"/>
      <c r="KC78" s="144"/>
      <c r="KD78" s="144"/>
      <c r="KE78" s="1001" t="str">
        <f t="shared" si="32"/>
        <v/>
      </c>
    </row>
    <row r="79" spans="2:291" ht="15" customHeight="1">
      <c r="B79" s="310">
        <v>59</v>
      </c>
      <c r="C79" s="303"/>
      <c r="D79" s="675"/>
      <c r="E79" s="144"/>
      <c r="F79" s="144"/>
      <c r="G79" s="678" t="str">
        <f t="shared" si="11"/>
        <v/>
      </c>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677" t="str">
        <f t="shared" si="12"/>
        <v/>
      </c>
      <c r="AF79" s="195"/>
      <c r="AG79" s="678" t="str">
        <f t="shared" si="13"/>
        <v/>
      </c>
      <c r="AH79" s="144"/>
      <c r="AI79" s="144"/>
      <c r="AJ79" s="144"/>
      <c r="AK79" s="144"/>
      <c r="AL79" s="144"/>
      <c r="AM79" s="144"/>
      <c r="AN79" s="144"/>
      <c r="AO79" s="144"/>
      <c r="AP79" s="144"/>
      <c r="AQ79" s="144"/>
      <c r="AR79" s="144"/>
      <c r="AS79" s="144"/>
      <c r="AT79" s="144"/>
      <c r="AU79" s="144"/>
      <c r="AV79" s="144"/>
      <c r="AW79" s="144"/>
      <c r="AX79" s="144"/>
      <c r="AY79" s="144"/>
      <c r="AZ79" s="144"/>
      <c r="BA79" s="144"/>
      <c r="BB79" s="144"/>
      <c r="BC79" s="144"/>
      <c r="BD79" s="144"/>
      <c r="BE79" s="677" t="str">
        <f t="shared" si="14"/>
        <v/>
      </c>
      <c r="BF79" s="195"/>
      <c r="BG79" s="678" t="str">
        <f t="shared" si="15"/>
        <v/>
      </c>
      <c r="BH79" s="144"/>
      <c r="BI79" s="144"/>
      <c r="BJ79" s="144"/>
      <c r="BK79" s="144"/>
      <c r="BL79" s="144"/>
      <c r="BM79" s="144"/>
      <c r="BN79" s="144"/>
      <c r="BO79" s="144"/>
      <c r="BP79" s="144"/>
      <c r="BQ79" s="144"/>
      <c r="BR79" s="144"/>
      <c r="BS79" s="144"/>
      <c r="BT79" s="144"/>
      <c r="BU79" s="144"/>
      <c r="BV79" s="144"/>
      <c r="BW79" s="144"/>
      <c r="BX79" s="144"/>
      <c r="BY79" s="144"/>
      <c r="BZ79" s="144"/>
      <c r="CA79" s="144"/>
      <c r="CB79" s="144"/>
      <c r="CC79" s="144"/>
      <c r="CD79" s="144"/>
      <c r="CE79" s="677" t="str">
        <f t="shared" si="16"/>
        <v/>
      </c>
      <c r="CF79" s="195"/>
      <c r="CG79" s="678" t="str">
        <f t="shared" si="17"/>
        <v/>
      </c>
      <c r="CH79" s="144"/>
      <c r="CI79" s="144"/>
      <c r="CJ79" s="144"/>
      <c r="CK79" s="144"/>
      <c r="CL79" s="144"/>
      <c r="CM79" s="144"/>
      <c r="CN79" s="144"/>
      <c r="CO79" s="144"/>
      <c r="CP79" s="144"/>
      <c r="CQ79" s="144"/>
      <c r="CR79" s="144"/>
      <c r="CS79" s="144"/>
      <c r="CT79" s="144"/>
      <c r="CU79" s="144"/>
      <c r="CV79" s="144"/>
      <c r="CW79" s="144"/>
      <c r="CX79" s="144"/>
      <c r="CY79" s="144"/>
      <c r="CZ79" s="144"/>
      <c r="DA79" s="144"/>
      <c r="DB79" s="144"/>
      <c r="DC79" s="144"/>
      <c r="DD79" s="144"/>
      <c r="DE79" s="677" t="str">
        <f t="shared" si="18"/>
        <v/>
      </c>
      <c r="DF79" s="195"/>
      <c r="DG79" s="678" t="str">
        <f t="shared" si="19"/>
        <v/>
      </c>
      <c r="DH79" s="144"/>
      <c r="DI79" s="144"/>
      <c r="DJ79" s="144"/>
      <c r="DK79" s="144"/>
      <c r="DL79" s="144"/>
      <c r="DM79" s="144"/>
      <c r="DN79" s="144"/>
      <c r="DO79" s="144"/>
      <c r="DP79" s="144"/>
      <c r="DQ79" s="144"/>
      <c r="DR79" s="144"/>
      <c r="DS79" s="144"/>
      <c r="DT79" s="144"/>
      <c r="DU79" s="144"/>
      <c r="DV79" s="144"/>
      <c r="DW79" s="144"/>
      <c r="DX79" s="144"/>
      <c r="DY79" s="144"/>
      <c r="DZ79" s="144"/>
      <c r="EA79" s="144"/>
      <c r="EB79" s="144"/>
      <c r="EC79" s="144"/>
      <c r="ED79" s="144"/>
      <c r="EE79" s="677" t="str">
        <f t="shared" si="20"/>
        <v/>
      </c>
      <c r="EF79" s="195"/>
      <c r="EG79" s="678" t="str">
        <f t="shared" si="21"/>
        <v/>
      </c>
      <c r="EH79" s="144"/>
      <c r="EI79" s="144"/>
      <c r="EJ79" s="144"/>
      <c r="EK79" s="144"/>
      <c r="EL79" s="144"/>
      <c r="EM79" s="144"/>
      <c r="EN79" s="144"/>
      <c r="EO79" s="144"/>
      <c r="EP79" s="144"/>
      <c r="EQ79" s="144"/>
      <c r="ER79" s="144"/>
      <c r="ES79" s="144"/>
      <c r="ET79" s="144"/>
      <c r="EU79" s="144"/>
      <c r="EV79" s="144"/>
      <c r="EW79" s="144"/>
      <c r="EX79" s="144"/>
      <c r="EY79" s="144"/>
      <c r="EZ79" s="144"/>
      <c r="FA79" s="144"/>
      <c r="FB79" s="144"/>
      <c r="FC79" s="144"/>
      <c r="FD79" s="144"/>
      <c r="FE79" s="677" t="str">
        <f t="shared" si="22"/>
        <v/>
      </c>
      <c r="FF79" s="195"/>
      <c r="FG79" s="678" t="str">
        <f t="shared" si="23"/>
        <v/>
      </c>
      <c r="FH79" s="144"/>
      <c r="FI79" s="144"/>
      <c r="FJ79" s="144"/>
      <c r="FK79" s="144"/>
      <c r="FL79" s="144"/>
      <c r="FM79" s="144"/>
      <c r="FN79" s="144"/>
      <c r="FO79" s="144"/>
      <c r="FP79" s="144"/>
      <c r="FQ79" s="144"/>
      <c r="FR79" s="144"/>
      <c r="FS79" s="144"/>
      <c r="FT79" s="144"/>
      <c r="FU79" s="144"/>
      <c r="FV79" s="144"/>
      <c r="FW79" s="144"/>
      <c r="FX79" s="144"/>
      <c r="FY79" s="144"/>
      <c r="FZ79" s="144"/>
      <c r="GA79" s="144"/>
      <c r="GB79" s="144"/>
      <c r="GC79" s="144"/>
      <c r="GD79" s="144"/>
      <c r="GE79" s="677" t="str">
        <f t="shared" si="24"/>
        <v/>
      </c>
      <c r="GF79" s="195"/>
      <c r="GG79" s="678" t="str">
        <f t="shared" si="25"/>
        <v/>
      </c>
      <c r="GH79" s="144"/>
      <c r="GI79" s="144"/>
      <c r="GJ79" s="144"/>
      <c r="GK79" s="144"/>
      <c r="GL79" s="144"/>
      <c r="GM79" s="144"/>
      <c r="GN79" s="144"/>
      <c r="GO79" s="144"/>
      <c r="GP79" s="144"/>
      <c r="GQ79" s="144"/>
      <c r="GR79" s="144"/>
      <c r="GS79" s="144"/>
      <c r="GT79" s="144"/>
      <c r="GU79" s="144"/>
      <c r="GV79" s="144"/>
      <c r="GW79" s="144"/>
      <c r="GX79" s="144"/>
      <c r="GY79" s="144"/>
      <c r="GZ79" s="144"/>
      <c r="HA79" s="144"/>
      <c r="HB79" s="144"/>
      <c r="HC79" s="144"/>
      <c r="HD79" s="144"/>
      <c r="HE79" s="677" t="str">
        <f t="shared" si="26"/>
        <v/>
      </c>
      <c r="HF79" s="195"/>
      <c r="HG79" s="678" t="str">
        <f t="shared" si="27"/>
        <v/>
      </c>
      <c r="HH79" s="144"/>
      <c r="HI79" s="144"/>
      <c r="HJ79" s="144"/>
      <c r="HK79" s="144"/>
      <c r="HL79" s="144"/>
      <c r="HM79" s="144"/>
      <c r="HN79" s="144"/>
      <c r="HO79" s="144"/>
      <c r="HP79" s="144"/>
      <c r="HQ79" s="144"/>
      <c r="HR79" s="144"/>
      <c r="HS79" s="144"/>
      <c r="HT79" s="144"/>
      <c r="HU79" s="144"/>
      <c r="HV79" s="144"/>
      <c r="HW79" s="144"/>
      <c r="HX79" s="144"/>
      <c r="HY79" s="144"/>
      <c r="HZ79" s="144"/>
      <c r="IA79" s="144"/>
      <c r="IB79" s="144"/>
      <c r="IC79" s="144"/>
      <c r="ID79" s="144"/>
      <c r="IE79" s="677" t="str">
        <f t="shared" si="28"/>
        <v/>
      </c>
      <c r="IF79" s="195"/>
      <c r="IG79" s="678" t="str">
        <f t="shared" si="29"/>
        <v/>
      </c>
      <c r="IH79" s="144"/>
      <c r="II79" s="144"/>
      <c r="IJ79" s="144"/>
      <c r="IK79" s="144"/>
      <c r="IL79" s="144"/>
      <c r="IM79" s="144"/>
      <c r="IN79" s="144"/>
      <c r="IO79" s="144"/>
      <c r="IP79" s="144"/>
      <c r="IQ79" s="144"/>
      <c r="IR79" s="144"/>
      <c r="IS79" s="144"/>
      <c r="IT79" s="144"/>
      <c r="IU79" s="144"/>
      <c r="IV79" s="144"/>
      <c r="IW79" s="144"/>
      <c r="IX79" s="144"/>
      <c r="IY79" s="144"/>
      <c r="IZ79" s="144"/>
      <c r="JA79" s="144"/>
      <c r="JB79" s="144"/>
      <c r="JC79" s="144"/>
      <c r="JD79" s="144"/>
      <c r="JE79" s="1001" t="str">
        <f t="shared" si="30"/>
        <v/>
      </c>
      <c r="JF79" s="195"/>
      <c r="JG79" s="678" t="str">
        <f t="shared" si="31"/>
        <v/>
      </c>
      <c r="JH79" s="144"/>
      <c r="JI79" s="144"/>
      <c r="JJ79" s="144"/>
      <c r="JK79" s="144"/>
      <c r="JL79" s="144"/>
      <c r="JM79" s="144"/>
      <c r="JN79" s="144"/>
      <c r="JO79" s="144"/>
      <c r="JP79" s="144"/>
      <c r="JQ79" s="144"/>
      <c r="JR79" s="144"/>
      <c r="JS79" s="144"/>
      <c r="JT79" s="144"/>
      <c r="JU79" s="144"/>
      <c r="JV79" s="144"/>
      <c r="JW79" s="144"/>
      <c r="JX79" s="144"/>
      <c r="JY79" s="144"/>
      <c r="JZ79" s="144"/>
      <c r="KA79" s="144"/>
      <c r="KB79" s="144"/>
      <c r="KC79" s="144"/>
      <c r="KD79" s="144"/>
      <c r="KE79" s="1001" t="str">
        <f t="shared" si="32"/>
        <v/>
      </c>
    </row>
    <row r="80" spans="2:291" ht="15" customHeight="1">
      <c r="B80" s="310">
        <v>60</v>
      </c>
      <c r="C80" s="303"/>
      <c r="D80" s="675"/>
      <c r="E80" s="144"/>
      <c r="F80" s="144"/>
      <c r="G80" s="678" t="str">
        <f t="shared" si="11"/>
        <v/>
      </c>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677" t="str">
        <f t="shared" si="12"/>
        <v/>
      </c>
      <c r="AF80" s="195"/>
      <c r="AG80" s="678" t="str">
        <f t="shared" si="13"/>
        <v/>
      </c>
      <c r="AH80" s="144"/>
      <c r="AI80" s="144"/>
      <c r="AJ80" s="144"/>
      <c r="AK80" s="144"/>
      <c r="AL80" s="144"/>
      <c r="AM80" s="144"/>
      <c r="AN80" s="144"/>
      <c r="AO80" s="144"/>
      <c r="AP80" s="144"/>
      <c r="AQ80" s="144"/>
      <c r="AR80" s="144"/>
      <c r="AS80" s="144"/>
      <c r="AT80" s="144"/>
      <c r="AU80" s="144"/>
      <c r="AV80" s="144"/>
      <c r="AW80" s="144"/>
      <c r="AX80" s="144"/>
      <c r="AY80" s="144"/>
      <c r="AZ80" s="144"/>
      <c r="BA80" s="144"/>
      <c r="BB80" s="144"/>
      <c r="BC80" s="144"/>
      <c r="BD80" s="144"/>
      <c r="BE80" s="677" t="str">
        <f t="shared" si="14"/>
        <v/>
      </c>
      <c r="BF80" s="195"/>
      <c r="BG80" s="678" t="str">
        <f t="shared" si="15"/>
        <v/>
      </c>
      <c r="BH80" s="144"/>
      <c r="BI80" s="144"/>
      <c r="BJ80" s="144"/>
      <c r="BK80" s="144"/>
      <c r="BL80" s="144"/>
      <c r="BM80" s="144"/>
      <c r="BN80" s="144"/>
      <c r="BO80" s="144"/>
      <c r="BP80" s="144"/>
      <c r="BQ80" s="144"/>
      <c r="BR80" s="144"/>
      <c r="BS80" s="144"/>
      <c r="BT80" s="144"/>
      <c r="BU80" s="144"/>
      <c r="BV80" s="144"/>
      <c r="BW80" s="144"/>
      <c r="BX80" s="144"/>
      <c r="BY80" s="144"/>
      <c r="BZ80" s="144"/>
      <c r="CA80" s="144"/>
      <c r="CB80" s="144"/>
      <c r="CC80" s="144"/>
      <c r="CD80" s="144"/>
      <c r="CE80" s="677" t="str">
        <f t="shared" si="16"/>
        <v/>
      </c>
      <c r="CF80" s="195"/>
      <c r="CG80" s="678" t="str">
        <f t="shared" si="17"/>
        <v/>
      </c>
      <c r="CH80" s="144"/>
      <c r="CI80" s="144"/>
      <c r="CJ80" s="144"/>
      <c r="CK80" s="144"/>
      <c r="CL80" s="144"/>
      <c r="CM80" s="144"/>
      <c r="CN80" s="144"/>
      <c r="CO80" s="144"/>
      <c r="CP80" s="144"/>
      <c r="CQ80" s="144"/>
      <c r="CR80" s="144"/>
      <c r="CS80" s="144"/>
      <c r="CT80" s="144"/>
      <c r="CU80" s="144"/>
      <c r="CV80" s="144"/>
      <c r="CW80" s="144"/>
      <c r="CX80" s="144"/>
      <c r="CY80" s="144"/>
      <c r="CZ80" s="144"/>
      <c r="DA80" s="144"/>
      <c r="DB80" s="144"/>
      <c r="DC80" s="144"/>
      <c r="DD80" s="144"/>
      <c r="DE80" s="677" t="str">
        <f t="shared" si="18"/>
        <v/>
      </c>
      <c r="DF80" s="195"/>
      <c r="DG80" s="678" t="str">
        <f t="shared" si="19"/>
        <v/>
      </c>
      <c r="DH80" s="144"/>
      <c r="DI80" s="144"/>
      <c r="DJ80" s="144"/>
      <c r="DK80" s="144"/>
      <c r="DL80" s="144"/>
      <c r="DM80" s="144"/>
      <c r="DN80" s="144"/>
      <c r="DO80" s="144"/>
      <c r="DP80" s="144"/>
      <c r="DQ80" s="144"/>
      <c r="DR80" s="144"/>
      <c r="DS80" s="144"/>
      <c r="DT80" s="144"/>
      <c r="DU80" s="144"/>
      <c r="DV80" s="144"/>
      <c r="DW80" s="144"/>
      <c r="DX80" s="144"/>
      <c r="DY80" s="144"/>
      <c r="DZ80" s="144"/>
      <c r="EA80" s="144"/>
      <c r="EB80" s="144"/>
      <c r="EC80" s="144"/>
      <c r="ED80" s="144"/>
      <c r="EE80" s="677" t="str">
        <f t="shared" si="20"/>
        <v/>
      </c>
      <c r="EF80" s="195"/>
      <c r="EG80" s="678" t="str">
        <f t="shared" si="21"/>
        <v/>
      </c>
      <c r="EH80" s="144"/>
      <c r="EI80" s="144"/>
      <c r="EJ80" s="144"/>
      <c r="EK80" s="144"/>
      <c r="EL80" s="144"/>
      <c r="EM80" s="144"/>
      <c r="EN80" s="144"/>
      <c r="EO80" s="144"/>
      <c r="EP80" s="144"/>
      <c r="EQ80" s="144"/>
      <c r="ER80" s="144"/>
      <c r="ES80" s="144"/>
      <c r="ET80" s="144"/>
      <c r="EU80" s="144"/>
      <c r="EV80" s="144"/>
      <c r="EW80" s="144"/>
      <c r="EX80" s="144"/>
      <c r="EY80" s="144"/>
      <c r="EZ80" s="144"/>
      <c r="FA80" s="144"/>
      <c r="FB80" s="144"/>
      <c r="FC80" s="144"/>
      <c r="FD80" s="144"/>
      <c r="FE80" s="677" t="str">
        <f t="shared" si="22"/>
        <v/>
      </c>
      <c r="FF80" s="195"/>
      <c r="FG80" s="678" t="str">
        <f t="shared" si="23"/>
        <v/>
      </c>
      <c r="FH80" s="144"/>
      <c r="FI80" s="144"/>
      <c r="FJ80" s="144"/>
      <c r="FK80" s="144"/>
      <c r="FL80" s="144"/>
      <c r="FM80" s="144"/>
      <c r="FN80" s="144"/>
      <c r="FO80" s="144"/>
      <c r="FP80" s="144"/>
      <c r="FQ80" s="144"/>
      <c r="FR80" s="144"/>
      <c r="FS80" s="144"/>
      <c r="FT80" s="144"/>
      <c r="FU80" s="144"/>
      <c r="FV80" s="144"/>
      <c r="FW80" s="144"/>
      <c r="FX80" s="144"/>
      <c r="FY80" s="144"/>
      <c r="FZ80" s="144"/>
      <c r="GA80" s="144"/>
      <c r="GB80" s="144"/>
      <c r="GC80" s="144"/>
      <c r="GD80" s="144"/>
      <c r="GE80" s="677" t="str">
        <f t="shared" si="24"/>
        <v/>
      </c>
      <c r="GF80" s="195"/>
      <c r="GG80" s="678" t="str">
        <f t="shared" si="25"/>
        <v/>
      </c>
      <c r="GH80" s="144"/>
      <c r="GI80" s="144"/>
      <c r="GJ80" s="144"/>
      <c r="GK80" s="144"/>
      <c r="GL80" s="144"/>
      <c r="GM80" s="144"/>
      <c r="GN80" s="144"/>
      <c r="GO80" s="144"/>
      <c r="GP80" s="144"/>
      <c r="GQ80" s="144"/>
      <c r="GR80" s="144"/>
      <c r="GS80" s="144"/>
      <c r="GT80" s="144"/>
      <c r="GU80" s="144"/>
      <c r="GV80" s="144"/>
      <c r="GW80" s="144"/>
      <c r="GX80" s="144"/>
      <c r="GY80" s="144"/>
      <c r="GZ80" s="144"/>
      <c r="HA80" s="144"/>
      <c r="HB80" s="144"/>
      <c r="HC80" s="144"/>
      <c r="HD80" s="144"/>
      <c r="HE80" s="677" t="str">
        <f t="shared" si="26"/>
        <v/>
      </c>
      <c r="HF80" s="195"/>
      <c r="HG80" s="678" t="str">
        <f t="shared" si="27"/>
        <v/>
      </c>
      <c r="HH80" s="144"/>
      <c r="HI80" s="144"/>
      <c r="HJ80" s="144"/>
      <c r="HK80" s="144"/>
      <c r="HL80" s="144"/>
      <c r="HM80" s="144"/>
      <c r="HN80" s="144"/>
      <c r="HO80" s="144"/>
      <c r="HP80" s="144"/>
      <c r="HQ80" s="144"/>
      <c r="HR80" s="144"/>
      <c r="HS80" s="144"/>
      <c r="HT80" s="144"/>
      <c r="HU80" s="144"/>
      <c r="HV80" s="144"/>
      <c r="HW80" s="144"/>
      <c r="HX80" s="144"/>
      <c r="HY80" s="144"/>
      <c r="HZ80" s="144"/>
      <c r="IA80" s="144"/>
      <c r="IB80" s="144"/>
      <c r="IC80" s="144"/>
      <c r="ID80" s="144"/>
      <c r="IE80" s="677" t="str">
        <f t="shared" si="28"/>
        <v/>
      </c>
      <c r="IF80" s="195"/>
      <c r="IG80" s="678" t="str">
        <f t="shared" si="29"/>
        <v/>
      </c>
      <c r="IH80" s="144"/>
      <c r="II80" s="144"/>
      <c r="IJ80" s="144"/>
      <c r="IK80" s="144"/>
      <c r="IL80" s="144"/>
      <c r="IM80" s="144"/>
      <c r="IN80" s="144"/>
      <c r="IO80" s="144"/>
      <c r="IP80" s="144"/>
      <c r="IQ80" s="144"/>
      <c r="IR80" s="144"/>
      <c r="IS80" s="144"/>
      <c r="IT80" s="144"/>
      <c r="IU80" s="144"/>
      <c r="IV80" s="144"/>
      <c r="IW80" s="144"/>
      <c r="IX80" s="144"/>
      <c r="IY80" s="144"/>
      <c r="IZ80" s="144"/>
      <c r="JA80" s="144"/>
      <c r="JB80" s="144"/>
      <c r="JC80" s="144"/>
      <c r="JD80" s="144"/>
      <c r="JE80" s="1001" t="str">
        <f t="shared" si="30"/>
        <v/>
      </c>
      <c r="JF80" s="195"/>
      <c r="JG80" s="678" t="str">
        <f t="shared" si="31"/>
        <v/>
      </c>
      <c r="JH80" s="144"/>
      <c r="JI80" s="144"/>
      <c r="JJ80" s="144"/>
      <c r="JK80" s="144"/>
      <c r="JL80" s="144"/>
      <c r="JM80" s="144"/>
      <c r="JN80" s="144"/>
      <c r="JO80" s="144"/>
      <c r="JP80" s="144"/>
      <c r="JQ80" s="144"/>
      <c r="JR80" s="144"/>
      <c r="JS80" s="144"/>
      <c r="JT80" s="144"/>
      <c r="JU80" s="144"/>
      <c r="JV80" s="144"/>
      <c r="JW80" s="144"/>
      <c r="JX80" s="144"/>
      <c r="JY80" s="144"/>
      <c r="JZ80" s="144"/>
      <c r="KA80" s="144"/>
      <c r="KB80" s="144"/>
      <c r="KC80" s="144"/>
      <c r="KD80" s="144"/>
      <c r="KE80" s="1001" t="str">
        <f t="shared" si="32"/>
        <v/>
      </c>
    </row>
    <row r="81" spans="2:291" ht="15" customHeight="1">
      <c r="B81" s="310">
        <v>61</v>
      </c>
      <c r="C81" s="303"/>
      <c r="D81" s="675"/>
      <c r="E81" s="144"/>
      <c r="F81" s="144"/>
      <c r="G81" s="678" t="str">
        <f t="shared" si="11"/>
        <v/>
      </c>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677" t="str">
        <f t="shared" si="12"/>
        <v/>
      </c>
      <c r="AF81" s="195"/>
      <c r="AG81" s="678" t="str">
        <f t="shared" si="13"/>
        <v/>
      </c>
      <c r="AH81" s="144"/>
      <c r="AI81" s="144"/>
      <c r="AJ81" s="144"/>
      <c r="AK81" s="144"/>
      <c r="AL81" s="144"/>
      <c r="AM81" s="144"/>
      <c r="AN81" s="144"/>
      <c r="AO81" s="144"/>
      <c r="AP81" s="144"/>
      <c r="AQ81" s="144"/>
      <c r="AR81" s="144"/>
      <c r="AS81" s="144"/>
      <c r="AT81" s="144"/>
      <c r="AU81" s="144"/>
      <c r="AV81" s="144"/>
      <c r="AW81" s="144"/>
      <c r="AX81" s="144"/>
      <c r="AY81" s="144"/>
      <c r="AZ81" s="144"/>
      <c r="BA81" s="144"/>
      <c r="BB81" s="144"/>
      <c r="BC81" s="144"/>
      <c r="BD81" s="144"/>
      <c r="BE81" s="677" t="str">
        <f t="shared" si="14"/>
        <v/>
      </c>
      <c r="BF81" s="195"/>
      <c r="BG81" s="678" t="str">
        <f t="shared" si="15"/>
        <v/>
      </c>
      <c r="BH81" s="144"/>
      <c r="BI81" s="144"/>
      <c r="BJ81" s="144"/>
      <c r="BK81" s="144"/>
      <c r="BL81" s="144"/>
      <c r="BM81" s="144"/>
      <c r="BN81" s="144"/>
      <c r="BO81" s="144"/>
      <c r="BP81" s="144"/>
      <c r="BQ81" s="144"/>
      <c r="BR81" s="144"/>
      <c r="BS81" s="144"/>
      <c r="BT81" s="144"/>
      <c r="BU81" s="144"/>
      <c r="BV81" s="144"/>
      <c r="BW81" s="144"/>
      <c r="BX81" s="144"/>
      <c r="BY81" s="144"/>
      <c r="BZ81" s="144"/>
      <c r="CA81" s="144"/>
      <c r="CB81" s="144"/>
      <c r="CC81" s="144"/>
      <c r="CD81" s="144"/>
      <c r="CE81" s="677" t="str">
        <f t="shared" si="16"/>
        <v/>
      </c>
      <c r="CF81" s="195"/>
      <c r="CG81" s="678" t="str">
        <f t="shared" si="17"/>
        <v/>
      </c>
      <c r="CH81" s="144"/>
      <c r="CI81" s="144"/>
      <c r="CJ81" s="144"/>
      <c r="CK81" s="144"/>
      <c r="CL81" s="144"/>
      <c r="CM81" s="144"/>
      <c r="CN81" s="144"/>
      <c r="CO81" s="144"/>
      <c r="CP81" s="144"/>
      <c r="CQ81" s="144"/>
      <c r="CR81" s="144"/>
      <c r="CS81" s="144"/>
      <c r="CT81" s="144"/>
      <c r="CU81" s="144"/>
      <c r="CV81" s="144"/>
      <c r="CW81" s="144"/>
      <c r="CX81" s="144"/>
      <c r="CY81" s="144"/>
      <c r="CZ81" s="144"/>
      <c r="DA81" s="144"/>
      <c r="DB81" s="144"/>
      <c r="DC81" s="144"/>
      <c r="DD81" s="144"/>
      <c r="DE81" s="677" t="str">
        <f t="shared" si="18"/>
        <v/>
      </c>
      <c r="DF81" s="195"/>
      <c r="DG81" s="678" t="str">
        <f t="shared" si="19"/>
        <v/>
      </c>
      <c r="DH81" s="144"/>
      <c r="DI81" s="144"/>
      <c r="DJ81" s="144"/>
      <c r="DK81" s="144"/>
      <c r="DL81" s="144"/>
      <c r="DM81" s="144"/>
      <c r="DN81" s="144"/>
      <c r="DO81" s="144"/>
      <c r="DP81" s="144"/>
      <c r="DQ81" s="144"/>
      <c r="DR81" s="144"/>
      <c r="DS81" s="144"/>
      <c r="DT81" s="144"/>
      <c r="DU81" s="144"/>
      <c r="DV81" s="144"/>
      <c r="DW81" s="144"/>
      <c r="DX81" s="144"/>
      <c r="DY81" s="144"/>
      <c r="DZ81" s="144"/>
      <c r="EA81" s="144"/>
      <c r="EB81" s="144"/>
      <c r="EC81" s="144"/>
      <c r="ED81" s="144"/>
      <c r="EE81" s="677" t="str">
        <f t="shared" si="20"/>
        <v/>
      </c>
      <c r="EF81" s="195"/>
      <c r="EG81" s="678" t="str">
        <f t="shared" si="21"/>
        <v/>
      </c>
      <c r="EH81" s="144"/>
      <c r="EI81" s="144"/>
      <c r="EJ81" s="144"/>
      <c r="EK81" s="144"/>
      <c r="EL81" s="144"/>
      <c r="EM81" s="144"/>
      <c r="EN81" s="144"/>
      <c r="EO81" s="144"/>
      <c r="EP81" s="144"/>
      <c r="EQ81" s="144"/>
      <c r="ER81" s="144"/>
      <c r="ES81" s="144"/>
      <c r="ET81" s="144"/>
      <c r="EU81" s="144"/>
      <c r="EV81" s="144"/>
      <c r="EW81" s="144"/>
      <c r="EX81" s="144"/>
      <c r="EY81" s="144"/>
      <c r="EZ81" s="144"/>
      <c r="FA81" s="144"/>
      <c r="FB81" s="144"/>
      <c r="FC81" s="144"/>
      <c r="FD81" s="144"/>
      <c r="FE81" s="677" t="str">
        <f t="shared" si="22"/>
        <v/>
      </c>
      <c r="FF81" s="195"/>
      <c r="FG81" s="678" t="str">
        <f t="shared" si="23"/>
        <v/>
      </c>
      <c r="FH81" s="144"/>
      <c r="FI81" s="144"/>
      <c r="FJ81" s="144"/>
      <c r="FK81" s="144"/>
      <c r="FL81" s="144"/>
      <c r="FM81" s="144"/>
      <c r="FN81" s="144"/>
      <c r="FO81" s="144"/>
      <c r="FP81" s="144"/>
      <c r="FQ81" s="144"/>
      <c r="FR81" s="144"/>
      <c r="FS81" s="144"/>
      <c r="FT81" s="144"/>
      <c r="FU81" s="144"/>
      <c r="FV81" s="144"/>
      <c r="FW81" s="144"/>
      <c r="FX81" s="144"/>
      <c r="FY81" s="144"/>
      <c r="FZ81" s="144"/>
      <c r="GA81" s="144"/>
      <c r="GB81" s="144"/>
      <c r="GC81" s="144"/>
      <c r="GD81" s="144"/>
      <c r="GE81" s="677" t="str">
        <f t="shared" si="24"/>
        <v/>
      </c>
      <c r="GF81" s="195"/>
      <c r="GG81" s="678" t="str">
        <f t="shared" si="25"/>
        <v/>
      </c>
      <c r="GH81" s="144"/>
      <c r="GI81" s="144"/>
      <c r="GJ81" s="144"/>
      <c r="GK81" s="144"/>
      <c r="GL81" s="144"/>
      <c r="GM81" s="144"/>
      <c r="GN81" s="144"/>
      <c r="GO81" s="144"/>
      <c r="GP81" s="144"/>
      <c r="GQ81" s="144"/>
      <c r="GR81" s="144"/>
      <c r="GS81" s="144"/>
      <c r="GT81" s="144"/>
      <c r="GU81" s="144"/>
      <c r="GV81" s="144"/>
      <c r="GW81" s="144"/>
      <c r="GX81" s="144"/>
      <c r="GY81" s="144"/>
      <c r="GZ81" s="144"/>
      <c r="HA81" s="144"/>
      <c r="HB81" s="144"/>
      <c r="HC81" s="144"/>
      <c r="HD81" s="144"/>
      <c r="HE81" s="677" t="str">
        <f t="shared" si="26"/>
        <v/>
      </c>
      <c r="HF81" s="195"/>
      <c r="HG81" s="678" t="str">
        <f t="shared" si="27"/>
        <v/>
      </c>
      <c r="HH81" s="144"/>
      <c r="HI81" s="144"/>
      <c r="HJ81" s="144"/>
      <c r="HK81" s="144"/>
      <c r="HL81" s="144"/>
      <c r="HM81" s="144"/>
      <c r="HN81" s="144"/>
      <c r="HO81" s="144"/>
      <c r="HP81" s="144"/>
      <c r="HQ81" s="144"/>
      <c r="HR81" s="144"/>
      <c r="HS81" s="144"/>
      <c r="HT81" s="144"/>
      <c r="HU81" s="144"/>
      <c r="HV81" s="144"/>
      <c r="HW81" s="144"/>
      <c r="HX81" s="144"/>
      <c r="HY81" s="144"/>
      <c r="HZ81" s="144"/>
      <c r="IA81" s="144"/>
      <c r="IB81" s="144"/>
      <c r="IC81" s="144"/>
      <c r="ID81" s="144"/>
      <c r="IE81" s="677" t="str">
        <f t="shared" si="28"/>
        <v/>
      </c>
      <c r="IF81" s="195"/>
      <c r="IG81" s="678" t="str">
        <f t="shared" si="29"/>
        <v/>
      </c>
      <c r="IH81" s="144"/>
      <c r="II81" s="144"/>
      <c r="IJ81" s="144"/>
      <c r="IK81" s="144"/>
      <c r="IL81" s="144"/>
      <c r="IM81" s="144"/>
      <c r="IN81" s="144"/>
      <c r="IO81" s="144"/>
      <c r="IP81" s="144"/>
      <c r="IQ81" s="144"/>
      <c r="IR81" s="144"/>
      <c r="IS81" s="144"/>
      <c r="IT81" s="144"/>
      <c r="IU81" s="144"/>
      <c r="IV81" s="144"/>
      <c r="IW81" s="144"/>
      <c r="IX81" s="144"/>
      <c r="IY81" s="144"/>
      <c r="IZ81" s="144"/>
      <c r="JA81" s="144"/>
      <c r="JB81" s="144"/>
      <c r="JC81" s="144"/>
      <c r="JD81" s="144"/>
      <c r="JE81" s="1001" t="str">
        <f t="shared" si="30"/>
        <v/>
      </c>
      <c r="JF81" s="195"/>
      <c r="JG81" s="678" t="str">
        <f t="shared" si="31"/>
        <v/>
      </c>
      <c r="JH81" s="144"/>
      <c r="JI81" s="144"/>
      <c r="JJ81" s="144"/>
      <c r="JK81" s="144"/>
      <c r="JL81" s="144"/>
      <c r="JM81" s="144"/>
      <c r="JN81" s="144"/>
      <c r="JO81" s="144"/>
      <c r="JP81" s="144"/>
      <c r="JQ81" s="144"/>
      <c r="JR81" s="144"/>
      <c r="JS81" s="144"/>
      <c r="JT81" s="144"/>
      <c r="JU81" s="144"/>
      <c r="JV81" s="144"/>
      <c r="JW81" s="144"/>
      <c r="JX81" s="144"/>
      <c r="JY81" s="144"/>
      <c r="JZ81" s="144"/>
      <c r="KA81" s="144"/>
      <c r="KB81" s="144"/>
      <c r="KC81" s="144"/>
      <c r="KD81" s="144"/>
      <c r="KE81" s="1001" t="str">
        <f t="shared" si="32"/>
        <v/>
      </c>
    </row>
    <row r="82" spans="2:291" ht="15" customHeight="1">
      <c r="B82" s="310">
        <v>62</v>
      </c>
      <c r="C82" s="303"/>
      <c r="D82" s="675"/>
      <c r="E82" s="144"/>
      <c r="F82" s="144"/>
      <c r="G82" s="678" t="str">
        <f t="shared" si="11"/>
        <v/>
      </c>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677" t="str">
        <f t="shared" si="12"/>
        <v/>
      </c>
      <c r="AF82" s="195"/>
      <c r="AG82" s="678" t="str">
        <f t="shared" si="13"/>
        <v/>
      </c>
      <c r="AH82" s="144"/>
      <c r="AI82" s="144"/>
      <c r="AJ82" s="144"/>
      <c r="AK82" s="144"/>
      <c r="AL82" s="144"/>
      <c r="AM82" s="144"/>
      <c r="AN82" s="144"/>
      <c r="AO82" s="144"/>
      <c r="AP82" s="144"/>
      <c r="AQ82" s="144"/>
      <c r="AR82" s="144"/>
      <c r="AS82" s="144"/>
      <c r="AT82" s="144"/>
      <c r="AU82" s="144"/>
      <c r="AV82" s="144"/>
      <c r="AW82" s="144"/>
      <c r="AX82" s="144"/>
      <c r="AY82" s="144"/>
      <c r="AZ82" s="144"/>
      <c r="BA82" s="144"/>
      <c r="BB82" s="144"/>
      <c r="BC82" s="144"/>
      <c r="BD82" s="144"/>
      <c r="BE82" s="677" t="str">
        <f t="shared" si="14"/>
        <v/>
      </c>
      <c r="BF82" s="195"/>
      <c r="BG82" s="678" t="str">
        <f t="shared" si="15"/>
        <v/>
      </c>
      <c r="BH82" s="144"/>
      <c r="BI82" s="144"/>
      <c r="BJ82" s="144"/>
      <c r="BK82" s="144"/>
      <c r="BL82" s="144"/>
      <c r="BM82" s="144"/>
      <c r="BN82" s="144"/>
      <c r="BO82" s="144"/>
      <c r="BP82" s="144"/>
      <c r="BQ82" s="144"/>
      <c r="BR82" s="144"/>
      <c r="BS82" s="144"/>
      <c r="BT82" s="144"/>
      <c r="BU82" s="144"/>
      <c r="BV82" s="144"/>
      <c r="BW82" s="144"/>
      <c r="BX82" s="144"/>
      <c r="BY82" s="144"/>
      <c r="BZ82" s="144"/>
      <c r="CA82" s="144"/>
      <c r="CB82" s="144"/>
      <c r="CC82" s="144"/>
      <c r="CD82" s="144"/>
      <c r="CE82" s="677" t="str">
        <f t="shared" si="16"/>
        <v/>
      </c>
      <c r="CF82" s="195"/>
      <c r="CG82" s="678" t="str">
        <f t="shared" si="17"/>
        <v/>
      </c>
      <c r="CH82" s="144"/>
      <c r="CI82" s="144"/>
      <c r="CJ82" s="144"/>
      <c r="CK82" s="144"/>
      <c r="CL82" s="144"/>
      <c r="CM82" s="144"/>
      <c r="CN82" s="144"/>
      <c r="CO82" s="144"/>
      <c r="CP82" s="144"/>
      <c r="CQ82" s="144"/>
      <c r="CR82" s="144"/>
      <c r="CS82" s="144"/>
      <c r="CT82" s="144"/>
      <c r="CU82" s="144"/>
      <c r="CV82" s="144"/>
      <c r="CW82" s="144"/>
      <c r="CX82" s="144"/>
      <c r="CY82" s="144"/>
      <c r="CZ82" s="144"/>
      <c r="DA82" s="144"/>
      <c r="DB82" s="144"/>
      <c r="DC82" s="144"/>
      <c r="DD82" s="144"/>
      <c r="DE82" s="677" t="str">
        <f t="shared" si="18"/>
        <v/>
      </c>
      <c r="DF82" s="195"/>
      <c r="DG82" s="678" t="str">
        <f t="shared" si="19"/>
        <v/>
      </c>
      <c r="DH82" s="144"/>
      <c r="DI82" s="144"/>
      <c r="DJ82" s="144"/>
      <c r="DK82" s="144"/>
      <c r="DL82" s="144"/>
      <c r="DM82" s="144"/>
      <c r="DN82" s="144"/>
      <c r="DO82" s="144"/>
      <c r="DP82" s="144"/>
      <c r="DQ82" s="144"/>
      <c r="DR82" s="144"/>
      <c r="DS82" s="144"/>
      <c r="DT82" s="144"/>
      <c r="DU82" s="144"/>
      <c r="DV82" s="144"/>
      <c r="DW82" s="144"/>
      <c r="DX82" s="144"/>
      <c r="DY82" s="144"/>
      <c r="DZ82" s="144"/>
      <c r="EA82" s="144"/>
      <c r="EB82" s="144"/>
      <c r="EC82" s="144"/>
      <c r="ED82" s="144"/>
      <c r="EE82" s="677" t="str">
        <f t="shared" si="20"/>
        <v/>
      </c>
      <c r="EF82" s="195"/>
      <c r="EG82" s="678" t="str">
        <f t="shared" si="21"/>
        <v/>
      </c>
      <c r="EH82" s="144"/>
      <c r="EI82" s="144"/>
      <c r="EJ82" s="144"/>
      <c r="EK82" s="144"/>
      <c r="EL82" s="144"/>
      <c r="EM82" s="144"/>
      <c r="EN82" s="144"/>
      <c r="EO82" s="144"/>
      <c r="EP82" s="144"/>
      <c r="EQ82" s="144"/>
      <c r="ER82" s="144"/>
      <c r="ES82" s="144"/>
      <c r="ET82" s="144"/>
      <c r="EU82" s="144"/>
      <c r="EV82" s="144"/>
      <c r="EW82" s="144"/>
      <c r="EX82" s="144"/>
      <c r="EY82" s="144"/>
      <c r="EZ82" s="144"/>
      <c r="FA82" s="144"/>
      <c r="FB82" s="144"/>
      <c r="FC82" s="144"/>
      <c r="FD82" s="144"/>
      <c r="FE82" s="677" t="str">
        <f t="shared" si="22"/>
        <v/>
      </c>
      <c r="FF82" s="195"/>
      <c r="FG82" s="678" t="str">
        <f t="shared" si="23"/>
        <v/>
      </c>
      <c r="FH82" s="144"/>
      <c r="FI82" s="144"/>
      <c r="FJ82" s="144"/>
      <c r="FK82" s="144"/>
      <c r="FL82" s="144"/>
      <c r="FM82" s="144"/>
      <c r="FN82" s="144"/>
      <c r="FO82" s="144"/>
      <c r="FP82" s="144"/>
      <c r="FQ82" s="144"/>
      <c r="FR82" s="144"/>
      <c r="FS82" s="144"/>
      <c r="FT82" s="144"/>
      <c r="FU82" s="144"/>
      <c r="FV82" s="144"/>
      <c r="FW82" s="144"/>
      <c r="FX82" s="144"/>
      <c r="FY82" s="144"/>
      <c r="FZ82" s="144"/>
      <c r="GA82" s="144"/>
      <c r="GB82" s="144"/>
      <c r="GC82" s="144"/>
      <c r="GD82" s="144"/>
      <c r="GE82" s="677" t="str">
        <f t="shared" si="24"/>
        <v/>
      </c>
      <c r="GF82" s="195"/>
      <c r="GG82" s="678" t="str">
        <f t="shared" si="25"/>
        <v/>
      </c>
      <c r="GH82" s="144"/>
      <c r="GI82" s="144"/>
      <c r="GJ82" s="144"/>
      <c r="GK82" s="144"/>
      <c r="GL82" s="144"/>
      <c r="GM82" s="144"/>
      <c r="GN82" s="144"/>
      <c r="GO82" s="144"/>
      <c r="GP82" s="144"/>
      <c r="GQ82" s="144"/>
      <c r="GR82" s="144"/>
      <c r="GS82" s="144"/>
      <c r="GT82" s="144"/>
      <c r="GU82" s="144"/>
      <c r="GV82" s="144"/>
      <c r="GW82" s="144"/>
      <c r="GX82" s="144"/>
      <c r="GY82" s="144"/>
      <c r="GZ82" s="144"/>
      <c r="HA82" s="144"/>
      <c r="HB82" s="144"/>
      <c r="HC82" s="144"/>
      <c r="HD82" s="144"/>
      <c r="HE82" s="677" t="str">
        <f t="shared" si="26"/>
        <v/>
      </c>
      <c r="HF82" s="195"/>
      <c r="HG82" s="678" t="str">
        <f t="shared" si="27"/>
        <v/>
      </c>
      <c r="HH82" s="144"/>
      <c r="HI82" s="144"/>
      <c r="HJ82" s="144"/>
      <c r="HK82" s="144"/>
      <c r="HL82" s="144"/>
      <c r="HM82" s="144"/>
      <c r="HN82" s="144"/>
      <c r="HO82" s="144"/>
      <c r="HP82" s="144"/>
      <c r="HQ82" s="144"/>
      <c r="HR82" s="144"/>
      <c r="HS82" s="144"/>
      <c r="HT82" s="144"/>
      <c r="HU82" s="144"/>
      <c r="HV82" s="144"/>
      <c r="HW82" s="144"/>
      <c r="HX82" s="144"/>
      <c r="HY82" s="144"/>
      <c r="HZ82" s="144"/>
      <c r="IA82" s="144"/>
      <c r="IB82" s="144"/>
      <c r="IC82" s="144"/>
      <c r="ID82" s="144"/>
      <c r="IE82" s="677" t="str">
        <f t="shared" si="28"/>
        <v/>
      </c>
      <c r="IF82" s="195"/>
      <c r="IG82" s="678" t="str">
        <f t="shared" si="29"/>
        <v/>
      </c>
      <c r="IH82" s="144"/>
      <c r="II82" s="144"/>
      <c r="IJ82" s="144"/>
      <c r="IK82" s="144"/>
      <c r="IL82" s="144"/>
      <c r="IM82" s="144"/>
      <c r="IN82" s="144"/>
      <c r="IO82" s="144"/>
      <c r="IP82" s="144"/>
      <c r="IQ82" s="144"/>
      <c r="IR82" s="144"/>
      <c r="IS82" s="144"/>
      <c r="IT82" s="144"/>
      <c r="IU82" s="144"/>
      <c r="IV82" s="144"/>
      <c r="IW82" s="144"/>
      <c r="IX82" s="144"/>
      <c r="IY82" s="144"/>
      <c r="IZ82" s="144"/>
      <c r="JA82" s="144"/>
      <c r="JB82" s="144"/>
      <c r="JC82" s="144"/>
      <c r="JD82" s="144"/>
      <c r="JE82" s="1001" t="str">
        <f t="shared" si="30"/>
        <v/>
      </c>
      <c r="JF82" s="195"/>
      <c r="JG82" s="678" t="str">
        <f t="shared" si="31"/>
        <v/>
      </c>
      <c r="JH82" s="144"/>
      <c r="JI82" s="144"/>
      <c r="JJ82" s="144"/>
      <c r="JK82" s="144"/>
      <c r="JL82" s="144"/>
      <c r="JM82" s="144"/>
      <c r="JN82" s="144"/>
      <c r="JO82" s="144"/>
      <c r="JP82" s="144"/>
      <c r="JQ82" s="144"/>
      <c r="JR82" s="144"/>
      <c r="JS82" s="144"/>
      <c r="JT82" s="144"/>
      <c r="JU82" s="144"/>
      <c r="JV82" s="144"/>
      <c r="JW82" s="144"/>
      <c r="JX82" s="144"/>
      <c r="JY82" s="144"/>
      <c r="JZ82" s="144"/>
      <c r="KA82" s="144"/>
      <c r="KB82" s="144"/>
      <c r="KC82" s="144"/>
      <c r="KD82" s="144"/>
      <c r="KE82" s="1001" t="str">
        <f t="shared" si="32"/>
        <v/>
      </c>
    </row>
    <row r="83" spans="2:291" ht="15" customHeight="1">
      <c r="B83" s="310">
        <v>63</v>
      </c>
      <c r="C83" s="303"/>
      <c r="D83" s="675"/>
      <c r="E83" s="144"/>
      <c r="F83" s="144"/>
      <c r="G83" s="678" t="str">
        <f t="shared" si="11"/>
        <v/>
      </c>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677" t="str">
        <f t="shared" si="12"/>
        <v/>
      </c>
      <c r="AF83" s="195"/>
      <c r="AG83" s="678" t="str">
        <f t="shared" si="13"/>
        <v/>
      </c>
      <c r="AH83" s="144"/>
      <c r="AI83" s="144"/>
      <c r="AJ83" s="144"/>
      <c r="AK83" s="144"/>
      <c r="AL83" s="144"/>
      <c r="AM83" s="144"/>
      <c r="AN83" s="144"/>
      <c r="AO83" s="144"/>
      <c r="AP83" s="144"/>
      <c r="AQ83" s="144"/>
      <c r="AR83" s="144"/>
      <c r="AS83" s="144"/>
      <c r="AT83" s="144"/>
      <c r="AU83" s="144"/>
      <c r="AV83" s="144"/>
      <c r="AW83" s="144"/>
      <c r="AX83" s="144"/>
      <c r="AY83" s="144"/>
      <c r="AZ83" s="144"/>
      <c r="BA83" s="144"/>
      <c r="BB83" s="144"/>
      <c r="BC83" s="144"/>
      <c r="BD83" s="144"/>
      <c r="BE83" s="677" t="str">
        <f t="shared" si="14"/>
        <v/>
      </c>
      <c r="BF83" s="195"/>
      <c r="BG83" s="678" t="str">
        <f t="shared" si="15"/>
        <v/>
      </c>
      <c r="BH83" s="144"/>
      <c r="BI83" s="144"/>
      <c r="BJ83" s="144"/>
      <c r="BK83" s="144"/>
      <c r="BL83" s="144"/>
      <c r="BM83" s="144"/>
      <c r="BN83" s="144"/>
      <c r="BO83" s="144"/>
      <c r="BP83" s="144"/>
      <c r="BQ83" s="144"/>
      <c r="BR83" s="144"/>
      <c r="BS83" s="144"/>
      <c r="BT83" s="144"/>
      <c r="BU83" s="144"/>
      <c r="BV83" s="144"/>
      <c r="BW83" s="144"/>
      <c r="BX83" s="144"/>
      <c r="BY83" s="144"/>
      <c r="BZ83" s="144"/>
      <c r="CA83" s="144"/>
      <c r="CB83" s="144"/>
      <c r="CC83" s="144"/>
      <c r="CD83" s="144"/>
      <c r="CE83" s="677" t="str">
        <f t="shared" si="16"/>
        <v/>
      </c>
      <c r="CF83" s="195"/>
      <c r="CG83" s="678" t="str">
        <f t="shared" si="17"/>
        <v/>
      </c>
      <c r="CH83" s="144"/>
      <c r="CI83" s="144"/>
      <c r="CJ83" s="144"/>
      <c r="CK83" s="144"/>
      <c r="CL83" s="144"/>
      <c r="CM83" s="144"/>
      <c r="CN83" s="144"/>
      <c r="CO83" s="144"/>
      <c r="CP83" s="144"/>
      <c r="CQ83" s="144"/>
      <c r="CR83" s="144"/>
      <c r="CS83" s="144"/>
      <c r="CT83" s="144"/>
      <c r="CU83" s="144"/>
      <c r="CV83" s="144"/>
      <c r="CW83" s="144"/>
      <c r="CX83" s="144"/>
      <c r="CY83" s="144"/>
      <c r="CZ83" s="144"/>
      <c r="DA83" s="144"/>
      <c r="DB83" s="144"/>
      <c r="DC83" s="144"/>
      <c r="DD83" s="144"/>
      <c r="DE83" s="677" t="str">
        <f t="shared" si="18"/>
        <v/>
      </c>
      <c r="DF83" s="195"/>
      <c r="DG83" s="678" t="str">
        <f t="shared" si="19"/>
        <v/>
      </c>
      <c r="DH83" s="144"/>
      <c r="DI83" s="144"/>
      <c r="DJ83" s="144"/>
      <c r="DK83" s="144"/>
      <c r="DL83" s="144"/>
      <c r="DM83" s="144"/>
      <c r="DN83" s="144"/>
      <c r="DO83" s="144"/>
      <c r="DP83" s="144"/>
      <c r="DQ83" s="144"/>
      <c r="DR83" s="144"/>
      <c r="DS83" s="144"/>
      <c r="DT83" s="144"/>
      <c r="DU83" s="144"/>
      <c r="DV83" s="144"/>
      <c r="DW83" s="144"/>
      <c r="DX83" s="144"/>
      <c r="DY83" s="144"/>
      <c r="DZ83" s="144"/>
      <c r="EA83" s="144"/>
      <c r="EB83" s="144"/>
      <c r="EC83" s="144"/>
      <c r="ED83" s="144"/>
      <c r="EE83" s="677" t="str">
        <f t="shared" si="20"/>
        <v/>
      </c>
      <c r="EF83" s="195"/>
      <c r="EG83" s="678" t="str">
        <f t="shared" si="21"/>
        <v/>
      </c>
      <c r="EH83" s="144"/>
      <c r="EI83" s="144"/>
      <c r="EJ83" s="144"/>
      <c r="EK83" s="144"/>
      <c r="EL83" s="144"/>
      <c r="EM83" s="144"/>
      <c r="EN83" s="144"/>
      <c r="EO83" s="144"/>
      <c r="EP83" s="144"/>
      <c r="EQ83" s="144"/>
      <c r="ER83" s="144"/>
      <c r="ES83" s="144"/>
      <c r="ET83" s="144"/>
      <c r="EU83" s="144"/>
      <c r="EV83" s="144"/>
      <c r="EW83" s="144"/>
      <c r="EX83" s="144"/>
      <c r="EY83" s="144"/>
      <c r="EZ83" s="144"/>
      <c r="FA83" s="144"/>
      <c r="FB83" s="144"/>
      <c r="FC83" s="144"/>
      <c r="FD83" s="144"/>
      <c r="FE83" s="677" t="str">
        <f t="shared" si="22"/>
        <v/>
      </c>
      <c r="FF83" s="195"/>
      <c r="FG83" s="678" t="str">
        <f t="shared" si="23"/>
        <v/>
      </c>
      <c r="FH83" s="144"/>
      <c r="FI83" s="144"/>
      <c r="FJ83" s="144"/>
      <c r="FK83" s="144"/>
      <c r="FL83" s="144"/>
      <c r="FM83" s="144"/>
      <c r="FN83" s="144"/>
      <c r="FO83" s="144"/>
      <c r="FP83" s="144"/>
      <c r="FQ83" s="144"/>
      <c r="FR83" s="144"/>
      <c r="FS83" s="144"/>
      <c r="FT83" s="144"/>
      <c r="FU83" s="144"/>
      <c r="FV83" s="144"/>
      <c r="FW83" s="144"/>
      <c r="FX83" s="144"/>
      <c r="FY83" s="144"/>
      <c r="FZ83" s="144"/>
      <c r="GA83" s="144"/>
      <c r="GB83" s="144"/>
      <c r="GC83" s="144"/>
      <c r="GD83" s="144"/>
      <c r="GE83" s="677" t="str">
        <f t="shared" si="24"/>
        <v/>
      </c>
      <c r="GF83" s="195"/>
      <c r="GG83" s="678" t="str">
        <f t="shared" si="25"/>
        <v/>
      </c>
      <c r="GH83" s="144"/>
      <c r="GI83" s="144"/>
      <c r="GJ83" s="144"/>
      <c r="GK83" s="144"/>
      <c r="GL83" s="144"/>
      <c r="GM83" s="144"/>
      <c r="GN83" s="144"/>
      <c r="GO83" s="144"/>
      <c r="GP83" s="144"/>
      <c r="GQ83" s="144"/>
      <c r="GR83" s="144"/>
      <c r="GS83" s="144"/>
      <c r="GT83" s="144"/>
      <c r="GU83" s="144"/>
      <c r="GV83" s="144"/>
      <c r="GW83" s="144"/>
      <c r="GX83" s="144"/>
      <c r="GY83" s="144"/>
      <c r="GZ83" s="144"/>
      <c r="HA83" s="144"/>
      <c r="HB83" s="144"/>
      <c r="HC83" s="144"/>
      <c r="HD83" s="144"/>
      <c r="HE83" s="677" t="str">
        <f t="shared" si="26"/>
        <v/>
      </c>
      <c r="HF83" s="195"/>
      <c r="HG83" s="678" t="str">
        <f t="shared" si="27"/>
        <v/>
      </c>
      <c r="HH83" s="144"/>
      <c r="HI83" s="144"/>
      <c r="HJ83" s="144"/>
      <c r="HK83" s="144"/>
      <c r="HL83" s="144"/>
      <c r="HM83" s="144"/>
      <c r="HN83" s="144"/>
      <c r="HO83" s="144"/>
      <c r="HP83" s="144"/>
      <c r="HQ83" s="144"/>
      <c r="HR83" s="144"/>
      <c r="HS83" s="144"/>
      <c r="HT83" s="144"/>
      <c r="HU83" s="144"/>
      <c r="HV83" s="144"/>
      <c r="HW83" s="144"/>
      <c r="HX83" s="144"/>
      <c r="HY83" s="144"/>
      <c r="HZ83" s="144"/>
      <c r="IA83" s="144"/>
      <c r="IB83" s="144"/>
      <c r="IC83" s="144"/>
      <c r="ID83" s="144"/>
      <c r="IE83" s="677" t="str">
        <f t="shared" si="28"/>
        <v/>
      </c>
      <c r="IF83" s="195"/>
      <c r="IG83" s="678" t="str">
        <f t="shared" si="29"/>
        <v/>
      </c>
      <c r="IH83" s="144"/>
      <c r="II83" s="144"/>
      <c r="IJ83" s="144"/>
      <c r="IK83" s="144"/>
      <c r="IL83" s="144"/>
      <c r="IM83" s="144"/>
      <c r="IN83" s="144"/>
      <c r="IO83" s="144"/>
      <c r="IP83" s="144"/>
      <c r="IQ83" s="144"/>
      <c r="IR83" s="144"/>
      <c r="IS83" s="144"/>
      <c r="IT83" s="144"/>
      <c r="IU83" s="144"/>
      <c r="IV83" s="144"/>
      <c r="IW83" s="144"/>
      <c r="IX83" s="144"/>
      <c r="IY83" s="144"/>
      <c r="IZ83" s="144"/>
      <c r="JA83" s="144"/>
      <c r="JB83" s="144"/>
      <c r="JC83" s="144"/>
      <c r="JD83" s="144"/>
      <c r="JE83" s="1001" t="str">
        <f t="shared" si="30"/>
        <v/>
      </c>
      <c r="JF83" s="195"/>
      <c r="JG83" s="678" t="str">
        <f t="shared" si="31"/>
        <v/>
      </c>
      <c r="JH83" s="144"/>
      <c r="JI83" s="144"/>
      <c r="JJ83" s="144"/>
      <c r="JK83" s="144"/>
      <c r="JL83" s="144"/>
      <c r="JM83" s="144"/>
      <c r="JN83" s="144"/>
      <c r="JO83" s="144"/>
      <c r="JP83" s="144"/>
      <c r="JQ83" s="144"/>
      <c r="JR83" s="144"/>
      <c r="JS83" s="144"/>
      <c r="JT83" s="144"/>
      <c r="JU83" s="144"/>
      <c r="JV83" s="144"/>
      <c r="JW83" s="144"/>
      <c r="JX83" s="144"/>
      <c r="JY83" s="144"/>
      <c r="JZ83" s="144"/>
      <c r="KA83" s="144"/>
      <c r="KB83" s="144"/>
      <c r="KC83" s="144"/>
      <c r="KD83" s="144"/>
      <c r="KE83" s="1001" t="str">
        <f t="shared" si="32"/>
        <v/>
      </c>
    </row>
    <row r="84" spans="2:291" ht="15" customHeight="1">
      <c r="B84" s="310">
        <v>64</v>
      </c>
      <c r="C84" s="303"/>
      <c r="D84" s="675"/>
      <c r="E84" s="144"/>
      <c r="F84" s="144"/>
      <c r="G84" s="678" t="str">
        <f t="shared" si="11"/>
        <v/>
      </c>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677" t="str">
        <f t="shared" si="12"/>
        <v/>
      </c>
      <c r="AF84" s="195"/>
      <c r="AG84" s="678" t="str">
        <f t="shared" si="13"/>
        <v/>
      </c>
      <c r="AH84" s="144"/>
      <c r="AI84" s="144"/>
      <c r="AJ84" s="144"/>
      <c r="AK84" s="144"/>
      <c r="AL84" s="144"/>
      <c r="AM84" s="144"/>
      <c r="AN84" s="144"/>
      <c r="AO84" s="144"/>
      <c r="AP84" s="144"/>
      <c r="AQ84" s="144"/>
      <c r="AR84" s="144"/>
      <c r="AS84" s="144"/>
      <c r="AT84" s="144"/>
      <c r="AU84" s="144"/>
      <c r="AV84" s="144"/>
      <c r="AW84" s="144"/>
      <c r="AX84" s="144"/>
      <c r="AY84" s="144"/>
      <c r="AZ84" s="144"/>
      <c r="BA84" s="144"/>
      <c r="BB84" s="144"/>
      <c r="BC84" s="144"/>
      <c r="BD84" s="144"/>
      <c r="BE84" s="677" t="str">
        <f t="shared" si="14"/>
        <v/>
      </c>
      <c r="BF84" s="195"/>
      <c r="BG84" s="678" t="str">
        <f t="shared" si="15"/>
        <v/>
      </c>
      <c r="BH84" s="144"/>
      <c r="BI84" s="144"/>
      <c r="BJ84" s="144"/>
      <c r="BK84" s="144"/>
      <c r="BL84" s="144"/>
      <c r="BM84" s="144"/>
      <c r="BN84" s="144"/>
      <c r="BO84" s="144"/>
      <c r="BP84" s="144"/>
      <c r="BQ84" s="144"/>
      <c r="BR84" s="144"/>
      <c r="BS84" s="144"/>
      <c r="BT84" s="144"/>
      <c r="BU84" s="144"/>
      <c r="BV84" s="144"/>
      <c r="BW84" s="144"/>
      <c r="BX84" s="144"/>
      <c r="BY84" s="144"/>
      <c r="BZ84" s="144"/>
      <c r="CA84" s="144"/>
      <c r="CB84" s="144"/>
      <c r="CC84" s="144"/>
      <c r="CD84" s="144"/>
      <c r="CE84" s="677" t="str">
        <f t="shared" si="16"/>
        <v/>
      </c>
      <c r="CF84" s="195"/>
      <c r="CG84" s="678" t="str">
        <f t="shared" si="17"/>
        <v/>
      </c>
      <c r="CH84" s="144"/>
      <c r="CI84" s="144"/>
      <c r="CJ84" s="144"/>
      <c r="CK84" s="144"/>
      <c r="CL84" s="144"/>
      <c r="CM84" s="144"/>
      <c r="CN84" s="144"/>
      <c r="CO84" s="144"/>
      <c r="CP84" s="144"/>
      <c r="CQ84" s="144"/>
      <c r="CR84" s="144"/>
      <c r="CS84" s="144"/>
      <c r="CT84" s="144"/>
      <c r="CU84" s="144"/>
      <c r="CV84" s="144"/>
      <c r="CW84" s="144"/>
      <c r="CX84" s="144"/>
      <c r="CY84" s="144"/>
      <c r="CZ84" s="144"/>
      <c r="DA84" s="144"/>
      <c r="DB84" s="144"/>
      <c r="DC84" s="144"/>
      <c r="DD84" s="144"/>
      <c r="DE84" s="677" t="str">
        <f t="shared" si="18"/>
        <v/>
      </c>
      <c r="DF84" s="195"/>
      <c r="DG84" s="678" t="str">
        <f t="shared" si="19"/>
        <v/>
      </c>
      <c r="DH84" s="144"/>
      <c r="DI84" s="144"/>
      <c r="DJ84" s="144"/>
      <c r="DK84" s="144"/>
      <c r="DL84" s="144"/>
      <c r="DM84" s="144"/>
      <c r="DN84" s="144"/>
      <c r="DO84" s="144"/>
      <c r="DP84" s="144"/>
      <c r="DQ84" s="144"/>
      <c r="DR84" s="144"/>
      <c r="DS84" s="144"/>
      <c r="DT84" s="144"/>
      <c r="DU84" s="144"/>
      <c r="DV84" s="144"/>
      <c r="DW84" s="144"/>
      <c r="DX84" s="144"/>
      <c r="DY84" s="144"/>
      <c r="DZ84" s="144"/>
      <c r="EA84" s="144"/>
      <c r="EB84" s="144"/>
      <c r="EC84" s="144"/>
      <c r="ED84" s="144"/>
      <c r="EE84" s="677" t="str">
        <f t="shared" si="20"/>
        <v/>
      </c>
      <c r="EF84" s="195"/>
      <c r="EG84" s="678" t="str">
        <f t="shared" si="21"/>
        <v/>
      </c>
      <c r="EH84" s="144"/>
      <c r="EI84" s="144"/>
      <c r="EJ84" s="144"/>
      <c r="EK84" s="144"/>
      <c r="EL84" s="144"/>
      <c r="EM84" s="144"/>
      <c r="EN84" s="144"/>
      <c r="EO84" s="144"/>
      <c r="EP84" s="144"/>
      <c r="EQ84" s="144"/>
      <c r="ER84" s="144"/>
      <c r="ES84" s="144"/>
      <c r="ET84" s="144"/>
      <c r="EU84" s="144"/>
      <c r="EV84" s="144"/>
      <c r="EW84" s="144"/>
      <c r="EX84" s="144"/>
      <c r="EY84" s="144"/>
      <c r="EZ84" s="144"/>
      <c r="FA84" s="144"/>
      <c r="FB84" s="144"/>
      <c r="FC84" s="144"/>
      <c r="FD84" s="144"/>
      <c r="FE84" s="677" t="str">
        <f t="shared" si="22"/>
        <v/>
      </c>
      <c r="FF84" s="195"/>
      <c r="FG84" s="678" t="str">
        <f t="shared" si="23"/>
        <v/>
      </c>
      <c r="FH84" s="144"/>
      <c r="FI84" s="144"/>
      <c r="FJ84" s="144"/>
      <c r="FK84" s="144"/>
      <c r="FL84" s="144"/>
      <c r="FM84" s="144"/>
      <c r="FN84" s="144"/>
      <c r="FO84" s="144"/>
      <c r="FP84" s="144"/>
      <c r="FQ84" s="144"/>
      <c r="FR84" s="144"/>
      <c r="FS84" s="144"/>
      <c r="FT84" s="144"/>
      <c r="FU84" s="144"/>
      <c r="FV84" s="144"/>
      <c r="FW84" s="144"/>
      <c r="FX84" s="144"/>
      <c r="FY84" s="144"/>
      <c r="FZ84" s="144"/>
      <c r="GA84" s="144"/>
      <c r="GB84" s="144"/>
      <c r="GC84" s="144"/>
      <c r="GD84" s="144"/>
      <c r="GE84" s="677" t="str">
        <f t="shared" si="24"/>
        <v/>
      </c>
      <c r="GF84" s="195"/>
      <c r="GG84" s="678" t="str">
        <f t="shared" si="25"/>
        <v/>
      </c>
      <c r="GH84" s="144"/>
      <c r="GI84" s="144"/>
      <c r="GJ84" s="144"/>
      <c r="GK84" s="144"/>
      <c r="GL84" s="144"/>
      <c r="GM84" s="144"/>
      <c r="GN84" s="144"/>
      <c r="GO84" s="144"/>
      <c r="GP84" s="144"/>
      <c r="GQ84" s="144"/>
      <c r="GR84" s="144"/>
      <c r="GS84" s="144"/>
      <c r="GT84" s="144"/>
      <c r="GU84" s="144"/>
      <c r="GV84" s="144"/>
      <c r="GW84" s="144"/>
      <c r="GX84" s="144"/>
      <c r="GY84" s="144"/>
      <c r="GZ84" s="144"/>
      <c r="HA84" s="144"/>
      <c r="HB84" s="144"/>
      <c r="HC84" s="144"/>
      <c r="HD84" s="144"/>
      <c r="HE84" s="677" t="str">
        <f t="shared" si="26"/>
        <v/>
      </c>
      <c r="HF84" s="195"/>
      <c r="HG84" s="678" t="str">
        <f t="shared" si="27"/>
        <v/>
      </c>
      <c r="HH84" s="144"/>
      <c r="HI84" s="144"/>
      <c r="HJ84" s="144"/>
      <c r="HK84" s="144"/>
      <c r="HL84" s="144"/>
      <c r="HM84" s="144"/>
      <c r="HN84" s="144"/>
      <c r="HO84" s="144"/>
      <c r="HP84" s="144"/>
      <c r="HQ84" s="144"/>
      <c r="HR84" s="144"/>
      <c r="HS84" s="144"/>
      <c r="HT84" s="144"/>
      <c r="HU84" s="144"/>
      <c r="HV84" s="144"/>
      <c r="HW84" s="144"/>
      <c r="HX84" s="144"/>
      <c r="HY84" s="144"/>
      <c r="HZ84" s="144"/>
      <c r="IA84" s="144"/>
      <c r="IB84" s="144"/>
      <c r="IC84" s="144"/>
      <c r="ID84" s="144"/>
      <c r="IE84" s="677" t="str">
        <f t="shared" si="28"/>
        <v/>
      </c>
      <c r="IF84" s="195"/>
      <c r="IG84" s="678" t="str">
        <f t="shared" si="29"/>
        <v/>
      </c>
      <c r="IH84" s="144"/>
      <c r="II84" s="144"/>
      <c r="IJ84" s="144"/>
      <c r="IK84" s="144"/>
      <c r="IL84" s="144"/>
      <c r="IM84" s="144"/>
      <c r="IN84" s="144"/>
      <c r="IO84" s="144"/>
      <c r="IP84" s="144"/>
      <c r="IQ84" s="144"/>
      <c r="IR84" s="144"/>
      <c r="IS84" s="144"/>
      <c r="IT84" s="144"/>
      <c r="IU84" s="144"/>
      <c r="IV84" s="144"/>
      <c r="IW84" s="144"/>
      <c r="IX84" s="144"/>
      <c r="IY84" s="144"/>
      <c r="IZ84" s="144"/>
      <c r="JA84" s="144"/>
      <c r="JB84" s="144"/>
      <c r="JC84" s="144"/>
      <c r="JD84" s="144"/>
      <c r="JE84" s="1001" t="str">
        <f t="shared" si="30"/>
        <v/>
      </c>
      <c r="JF84" s="195"/>
      <c r="JG84" s="678" t="str">
        <f t="shared" si="31"/>
        <v/>
      </c>
      <c r="JH84" s="144"/>
      <c r="JI84" s="144"/>
      <c r="JJ84" s="144"/>
      <c r="JK84" s="144"/>
      <c r="JL84" s="144"/>
      <c r="JM84" s="144"/>
      <c r="JN84" s="144"/>
      <c r="JO84" s="144"/>
      <c r="JP84" s="144"/>
      <c r="JQ84" s="144"/>
      <c r="JR84" s="144"/>
      <c r="JS84" s="144"/>
      <c r="JT84" s="144"/>
      <c r="JU84" s="144"/>
      <c r="JV84" s="144"/>
      <c r="JW84" s="144"/>
      <c r="JX84" s="144"/>
      <c r="JY84" s="144"/>
      <c r="JZ84" s="144"/>
      <c r="KA84" s="144"/>
      <c r="KB84" s="144"/>
      <c r="KC84" s="144"/>
      <c r="KD84" s="144"/>
      <c r="KE84" s="1001" t="str">
        <f t="shared" si="32"/>
        <v/>
      </c>
    </row>
    <row r="85" spans="2:291" ht="15" customHeight="1">
      <c r="B85" s="310">
        <v>65</v>
      </c>
      <c r="C85" s="303"/>
      <c r="D85" s="675"/>
      <c r="E85" s="144"/>
      <c r="F85" s="144"/>
      <c r="G85" s="678" t="str">
        <f t="shared" si="11"/>
        <v/>
      </c>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677" t="str">
        <f t="shared" si="12"/>
        <v/>
      </c>
      <c r="AF85" s="195"/>
      <c r="AG85" s="678" t="str">
        <f t="shared" si="13"/>
        <v/>
      </c>
      <c r="AH85" s="144"/>
      <c r="AI85" s="144"/>
      <c r="AJ85" s="144"/>
      <c r="AK85" s="144"/>
      <c r="AL85" s="144"/>
      <c r="AM85" s="144"/>
      <c r="AN85" s="144"/>
      <c r="AO85" s="144"/>
      <c r="AP85" s="144"/>
      <c r="AQ85" s="144"/>
      <c r="AR85" s="144"/>
      <c r="AS85" s="144"/>
      <c r="AT85" s="144"/>
      <c r="AU85" s="144"/>
      <c r="AV85" s="144"/>
      <c r="AW85" s="144"/>
      <c r="AX85" s="144"/>
      <c r="AY85" s="144"/>
      <c r="AZ85" s="144"/>
      <c r="BA85" s="144"/>
      <c r="BB85" s="144"/>
      <c r="BC85" s="144"/>
      <c r="BD85" s="144"/>
      <c r="BE85" s="677" t="str">
        <f t="shared" si="14"/>
        <v/>
      </c>
      <c r="BF85" s="195"/>
      <c r="BG85" s="678" t="str">
        <f t="shared" si="15"/>
        <v/>
      </c>
      <c r="BH85" s="144"/>
      <c r="BI85" s="144"/>
      <c r="BJ85" s="144"/>
      <c r="BK85" s="144"/>
      <c r="BL85" s="144"/>
      <c r="BM85" s="144"/>
      <c r="BN85" s="144"/>
      <c r="BO85" s="144"/>
      <c r="BP85" s="144"/>
      <c r="BQ85" s="144"/>
      <c r="BR85" s="144"/>
      <c r="BS85" s="144"/>
      <c r="BT85" s="144"/>
      <c r="BU85" s="144"/>
      <c r="BV85" s="144"/>
      <c r="BW85" s="144"/>
      <c r="BX85" s="144"/>
      <c r="BY85" s="144"/>
      <c r="BZ85" s="144"/>
      <c r="CA85" s="144"/>
      <c r="CB85" s="144"/>
      <c r="CC85" s="144"/>
      <c r="CD85" s="144"/>
      <c r="CE85" s="677" t="str">
        <f t="shared" si="16"/>
        <v/>
      </c>
      <c r="CF85" s="195"/>
      <c r="CG85" s="678" t="str">
        <f t="shared" si="17"/>
        <v/>
      </c>
      <c r="CH85" s="144"/>
      <c r="CI85" s="144"/>
      <c r="CJ85" s="144"/>
      <c r="CK85" s="144"/>
      <c r="CL85" s="144"/>
      <c r="CM85" s="144"/>
      <c r="CN85" s="144"/>
      <c r="CO85" s="144"/>
      <c r="CP85" s="144"/>
      <c r="CQ85" s="144"/>
      <c r="CR85" s="144"/>
      <c r="CS85" s="144"/>
      <c r="CT85" s="144"/>
      <c r="CU85" s="144"/>
      <c r="CV85" s="144"/>
      <c r="CW85" s="144"/>
      <c r="CX85" s="144"/>
      <c r="CY85" s="144"/>
      <c r="CZ85" s="144"/>
      <c r="DA85" s="144"/>
      <c r="DB85" s="144"/>
      <c r="DC85" s="144"/>
      <c r="DD85" s="144"/>
      <c r="DE85" s="677" t="str">
        <f t="shared" si="18"/>
        <v/>
      </c>
      <c r="DF85" s="195"/>
      <c r="DG85" s="678" t="str">
        <f t="shared" si="19"/>
        <v/>
      </c>
      <c r="DH85" s="144"/>
      <c r="DI85" s="144"/>
      <c r="DJ85" s="144"/>
      <c r="DK85" s="144"/>
      <c r="DL85" s="144"/>
      <c r="DM85" s="144"/>
      <c r="DN85" s="144"/>
      <c r="DO85" s="144"/>
      <c r="DP85" s="144"/>
      <c r="DQ85" s="144"/>
      <c r="DR85" s="144"/>
      <c r="DS85" s="144"/>
      <c r="DT85" s="144"/>
      <c r="DU85" s="144"/>
      <c r="DV85" s="144"/>
      <c r="DW85" s="144"/>
      <c r="DX85" s="144"/>
      <c r="DY85" s="144"/>
      <c r="DZ85" s="144"/>
      <c r="EA85" s="144"/>
      <c r="EB85" s="144"/>
      <c r="EC85" s="144"/>
      <c r="ED85" s="144"/>
      <c r="EE85" s="677" t="str">
        <f t="shared" si="20"/>
        <v/>
      </c>
      <c r="EF85" s="195"/>
      <c r="EG85" s="678" t="str">
        <f t="shared" si="21"/>
        <v/>
      </c>
      <c r="EH85" s="144"/>
      <c r="EI85" s="144"/>
      <c r="EJ85" s="144"/>
      <c r="EK85" s="144"/>
      <c r="EL85" s="144"/>
      <c r="EM85" s="144"/>
      <c r="EN85" s="144"/>
      <c r="EO85" s="144"/>
      <c r="EP85" s="144"/>
      <c r="EQ85" s="144"/>
      <c r="ER85" s="144"/>
      <c r="ES85" s="144"/>
      <c r="ET85" s="144"/>
      <c r="EU85" s="144"/>
      <c r="EV85" s="144"/>
      <c r="EW85" s="144"/>
      <c r="EX85" s="144"/>
      <c r="EY85" s="144"/>
      <c r="EZ85" s="144"/>
      <c r="FA85" s="144"/>
      <c r="FB85" s="144"/>
      <c r="FC85" s="144"/>
      <c r="FD85" s="144"/>
      <c r="FE85" s="677" t="str">
        <f t="shared" si="22"/>
        <v/>
      </c>
      <c r="FF85" s="195"/>
      <c r="FG85" s="678" t="str">
        <f t="shared" si="23"/>
        <v/>
      </c>
      <c r="FH85" s="144"/>
      <c r="FI85" s="144"/>
      <c r="FJ85" s="144"/>
      <c r="FK85" s="144"/>
      <c r="FL85" s="144"/>
      <c r="FM85" s="144"/>
      <c r="FN85" s="144"/>
      <c r="FO85" s="144"/>
      <c r="FP85" s="144"/>
      <c r="FQ85" s="144"/>
      <c r="FR85" s="144"/>
      <c r="FS85" s="144"/>
      <c r="FT85" s="144"/>
      <c r="FU85" s="144"/>
      <c r="FV85" s="144"/>
      <c r="FW85" s="144"/>
      <c r="FX85" s="144"/>
      <c r="FY85" s="144"/>
      <c r="FZ85" s="144"/>
      <c r="GA85" s="144"/>
      <c r="GB85" s="144"/>
      <c r="GC85" s="144"/>
      <c r="GD85" s="144"/>
      <c r="GE85" s="677" t="str">
        <f t="shared" si="24"/>
        <v/>
      </c>
      <c r="GF85" s="195"/>
      <c r="GG85" s="678" t="str">
        <f t="shared" si="25"/>
        <v/>
      </c>
      <c r="GH85" s="144"/>
      <c r="GI85" s="144"/>
      <c r="GJ85" s="144"/>
      <c r="GK85" s="144"/>
      <c r="GL85" s="144"/>
      <c r="GM85" s="144"/>
      <c r="GN85" s="144"/>
      <c r="GO85" s="144"/>
      <c r="GP85" s="144"/>
      <c r="GQ85" s="144"/>
      <c r="GR85" s="144"/>
      <c r="GS85" s="144"/>
      <c r="GT85" s="144"/>
      <c r="GU85" s="144"/>
      <c r="GV85" s="144"/>
      <c r="GW85" s="144"/>
      <c r="GX85" s="144"/>
      <c r="GY85" s="144"/>
      <c r="GZ85" s="144"/>
      <c r="HA85" s="144"/>
      <c r="HB85" s="144"/>
      <c r="HC85" s="144"/>
      <c r="HD85" s="144"/>
      <c r="HE85" s="677" t="str">
        <f t="shared" si="26"/>
        <v/>
      </c>
      <c r="HF85" s="195"/>
      <c r="HG85" s="678" t="str">
        <f t="shared" si="27"/>
        <v/>
      </c>
      <c r="HH85" s="144"/>
      <c r="HI85" s="144"/>
      <c r="HJ85" s="144"/>
      <c r="HK85" s="144"/>
      <c r="HL85" s="144"/>
      <c r="HM85" s="144"/>
      <c r="HN85" s="144"/>
      <c r="HO85" s="144"/>
      <c r="HP85" s="144"/>
      <c r="HQ85" s="144"/>
      <c r="HR85" s="144"/>
      <c r="HS85" s="144"/>
      <c r="HT85" s="144"/>
      <c r="HU85" s="144"/>
      <c r="HV85" s="144"/>
      <c r="HW85" s="144"/>
      <c r="HX85" s="144"/>
      <c r="HY85" s="144"/>
      <c r="HZ85" s="144"/>
      <c r="IA85" s="144"/>
      <c r="IB85" s="144"/>
      <c r="IC85" s="144"/>
      <c r="ID85" s="144"/>
      <c r="IE85" s="677" t="str">
        <f t="shared" si="28"/>
        <v/>
      </c>
      <c r="IF85" s="195"/>
      <c r="IG85" s="678" t="str">
        <f t="shared" si="29"/>
        <v/>
      </c>
      <c r="IH85" s="144"/>
      <c r="II85" s="144"/>
      <c r="IJ85" s="144"/>
      <c r="IK85" s="144"/>
      <c r="IL85" s="144"/>
      <c r="IM85" s="144"/>
      <c r="IN85" s="144"/>
      <c r="IO85" s="144"/>
      <c r="IP85" s="144"/>
      <c r="IQ85" s="144"/>
      <c r="IR85" s="144"/>
      <c r="IS85" s="144"/>
      <c r="IT85" s="144"/>
      <c r="IU85" s="144"/>
      <c r="IV85" s="144"/>
      <c r="IW85" s="144"/>
      <c r="IX85" s="144"/>
      <c r="IY85" s="144"/>
      <c r="IZ85" s="144"/>
      <c r="JA85" s="144"/>
      <c r="JB85" s="144"/>
      <c r="JC85" s="144"/>
      <c r="JD85" s="144"/>
      <c r="JE85" s="1001" t="str">
        <f t="shared" si="30"/>
        <v/>
      </c>
      <c r="JF85" s="195"/>
      <c r="JG85" s="678" t="str">
        <f t="shared" si="31"/>
        <v/>
      </c>
      <c r="JH85" s="144"/>
      <c r="JI85" s="144"/>
      <c r="JJ85" s="144"/>
      <c r="JK85" s="144"/>
      <c r="JL85" s="144"/>
      <c r="JM85" s="144"/>
      <c r="JN85" s="144"/>
      <c r="JO85" s="144"/>
      <c r="JP85" s="144"/>
      <c r="JQ85" s="144"/>
      <c r="JR85" s="144"/>
      <c r="JS85" s="144"/>
      <c r="JT85" s="144"/>
      <c r="JU85" s="144"/>
      <c r="JV85" s="144"/>
      <c r="JW85" s="144"/>
      <c r="JX85" s="144"/>
      <c r="JY85" s="144"/>
      <c r="JZ85" s="144"/>
      <c r="KA85" s="144"/>
      <c r="KB85" s="144"/>
      <c r="KC85" s="144"/>
      <c r="KD85" s="144"/>
      <c r="KE85" s="1001" t="str">
        <f t="shared" si="32"/>
        <v/>
      </c>
    </row>
    <row r="86" spans="2:291" ht="15" customHeight="1">
      <c r="B86" s="310">
        <v>66</v>
      </c>
      <c r="C86" s="303"/>
      <c r="D86" s="675"/>
      <c r="E86" s="144"/>
      <c r="F86" s="144"/>
      <c r="G86" s="678" t="str">
        <f t="shared" ref="G86:G149" si="33">IF($C86="","",L$9)</f>
        <v/>
      </c>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677" t="str">
        <f t="shared" ref="AE86:AE149" si="34">IF($C86="","",SUM(H86:AD86))</f>
        <v/>
      </c>
      <c r="AF86" s="195"/>
      <c r="AG86" s="678" t="str">
        <f t="shared" ref="AG86:AG149" si="35">IF($C86="","",AL$9)</f>
        <v/>
      </c>
      <c r="AH86" s="144"/>
      <c r="AI86" s="144"/>
      <c r="AJ86" s="144"/>
      <c r="AK86" s="144"/>
      <c r="AL86" s="144"/>
      <c r="AM86" s="144"/>
      <c r="AN86" s="144"/>
      <c r="AO86" s="144"/>
      <c r="AP86" s="144"/>
      <c r="AQ86" s="144"/>
      <c r="AR86" s="144"/>
      <c r="AS86" s="144"/>
      <c r="AT86" s="144"/>
      <c r="AU86" s="144"/>
      <c r="AV86" s="144"/>
      <c r="AW86" s="144"/>
      <c r="AX86" s="144"/>
      <c r="AY86" s="144"/>
      <c r="AZ86" s="144"/>
      <c r="BA86" s="144"/>
      <c r="BB86" s="144"/>
      <c r="BC86" s="144"/>
      <c r="BD86" s="144"/>
      <c r="BE86" s="677" t="str">
        <f t="shared" ref="BE86:BE149" si="36">IF($C86="","",SUM(AH86:BD86))</f>
        <v/>
      </c>
      <c r="BF86" s="195"/>
      <c r="BG86" s="678" t="str">
        <f t="shared" ref="BG86:BG149" si="37">IF($C86="","",BL$9)</f>
        <v/>
      </c>
      <c r="BH86" s="144"/>
      <c r="BI86" s="144"/>
      <c r="BJ86" s="144"/>
      <c r="BK86" s="144"/>
      <c r="BL86" s="144"/>
      <c r="BM86" s="144"/>
      <c r="BN86" s="144"/>
      <c r="BO86" s="144"/>
      <c r="BP86" s="144"/>
      <c r="BQ86" s="144"/>
      <c r="BR86" s="144"/>
      <c r="BS86" s="144"/>
      <c r="BT86" s="144"/>
      <c r="BU86" s="144"/>
      <c r="BV86" s="144"/>
      <c r="BW86" s="144"/>
      <c r="BX86" s="144"/>
      <c r="BY86" s="144"/>
      <c r="BZ86" s="144"/>
      <c r="CA86" s="144"/>
      <c r="CB86" s="144"/>
      <c r="CC86" s="144"/>
      <c r="CD86" s="144"/>
      <c r="CE86" s="677" t="str">
        <f t="shared" ref="CE86:CE149" si="38">IF($C86="","",SUM(BH86:CD86))</f>
        <v/>
      </c>
      <c r="CF86" s="195"/>
      <c r="CG86" s="678" t="str">
        <f t="shared" ref="CG86:CG149" si="39">IF($C86="","",CL$9)</f>
        <v/>
      </c>
      <c r="CH86" s="144"/>
      <c r="CI86" s="144"/>
      <c r="CJ86" s="144"/>
      <c r="CK86" s="144"/>
      <c r="CL86" s="144"/>
      <c r="CM86" s="144"/>
      <c r="CN86" s="144"/>
      <c r="CO86" s="144"/>
      <c r="CP86" s="144"/>
      <c r="CQ86" s="144"/>
      <c r="CR86" s="144"/>
      <c r="CS86" s="144"/>
      <c r="CT86" s="144"/>
      <c r="CU86" s="144"/>
      <c r="CV86" s="144"/>
      <c r="CW86" s="144"/>
      <c r="CX86" s="144"/>
      <c r="CY86" s="144"/>
      <c r="CZ86" s="144"/>
      <c r="DA86" s="144"/>
      <c r="DB86" s="144"/>
      <c r="DC86" s="144"/>
      <c r="DD86" s="144"/>
      <c r="DE86" s="677" t="str">
        <f t="shared" ref="DE86:DE149" si="40">IF($C86="","",SUM(CH86:DD86))</f>
        <v/>
      </c>
      <c r="DF86" s="195"/>
      <c r="DG86" s="678" t="str">
        <f t="shared" ref="DG86:DG149" si="41">IF($C86="","",DL$9)</f>
        <v/>
      </c>
      <c r="DH86" s="144"/>
      <c r="DI86" s="144"/>
      <c r="DJ86" s="144"/>
      <c r="DK86" s="144"/>
      <c r="DL86" s="144"/>
      <c r="DM86" s="144"/>
      <c r="DN86" s="144"/>
      <c r="DO86" s="144"/>
      <c r="DP86" s="144"/>
      <c r="DQ86" s="144"/>
      <c r="DR86" s="144"/>
      <c r="DS86" s="144"/>
      <c r="DT86" s="144"/>
      <c r="DU86" s="144"/>
      <c r="DV86" s="144"/>
      <c r="DW86" s="144"/>
      <c r="DX86" s="144"/>
      <c r="DY86" s="144"/>
      <c r="DZ86" s="144"/>
      <c r="EA86" s="144"/>
      <c r="EB86" s="144"/>
      <c r="EC86" s="144"/>
      <c r="ED86" s="144"/>
      <c r="EE86" s="677" t="str">
        <f t="shared" ref="EE86:EE149" si="42">IF($C86="","",SUM(DH86:ED86))</f>
        <v/>
      </c>
      <c r="EF86" s="195"/>
      <c r="EG86" s="678" t="str">
        <f t="shared" ref="EG86:EG149" si="43">IF($C86="","",EL$9)</f>
        <v/>
      </c>
      <c r="EH86" s="144"/>
      <c r="EI86" s="144"/>
      <c r="EJ86" s="144"/>
      <c r="EK86" s="144"/>
      <c r="EL86" s="144"/>
      <c r="EM86" s="144"/>
      <c r="EN86" s="144"/>
      <c r="EO86" s="144"/>
      <c r="EP86" s="144"/>
      <c r="EQ86" s="144"/>
      <c r="ER86" s="144"/>
      <c r="ES86" s="144"/>
      <c r="ET86" s="144"/>
      <c r="EU86" s="144"/>
      <c r="EV86" s="144"/>
      <c r="EW86" s="144"/>
      <c r="EX86" s="144"/>
      <c r="EY86" s="144"/>
      <c r="EZ86" s="144"/>
      <c r="FA86" s="144"/>
      <c r="FB86" s="144"/>
      <c r="FC86" s="144"/>
      <c r="FD86" s="144"/>
      <c r="FE86" s="677" t="str">
        <f t="shared" ref="FE86:FE149" si="44">IF($C86="","",SUM(EH86:FD86))</f>
        <v/>
      </c>
      <c r="FF86" s="195"/>
      <c r="FG86" s="678" t="str">
        <f t="shared" ref="FG86:FG149" si="45">IF($C86="","",FL$9)</f>
        <v/>
      </c>
      <c r="FH86" s="144"/>
      <c r="FI86" s="144"/>
      <c r="FJ86" s="144"/>
      <c r="FK86" s="144"/>
      <c r="FL86" s="144"/>
      <c r="FM86" s="144"/>
      <c r="FN86" s="144"/>
      <c r="FO86" s="144"/>
      <c r="FP86" s="144"/>
      <c r="FQ86" s="144"/>
      <c r="FR86" s="144"/>
      <c r="FS86" s="144"/>
      <c r="FT86" s="144"/>
      <c r="FU86" s="144"/>
      <c r="FV86" s="144"/>
      <c r="FW86" s="144"/>
      <c r="FX86" s="144"/>
      <c r="FY86" s="144"/>
      <c r="FZ86" s="144"/>
      <c r="GA86" s="144"/>
      <c r="GB86" s="144"/>
      <c r="GC86" s="144"/>
      <c r="GD86" s="144"/>
      <c r="GE86" s="677" t="str">
        <f t="shared" ref="GE86:GE149" si="46">IF($C86="","",SUM(FH86:GD86))</f>
        <v/>
      </c>
      <c r="GF86" s="195"/>
      <c r="GG86" s="678" t="str">
        <f t="shared" ref="GG86:GG149" si="47">IF($C86="","",GL$9)</f>
        <v/>
      </c>
      <c r="GH86" s="144"/>
      <c r="GI86" s="144"/>
      <c r="GJ86" s="144"/>
      <c r="GK86" s="144"/>
      <c r="GL86" s="144"/>
      <c r="GM86" s="144"/>
      <c r="GN86" s="144"/>
      <c r="GO86" s="144"/>
      <c r="GP86" s="144"/>
      <c r="GQ86" s="144"/>
      <c r="GR86" s="144"/>
      <c r="GS86" s="144"/>
      <c r="GT86" s="144"/>
      <c r="GU86" s="144"/>
      <c r="GV86" s="144"/>
      <c r="GW86" s="144"/>
      <c r="GX86" s="144"/>
      <c r="GY86" s="144"/>
      <c r="GZ86" s="144"/>
      <c r="HA86" s="144"/>
      <c r="HB86" s="144"/>
      <c r="HC86" s="144"/>
      <c r="HD86" s="144"/>
      <c r="HE86" s="677" t="str">
        <f t="shared" ref="HE86:HE149" si="48">IF($C86="","",SUM(GH86:HD86))</f>
        <v/>
      </c>
      <c r="HF86" s="195"/>
      <c r="HG86" s="678" t="str">
        <f t="shared" ref="HG86:HG149" si="49">IF($C86="","",HL$9)</f>
        <v/>
      </c>
      <c r="HH86" s="144"/>
      <c r="HI86" s="144"/>
      <c r="HJ86" s="144"/>
      <c r="HK86" s="144"/>
      <c r="HL86" s="144"/>
      <c r="HM86" s="144"/>
      <c r="HN86" s="144"/>
      <c r="HO86" s="144"/>
      <c r="HP86" s="144"/>
      <c r="HQ86" s="144"/>
      <c r="HR86" s="144"/>
      <c r="HS86" s="144"/>
      <c r="HT86" s="144"/>
      <c r="HU86" s="144"/>
      <c r="HV86" s="144"/>
      <c r="HW86" s="144"/>
      <c r="HX86" s="144"/>
      <c r="HY86" s="144"/>
      <c r="HZ86" s="144"/>
      <c r="IA86" s="144"/>
      <c r="IB86" s="144"/>
      <c r="IC86" s="144"/>
      <c r="ID86" s="144"/>
      <c r="IE86" s="677" t="str">
        <f t="shared" ref="IE86:IE149" si="50">IF($C86="","",SUM(HH86:ID86))</f>
        <v/>
      </c>
      <c r="IF86" s="195"/>
      <c r="IG86" s="678" t="str">
        <f t="shared" ref="IG86:IG149" si="51">IF($C86="","",IL$9)</f>
        <v/>
      </c>
      <c r="IH86" s="144"/>
      <c r="II86" s="144"/>
      <c r="IJ86" s="144"/>
      <c r="IK86" s="144"/>
      <c r="IL86" s="144"/>
      <c r="IM86" s="144"/>
      <c r="IN86" s="144"/>
      <c r="IO86" s="144"/>
      <c r="IP86" s="144"/>
      <c r="IQ86" s="144"/>
      <c r="IR86" s="144"/>
      <c r="IS86" s="144"/>
      <c r="IT86" s="144"/>
      <c r="IU86" s="144"/>
      <c r="IV86" s="144"/>
      <c r="IW86" s="144"/>
      <c r="IX86" s="144"/>
      <c r="IY86" s="144"/>
      <c r="IZ86" s="144"/>
      <c r="JA86" s="144"/>
      <c r="JB86" s="144"/>
      <c r="JC86" s="144"/>
      <c r="JD86" s="144"/>
      <c r="JE86" s="1001" t="str">
        <f t="shared" ref="JE86:JE149" si="52">IF($C86="","",SUM(IH86:JD86))</f>
        <v/>
      </c>
      <c r="JF86" s="195"/>
      <c r="JG86" s="678" t="str">
        <f t="shared" ref="JG86:JG149" si="53">IF($C86="","",JL$9)</f>
        <v/>
      </c>
      <c r="JH86" s="144"/>
      <c r="JI86" s="144"/>
      <c r="JJ86" s="144"/>
      <c r="JK86" s="144"/>
      <c r="JL86" s="144"/>
      <c r="JM86" s="144"/>
      <c r="JN86" s="144"/>
      <c r="JO86" s="144"/>
      <c r="JP86" s="144"/>
      <c r="JQ86" s="144"/>
      <c r="JR86" s="144"/>
      <c r="JS86" s="144"/>
      <c r="JT86" s="144"/>
      <c r="JU86" s="144"/>
      <c r="JV86" s="144"/>
      <c r="JW86" s="144"/>
      <c r="JX86" s="144"/>
      <c r="JY86" s="144"/>
      <c r="JZ86" s="144"/>
      <c r="KA86" s="144"/>
      <c r="KB86" s="144"/>
      <c r="KC86" s="144"/>
      <c r="KD86" s="144"/>
      <c r="KE86" s="1001" t="str">
        <f t="shared" ref="KE86:KE149" si="54">IF($C86="","",SUM(JH86:KD86))</f>
        <v/>
      </c>
    </row>
    <row r="87" spans="2:291" ht="15" customHeight="1">
      <c r="B87" s="310">
        <v>67</v>
      </c>
      <c r="C87" s="303"/>
      <c r="D87" s="675"/>
      <c r="E87" s="144"/>
      <c r="F87" s="144"/>
      <c r="G87" s="678" t="str">
        <f t="shared" si="33"/>
        <v/>
      </c>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677" t="str">
        <f t="shared" si="34"/>
        <v/>
      </c>
      <c r="AF87" s="195"/>
      <c r="AG87" s="678" t="str">
        <f t="shared" si="35"/>
        <v/>
      </c>
      <c r="AH87" s="144"/>
      <c r="AI87" s="144"/>
      <c r="AJ87" s="144"/>
      <c r="AK87" s="144"/>
      <c r="AL87" s="144"/>
      <c r="AM87" s="144"/>
      <c r="AN87" s="144"/>
      <c r="AO87" s="144"/>
      <c r="AP87" s="144"/>
      <c r="AQ87" s="144"/>
      <c r="AR87" s="144"/>
      <c r="AS87" s="144"/>
      <c r="AT87" s="144"/>
      <c r="AU87" s="144"/>
      <c r="AV87" s="144"/>
      <c r="AW87" s="144"/>
      <c r="AX87" s="144"/>
      <c r="AY87" s="144"/>
      <c r="AZ87" s="144"/>
      <c r="BA87" s="144"/>
      <c r="BB87" s="144"/>
      <c r="BC87" s="144"/>
      <c r="BD87" s="144"/>
      <c r="BE87" s="677" t="str">
        <f t="shared" si="36"/>
        <v/>
      </c>
      <c r="BF87" s="195"/>
      <c r="BG87" s="678" t="str">
        <f t="shared" si="37"/>
        <v/>
      </c>
      <c r="BH87" s="144"/>
      <c r="BI87" s="144"/>
      <c r="BJ87" s="144"/>
      <c r="BK87" s="144"/>
      <c r="BL87" s="144"/>
      <c r="BM87" s="144"/>
      <c r="BN87" s="144"/>
      <c r="BO87" s="144"/>
      <c r="BP87" s="144"/>
      <c r="BQ87" s="144"/>
      <c r="BR87" s="144"/>
      <c r="BS87" s="144"/>
      <c r="BT87" s="144"/>
      <c r="BU87" s="144"/>
      <c r="BV87" s="144"/>
      <c r="BW87" s="144"/>
      <c r="BX87" s="144"/>
      <c r="BY87" s="144"/>
      <c r="BZ87" s="144"/>
      <c r="CA87" s="144"/>
      <c r="CB87" s="144"/>
      <c r="CC87" s="144"/>
      <c r="CD87" s="144"/>
      <c r="CE87" s="677" t="str">
        <f t="shared" si="38"/>
        <v/>
      </c>
      <c r="CF87" s="195"/>
      <c r="CG87" s="678" t="str">
        <f t="shared" si="39"/>
        <v/>
      </c>
      <c r="CH87" s="144"/>
      <c r="CI87" s="144"/>
      <c r="CJ87" s="144"/>
      <c r="CK87" s="144"/>
      <c r="CL87" s="144"/>
      <c r="CM87" s="144"/>
      <c r="CN87" s="144"/>
      <c r="CO87" s="144"/>
      <c r="CP87" s="144"/>
      <c r="CQ87" s="144"/>
      <c r="CR87" s="144"/>
      <c r="CS87" s="144"/>
      <c r="CT87" s="144"/>
      <c r="CU87" s="144"/>
      <c r="CV87" s="144"/>
      <c r="CW87" s="144"/>
      <c r="CX87" s="144"/>
      <c r="CY87" s="144"/>
      <c r="CZ87" s="144"/>
      <c r="DA87" s="144"/>
      <c r="DB87" s="144"/>
      <c r="DC87" s="144"/>
      <c r="DD87" s="144"/>
      <c r="DE87" s="677" t="str">
        <f t="shared" si="40"/>
        <v/>
      </c>
      <c r="DF87" s="195"/>
      <c r="DG87" s="678" t="str">
        <f t="shared" si="41"/>
        <v/>
      </c>
      <c r="DH87" s="144"/>
      <c r="DI87" s="144"/>
      <c r="DJ87" s="144"/>
      <c r="DK87" s="144"/>
      <c r="DL87" s="144"/>
      <c r="DM87" s="144"/>
      <c r="DN87" s="144"/>
      <c r="DO87" s="144"/>
      <c r="DP87" s="144"/>
      <c r="DQ87" s="144"/>
      <c r="DR87" s="144"/>
      <c r="DS87" s="144"/>
      <c r="DT87" s="144"/>
      <c r="DU87" s="144"/>
      <c r="DV87" s="144"/>
      <c r="DW87" s="144"/>
      <c r="DX87" s="144"/>
      <c r="DY87" s="144"/>
      <c r="DZ87" s="144"/>
      <c r="EA87" s="144"/>
      <c r="EB87" s="144"/>
      <c r="EC87" s="144"/>
      <c r="ED87" s="144"/>
      <c r="EE87" s="677" t="str">
        <f t="shared" si="42"/>
        <v/>
      </c>
      <c r="EF87" s="195"/>
      <c r="EG87" s="678" t="str">
        <f t="shared" si="43"/>
        <v/>
      </c>
      <c r="EH87" s="144"/>
      <c r="EI87" s="144"/>
      <c r="EJ87" s="144"/>
      <c r="EK87" s="144"/>
      <c r="EL87" s="144"/>
      <c r="EM87" s="144"/>
      <c r="EN87" s="144"/>
      <c r="EO87" s="144"/>
      <c r="EP87" s="144"/>
      <c r="EQ87" s="144"/>
      <c r="ER87" s="144"/>
      <c r="ES87" s="144"/>
      <c r="ET87" s="144"/>
      <c r="EU87" s="144"/>
      <c r="EV87" s="144"/>
      <c r="EW87" s="144"/>
      <c r="EX87" s="144"/>
      <c r="EY87" s="144"/>
      <c r="EZ87" s="144"/>
      <c r="FA87" s="144"/>
      <c r="FB87" s="144"/>
      <c r="FC87" s="144"/>
      <c r="FD87" s="144"/>
      <c r="FE87" s="677" t="str">
        <f t="shared" si="44"/>
        <v/>
      </c>
      <c r="FF87" s="195"/>
      <c r="FG87" s="678" t="str">
        <f t="shared" si="45"/>
        <v/>
      </c>
      <c r="FH87" s="144"/>
      <c r="FI87" s="144"/>
      <c r="FJ87" s="144"/>
      <c r="FK87" s="144"/>
      <c r="FL87" s="144"/>
      <c r="FM87" s="144"/>
      <c r="FN87" s="144"/>
      <c r="FO87" s="144"/>
      <c r="FP87" s="144"/>
      <c r="FQ87" s="144"/>
      <c r="FR87" s="144"/>
      <c r="FS87" s="144"/>
      <c r="FT87" s="144"/>
      <c r="FU87" s="144"/>
      <c r="FV87" s="144"/>
      <c r="FW87" s="144"/>
      <c r="FX87" s="144"/>
      <c r="FY87" s="144"/>
      <c r="FZ87" s="144"/>
      <c r="GA87" s="144"/>
      <c r="GB87" s="144"/>
      <c r="GC87" s="144"/>
      <c r="GD87" s="144"/>
      <c r="GE87" s="677" t="str">
        <f t="shared" si="46"/>
        <v/>
      </c>
      <c r="GF87" s="195"/>
      <c r="GG87" s="678" t="str">
        <f t="shared" si="47"/>
        <v/>
      </c>
      <c r="GH87" s="144"/>
      <c r="GI87" s="144"/>
      <c r="GJ87" s="144"/>
      <c r="GK87" s="144"/>
      <c r="GL87" s="144"/>
      <c r="GM87" s="144"/>
      <c r="GN87" s="144"/>
      <c r="GO87" s="144"/>
      <c r="GP87" s="144"/>
      <c r="GQ87" s="144"/>
      <c r="GR87" s="144"/>
      <c r="GS87" s="144"/>
      <c r="GT87" s="144"/>
      <c r="GU87" s="144"/>
      <c r="GV87" s="144"/>
      <c r="GW87" s="144"/>
      <c r="GX87" s="144"/>
      <c r="GY87" s="144"/>
      <c r="GZ87" s="144"/>
      <c r="HA87" s="144"/>
      <c r="HB87" s="144"/>
      <c r="HC87" s="144"/>
      <c r="HD87" s="144"/>
      <c r="HE87" s="677" t="str">
        <f t="shared" si="48"/>
        <v/>
      </c>
      <c r="HF87" s="195"/>
      <c r="HG87" s="678" t="str">
        <f t="shared" si="49"/>
        <v/>
      </c>
      <c r="HH87" s="144"/>
      <c r="HI87" s="144"/>
      <c r="HJ87" s="144"/>
      <c r="HK87" s="144"/>
      <c r="HL87" s="144"/>
      <c r="HM87" s="144"/>
      <c r="HN87" s="144"/>
      <c r="HO87" s="144"/>
      <c r="HP87" s="144"/>
      <c r="HQ87" s="144"/>
      <c r="HR87" s="144"/>
      <c r="HS87" s="144"/>
      <c r="HT87" s="144"/>
      <c r="HU87" s="144"/>
      <c r="HV87" s="144"/>
      <c r="HW87" s="144"/>
      <c r="HX87" s="144"/>
      <c r="HY87" s="144"/>
      <c r="HZ87" s="144"/>
      <c r="IA87" s="144"/>
      <c r="IB87" s="144"/>
      <c r="IC87" s="144"/>
      <c r="ID87" s="144"/>
      <c r="IE87" s="677" t="str">
        <f t="shared" si="50"/>
        <v/>
      </c>
      <c r="IF87" s="195"/>
      <c r="IG87" s="678" t="str">
        <f t="shared" si="51"/>
        <v/>
      </c>
      <c r="IH87" s="144"/>
      <c r="II87" s="144"/>
      <c r="IJ87" s="144"/>
      <c r="IK87" s="144"/>
      <c r="IL87" s="144"/>
      <c r="IM87" s="144"/>
      <c r="IN87" s="144"/>
      <c r="IO87" s="144"/>
      <c r="IP87" s="144"/>
      <c r="IQ87" s="144"/>
      <c r="IR87" s="144"/>
      <c r="IS87" s="144"/>
      <c r="IT87" s="144"/>
      <c r="IU87" s="144"/>
      <c r="IV87" s="144"/>
      <c r="IW87" s="144"/>
      <c r="IX87" s="144"/>
      <c r="IY87" s="144"/>
      <c r="IZ87" s="144"/>
      <c r="JA87" s="144"/>
      <c r="JB87" s="144"/>
      <c r="JC87" s="144"/>
      <c r="JD87" s="144"/>
      <c r="JE87" s="1001" t="str">
        <f t="shared" si="52"/>
        <v/>
      </c>
      <c r="JF87" s="195"/>
      <c r="JG87" s="678" t="str">
        <f t="shared" si="53"/>
        <v/>
      </c>
      <c r="JH87" s="144"/>
      <c r="JI87" s="144"/>
      <c r="JJ87" s="144"/>
      <c r="JK87" s="144"/>
      <c r="JL87" s="144"/>
      <c r="JM87" s="144"/>
      <c r="JN87" s="144"/>
      <c r="JO87" s="144"/>
      <c r="JP87" s="144"/>
      <c r="JQ87" s="144"/>
      <c r="JR87" s="144"/>
      <c r="JS87" s="144"/>
      <c r="JT87" s="144"/>
      <c r="JU87" s="144"/>
      <c r="JV87" s="144"/>
      <c r="JW87" s="144"/>
      <c r="JX87" s="144"/>
      <c r="JY87" s="144"/>
      <c r="JZ87" s="144"/>
      <c r="KA87" s="144"/>
      <c r="KB87" s="144"/>
      <c r="KC87" s="144"/>
      <c r="KD87" s="144"/>
      <c r="KE87" s="1001" t="str">
        <f t="shared" si="54"/>
        <v/>
      </c>
    </row>
    <row r="88" spans="2:291" ht="15" customHeight="1">
      <c r="B88" s="310">
        <v>68</v>
      </c>
      <c r="C88" s="303"/>
      <c r="D88" s="675"/>
      <c r="E88" s="144"/>
      <c r="F88" s="144"/>
      <c r="G88" s="678" t="str">
        <f t="shared" si="33"/>
        <v/>
      </c>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677" t="str">
        <f t="shared" si="34"/>
        <v/>
      </c>
      <c r="AF88" s="195"/>
      <c r="AG88" s="678" t="str">
        <f t="shared" si="35"/>
        <v/>
      </c>
      <c r="AH88" s="144"/>
      <c r="AI88" s="144"/>
      <c r="AJ88" s="144"/>
      <c r="AK88" s="144"/>
      <c r="AL88" s="144"/>
      <c r="AM88" s="144"/>
      <c r="AN88" s="144"/>
      <c r="AO88" s="144"/>
      <c r="AP88" s="144"/>
      <c r="AQ88" s="144"/>
      <c r="AR88" s="144"/>
      <c r="AS88" s="144"/>
      <c r="AT88" s="144"/>
      <c r="AU88" s="144"/>
      <c r="AV88" s="144"/>
      <c r="AW88" s="144"/>
      <c r="AX88" s="144"/>
      <c r="AY88" s="144"/>
      <c r="AZ88" s="144"/>
      <c r="BA88" s="144"/>
      <c r="BB88" s="144"/>
      <c r="BC88" s="144"/>
      <c r="BD88" s="144"/>
      <c r="BE88" s="677" t="str">
        <f t="shared" si="36"/>
        <v/>
      </c>
      <c r="BF88" s="195"/>
      <c r="BG88" s="678" t="str">
        <f t="shared" si="37"/>
        <v/>
      </c>
      <c r="BH88" s="144"/>
      <c r="BI88" s="144"/>
      <c r="BJ88" s="144"/>
      <c r="BK88" s="144"/>
      <c r="BL88" s="144"/>
      <c r="BM88" s="144"/>
      <c r="BN88" s="144"/>
      <c r="BO88" s="144"/>
      <c r="BP88" s="144"/>
      <c r="BQ88" s="144"/>
      <c r="BR88" s="144"/>
      <c r="BS88" s="144"/>
      <c r="BT88" s="144"/>
      <c r="BU88" s="144"/>
      <c r="BV88" s="144"/>
      <c r="BW88" s="144"/>
      <c r="BX88" s="144"/>
      <c r="BY88" s="144"/>
      <c r="BZ88" s="144"/>
      <c r="CA88" s="144"/>
      <c r="CB88" s="144"/>
      <c r="CC88" s="144"/>
      <c r="CD88" s="144"/>
      <c r="CE88" s="677" t="str">
        <f t="shared" si="38"/>
        <v/>
      </c>
      <c r="CF88" s="195"/>
      <c r="CG88" s="678" t="str">
        <f t="shared" si="39"/>
        <v/>
      </c>
      <c r="CH88" s="144"/>
      <c r="CI88" s="144"/>
      <c r="CJ88" s="144"/>
      <c r="CK88" s="144"/>
      <c r="CL88" s="144"/>
      <c r="CM88" s="144"/>
      <c r="CN88" s="144"/>
      <c r="CO88" s="144"/>
      <c r="CP88" s="144"/>
      <c r="CQ88" s="144"/>
      <c r="CR88" s="144"/>
      <c r="CS88" s="144"/>
      <c r="CT88" s="144"/>
      <c r="CU88" s="144"/>
      <c r="CV88" s="144"/>
      <c r="CW88" s="144"/>
      <c r="CX88" s="144"/>
      <c r="CY88" s="144"/>
      <c r="CZ88" s="144"/>
      <c r="DA88" s="144"/>
      <c r="DB88" s="144"/>
      <c r="DC88" s="144"/>
      <c r="DD88" s="144"/>
      <c r="DE88" s="677" t="str">
        <f t="shared" si="40"/>
        <v/>
      </c>
      <c r="DF88" s="195"/>
      <c r="DG88" s="678" t="str">
        <f t="shared" si="41"/>
        <v/>
      </c>
      <c r="DH88" s="144"/>
      <c r="DI88" s="144"/>
      <c r="DJ88" s="144"/>
      <c r="DK88" s="144"/>
      <c r="DL88" s="144"/>
      <c r="DM88" s="144"/>
      <c r="DN88" s="144"/>
      <c r="DO88" s="144"/>
      <c r="DP88" s="144"/>
      <c r="DQ88" s="144"/>
      <c r="DR88" s="144"/>
      <c r="DS88" s="144"/>
      <c r="DT88" s="144"/>
      <c r="DU88" s="144"/>
      <c r="DV88" s="144"/>
      <c r="DW88" s="144"/>
      <c r="DX88" s="144"/>
      <c r="DY88" s="144"/>
      <c r="DZ88" s="144"/>
      <c r="EA88" s="144"/>
      <c r="EB88" s="144"/>
      <c r="EC88" s="144"/>
      <c r="ED88" s="144"/>
      <c r="EE88" s="677" t="str">
        <f t="shared" si="42"/>
        <v/>
      </c>
      <c r="EF88" s="195"/>
      <c r="EG88" s="678" t="str">
        <f t="shared" si="43"/>
        <v/>
      </c>
      <c r="EH88" s="144"/>
      <c r="EI88" s="144"/>
      <c r="EJ88" s="144"/>
      <c r="EK88" s="144"/>
      <c r="EL88" s="144"/>
      <c r="EM88" s="144"/>
      <c r="EN88" s="144"/>
      <c r="EO88" s="144"/>
      <c r="EP88" s="144"/>
      <c r="EQ88" s="144"/>
      <c r="ER88" s="144"/>
      <c r="ES88" s="144"/>
      <c r="ET88" s="144"/>
      <c r="EU88" s="144"/>
      <c r="EV88" s="144"/>
      <c r="EW88" s="144"/>
      <c r="EX88" s="144"/>
      <c r="EY88" s="144"/>
      <c r="EZ88" s="144"/>
      <c r="FA88" s="144"/>
      <c r="FB88" s="144"/>
      <c r="FC88" s="144"/>
      <c r="FD88" s="144"/>
      <c r="FE88" s="677" t="str">
        <f t="shared" si="44"/>
        <v/>
      </c>
      <c r="FF88" s="195"/>
      <c r="FG88" s="678" t="str">
        <f t="shared" si="45"/>
        <v/>
      </c>
      <c r="FH88" s="144"/>
      <c r="FI88" s="144"/>
      <c r="FJ88" s="144"/>
      <c r="FK88" s="144"/>
      <c r="FL88" s="144"/>
      <c r="FM88" s="144"/>
      <c r="FN88" s="144"/>
      <c r="FO88" s="144"/>
      <c r="FP88" s="144"/>
      <c r="FQ88" s="144"/>
      <c r="FR88" s="144"/>
      <c r="FS88" s="144"/>
      <c r="FT88" s="144"/>
      <c r="FU88" s="144"/>
      <c r="FV88" s="144"/>
      <c r="FW88" s="144"/>
      <c r="FX88" s="144"/>
      <c r="FY88" s="144"/>
      <c r="FZ88" s="144"/>
      <c r="GA88" s="144"/>
      <c r="GB88" s="144"/>
      <c r="GC88" s="144"/>
      <c r="GD88" s="144"/>
      <c r="GE88" s="677" t="str">
        <f t="shared" si="46"/>
        <v/>
      </c>
      <c r="GF88" s="195"/>
      <c r="GG88" s="678" t="str">
        <f t="shared" si="47"/>
        <v/>
      </c>
      <c r="GH88" s="144"/>
      <c r="GI88" s="144"/>
      <c r="GJ88" s="144"/>
      <c r="GK88" s="144"/>
      <c r="GL88" s="144"/>
      <c r="GM88" s="144"/>
      <c r="GN88" s="144"/>
      <c r="GO88" s="144"/>
      <c r="GP88" s="144"/>
      <c r="GQ88" s="144"/>
      <c r="GR88" s="144"/>
      <c r="GS88" s="144"/>
      <c r="GT88" s="144"/>
      <c r="GU88" s="144"/>
      <c r="GV88" s="144"/>
      <c r="GW88" s="144"/>
      <c r="GX88" s="144"/>
      <c r="GY88" s="144"/>
      <c r="GZ88" s="144"/>
      <c r="HA88" s="144"/>
      <c r="HB88" s="144"/>
      <c r="HC88" s="144"/>
      <c r="HD88" s="144"/>
      <c r="HE88" s="677" t="str">
        <f t="shared" si="48"/>
        <v/>
      </c>
      <c r="HF88" s="195"/>
      <c r="HG88" s="678" t="str">
        <f t="shared" si="49"/>
        <v/>
      </c>
      <c r="HH88" s="144"/>
      <c r="HI88" s="144"/>
      <c r="HJ88" s="144"/>
      <c r="HK88" s="144"/>
      <c r="HL88" s="144"/>
      <c r="HM88" s="144"/>
      <c r="HN88" s="144"/>
      <c r="HO88" s="144"/>
      <c r="HP88" s="144"/>
      <c r="HQ88" s="144"/>
      <c r="HR88" s="144"/>
      <c r="HS88" s="144"/>
      <c r="HT88" s="144"/>
      <c r="HU88" s="144"/>
      <c r="HV88" s="144"/>
      <c r="HW88" s="144"/>
      <c r="HX88" s="144"/>
      <c r="HY88" s="144"/>
      <c r="HZ88" s="144"/>
      <c r="IA88" s="144"/>
      <c r="IB88" s="144"/>
      <c r="IC88" s="144"/>
      <c r="ID88" s="144"/>
      <c r="IE88" s="677" t="str">
        <f t="shared" si="50"/>
        <v/>
      </c>
      <c r="IF88" s="195"/>
      <c r="IG88" s="678" t="str">
        <f t="shared" si="51"/>
        <v/>
      </c>
      <c r="IH88" s="144"/>
      <c r="II88" s="144"/>
      <c r="IJ88" s="144"/>
      <c r="IK88" s="144"/>
      <c r="IL88" s="144"/>
      <c r="IM88" s="144"/>
      <c r="IN88" s="144"/>
      <c r="IO88" s="144"/>
      <c r="IP88" s="144"/>
      <c r="IQ88" s="144"/>
      <c r="IR88" s="144"/>
      <c r="IS88" s="144"/>
      <c r="IT88" s="144"/>
      <c r="IU88" s="144"/>
      <c r="IV88" s="144"/>
      <c r="IW88" s="144"/>
      <c r="IX88" s="144"/>
      <c r="IY88" s="144"/>
      <c r="IZ88" s="144"/>
      <c r="JA88" s="144"/>
      <c r="JB88" s="144"/>
      <c r="JC88" s="144"/>
      <c r="JD88" s="144"/>
      <c r="JE88" s="1001" t="str">
        <f t="shared" si="52"/>
        <v/>
      </c>
      <c r="JF88" s="195"/>
      <c r="JG88" s="678" t="str">
        <f t="shared" si="53"/>
        <v/>
      </c>
      <c r="JH88" s="144"/>
      <c r="JI88" s="144"/>
      <c r="JJ88" s="144"/>
      <c r="JK88" s="144"/>
      <c r="JL88" s="144"/>
      <c r="JM88" s="144"/>
      <c r="JN88" s="144"/>
      <c r="JO88" s="144"/>
      <c r="JP88" s="144"/>
      <c r="JQ88" s="144"/>
      <c r="JR88" s="144"/>
      <c r="JS88" s="144"/>
      <c r="JT88" s="144"/>
      <c r="JU88" s="144"/>
      <c r="JV88" s="144"/>
      <c r="JW88" s="144"/>
      <c r="JX88" s="144"/>
      <c r="JY88" s="144"/>
      <c r="JZ88" s="144"/>
      <c r="KA88" s="144"/>
      <c r="KB88" s="144"/>
      <c r="KC88" s="144"/>
      <c r="KD88" s="144"/>
      <c r="KE88" s="1001" t="str">
        <f t="shared" si="54"/>
        <v/>
      </c>
    </row>
    <row r="89" spans="2:291" ht="15" customHeight="1">
      <c r="B89" s="310">
        <v>69</v>
      </c>
      <c r="C89" s="303"/>
      <c r="D89" s="675"/>
      <c r="E89" s="144"/>
      <c r="F89" s="144"/>
      <c r="G89" s="678" t="str">
        <f t="shared" si="33"/>
        <v/>
      </c>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677" t="str">
        <f t="shared" si="34"/>
        <v/>
      </c>
      <c r="AF89" s="195"/>
      <c r="AG89" s="678" t="str">
        <f t="shared" si="35"/>
        <v/>
      </c>
      <c r="AH89" s="144"/>
      <c r="AI89" s="144"/>
      <c r="AJ89" s="144"/>
      <c r="AK89" s="144"/>
      <c r="AL89" s="144"/>
      <c r="AM89" s="144"/>
      <c r="AN89" s="144"/>
      <c r="AO89" s="144"/>
      <c r="AP89" s="144"/>
      <c r="AQ89" s="144"/>
      <c r="AR89" s="144"/>
      <c r="AS89" s="144"/>
      <c r="AT89" s="144"/>
      <c r="AU89" s="144"/>
      <c r="AV89" s="144"/>
      <c r="AW89" s="144"/>
      <c r="AX89" s="144"/>
      <c r="AY89" s="144"/>
      <c r="AZ89" s="144"/>
      <c r="BA89" s="144"/>
      <c r="BB89" s="144"/>
      <c r="BC89" s="144"/>
      <c r="BD89" s="144"/>
      <c r="BE89" s="677" t="str">
        <f t="shared" si="36"/>
        <v/>
      </c>
      <c r="BF89" s="195"/>
      <c r="BG89" s="678" t="str">
        <f t="shared" si="37"/>
        <v/>
      </c>
      <c r="BH89" s="144"/>
      <c r="BI89" s="144"/>
      <c r="BJ89" s="144"/>
      <c r="BK89" s="144"/>
      <c r="BL89" s="144"/>
      <c r="BM89" s="144"/>
      <c r="BN89" s="144"/>
      <c r="BO89" s="144"/>
      <c r="BP89" s="144"/>
      <c r="BQ89" s="144"/>
      <c r="BR89" s="144"/>
      <c r="BS89" s="144"/>
      <c r="BT89" s="144"/>
      <c r="BU89" s="144"/>
      <c r="BV89" s="144"/>
      <c r="BW89" s="144"/>
      <c r="BX89" s="144"/>
      <c r="BY89" s="144"/>
      <c r="BZ89" s="144"/>
      <c r="CA89" s="144"/>
      <c r="CB89" s="144"/>
      <c r="CC89" s="144"/>
      <c r="CD89" s="144"/>
      <c r="CE89" s="677" t="str">
        <f t="shared" si="38"/>
        <v/>
      </c>
      <c r="CF89" s="195"/>
      <c r="CG89" s="678" t="str">
        <f t="shared" si="39"/>
        <v/>
      </c>
      <c r="CH89" s="144"/>
      <c r="CI89" s="144"/>
      <c r="CJ89" s="144"/>
      <c r="CK89" s="144"/>
      <c r="CL89" s="144"/>
      <c r="CM89" s="144"/>
      <c r="CN89" s="144"/>
      <c r="CO89" s="144"/>
      <c r="CP89" s="144"/>
      <c r="CQ89" s="144"/>
      <c r="CR89" s="144"/>
      <c r="CS89" s="144"/>
      <c r="CT89" s="144"/>
      <c r="CU89" s="144"/>
      <c r="CV89" s="144"/>
      <c r="CW89" s="144"/>
      <c r="CX89" s="144"/>
      <c r="CY89" s="144"/>
      <c r="CZ89" s="144"/>
      <c r="DA89" s="144"/>
      <c r="DB89" s="144"/>
      <c r="DC89" s="144"/>
      <c r="DD89" s="144"/>
      <c r="DE89" s="677" t="str">
        <f t="shared" si="40"/>
        <v/>
      </c>
      <c r="DF89" s="195"/>
      <c r="DG89" s="678" t="str">
        <f t="shared" si="41"/>
        <v/>
      </c>
      <c r="DH89" s="144"/>
      <c r="DI89" s="144"/>
      <c r="DJ89" s="144"/>
      <c r="DK89" s="144"/>
      <c r="DL89" s="144"/>
      <c r="DM89" s="144"/>
      <c r="DN89" s="144"/>
      <c r="DO89" s="144"/>
      <c r="DP89" s="144"/>
      <c r="DQ89" s="144"/>
      <c r="DR89" s="144"/>
      <c r="DS89" s="144"/>
      <c r="DT89" s="144"/>
      <c r="DU89" s="144"/>
      <c r="DV89" s="144"/>
      <c r="DW89" s="144"/>
      <c r="DX89" s="144"/>
      <c r="DY89" s="144"/>
      <c r="DZ89" s="144"/>
      <c r="EA89" s="144"/>
      <c r="EB89" s="144"/>
      <c r="EC89" s="144"/>
      <c r="ED89" s="144"/>
      <c r="EE89" s="677" t="str">
        <f t="shared" si="42"/>
        <v/>
      </c>
      <c r="EF89" s="195"/>
      <c r="EG89" s="678" t="str">
        <f t="shared" si="43"/>
        <v/>
      </c>
      <c r="EH89" s="144"/>
      <c r="EI89" s="144"/>
      <c r="EJ89" s="144"/>
      <c r="EK89" s="144"/>
      <c r="EL89" s="144"/>
      <c r="EM89" s="144"/>
      <c r="EN89" s="144"/>
      <c r="EO89" s="144"/>
      <c r="EP89" s="144"/>
      <c r="EQ89" s="144"/>
      <c r="ER89" s="144"/>
      <c r="ES89" s="144"/>
      <c r="ET89" s="144"/>
      <c r="EU89" s="144"/>
      <c r="EV89" s="144"/>
      <c r="EW89" s="144"/>
      <c r="EX89" s="144"/>
      <c r="EY89" s="144"/>
      <c r="EZ89" s="144"/>
      <c r="FA89" s="144"/>
      <c r="FB89" s="144"/>
      <c r="FC89" s="144"/>
      <c r="FD89" s="144"/>
      <c r="FE89" s="677" t="str">
        <f t="shared" si="44"/>
        <v/>
      </c>
      <c r="FF89" s="195"/>
      <c r="FG89" s="678" t="str">
        <f t="shared" si="45"/>
        <v/>
      </c>
      <c r="FH89" s="144"/>
      <c r="FI89" s="144"/>
      <c r="FJ89" s="144"/>
      <c r="FK89" s="144"/>
      <c r="FL89" s="144"/>
      <c r="FM89" s="144"/>
      <c r="FN89" s="144"/>
      <c r="FO89" s="144"/>
      <c r="FP89" s="144"/>
      <c r="FQ89" s="144"/>
      <c r="FR89" s="144"/>
      <c r="FS89" s="144"/>
      <c r="FT89" s="144"/>
      <c r="FU89" s="144"/>
      <c r="FV89" s="144"/>
      <c r="FW89" s="144"/>
      <c r="FX89" s="144"/>
      <c r="FY89" s="144"/>
      <c r="FZ89" s="144"/>
      <c r="GA89" s="144"/>
      <c r="GB89" s="144"/>
      <c r="GC89" s="144"/>
      <c r="GD89" s="144"/>
      <c r="GE89" s="677" t="str">
        <f t="shared" si="46"/>
        <v/>
      </c>
      <c r="GF89" s="195"/>
      <c r="GG89" s="678" t="str">
        <f t="shared" si="47"/>
        <v/>
      </c>
      <c r="GH89" s="144"/>
      <c r="GI89" s="144"/>
      <c r="GJ89" s="144"/>
      <c r="GK89" s="144"/>
      <c r="GL89" s="144"/>
      <c r="GM89" s="144"/>
      <c r="GN89" s="144"/>
      <c r="GO89" s="144"/>
      <c r="GP89" s="144"/>
      <c r="GQ89" s="144"/>
      <c r="GR89" s="144"/>
      <c r="GS89" s="144"/>
      <c r="GT89" s="144"/>
      <c r="GU89" s="144"/>
      <c r="GV89" s="144"/>
      <c r="GW89" s="144"/>
      <c r="GX89" s="144"/>
      <c r="GY89" s="144"/>
      <c r="GZ89" s="144"/>
      <c r="HA89" s="144"/>
      <c r="HB89" s="144"/>
      <c r="HC89" s="144"/>
      <c r="HD89" s="144"/>
      <c r="HE89" s="677" t="str">
        <f t="shared" si="48"/>
        <v/>
      </c>
      <c r="HF89" s="195"/>
      <c r="HG89" s="678" t="str">
        <f t="shared" si="49"/>
        <v/>
      </c>
      <c r="HH89" s="144"/>
      <c r="HI89" s="144"/>
      <c r="HJ89" s="144"/>
      <c r="HK89" s="144"/>
      <c r="HL89" s="144"/>
      <c r="HM89" s="144"/>
      <c r="HN89" s="144"/>
      <c r="HO89" s="144"/>
      <c r="HP89" s="144"/>
      <c r="HQ89" s="144"/>
      <c r="HR89" s="144"/>
      <c r="HS89" s="144"/>
      <c r="HT89" s="144"/>
      <c r="HU89" s="144"/>
      <c r="HV89" s="144"/>
      <c r="HW89" s="144"/>
      <c r="HX89" s="144"/>
      <c r="HY89" s="144"/>
      <c r="HZ89" s="144"/>
      <c r="IA89" s="144"/>
      <c r="IB89" s="144"/>
      <c r="IC89" s="144"/>
      <c r="ID89" s="144"/>
      <c r="IE89" s="677" t="str">
        <f t="shared" si="50"/>
        <v/>
      </c>
      <c r="IF89" s="195"/>
      <c r="IG89" s="678" t="str">
        <f t="shared" si="51"/>
        <v/>
      </c>
      <c r="IH89" s="144"/>
      <c r="II89" s="144"/>
      <c r="IJ89" s="144"/>
      <c r="IK89" s="144"/>
      <c r="IL89" s="144"/>
      <c r="IM89" s="144"/>
      <c r="IN89" s="144"/>
      <c r="IO89" s="144"/>
      <c r="IP89" s="144"/>
      <c r="IQ89" s="144"/>
      <c r="IR89" s="144"/>
      <c r="IS89" s="144"/>
      <c r="IT89" s="144"/>
      <c r="IU89" s="144"/>
      <c r="IV89" s="144"/>
      <c r="IW89" s="144"/>
      <c r="IX89" s="144"/>
      <c r="IY89" s="144"/>
      <c r="IZ89" s="144"/>
      <c r="JA89" s="144"/>
      <c r="JB89" s="144"/>
      <c r="JC89" s="144"/>
      <c r="JD89" s="144"/>
      <c r="JE89" s="1001" t="str">
        <f t="shared" si="52"/>
        <v/>
      </c>
      <c r="JF89" s="195"/>
      <c r="JG89" s="678" t="str">
        <f t="shared" si="53"/>
        <v/>
      </c>
      <c r="JH89" s="144"/>
      <c r="JI89" s="144"/>
      <c r="JJ89" s="144"/>
      <c r="JK89" s="144"/>
      <c r="JL89" s="144"/>
      <c r="JM89" s="144"/>
      <c r="JN89" s="144"/>
      <c r="JO89" s="144"/>
      <c r="JP89" s="144"/>
      <c r="JQ89" s="144"/>
      <c r="JR89" s="144"/>
      <c r="JS89" s="144"/>
      <c r="JT89" s="144"/>
      <c r="JU89" s="144"/>
      <c r="JV89" s="144"/>
      <c r="JW89" s="144"/>
      <c r="JX89" s="144"/>
      <c r="JY89" s="144"/>
      <c r="JZ89" s="144"/>
      <c r="KA89" s="144"/>
      <c r="KB89" s="144"/>
      <c r="KC89" s="144"/>
      <c r="KD89" s="144"/>
      <c r="KE89" s="1001" t="str">
        <f t="shared" si="54"/>
        <v/>
      </c>
    </row>
    <row r="90" spans="2:291" ht="15" customHeight="1">
      <c r="B90" s="310">
        <v>70</v>
      </c>
      <c r="C90" s="303"/>
      <c r="D90" s="675"/>
      <c r="E90" s="144"/>
      <c r="F90" s="144"/>
      <c r="G90" s="678" t="str">
        <f t="shared" si="33"/>
        <v/>
      </c>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677" t="str">
        <f t="shared" si="34"/>
        <v/>
      </c>
      <c r="AF90" s="195"/>
      <c r="AG90" s="678" t="str">
        <f t="shared" si="35"/>
        <v/>
      </c>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677" t="str">
        <f t="shared" si="36"/>
        <v/>
      </c>
      <c r="BF90" s="195"/>
      <c r="BG90" s="678" t="str">
        <f t="shared" si="37"/>
        <v/>
      </c>
      <c r="BH90" s="144"/>
      <c r="BI90" s="144"/>
      <c r="BJ90" s="144"/>
      <c r="BK90" s="144"/>
      <c r="BL90" s="144"/>
      <c r="BM90" s="144"/>
      <c r="BN90" s="144"/>
      <c r="BO90" s="144"/>
      <c r="BP90" s="144"/>
      <c r="BQ90" s="144"/>
      <c r="BR90" s="144"/>
      <c r="BS90" s="144"/>
      <c r="BT90" s="144"/>
      <c r="BU90" s="144"/>
      <c r="BV90" s="144"/>
      <c r="BW90" s="144"/>
      <c r="BX90" s="144"/>
      <c r="BY90" s="144"/>
      <c r="BZ90" s="144"/>
      <c r="CA90" s="144"/>
      <c r="CB90" s="144"/>
      <c r="CC90" s="144"/>
      <c r="CD90" s="144"/>
      <c r="CE90" s="677" t="str">
        <f t="shared" si="38"/>
        <v/>
      </c>
      <c r="CF90" s="195"/>
      <c r="CG90" s="678" t="str">
        <f t="shared" si="39"/>
        <v/>
      </c>
      <c r="CH90" s="144"/>
      <c r="CI90" s="144"/>
      <c r="CJ90" s="144"/>
      <c r="CK90" s="144"/>
      <c r="CL90" s="144"/>
      <c r="CM90" s="144"/>
      <c r="CN90" s="144"/>
      <c r="CO90" s="144"/>
      <c r="CP90" s="144"/>
      <c r="CQ90" s="144"/>
      <c r="CR90" s="144"/>
      <c r="CS90" s="144"/>
      <c r="CT90" s="144"/>
      <c r="CU90" s="144"/>
      <c r="CV90" s="144"/>
      <c r="CW90" s="144"/>
      <c r="CX90" s="144"/>
      <c r="CY90" s="144"/>
      <c r="CZ90" s="144"/>
      <c r="DA90" s="144"/>
      <c r="DB90" s="144"/>
      <c r="DC90" s="144"/>
      <c r="DD90" s="144"/>
      <c r="DE90" s="677" t="str">
        <f t="shared" si="40"/>
        <v/>
      </c>
      <c r="DF90" s="195"/>
      <c r="DG90" s="678" t="str">
        <f t="shared" si="41"/>
        <v/>
      </c>
      <c r="DH90" s="144"/>
      <c r="DI90" s="144"/>
      <c r="DJ90" s="144"/>
      <c r="DK90" s="144"/>
      <c r="DL90" s="144"/>
      <c r="DM90" s="144"/>
      <c r="DN90" s="144"/>
      <c r="DO90" s="144"/>
      <c r="DP90" s="144"/>
      <c r="DQ90" s="144"/>
      <c r="DR90" s="144"/>
      <c r="DS90" s="144"/>
      <c r="DT90" s="144"/>
      <c r="DU90" s="144"/>
      <c r="DV90" s="144"/>
      <c r="DW90" s="144"/>
      <c r="DX90" s="144"/>
      <c r="DY90" s="144"/>
      <c r="DZ90" s="144"/>
      <c r="EA90" s="144"/>
      <c r="EB90" s="144"/>
      <c r="EC90" s="144"/>
      <c r="ED90" s="144"/>
      <c r="EE90" s="677" t="str">
        <f t="shared" si="42"/>
        <v/>
      </c>
      <c r="EF90" s="195"/>
      <c r="EG90" s="678" t="str">
        <f t="shared" si="43"/>
        <v/>
      </c>
      <c r="EH90" s="144"/>
      <c r="EI90" s="144"/>
      <c r="EJ90" s="144"/>
      <c r="EK90" s="144"/>
      <c r="EL90" s="144"/>
      <c r="EM90" s="144"/>
      <c r="EN90" s="144"/>
      <c r="EO90" s="144"/>
      <c r="EP90" s="144"/>
      <c r="EQ90" s="144"/>
      <c r="ER90" s="144"/>
      <c r="ES90" s="144"/>
      <c r="ET90" s="144"/>
      <c r="EU90" s="144"/>
      <c r="EV90" s="144"/>
      <c r="EW90" s="144"/>
      <c r="EX90" s="144"/>
      <c r="EY90" s="144"/>
      <c r="EZ90" s="144"/>
      <c r="FA90" s="144"/>
      <c r="FB90" s="144"/>
      <c r="FC90" s="144"/>
      <c r="FD90" s="144"/>
      <c r="FE90" s="677" t="str">
        <f t="shared" si="44"/>
        <v/>
      </c>
      <c r="FF90" s="195"/>
      <c r="FG90" s="678" t="str">
        <f t="shared" si="45"/>
        <v/>
      </c>
      <c r="FH90" s="144"/>
      <c r="FI90" s="144"/>
      <c r="FJ90" s="144"/>
      <c r="FK90" s="144"/>
      <c r="FL90" s="144"/>
      <c r="FM90" s="144"/>
      <c r="FN90" s="144"/>
      <c r="FO90" s="144"/>
      <c r="FP90" s="144"/>
      <c r="FQ90" s="144"/>
      <c r="FR90" s="144"/>
      <c r="FS90" s="144"/>
      <c r="FT90" s="144"/>
      <c r="FU90" s="144"/>
      <c r="FV90" s="144"/>
      <c r="FW90" s="144"/>
      <c r="FX90" s="144"/>
      <c r="FY90" s="144"/>
      <c r="FZ90" s="144"/>
      <c r="GA90" s="144"/>
      <c r="GB90" s="144"/>
      <c r="GC90" s="144"/>
      <c r="GD90" s="144"/>
      <c r="GE90" s="677" t="str">
        <f t="shared" si="46"/>
        <v/>
      </c>
      <c r="GF90" s="195"/>
      <c r="GG90" s="678" t="str">
        <f t="shared" si="47"/>
        <v/>
      </c>
      <c r="GH90" s="144"/>
      <c r="GI90" s="144"/>
      <c r="GJ90" s="144"/>
      <c r="GK90" s="144"/>
      <c r="GL90" s="144"/>
      <c r="GM90" s="144"/>
      <c r="GN90" s="144"/>
      <c r="GO90" s="144"/>
      <c r="GP90" s="144"/>
      <c r="GQ90" s="144"/>
      <c r="GR90" s="144"/>
      <c r="GS90" s="144"/>
      <c r="GT90" s="144"/>
      <c r="GU90" s="144"/>
      <c r="GV90" s="144"/>
      <c r="GW90" s="144"/>
      <c r="GX90" s="144"/>
      <c r="GY90" s="144"/>
      <c r="GZ90" s="144"/>
      <c r="HA90" s="144"/>
      <c r="HB90" s="144"/>
      <c r="HC90" s="144"/>
      <c r="HD90" s="144"/>
      <c r="HE90" s="677" t="str">
        <f t="shared" si="48"/>
        <v/>
      </c>
      <c r="HF90" s="195"/>
      <c r="HG90" s="678" t="str">
        <f t="shared" si="49"/>
        <v/>
      </c>
      <c r="HH90" s="144"/>
      <c r="HI90" s="144"/>
      <c r="HJ90" s="144"/>
      <c r="HK90" s="144"/>
      <c r="HL90" s="144"/>
      <c r="HM90" s="144"/>
      <c r="HN90" s="144"/>
      <c r="HO90" s="144"/>
      <c r="HP90" s="144"/>
      <c r="HQ90" s="144"/>
      <c r="HR90" s="144"/>
      <c r="HS90" s="144"/>
      <c r="HT90" s="144"/>
      <c r="HU90" s="144"/>
      <c r="HV90" s="144"/>
      <c r="HW90" s="144"/>
      <c r="HX90" s="144"/>
      <c r="HY90" s="144"/>
      <c r="HZ90" s="144"/>
      <c r="IA90" s="144"/>
      <c r="IB90" s="144"/>
      <c r="IC90" s="144"/>
      <c r="ID90" s="144"/>
      <c r="IE90" s="677" t="str">
        <f t="shared" si="50"/>
        <v/>
      </c>
      <c r="IF90" s="195"/>
      <c r="IG90" s="678" t="str">
        <f t="shared" si="51"/>
        <v/>
      </c>
      <c r="IH90" s="144"/>
      <c r="II90" s="144"/>
      <c r="IJ90" s="144"/>
      <c r="IK90" s="144"/>
      <c r="IL90" s="144"/>
      <c r="IM90" s="144"/>
      <c r="IN90" s="144"/>
      <c r="IO90" s="144"/>
      <c r="IP90" s="144"/>
      <c r="IQ90" s="144"/>
      <c r="IR90" s="144"/>
      <c r="IS90" s="144"/>
      <c r="IT90" s="144"/>
      <c r="IU90" s="144"/>
      <c r="IV90" s="144"/>
      <c r="IW90" s="144"/>
      <c r="IX90" s="144"/>
      <c r="IY90" s="144"/>
      <c r="IZ90" s="144"/>
      <c r="JA90" s="144"/>
      <c r="JB90" s="144"/>
      <c r="JC90" s="144"/>
      <c r="JD90" s="144"/>
      <c r="JE90" s="1001" t="str">
        <f t="shared" si="52"/>
        <v/>
      </c>
      <c r="JF90" s="195"/>
      <c r="JG90" s="678" t="str">
        <f t="shared" si="53"/>
        <v/>
      </c>
      <c r="JH90" s="144"/>
      <c r="JI90" s="144"/>
      <c r="JJ90" s="144"/>
      <c r="JK90" s="144"/>
      <c r="JL90" s="144"/>
      <c r="JM90" s="144"/>
      <c r="JN90" s="144"/>
      <c r="JO90" s="144"/>
      <c r="JP90" s="144"/>
      <c r="JQ90" s="144"/>
      <c r="JR90" s="144"/>
      <c r="JS90" s="144"/>
      <c r="JT90" s="144"/>
      <c r="JU90" s="144"/>
      <c r="JV90" s="144"/>
      <c r="JW90" s="144"/>
      <c r="JX90" s="144"/>
      <c r="JY90" s="144"/>
      <c r="JZ90" s="144"/>
      <c r="KA90" s="144"/>
      <c r="KB90" s="144"/>
      <c r="KC90" s="144"/>
      <c r="KD90" s="144"/>
      <c r="KE90" s="1001" t="str">
        <f t="shared" si="54"/>
        <v/>
      </c>
    </row>
    <row r="91" spans="2:291" ht="15" customHeight="1">
      <c r="B91" s="310">
        <v>71</v>
      </c>
      <c r="C91" s="303"/>
      <c r="D91" s="675"/>
      <c r="E91" s="144"/>
      <c r="F91" s="144"/>
      <c r="G91" s="678" t="str">
        <f t="shared" si="33"/>
        <v/>
      </c>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677" t="str">
        <f t="shared" si="34"/>
        <v/>
      </c>
      <c r="AF91" s="195"/>
      <c r="AG91" s="678" t="str">
        <f t="shared" si="35"/>
        <v/>
      </c>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677" t="str">
        <f t="shared" si="36"/>
        <v/>
      </c>
      <c r="BF91" s="195"/>
      <c r="BG91" s="678" t="str">
        <f t="shared" si="37"/>
        <v/>
      </c>
      <c r="BH91" s="144"/>
      <c r="BI91" s="144"/>
      <c r="BJ91" s="144"/>
      <c r="BK91" s="144"/>
      <c r="BL91" s="144"/>
      <c r="BM91" s="144"/>
      <c r="BN91" s="144"/>
      <c r="BO91" s="144"/>
      <c r="BP91" s="144"/>
      <c r="BQ91" s="144"/>
      <c r="BR91" s="144"/>
      <c r="BS91" s="144"/>
      <c r="BT91" s="144"/>
      <c r="BU91" s="144"/>
      <c r="BV91" s="144"/>
      <c r="BW91" s="144"/>
      <c r="BX91" s="144"/>
      <c r="BY91" s="144"/>
      <c r="BZ91" s="144"/>
      <c r="CA91" s="144"/>
      <c r="CB91" s="144"/>
      <c r="CC91" s="144"/>
      <c r="CD91" s="144"/>
      <c r="CE91" s="677" t="str">
        <f t="shared" si="38"/>
        <v/>
      </c>
      <c r="CF91" s="195"/>
      <c r="CG91" s="678" t="str">
        <f t="shared" si="39"/>
        <v/>
      </c>
      <c r="CH91" s="144"/>
      <c r="CI91" s="144"/>
      <c r="CJ91" s="144"/>
      <c r="CK91" s="144"/>
      <c r="CL91" s="144"/>
      <c r="CM91" s="144"/>
      <c r="CN91" s="144"/>
      <c r="CO91" s="144"/>
      <c r="CP91" s="144"/>
      <c r="CQ91" s="144"/>
      <c r="CR91" s="144"/>
      <c r="CS91" s="144"/>
      <c r="CT91" s="144"/>
      <c r="CU91" s="144"/>
      <c r="CV91" s="144"/>
      <c r="CW91" s="144"/>
      <c r="CX91" s="144"/>
      <c r="CY91" s="144"/>
      <c r="CZ91" s="144"/>
      <c r="DA91" s="144"/>
      <c r="DB91" s="144"/>
      <c r="DC91" s="144"/>
      <c r="DD91" s="144"/>
      <c r="DE91" s="677" t="str">
        <f t="shared" si="40"/>
        <v/>
      </c>
      <c r="DF91" s="195"/>
      <c r="DG91" s="678" t="str">
        <f t="shared" si="41"/>
        <v/>
      </c>
      <c r="DH91" s="144"/>
      <c r="DI91" s="144"/>
      <c r="DJ91" s="144"/>
      <c r="DK91" s="144"/>
      <c r="DL91" s="144"/>
      <c r="DM91" s="144"/>
      <c r="DN91" s="144"/>
      <c r="DO91" s="144"/>
      <c r="DP91" s="144"/>
      <c r="DQ91" s="144"/>
      <c r="DR91" s="144"/>
      <c r="DS91" s="144"/>
      <c r="DT91" s="144"/>
      <c r="DU91" s="144"/>
      <c r="DV91" s="144"/>
      <c r="DW91" s="144"/>
      <c r="DX91" s="144"/>
      <c r="DY91" s="144"/>
      <c r="DZ91" s="144"/>
      <c r="EA91" s="144"/>
      <c r="EB91" s="144"/>
      <c r="EC91" s="144"/>
      <c r="ED91" s="144"/>
      <c r="EE91" s="677" t="str">
        <f t="shared" si="42"/>
        <v/>
      </c>
      <c r="EF91" s="195"/>
      <c r="EG91" s="678" t="str">
        <f t="shared" si="43"/>
        <v/>
      </c>
      <c r="EH91" s="144"/>
      <c r="EI91" s="144"/>
      <c r="EJ91" s="144"/>
      <c r="EK91" s="144"/>
      <c r="EL91" s="144"/>
      <c r="EM91" s="144"/>
      <c r="EN91" s="144"/>
      <c r="EO91" s="144"/>
      <c r="EP91" s="144"/>
      <c r="EQ91" s="144"/>
      <c r="ER91" s="144"/>
      <c r="ES91" s="144"/>
      <c r="ET91" s="144"/>
      <c r="EU91" s="144"/>
      <c r="EV91" s="144"/>
      <c r="EW91" s="144"/>
      <c r="EX91" s="144"/>
      <c r="EY91" s="144"/>
      <c r="EZ91" s="144"/>
      <c r="FA91" s="144"/>
      <c r="FB91" s="144"/>
      <c r="FC91" s="144"/>
      <c r="FD91" s="144"/>
      <c r="FE91" s="677" t="str">
        <f t="shared" si="44"/>
        <v/>
      </c>
      <c r="FF91" s="195"/>
      <c r="FG91" s="678" t="str">
        <f t="shared" si="45"/>
        <v/>
      </c>
      <c r="FH91" s="144"/>
      <c r="FI91" s="144"/>
      <c r="FJ91" s="144"/>
      <c r="FK91" s="144"/>
      <c r="FL91" s="144"/>
      <c r="FM91" s="144"/>
      <c r="FN91" s="144"/>
      <c r="FO91" s="144"/>
      <c r="FP91" s="144"/>
      <c r="FQ91" s="144"/>
      <c r="FR91" s="144"/>
      <c r="FS91" s="144"/>
      <c r="FT91" s="144"/>
      <c r="FU91" s="144"/>
      <c r="FV91" s="144"/>
      <c r="FW91" s="144"/>
      <c r="FX91" s="144"/>
      <c r="FY91" s="144"/>
      <c r="FZ91" s="144"/>
      <c r="GA91" s="144"/>
      <c r="GB91" s="144"/>
      <c r="GC91" s="144"/>
      <c r="GD91" s="144"/>
      <c r="GE91" s="677" t="str">
        <f t="shared" si="46"/>
        <v/>
      </c>
      <c r="GF91" s="195"/>
      <c r="GG91" s="678" t="str">
        <f t="shared" si="47"/>
        <v/>
      </c>
      <c r="GH91" s="144"/>
      <c r="GI91" s="144"/>
      <c r="GJ91" s="144"/>
      <c r="GK91" s="144"/>
      <c r="GL91" s="144"/>
      <c r="GM91" s="144"/>
      <c r="GN91" s="144"/>
      <c r="GO91" s="144"/>
      <c r="GP91" s="144"/>
      <c r="GQ91" s="144"/>
      <c r="GR91" s="144"/>
      <c r="GS91" s="144"/>
      <c r="GT91" s="144"/>
      <c r="GU91" s="144"/>
      <c r="GV91" s="144"/>
      <c r="GW91" s="144"/>
      <c r="GX91" s="144"/>
      <c r="GY91" s="144"/>
      <c r="GZ91" s="144"/>
      <c r="HA91" s="144"/>
      <c r="HB91" s="144"/>
      <c r="HC91" s="144"/>
      <c r="HD91" s="144"/>
      <c r="HE91" s="677" t="str">
        <f t="shared" si="48"/>
        <v/>
      </c>
      <c r="HF91" s="195"/>
      <c r="HG91" s="678" t="str">
        <f t="shared" si="49"/>
        <v/>
      </c>
      <c r="HH91" s="144"/>
      <c r="HI91" s="144"/>
      <c r="HJ91" s="144"/>
      <c r="HK91" s="144"/>
      <c r="HL91" s="144"/>
      <c r="HM91" s="144"/>
      <c r="HN91" s="144"/>
      <c r="HO91" s="144"/>
      <c r="HP91" s="144"/>
      <c r="HQ91" s="144"/>
      <c r="HR91" s="144"/>
      <c r="HS91" s="144"/>
      <c r="HT91" s="144"/>
      <c r="HU91" s="144"/>
      <c r="HV91" s="144"/>
      <c r="HW91" s="144"/>
      <c r="HX91" s="144"/>
      <c r="HY91" s="144"/>
      <c r="HZ91" s="144"/>
      <c r="IA91" s="144"/>
      <c r="IB91" s="144"/>
      <c r="IC91" s="144"/>
      <c r="ID91" s="144"/>
      <c r="IE91" s="677" t="str">
        <f t="shared" si="50"/>
        <v/>
      </c>
      <c r="IF91" s="195"/>
      <c r="IG91" s="678" t="str">
        <f t="shared" si="51"/>
        <v/>
      </c>
      <c r="IH91" s="144"/>
      <c r="II91" s="144"/>
      <c r="IJ91" s="144"/>
      <c r="IK91" s="144"/>
      <c r="IL91" s="144"/>
      <c r="IM91" s="144"/>
      <c r="IN91" s="144"/>
      <c r="IO91" s="144"/>
      <c r="IP91" s="144"/>
      <c r="IQ91" s="144"/>
      <c r="IR91" s="144"/>
      <c r="IS91" s="144"/>
      <c r="IT91" s="144"/>
      <c r="IU91" s="144"/>
      <c r="IV91" s="144"/>
      <c r="IW91" s="144"/>
      <c r="IX91" s="144"/>
      <c r="IY91" s="144"/>
      <c r="IZ91" s="144"/>
      <c r="JA91" s="144"/>
      <c r="JB91" s="144"/>
      <c r="JC91" s="144"/>
      <c r="JD91" s="144"/>
      <c r="JE91" s="1001" t="str">
        <f t="shared" si="52"/>
        <v/>
      </c>
      <c r="JF91" s="195"/>
      <c r="JG91" s="678" t="str">
        <f t="shared" si="53"/>
        <v/>
      </c>
      <c r="JH91" s="144"/>
      <c r="JI91" s="144"/>
      <c r="JJ91" s="144"/>
      <c r="JK91" s="144"/>
      <c r="JL91" s="144"/>
      <c r="JM91" s="144"/>
      <c r="JN91" s="144"/>
      <c r="JO91" s="144"/>
      <c r="JP91" s="144"/>
      <c r="JQ91" s="144"/>
      <c r="JR91" s="144"/>
      <c r="JS91" s="144"/>
      <c r="JT91" s="144"/>
      <c r="JU91" s="144"/>
      <c r="JV91" s="144"/>
      <c r="JW91" s="144"/>
      <c r="JX91" s="144"/>
      <c r="JY91" s="144"/>
      <c r="JZ91" s="144"/>
      <c r="KA91" s="144"/>
      <c r="KB91" s="144"/>
      <c r="KC91" s="144"/>
      <c r="KD91" s="144"/>
      <c r="KE91" s="1001" t="str">
        <f t="shared" si="54"/>
        <v/>
      </c>
    </row>
    <row r="92" spans="2:291" ht="15" customHeight="1">
      <c r="B92" s="310">
        <v>72</v>
      </c>
      <c r="C92" s="303"/>
      <c r="D92" s="675"/>
      <c r="E92" s="144"/>
      <c r="F92" s="144"/>
      <c r="G92" s="678" t="str">
        <f t="shared" si="33"/>
        <v/>
      </c>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677" t="str">
        <f t="shared" si="34"/>
        <v/>
      </c>
      <c r="AF92" s="195"/>
      <c r="AG92" s="678" t="str">
        <f t="shared" si="35"/>
        <v/>
      </c>
      <c r="AH92" s="144"/>
      <c r="AI92" s="144"/>
      <c r="AJ92" s="144"/>
      <c r="AK92" s="144"/>
      <c r="AL92" s="144"/>
      <c r="AM92" s="144"/>
      <c r="AN92" s="144"/>
      <c r="AO92" s="144"/>
      <c r="AP92" s="144"/>
      <c r="AQ92" s="144"/>
      <c r="AR92" s="144"/>
      <c r="AS92" s="144"/>
      <c r="AT92" s="144"/>
      <c r="AU92" s="144"/>
      <c r="AV92" s="144"/>
      <c r="AW92" s="144"/>
      <c r="AX92" s="144"/>
      <c r="AY92" s="144"/>
      <c r="AZ92" s="144"/>
      <c r="BA92" s="144"/>
      <c r="BB92" s="144"/>
      <c r="BC92" s="144"/>
      <c r="BD92" s="144"/>
      <c r="BE92" s="677" t="str">
        <f t="shared" si="36"/>
        <v/>
      </c>
      <c r="BF92" s="195"/>
      <c r="BG92" s="678" t="str">
        <f t="shared" si="37"/>
        <v/>
      </c>
      <c r="BH92" s="144"/>
      <c r="BI92" s="144"/>
      <c r="BJ92" s="144"/>
      <c r="BK92" s="144"/>
      <c r="BL92" s="144"/>
      <c r="BM92" s="144"/>
      <c r="BN92" s="144"/>
      <c r="BO92" s="144"/>
      <c r="BP92" s="144"/>
      <c r="BQ92" s="144"/>
      <c r="BR92" s="144"/>
      <c r="BS92" s="144"/>
      <c r="BT92" s="144"/>
      <c r="BU92" s="144"/>
      <c r="BV92" s="144"/>
      <c r="BW92" s="144"/>
      <c r="BX92" s="144"/>
      <c r="BY92" s="144"/>
      <c r="BZ92" s="144"/>
      <c r="CA92" s="144"/>
      <c r="CB92" s="144"/>
      <c r="CC92" s="144"/>
      <c r="CD92" s="144"/>
      <c r="CE92" s="677" t="str">
        <f t="shared" si="38"/>
        <v/>
      </c>
      <c r="CF92" s="195"/>
      <c r="CG92" s="678" t="str">
        <f t="shared" si="39"/>
        <v/>
      </c>
      <c r="CH92" s="144"/>
      <c r="CI92" s="144"/>
      <c r="CJ92" s="144"/>
      <c r="CK92" s="144"/>
      <c r="CL92" s="144"/>
      <c r="CM92" s="144"/>
      <c r="CN92" s="144"/>
      <c r="CO92" s="144"/>
      <c r="CP92" s="144"/>
      <c r="CQ92" s="144"/>
      <c r="CR92" s="144"/>
      <c r="CS92" s="144"/>
      <c r="CT92" s="144"/>
      <c r="CU92" s="144"/>
      <c r="CV92" s="144"/>
      <c r="CW92" s="144"/>
      <c r="CX92" s="144"/>
      <c r="CY92" s="144"/>
      <c r="CZ92" s="144"/>
      <c r="DA92" s="144"/>
      <c r="DB92" s="144"/>
      <c r="DC92" s="144"/>
      <c r="DD92" s="144"/>
      <c r="DE92" s="677" t="str">
        <f t="shared" si="40"/>
        <v/>
      </c>
      <c r="DF92" s="195"/>
      <c r="DG92" s="678" t="str">
        <f t="shared" si="41"/>
        <v/>
      </c>
      <c r="DH92" s="144"/>
      <c r="DI92" s="144"/>
      <c r="DJ92" s="144"/>
      <c r="DK92" s="144"/>
      <c r="DL92" s="144"/>
      <c r="DM92" s="144"/>
      <c r="DN92" s="144"/>
      <c r="DO92" s="144"/>
      <c r="DP92" s="144"/>
      <c r="DQ92" s="144"/>
      <c r="DR92" s="144"/>
      <c r="DS92" s="144"/>
      <c r="DT92" s="144"/>
      <c r="DU92" s="144"/>
      <c r="DV92" s="144"/>
      <c r="DW92" s="144"/>
      <c r="DX92" s="144"/>
      <c r="DY92" s="144"/>
      <c r="DZ92" s="144"/>
      <c r="EA92" s="144"/>
      <c r="EB92" s="144"/>
      <c r="EC92" s="144"/>
      <c r="ED92" s="144"/>
      <c r="EE92" s="677" t="str">
        <f t="shared" si="42"/>
        <v/>
      </c>
      <c r="EF92" s="195"/>
      <c r="EG92" s="678" t="str">
        <f t="shared" si="43"/>
        <v/>
      </c>
      <c r="EH92" s="144"/>
      <c r="EI92" s="144"/>
      <c r="EJ92" s="144"/>
      <c r="EK92" s="144"/>
      <c r="EL92" s="144"/>
      <c r="EM92" s="144"/>
      <c r="EN92" s="144"/>
      <c r="EO92" s="144"/>
      <c r="EP92" s="144"/>
      <c r="EQ92" s="144"/>
      <c r="ER92" s="144"/>
      <c r="ES92" s="144"/>
      <c r="ET92" s="144"/>
      <c r="EU92" s="144"/>
      <c r="EV92" s="144"/>
      <c r="EW92" s="144"/>
      <c r="EX92" s="144"/>
      <c r="EY92" s="144"/>
      <c r="EZ92" s="144"/>
      <c r="FA92" s="144"/>
      <c r="FB92" s="144"/>
      <c r="FC92" s="144"/>
      <c r="FD92" s="144"/>
      <c r="FE92" s="677" t="str">
        <f t="shared" si="44"/>
        <v/>
      </c>
      <c r="FF92" s="195"/>
      <c r="FG92" s="678" t="str">
        <f t="shared" si="45"/>
        <v/>
      </c>
      <c r="FH92" s="144"/>
      <c r="FI92" s="144"/>
      <c r="FJ92" s="144"/>
      <c r="FK92" s="144"/>
      <c r="FL92" s="144"/>
      <c r="FM92" s="144"/>
      <c r="FN92" s="144"/>
      <c r="FO92" s="144"/>
      <c r="FP92" s="144"/>
      <c r="FQ92" s="144"/>
      <c r="FR92" s="144"/>
      <c r="FS92" s="144"/>
      <c r="FT92" s="144"/>
      <c r="FU92" s="144"/>
      <c r="FV92" s="144"/>
      <c r="FW92" s="144"/>
      <c r="FX92" s="144"/>
      <c r="FY92" s="144"/>
      <c r="FZ92" s="144"/>
      <c r="GA92" s="144"/>
      <c r="GB92" s="144"/>
      <c r="GC92" s="144"/>
      <c r="GD92" s="144"/>
      <c r="GE92" s="677" t="str">
        <f t="shared" si="46"/>
        <v/>
      </c>
      <c r="GF92" s="195"/>
      <c r="GG92" s="678" t="str">
        <f t="shared" si="47"/>
        <v/>
      </c>
      <c r="GH92" s="144"/>
      <c r="GI92" s="144"/>
      <c r="GJ92" s="144"/>
      <c r="GK92" s="144"/>
      <c r="GL92" s="144"/>
      <c r="GM92" s="144"/>
      <c r="GN92" s="144"/>
      <c r="GO92" s="144"/>
      <c r="GP92" s="144"/>
      <c r="GQ92" s="144"/>
      <c r="GR92" s="144"/>
      <c r="GS92" s="144"/>
      <c r="GT92" s="144"/>
      <c r="GU92" s="144"/>
      <c r="GV92" s="144"/>
      <c r="GW92" s="144"/>
      <c r="GX92" s="144"/>
      <c r="GY92" s="144"/>
      <c r="GZ92" s="144"/>
      <c r="HA92" s="144"/>
      <c r="HB92" s="144"/>
      <c r="HC92" s="144"/>
      <c r="HD92" s="144"/>
      <c r="HE92" s="677" t="str">
        <f t="shared" si="48"/>
        <v/>
      </c>
      <c r="HF92" s="195"/>
      <c r="HG92" s="678" t="str">
        <f t="shared" si="49"/>
        <v/>
      </c>
      <c r="HH92" s="144"/>
      <c r="HI92" s="144"/>
      <c r="HJ92" s="144"/>
      <c r="HK92" s="144"/>
      <c r="HL92" s="144"/>
      <c r="HM92" s="144"/>
      <c r="HN92" s="144"/>
      <c r="HO92" s="144"/>
      <c r="HP92" s="144"/>
      <c r="HQ92" s="144"/>
      <c r="HR92" s="144"/>
      <c r="HS92" s="144"/>
      <c r="HT92" s="144"/>
      <c r="HU92" s="144"/>
      <c r="HV92" s="144"/>
      <c r="HW92" s="144"/>
      <c r="HX92" s="144"/>
      <c r="HY92" s="144"/>
      <c r="HZ92" s="144"/>
      <c r="IA92" s="144"/>
      <c r="IB92" s="144"/>
      <c r="IC92" s="144"/>
      <c r="ID92" s="144"/>
      <c r="IE92" s="677" t="str">
        <f t="shared" si="50"/>
        <v/>
      </c>
      <c r="IF92" s="195"/>
      <c r="IG92" s="678" t="str">
        <f t="shared" si="51"/>
        <v/>
      </c>
      <c r="IH92" s="144"/>
      <c r="II92" s="144"/>
      <c r="IJ92" s="144"/>
      <c r="IK92" s="144"/>
      <c r="IL92" s="144"/>
      <c r="IM92" s="144"/>
      <c r="IN92" s="144"/>
      <c r="IO92" s="144"/>
      <c r="IP92" s="144"/>
      <c r="IQ92" s="144"/>
      <c r="IR92" s="144"/>
      <c r="IS92" s="144"/>
      <c r="IT92" s="144"/>
      <c r="IU92" s="144"/>
      <c r="IV92" s="144"/>
      <c r="IW92" s="144"/>
      <c r="IX92" s="144"/>
      <c r="IY92" s="144"/>
      <c r="IZ92" s="144"/>
      <c r="JA92" s="144"/>
      <c r="JB92" s="144"/>
      <c r="JC92" s="144"/>
      <c r="JD92" s="144"/>
      <c r="JE92" s="1001" t="str">
        <f t="shared" si="52"/>
        <v/>
      </c>
      <c r="JF92" s="195"/>
      <c r="JG92" s="678" t="str">
        <f t="shared" si="53"/>
        <v/>
      </c>
      <c r="JH92" s="144"/>
      <c r="JI92" s="144"/>
      <c r="JJ92" s="144"/>
      <c r="JK92" s="144"/>
      <c r="JL92" s="144"/>
      <c r="JM92" s="144"/>
      <c r="JN92" s="144"/>
      <c r="JO92" s="144"/>
      <c r="JP92" s="144"/>
      <c r="JQ92" s="144"/>
      <c r="JR92" s="144"/>
      <c r="JS92" s="144"/>
      <c r="JT92" s="144"/>
      <c r="JU92" s="144"/>
      <c r="JV92" s="144"/>
      <c r="JW92" s="144"/>
      <c r="JX92" s="144"/>
      <c r="JY92" s="144"/>
      <c r="JZ92" s="144"/>
      <c r="KA92" s="144"/>
      <c r="KB92" s="144"/>
      <c r="KC92" s="144"/>
      <c r="KD92" s="144"/>
      <c r="KE92" s="1001" t="str">
        <f t="shared" si="54"/>
        <v/>
      </c>
    </row>
    <row r="93" spans="2:291" ht="15" customHeight="1">
      <c r="B93" s="310">
        <v>73</v>
      </c>
      <c r="C93" s="303"/>
      <c r="D93" s="675"/>
      <c r="E93" s="144"/>
      <c r="F93" s="144"/>
      <c r="G93" s="678" t="str">
        <f t="shared" si="33"/>
        <v/>
      </c>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677" t="str">
        <f t="shared" si="34"/>
        <v/>
      </c>
      <c r="AF93" s="195"/>
      <c r="AG93" s="678" t="str">
        <f t="shared" si="35"/>
        <v/>
      </c>
      <c r="AH93" s="144"/>
      <c r="AI93" s="144"/>
      <c r="AJ93" s="144"/>
      <c r="AK93" s="144"/>
      <c r="AL93" s="144"/>
      <c r="AM93" s="144"/>
      <c r="AN93" s="144"/>
      <c r="AO93" s="144"/>
      <c r="AP93" s="144"/>
      <c r="AQ93" s="144"/>
      <c r="AR93" s="144"/>
      <c r="AS93" s="144"/>
      <c r="AT93" s="144"/>
      <c r="AU93" s="144"/>
      <c r="AV93" s="144"/>
      <c r="AW93" s="144"/>
      <c r="AX93" s="144"/>
      <c r="AY93" s="144"/>
      <c r="AZ93" s="144"/>
      <c r="BA93" s="144"/>
      <c r="BB93" s="144"/>
      <c r="BC93" s="144"/>
      <c r="BD93" s="144"/>
      <c r="BE93" s="677" t="str">
        <f t="shared" si="36"/>
        <v/>
      </c>
      <c r="BF93" s="195"/>
      <c r="BG93" s="678" t="str">
        <f t="shared" si="37"/>
        <v/>
      </c>
      <c r="BH93" s="144"/>
      <c r="BI93" s="144"/>
      <c r="BJ93" s="144"/>
      <c r="BK93" s="144"/>
      <c r="BL93" s="144"/>
      <c r="BM93" s="144"/>
      <c r="BN93" s="144"/>
      <c r="BO93" s="144"/>
      <c r="BP93" s="144"/>
      <c r="BQ93" s="144"/>
      <c r="BR93" s="144"/>
      <c r="BS93" s="144"/>
      <c r="BT93" s="144"/>
      <c r="BU93" s="144"/>
      <c r="BV93" s="144"/>
      <c r="BW93" s="144"/>
      <c r="BX93" s="144"/>
      <c r="BY93" s="144"/>
      <c r="BZ93" s="144"/>
      <c r="CA93" s="144"/>
      <c r="CB93" s="144"/>
      <c r="CC93" s="144"/>
      <c r="CD93" s="144"/>
      <c r="CE93" s="677" t="str">
        <f t="shared" si="38"/>
        <v/>
      </c>
      <c r="CF93" s="195"/>
      <c r="CG93" s="678" t="str">
        <f t="shared" si="39"/>
        <v/>
      </c>
      <c r="CH93" s="144"/>
      <c r="CI93" s="144"/>
      <c r="CJ93" s="144"/>
      <c r="CK93" s="144"/>
      <c r="CL93" s="144"/>
      <c r="CM93" s="144"/>
      <c r="CN93" s="144"/>
      <c r="CO93" s="144"/>
      <c r="CP93" s="144"/>
      <c r="CQ93" s="144"/>
      <c r="CR93" s="144"/>
      <c r="CS93" s="144"/>
      <c r="CT93" s="144"/>
      <c r="CU93" s="144"/>
      <c r="CV93" s="144"/>
      <c r="CW93" s="144"/>
      <c r="CX93" s="144"/>
      <c r="CY93" s="144"/>
      <c r="CZ93" s="144"/>
      <c r="DA93" s="144"/>
      <c r="DB93" s="144"/>
      <c r="DC93" s="144"/>
      <c r="DD93" s="144"/>
      <c r="DE93" s="677" t="str">
        <f t="shared" si="40"/>
        <v/>
      </c>
      <c r="DF93" s="195"/>
      <c r="DG93" s="678" t="str">
        <f t="shared" si="41"/>
        <v/>
      </c>
      <c r="DH93" s="144"/>
      <c r="DI93" s="144"/>
      <c r="DJ93" s="144"/>
      <c r="DK93" s="144"/>
      <c r="DL93" s="144"/>
      <c r="DM93" s="144"/>
      <c r="DN93" s="144"/>
      <c r="DO93" s="144"/>
      <c r="DP93" s="144"/>
      <c r="DQ93" s="144"/>
      <c r="DR93" s="144"/>
      <c r="DS93" s="144"/>
      <c r="DT93" s="144"/>
      <c r="DU93" s="144"/>
      <c r="DV93" s="144"/>
      <c r="DW93" s="144"/>
      <c r="DX93" s="144"/>
      <c r="DY93" s="144"/>
      <c r="DZ93" s="144"/>
      <c r="EA93" s="144"/>
      <c r="EB93" s="144"/>
      <c r="EC93" s="144"/>
      <c r="ED93" s="144"/>
      <c r="EE93" s="677" t="str">
        <f t="shared" si="42"/>
        <v/>
      </c>
      <c r="EF93" s="195"/>
      <c r="EG93" s="678" t="str">
        <f t="shared" si="43"/>
        <v/>
      </c>
      <c r="EH93" s="144"/>
      <c r="EI93" s="144"/>
      <c r="EJ93" s="144"/>
      <c r="EK93" s="144"/>
      <c r="EL93" s="144"/>
      <c r="EM93" s="144"/>
      <c r="EN93" s="144"/>
      <c r="EO93" s="144"/>
      <c r="EP93" s="144"/>
      <c r="EQ93" s="144"/>
      <c r="ER93" s="144"/>
      <c r="ES93" s="144"/>
      <c r="ET93" s="144"/>
      <c r="EU93" s="144"/>
      <c r="EV93" s="144"/>
      <c r="EW93" s="144"/>
      <c r="EX93" s="144"/>
      <c r="EY93" s="144"/>
      <c r="EZ93" s="144"/>
      <c r="FA93" s="144"/>
      <c r="FB93" s="144"/>
      <c r="FC93" s="144"/>
      <c r="FD93" s="144"/>
      <c r="FE93" s="677" t="str">
        <f t="shared" si="44"/>
        <v/>
      </c>
      <c r="FF93" s="195"/>
      <c r="FG93" s="678" t="str">
        <f t="shared" si="45"/>
        <v/>
      </c>
      <c r="FH93" s="144"/>
      <c r="FI93" s="144"/>
      <c r="FJ93" s="144"/>
      <c r="FK93" s="144"/>
      <c r="FL93" s="144"/>
      <c r="FM93" s="144"/>
      <c r="FN93" s="144"/>
      <c r="FO93" s="144"/>
      <c r="FP93" s="144"/>
      <c r="FQ93" s="144"/>
      <c r="FR93" s="144"/>
      <c r="FS93" s="144"/>
      <c r="FT93" s="144"/>
      <c r="FU93" s="144"/>
      <c r="FV93" s="144"/>
      <c r="FW93" s="144"/>
      <c r="FX93" s="144"/>
      <c r="FY93" s="144"/>
      <c r="FZ93" s="144"/>
      <c r="GA93" s="144"/>
      <c r="GB93" s="144"/>
      <c r="GC93" s="144"/>
      <c r="GD93" s="144"/>
      <c r="GE93" s="677" t="str">
        <f t="shared" si="46"/>
        <v/>
      </c>
      <c r="GF93" s="195"/>
      <c r="GG93" s="678" t="str">
        <f t="shared" si="47"/>
        <v/>
      </c>
      <c r="GH93" s="144"/>
      <c r="GI93" s="144"/>
      <c r="GJ93" s="144"/>
      <c r="GK93" s="144"/>
      <c r="GL93" s="144"/>
      <c r="GM93" s="144"/>
      <c r="GN93" s="144"/>
      <c r="GO93" s="144"/>
      <c r="GP93" s="144"/>
      <c r="GQ93" s="144"/>
      <c r="GR93" s="144"/>
      <c r="GS93" s="144"/>
      <c r="GT93" s="144"/>
      <c r="GU93" s="144"/>
      <c r="GV93" s="144"/>
      <c r="GW93" s="144"/>
      <c r="GX93" s="144"/>
      <c r="GY93" s="144"/>
      <c r="GZ93" s="144"/>
      <c r="HA93" s="144"/>
      <c r="HB93" s="144"/>
      <c r="HC93" s="144"/>
      <c r="HD93" s="144"/>
      <c r="HE93" s="677" t="str">
        <f t="shared" si="48"/>
        <v/>
      </c>
      <c r="HF93" s="195"/>
      <c r="HG93" s="678" t="str">
        <f t="shared" si="49"/>
        <v/>
      </c>
      <c r="HH93" s="144"/>
      <c r="HI93" s="144"/>
      <c r="HJ93" s="144"/>
      <c r="HK93" s="144"/>
      <c r="HL93" s="144"/>
      <c r="HM93" s="144"/>
      <c r="HN93" s="144"/>
      <c r="HO93" s="144"/>
      <c r="HP93" s="144"/>
      <c r="HQ93" s="144"/>
      <c r="HR93" s="144"/>
      <c r="HS93" s="144"/>
      <c r="HT93" s="144"/>
      <c r="HU93" s="144"/>
      <c r="HV93" s="144"/>
      <c r="HW93" s="144"/>
      <c r="HX93" s="144"/>
      <c r="HY93" s="144"/>
      <c r="HZ93" s="144"/>
      <c r="IA93" s="144"/>
      <c r="IB93" s="144"/>
      <c r="IC93" s="144"/>
      <c r="ID93" s="144"/>
      <c r="IE93" s="677" t="str">
        <f t="shared" si="50"/>
        <v/>
      </c>
      <c r="IF93" s="195"/>
      <c r="IG93" s="678" t="str">
        <f t="shared" si="51"/>
        <v/>
      </c>
      <c r="IH93" s="144"/>
      <c r="II93" s="144"/>
      <c r="IJ93" s="144"/>
      <c r="IK93" s="144"/>
      <c r="IL93" s="144"/>
      <c r="IM93" s="144"/>
      <c r="IN93" s="144"/>
      <c r="IO93" s="144"/>
      <c r="IP93" s="144"/>
      <c r="IQ93" s="144"/>
      <c r="IR93" s="144"/>
      <c r="IS93" s="144"/>
      <c r="IT93" s="144"/>
      <c r="IU93" s="144"/>
      <c r="IV93" s="144"/>
      <c r="IW93" s="144"/>
      <c r="IX93" s="144"/>
      <c r="IY93" s="144"/>
      <c r="IZ93" s="144"/>
      <c r="JA93" s="144"/>
      <c r="JB93" s="144"/>
      <c r="JC93" s="144"/>
      <c r="JD93" s="144"/>
      <c r="JE93" s="1001" t="str">
        <f t="shared" si="52"/>
        <v/>
      </c>
      <c r="JF93" s="195"/>
      <c r="JG93" s="678" t="str">
        <f t="shared" si="53"/>
        <v/>
      </c>
      <c r="JH93" s="144"/>
      <c r="JI93" s="144"/>
      <c r="JJ93" s="144"/>
      <c r="JK93" s="144"/>
      <c r="JL93" s="144"/>
      <c r="JM93" s="144"/>
      <c r="JN93" s="144"/>
      <c r="JO93" s="144"/>
      <c r="JP93" s="144"/>
      <c r="JQ93" s="144"/>
      <c r="JR93" s="144"/>
      <c r="JS93" s="144"/>
      <c r="JT93" s="144"/>
      <c r="JU93" s="144"/>
      <c r="JV93" s="144"/>
      <c r="JW93" s="144"/>
      <c r="JX93" s="144"/>
      <c r="JY93" s="144"/>
      <c r="JZ93" s="144"/>
      <c r="KA93" s="144"/>
      <c r="KB93" s="144"/>
      <c r="KC93" s="144"/>
      <c r="KD93" s="144"/>
      <c r="KE93" s="1001" t="str">
        <f t="shared" si="54"/>
        <v/>
      </c>
    </row>
    <row r="94" spans="2:291" ht="15" customHeight="1">
      <c r="B94" s="310">
        <v>74</v>
      </c>
      <c r="C94" s="303"/>
      <c r="D94" s="675"/>
      <c r="E94" s="144"/>
      <c r="F94" s="144"/>
      <c r="G94" s="678" t="str">
        <f t="shared" si="33"/>
        <v/>
      </c>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677" t="str">
        <f t="shared" si="34"/>
        <v/>
      </c>
      <c r="AF94" s="195"/>
      <c r="AG94" s="678" t="str">
        <f t="shared" si="35"/>
        <v/>
      </c>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677" t="str">
        <f t="shared" si="36"/>
        <v/>
      </c>
      <c r="BF94" s="195"/>
      <c r="BG94" s="678" t="str">
        <f t="shared" si="37"/>
        <v/>
      </c>
      <c r="BH94" s="144"/>
      <c r="BI94" s="144"/>
      <c r="BJ94" s="144"/>
      <c r="BK94" s="144"/>
      <c r="BL94" s="144"/>
      <c r="BM94" s="144"/>
      <c r="BN94" s="144"/>
      <c r="BO94" s="144"/>
      <c r="BP94" s="144"/>
      <c r="BQ94" s="144"/>
      <c r="BR94" s="144"/>
      <c r="BS94" s="144"/>
      <c r="BT94" s="144"/>
      <c r="BU94" s="144"/>
      <c r="BV94" s="144"/>
      <c r="BW94" s="144"/>
      <c r="BX94" s="144"/>
      <c r="BY94" s="144"/>
      <c r="BZ94" s="144"/>
      <c r="CA94" s="144"/>
      <c r="CB94" s="144"/>
      <c r="CC94" s="144"/>
      <c r="CD94" s="144"/>
      <c r="CE94" s="677" t="str">
        <f t="shared" si="38"/>
        <v/>
      </c>
      <c r="CF94" s="195"/>
      <c r="CG94" s="678" t="str">
        <f t="shared" si="39"/>
        <v/>
      </c>
      <c r="CH94" s="144"/>
      <c r="CI94" s="144"/>
      <c r="CJ94" s="144"/>
      <c r="CK94" s="144"/>
      <c r="CL94" s="144"/>
      <c r="CM94" s="144"/>
      <c r="CN94" s="144"/>
      <c r="CO94" s="144"/>
      <c r="CP94" s="144"/>
      <c r="CQ94" s="144"/>
      <c r="CR94" s="144"/>
      <c r="CS94" s="144"/>
      <c r="CT94" s="144"/>
      <c r="CU94" s="144"/>
      <c r="CV94" s="144"/>
      <c r="CW94" s="144"/>
      <c r="CX94" s="144"/>
      <c r="CY94" s="144"/>
      <c r="CZ94" s="144"/>
      <c r="DA94" s="144"/>
      <c r="DB94" s="144"/>
      <c r="DC94" s="144"/>
      <c r="DD94" s="144"/>
      <c r="DE94" s="677" t="str">
        <f t="shared" si="40"/>
        <v/>
      </c>
      <c r="DF94" s="195"/>
      <c r="DG94" s="678" t="str">
        <f t="shared" si="41"/>
        <v/>
      </c>
      <c r="DH94" s="144"/>
      <c r="DI94" s="144"/>
      <c r="DJ94" s="144"/>
      <c r="DK94" s="144"/>
      <c r="DL94" s="144"/>
      <c r="DM94" s="144"/>
      <c r="DN94" s="144"/>
      <c r="DO94" s="144"/>
      <c r="DP94" s="144"/>
      <c r="DQ94" s="144"/>
      <c r="DR94" s="144"/>
      <c r="DS94" s="144"/>
      <c r="DT94" s="144"/>
      <c r="DU94" s="144"/>
      <c r="DV94" s="144"/>
      <c r="DW94" s="144"/>
      <c r="DX94" s="144"/>
      <c r="DY94" s="144"/>
      <c r="DZ94" s="144"/>
      <c r="EA94" s="144"/>
      <c r="EB94" s="144"/>
      <c r="EC94" s="144"/>
      <c r="ED94" s="144"/>
      <c r="EE94" s="677" t="str">
        <f t="shared" si="42"/>
        <v/>
      </c>
      <c r="EF94" s="195"/>
      <c r="EG94" s="678" t="str">
        <f t="shared" si="43"/>
        <v/>
      </c>
      <c r="EH94" s="144"/>
      <c r="EI94" s="144"/>
      <c r="EJ94" s="144"/>
      <c r="EK94" s="144"/>
      <c r="EL94" s="144"/>
      <c r="EM94" s="144"/>
      <c r="EN94" s="144"/>
      <c r="EO94" s="144"/>
      <c r="EP94" s="144"/>
      <c r="EQ94" s="144"/>
      <c r="ER94" s="144"/>
      <c r="ES94" s="144"/>
      <c r="ET94" s="144"/>
      <c r="EU94" s="144"/>
      <c r="EV94" s="144"/>
      <c r="EW94" s="144"/>
      <c r="EX94" s="144"/>
      <c r="EY94" s="144"/>
      <c r="EZ94" s="144"/>
      <c r="FA94" s="144"/>
      <c r="FB94" s="144"/>
      <c r="FC94" s="144"/>
      <c r="FD94" s="144"/>
      <c r="FE94" s="677" t="str">
        <f t="shared" si="44"/>
        <v/>
      </c>
      <c r="FF94" s="195"/>
      <c r="FG94" s="678" t="str">
        <f t="shared" si="45"/>
        <v/>
      </c>
      <c r="FH94" s="144"/>
      <c r="FI94" s="144"/>
      <c r="FJ94" s="144"/>
      <c r="FK94" s="144"/>
      <c r="FL94" s="144"/>
      <c r="FM94" s="144"/>
      <c r="FN94" s="144"/>
      <c r="FO94" s="144"/>
      <c r="FP94" s="144"/>
      <c r="FQ94" s="144"/>
      <c r="FR94" s="144"/>
      <c r="FS94" s="144"/>
      <c r="FT94" s="144"/>
      <c r="FU94" s="144"/>
      <c r="FV94" s="144"/>
      <c r="FW94" s="144"/>
      <c r="FX94" s="144"/>
      <c r="FY94" s="144"/>
      <c r="FZ94" s="144"/>
      <c r="GA94" s="144"/>
      <c r="GB94" s="144"/>
      <c r="GC94" s="144"/>
      <c r="GD94" s="144"/>
      <c r="GE94" s="677" t="str">
        <f t="shared" si="46"/>
        <v/>
      </c>
      <c r="GF94" s="195"/>
      <c r="GG94" s="678" t="str">
        <f t="shared" si="47"/>
        <v/>
      </c>
      <c r="GH94" s="144"/>
      <c r="GI94" s="144"/>
      <c r="GJ94" s="144"/>
      <c r="GK94" s="144"/>
      <c r="GL94" s="144"/>
      <c r="GM94" s="144"/>
      <c r="GN94" s="144"/>
      <c r="GO94" s="144"/>
      <c r="GP94" s="144"/>
      <c r="GQ94" s="144"/>
      <c r="GR94" s="144"/>
      <c r="GS94" s="144"/>
      <c r="GT94" s="144"/>
      <c r="GU94" s="144"/>
      <c r="GV94" s="144"/>
      <c r="GW94" s="144"/>
      <c r="GX94" s="144"/>
      <c r="GY94" s="144"/>
      <c r="GZ94" s="144"/>
      <c r="HA94" s="144"/>
      <c r="HB94" s="144"/>
      <c r="HC94" s="144"/>
      <c r="HD94" s="144"/>
      <c r="HE94" s="677" t="str">
        <f t="shared" si="48"/>
        <v/>
      </c>
      <c r="HF94" s="195"/>
      <c r="HG94" s="678" t="str">
        <f t="shared" si="49"/>
        <v/>
      </c>
      <c r="HH94" s="144"/>
      <c r="HI94" s="144"/>
      <c r="HJ94" s="144"/>
      <c r="HK94" s="144"/>
      <c r="HL94" s="144"/>
      <c r="HM94" s="144"/>
      <c r="HN94" s="144"/>
      <c r="HO94" s="144"/>
      <c r="HP94" s="144"/>
      <c r="HQ94" s="144"/>
      <c r="HR94" s="144"/>
      <c r="HS94" s="144"/>
      <c r="HT94" s="144"/>
      <c r="HU94" s="144"/>
      <c r="HV94" s="144"/>
      <c r="HW94" s="144"/>
      <c r="HX94" s="144"/>
      <c r="HY94" s="144"/>
      <c r="HZ94" s="144"/>
      <c r="IA94" s="144"/>
      <c r="IB94" s="144"/>
      <c r="IC94" s="144"/>
      <c r="ID94" s="144"/>
      <c r="IE94" s="677" t="str">
        <f t="shared" si="50"/>
        <v/>
      </c>
      <c r="IF94" s="195"/>
      <c r="IG94" s="678" t="str">
        <f t="shared" si="51"/>
        <v/>
      </c>
      <c r="IH94" s="144"/>
      <c r="II94" s="144"/>
      <c r="IJ94" s="144"/>
      <c r="IK94" s="144"/>
      <c r="IL94" s="144"/>
      <c r="IM94" s="144"/>
      <c r="IN94" s="144"/>
      <c r="IO94" s="144"/>
      <c r="IP94" s="144"/>
      <c r="IQ94" s="144"/>
      <c r="IR94" s="144"/>
      <c r="IS94" s="144"/>
      <c r="IT94" s="144"/>
      <c r="IU94" s="144"/>
      <c r="IV94" s="144"/>
      <c r="IW94" s="144"/>
      <c r="IX94" s="144"/>
      <c r="IY94" s="144"/>
      <c r="IZ94" s="144"/>
      <c r="JA94" s="144"/>
      <c r="JB94" s="144"/>
      <c r="JC94" s="144"/>
      <c r="JD94" s="144"/>
      <c r="JE94" s="1001" t="str">
        <f t="shared" si="52"/>
        <v/>
      </c>
      <c r="JF94" s="195"/>
      <c r="JG94" s="678" t="str">
        <f t="shared" si="53"/>
        <v/>
      </c>
      <c r="JH94" s="144"/>
      <c r="JI94" s="144"/>
      <c r="JJ94" s="144"/>
      <c r="JK94" s="144"/>
      <c r="JL94" s="144"/>
      <c r="JM94" s="144"/>
      <c r="JN94" s="144"/>
      <c r="JO94" s="144"/>
      <c r="JP94" s="144"/>
      <c r="JQ94" s="144"/>
      <c r="JR94" s="144"/>
      <c r="JS94" s="144"/>
      <c r="JT94" s="144"/>
      <c r="JU94" s="144"/>
      <c r="JV94" s="144"/>
      <c r="JW94" s="144"/>
      <c r="JX94" s="144"/>
      <c r="JY94" s="144"/>
      <c r="JZ94" s="144"/>
      <c r="KA94" s="144"/>
      <c r="KB94" s="144"/>
      <c r="KC94" s="144"/>
      <c r="KD94" s="144"/>
      <c r="KE94" s="1001" t="str">
        <f t="shared" si="54"/>
        <v/>
      </c>
    </row>
    <row r="95" spans="2:291" ht="15" customHeight="1">
      <c r="B95" s="310">
        <v>75</v>
      </c>
      <c r="C95" s="303"/>
      <c r="D95" s="675"/>
      <c r="E95" s="144"/>
      <c r="F95" s="144"/>
      <c r="G95" s="678" t="str">
        <f t="shared" si="33"/>
        <v/>
      </c>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677" t="str">
        <f t="shared" si="34"/>
        <v/>
      </c>
      <c r="AF95" s="195"/>
      <c r="AG95" s="678" t="str">
        <f t="shared" si="35"/>
        <v/>
      </c>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677" t="str">
        <f t="shared" si="36"/>
        <v/>
      </c>
      <c r="BF95" s="195"/>
      <c r="BG95" s="678" t="str">
        <f t="shared" si="37"/>
        <v/>
      </c>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677" t="str">
        <f t="shared" si="38"/>
        <v/>
      </c>
      <c r="CF95" s="195"/>
      <c r="CG95" s="678" t="str">
        <f t="shared" si="39"/>
        <v/>
      </c>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677" t="str">
        <f t="shared" si="40"/>
        <v/>
      </c>
      <c r="DF95" s="195"/>
      <c r="DG95" s="678" t="str">
        <f t="shared" si="41"/>
        <v/>
      </c>
      <c r="DH95" s="144"/>
      <c r="DI95" s="144"/>
      <c r="DJ95" s="144"/>
      <c r="DK95" s="144"/>
      <c r="DL95" s="144"/>
      <c r="DM95" s="144"/>
      <c r="DN95" s="144"/>
      <c r="DO95" s="144"/>
      <c r="DP95" s="144"/>
      <c r="DQ95" s="144"/>
      <c r="DR95" s="144"/>
      <c r="DS95" s="144"/>
      <c r="DT95" s="144"/>
      <c r="DU95" s="144"/>
      <c r="DV95" s="144"/>
      <c r="DW95" s="144"/>
      <c r="DX95" s="144"/>
      <c r="DY95" s="144"/>
      <c r="DZ95" s="144"/>
      <c r="EA95" s="144"/>
      <c r="EB95" s="144"/>
      <c r="EC95" s="144"/>
      <c r="ED95" s="144"/>
      <c r="EE95" s="677" t="str">
        <f t="shared" si="42"/>
        <v/>
      </c>
      <c r="EF95" s="195"/>
      <c r="EG95" s="678" t="str">
        <f t="shared" si="43"/>
        <v/>
      </c>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677" t="str">
        <f t="shared" si="44"/>
        <v/>
      </c>
      <c r="FF95" s="195"/>
      <c r="FG95" s="678" t="str">
        <f t="shared" si="45"/>
        <v/>
      </c>
      <c r="FH95" s="144"/>
      <c r="FI95" s="144"/>
      <c r="FJ95" s="144"/>
      <c r="FK95" s="144"/>
      <c r="FL95" s="144"/>
      <c r="FM95" s="144"/>
      <c r="FN95" s="144"/>
      <c r="FO95" s="144"/>
      <c r="FP95" s="144"/>
      <c r="FQ95" s="144"/>
      <c r="FR95" s="144"/>
      <c r="FS95" s="144"/>
      <c r="FT95" s="144"/>
      <c r="FU95" s="144"/>
      <c r="FV95" s="144"/>
      <c r="FW95" s="144"/>
      <c r="FX95" s="144"/>
      <c r="FY95" s="144"/>
      <c r="FZ95" s="144"/>
      <c r="GA95" s="144"/>
      <c r="GB95" s="144"/>
      <c r="GC95" s="144"/>
      <c r="GD95" s="144"/>
      <c r="GE95" s="677" t="str">
        <f t="shared" si="46"/>
        <v/>
      </c>
      <c r="GF95" s="195"/>
      <c r="GG95" s="678" t="str">
        <f t="shared" si="47"/>
        <v/>
      </c>
      <c r="GH95" s="144"/>
      <c r="GI95" s="144"/>
      <c r="GJ95" s="144"/>
      <c r="GK95" s="144"/>
      <c r="GL95" s="144"/>
      <c r="GM95" s="144"/>
      <c r="GN95" s="144"/>
      <c r="GO95" s="144"/>
      <c r="GP95" s="144"/>
      <c r="GQ95" s="144"/>
      <c r="GR95" s="144"/>
      <c r="GS95" s="144"/>
      <c r="GT95" s="144"/>
      <c r="GU95" s="144"/>
      <c r="GV95" s="144"/>
      <c r="GW95" s="144"/>
      <c r="GX95" s="144"/>
      <c r="GY95" s="144"/>
      <c r="GZ95" s="144"/>
      <c r="HA95" s="144"/>
      <c r="HB95" s="144"/>
      <c r="HC95" s="144"/>
      <c r="HD95" s="144"/>
      <c r="HE95" s="677" t="str">
        <f t="shared" si="48"/>
        <v/>
      </c>
      <c r="HF95" s="195"/>
      <c r="HG95" s="678" t="str">
        <f t="shared" si="49"/>
        <v/>
      </c>
      <c r="HH95" s="144"/>
      <c r="HI95" s="144"/>
      <c r="HJ95" s="144"/>
      <c r="HK95" s="144"/>
      <c r="HL95" s="144"/>
      <c r="HM95" s="144"/>
      <c r="HN95" s="144"/>
      <c r="HO95" s="144"/>
      <c r="HP95" s="144"/>
      <c r="HQ95" s="144"/>
      <c r="HR95" s="144"/>
      <c r="HS95" s="144"/>
      <c r="HT95" s="144"/>
      <c r="HU95" s="144"/>
      <c r="HV95" s="144"/>
      <c r="HW95" s="144"/>
      <c r="HX95" s="144"/>
      <c r="HY95" s="144"/>
      <c r="HZ95" s="144"/>
      <c r="IA95" s="144"/>
      <c r="IB95" s="144"/>
      <c r="IC95" s="144"/>
      <c r="ID95" s="144"/>
      <c r="IE95" s="677" t="str">
        <f t="shared" si="50"/>
        <v/>
      </c>
      <c r="IF95" s="195"/>
      <c r="IG95" s="678" t="str">
        <f t="shared" si="51"/>
        <v/>
      </c>
      <c r="IH95" s="144"/>
      <c r="II95" s="144"/>
      <c r="IJ95" s="144"/>
      <c r="IK95" s="144"/>
      <c r="IL95" s="144"/>
      <c r="IM95" s="144"/>
      <c r="IN95" s="144"/>
      <c r="IO95" s="144"/>
      <c r="IP95" s="144"/>
      <c r="IQ95" s="144"/>
      <c r="IR95" s="144"/>
      <c r="IS95" s="144"/>
      <c r="IT95" s="144"/>
      <c r="IU95" s="144"/>
      <c r="IV95" s="144"/>
      <c r="IW95" s="144"/>
      <c r="IX95" s="144"/>
      <c r="IY95" s="144"/>
      <c r="IZ95" s="144"/>
      <c r="JA95" s="144"/>
      <c r="JB95" s="144"/>
      <c r="JC95" s="144"/>
      <c r="JD95" s="144"/>
      <c r="JE95" s="1001" t="str">
        <f t="shared" si="52"/>
        <v/>
      </c>
      <c r="JF95" s="195"/>
      <c r="JG95" s="678" t="str">
        <f t="shared" si="53"/>
        <v/>
      </c>
      <c r="JH95" s="144"/>
      <c r="JI95" s="144"/>
      <c r="JJ95" s="144"/>
      <c r="JK95" s="144"/>
      <c r="JL95" s="144"/>
      <c r="JM95" s="144"/>
      <c r="JN95" s="144"/>
      <c r="JO95" s="144"/>
      <c r="JP95" s="144"/>
      <c r="JQ95" s="144"/>
      <c r="JR95" s="144"/>
      <c r="JS95" s="144"/>
      <c r="JT95" s="144"/>
      <c r="JU95" s="144"/>
      <c r="JV95" s="144"/>
      <c r="JW95" s="144"/>
      <c r="JX95" s="144"/>
      <c r="JY95" s="144"/>
      <c r="JZ95" s="144"/>
      <c r="KA95" s="144"/>
      <c r="KB95" s="144"/>
      <c r="KC95" s="144"/>
      <c r="KD95" s="144"/>
      <c r="KE95" s="1001" t="str">
        <f t="shared" si="54"/>
        <v/>
      </c>
    </row>
    <row r="96" spans="2:291" ht="15" customHeight="1">
      <c r="B96" s="310">
        <v>76</v>
      </c>
      <c r="C96" s="303"/>
      <c r="D96" s="675"/>
      <c r="E96" s="144"/>
      <c r="F96" s="144"/>
      <c r="G96" s="678" t="str">
        <f t="shared" si="33"/>
        <v/>
      </c>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677" t="str">
        <f t="shared" si="34"/>
        <v/>
      </c>
      <c r="AF96" s="195"/>
      <c r="AG96" s="678" t="str">
        <f t="shared" si="35"/>
        <v/>
      </c>
      <c r="AH96" s="144"/>
      <c r="AI96" s="144"/>
      <c r="AJ96" s="144"/>
      <c r="AK96" s="144"/>
      <c r="AL96" s="144"/>
      <c r="AM96" s="144"/>
      <c r="AN96" s="144"/>
      <c r="AO96" s="144"/>
      <c r="AP96" s="144"/>
      <c r="AQ96" s="144"/>
      <c r="AR96" s="144"/>
      <c r="AS96" s="144"/>
      <c r="AT96" s="144"/>
      <c r="AU96" s="144"/>
      <c r="AV96" s="144"/>
      <c r="AW96" s="144"/>
      <c r="AX96" s="144"/>
      <c r="AY96" s="144"/>
      <c r="AZ96" s="144"/>
      <c r="BA96" s="144"/>
      <c r="BB96" s="144"/>
      <c r="BC96" s="144"/>
      <c r="BD96" s="144"/>
      <c r="BE96" s="677" t="str">
        <f t="shared" si="36"/>
        <v/>
      </c>
      <c r="BF96" s="195"/>
      <c r="BG96" s="678" t="str">
        <f t="shared" si="37"/>
        <v/>
      </c>
      <c r="BH96" s="144"/>
      <c r="BI96" s="144"/>
      <c r="BJ96" s="144"/>
      <c r="BK96" s="144"/>
      <c r="BL96" s="144"/>
      <c r="BM96" s="144"/>
      <c r="BN96" s="144"/>
      <c r="BO96" s="144"/>
      <c r="BP96" s="144"/>
      <c r="BQ96" s="144"/>
      <c r="BR96" s="144"/>
      <c r="BS96" s="144"/>
      <c r="BT96" s="144"/>
      <c r="BU96" s="144"/>
      <c r="BV96" s="144"/>
      <c r="BW96" s="144"/>
      <c r="BX96" s="144"/>
      <c r="BY96" s="144"/>
      <c r="BZ96" s="144"/>
      <c r="CA96" s="144"/>
      <c r="CB96" s="144"/>
      <c r="CC96" s="144"/>
      <c r="CD96" s="144"/>
      <c r="CE96" s="677" t="str">
        <f t="shared" si="38"/>
        <v/>
      </c>
      <c r="CF96" s="195"/>
      <c r="CG96" s="678" t="str">
        <f t="shared" si="39"/>
        <v/>
      </c>
      <c r="CH96" s="144"/>
      <c r="CI96" s="144"/>
      <c r="CJ96" s="144"/>
      <c r="CK96" s="144"/>
      <c r="CL96" s="144"/>
      <c r="CM96" s="144"/>
      <c r="CN96" s="144"/>
      <c r="CO96" s="144"/>
      <c r="CP96" s="144"/>
      <c r="CQ96" s="144"/>
      <c r="CR96" s="144"/>
      <c r="CS96" s="144"/>
      <c r="CT96" s="144"/>
      <c r="CU96" s="144"/>
      <c r="CV96" s="144"/>
      <c r="CW96" s="144"/>
      <c r="CX96" s="144"/>
      <c r="CY96" s="144"/>
      <c r="CZ96" s="144"/>
      <c r="DA96" s="144"/>
      <c r="DB96" s="144"/>
      <c r="DC96" s="144"/>
      <c r="DD96" s="144"/>
      <c r="DE96" s="677" t="str">
        <f t="shared" si="40"/>
        <v/>
      </c>
      <c r="DF96" s="195"/>
      <c r="DG96" s="678" t="str">
        <f t="shared" si="41"/>
        <v/>
      </c>
      <c r="DH96" s="144"/>
      <c r="DI96" s="144"/>
      <c r="DJ96" s="144"/>
      <c r="DK96" s="144"/>
      <c r="DL96" s="144"/>
      <c r="DM96" s="144"/>
      <c r="DN96" s="144"/>
      <c r="DO96" s="144"/>
      <c r="DP96" s="144"/>
      <c r="DQ96" s="144"/>
      <c r="DR96" s="144"/>
      <c r="DS96" s="144"/>
      <c r="DT96" s="144"/>
      <c r="DU96" s="144"/>
      <c r="DV96" s="144"/>
      <c r="DW96" s="144"/>
      <c r="DX96" s="144"/>
      <c r="DY96" s="144"/>
      <c r="DZ96" s="144"/>
      <c r="EA96" s="144"/>
      <c r="EB96" s="144"/>
      <c r="EC96" s="144"/>
      <c r="ED96" s="144"/>
      <c r="EE96" s="677" t="str">
        <f t="shared" si="42"/>
        <v/>
      </c>
      <c r="EF96" s="195"/>
      <c r="EG96" s="678" t="str">
        <f t="shared" si="43"/>
        <v/>
      </c>
      <c r="EH96" s="144"/>
      <c r="EI96" s="144"/>
      <c r="EJ96" s="144"/>
      <c r="EK96" s="144"/>
      <c r="EL96" s="144"/>
      <c r="EM96" s="144"/>
      <c r="EN96" s="144"/>
      <c r="EO96" s="144"/>
      <c r="EP96" s="144"/>
      <c r="EQ96" s="144"/>
      <c r="ER96" s="144"/>
      <c r="ES96" s="144"/>
      <c r="ET96" s="144"/>
      <c r="EU96" s="144"/>
      <c r="EV96" s="144"/>
      <c r="EW96" s="144"/>
      <c r="EX96" s="144"/>
      <c r="EY96" s="144"/>
      <c r="EZ96" s="144"/>
      <c r="FA96" s="144"/>
      <c r="FB96" s="144"/>
      <c r="FC96" s="144"/>
      <c r="FD96" s="144"/>
      <c r="FE96" s="677" t="str">
        <f t="shared" si="44"/>
        <v/>
      </c>
      <c r="FF96" s="195"/>
      <c r="FG96" s="678" t="str">
        <f t="shared" si="45"/>
        <v/>
      </c>
      <c r="FH96" s="144"/>
      <c r="FI96" s="144"/>
      <c r="FJ96" s="144"/>
      <c r="FK96" s="144"/>
      <c r="FL96" s="144"/>
      <c r="FM96" s="144"/>
      <c r="FN96" s="144"/>
      <c r="FO96" s="144"/>
      <c r="FP96" s="144"/>
      <c r="FQ96" s="144"/>
      <c r="FR96" s="144"/>
      <c r="FS96" s="144"/>
      <c r="FT96" s="144"/>
      <c r="FU96" s="144"/>
      <c r="FV96" s="144"/>
      <c r="FW96" s="144"/>
      <c r="FX96" s="144"/>
      <c r="FY96" s="144"/>
      <c r="FZ96" s="144"/>
      <c r="GA96" s="144"/>
      <c r="GB96" s="144"/>
      <c r="GC96" s="144"/>
      <c r="GD96" s="144"/>
      <c r="GE96" s="677" t="str">
        <f t="shared" si="46"/>
        <v/>
      </c>
      <c r="GF96" s="195"/>
      <c r="GG96" s="678" t="str">
        <f t="shared" si="47"/>
        <v/>
      </c>
      <c r="GH96" s="144"/>
      <c r="GI96" s="144"/>
      <c r="GJ96" s="144"/>
      <c r="GK96" s="144"/>
      <c r="GL96" s="144"/>
      <c r="GM96" s="144"/>
      <c r="GN96" s="144"/>
      <c r="GO96" s="144"/>
      <c r="GP96" s="144"/>
      <c r="GQ96" s="144"/>
      <c r="GR96" s="144"/>
      <c r="GS96" s="144"/>
      <c r="GT96" s="144"/>
      <c r="GU96" s="144"/>
      <c r="GV96" s="144"/>
      <c r="GW96" s="144"/>
      <c r="GX96" s="144"/>
      <c r="GY96" s="144"/>
      <c r="GZ96" s="144"/>
      <c r="HA96" s="144"/>
      <c r="HB96" s="144"/>
      <c r="HC96" s="144"/>
      <c r="HD96" s="144"/>
      <c r="HE96" s="677" t="str">
        <f t="shared" si="48"/>
        <v/>
      </c>
      <c r="HF96" s="195"/>
      <c r="HG96" s="678" t="str">
        <f t="shared" si="49"/>
        <v/>
      </c>
      <c r="HH96" s="144"/>
      <c r="HI96" s="144"/>
      <c r="HJ96" s="144"/>
      <c r="HK96" s="144"/>
      <c r="HL96" s="144"/>
      <c r="HM96" s="144"/>
      <c r="HN96" s="144"/>
      <c r="HO96" s="144"/>
      <c r="HP96" s="144"/>
      <c r="HQ96" s="144"/>
      <c r="HR96" s="144"/>
      <c r="HS96" s="144"/>
      <c r="HT96" s="144"/>
      <c r="HU96" s="144"/>
      <c r="HV96" s="144"/>
      <c r="HW96" s="144"/>
      <c r="HX96" s="144"/>
      <c r="HY96" s="144"/>
      <c r="HZ96" s="144"/>
      <c r="IA96" s="144"/>
      <c r="IB96" s="144"/>
      <c r="IC96" s="144"/>
      <c r="ID96" s="144"/>
      <c r="IE96" s="677" t="str">
        <f t="shared" si="50"/>
        <v/>
      </c>
      <c r="IF96" s="195"/>
      <c r="IG96" s="678" t="str">
        <f t="shared" si="51"/>
        <v/>
      </c>
      <c r="IH96" s="144"/>
      <c r="II96" s="144"/>
      <c r="IJ96" s="144"/>
      <c r="IK96" s="144"/>
      <c r="IL96" s="144"/>
      <c r="IM96" s="144"/>
      <c r="IN96" s="144"/>
      <c r="IO96" s="144"/>
      <c r="IP96" s="144"/>
      <c r="IQ96" s="144"/>
      <c r="IR96" s="144"/>
      <c r="IS96" s="144"/>
      <c r="IT96" s="144"/>
      <c r="IU96" s="144"/>
      <c r="IV96" s="144"/>
      <c r="IW96" s="144"/>
      <c r="IX96" s="144"/>
      <c r="IY96" s="144"/>
      <c r="IZ96" s="144"/>
      <c r="JA96" s="144"/>
      <c r="JB96" s="144"/>
      <c r="JC96" s="144"/>
      <c r="JD96" s="144"/>
      <c r="JE96" s="1001" t="str">
        <f t="shared" si="52"/>
        <v/>
      </c>
      <c r="JF96" s="195"/>
      <c r="JG96" s="678" t="str">
        <f t="shared" si="53"/>
        <v/>
      </c>
      <c r="JH96" s="144"/>
      <c r="JI96" s="144"/>
      <c r="JJ96" s="144"/>
      <c r="JK96" s="144"/>
      <c r="JL96" s="144"/>
      <c r="JM96" s="144"/>
      <c r="JN96" s="144"/>
      <c r="JO96" s="144"/>
      <c r="JP96" s="144"/>
      <c r="JQ96" s="144"/>
      <c r="JR96" s="144"/>
      <c r="JS96" s="144"/>
      <c r="JT96" s="144"/>
      <c r="JU96" s="144"/>
      <c r="JV96" s="144"/>
      <c r="JW96" s="144"/>
      <c r="JX96" s="144"/>
      <c r="JY96" s="144"/>
      <c r="JZ96" s="144"/>
      <c r="KA96" s="144"/>
      <c r="KB96" s="144"/>
      <c r="KC96" s="144"/>
      <c r="KD96" s="144"/>
      <c r="KE96" s="1001" t="str">
        <f t="shared" si="54"/>
        <v/>
      </c>
    </row>
    <row r="97" spans="2:291" ht="15" customHeight="1">
      <c r="B97" s="310">
        <v>77</v>
      </c>
      <c r="C97" s="303"/>
      <c r="D97" s="675"/>
      <c r="E97" s="144"/>
      <c r="F97" s="144"/>
      <c r="G97" s="678" t="str">
        <f t="shared" si="33"/>
        <v/>
      </c>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677" t="str">
        <f t="shared" si="34"/>
        <v/>
      </c>
      <c r="AF97" s="195"/>
      <c r="AG97" s="678" t="str">
        <f t="shared" si="35"/>
        <v/>
      </c>
      <c r="AH97" s="144"/>
      <c r="AI97" s="144"/>
      <c r="AJ97" s="144"/>
      <c r="AK97" s="144"/>
      <c r="AL97" s="144"/>
      <c r="AM97" s="144"/>
      <c r="AN97" s="144"/>
      <c r="AO97" s="144"/>
      <c r="AP97" s="144"/>
      <c r="AQ97" s="144"/>
      <c r="AR97" s="144"/>
      <c r="AS97" s="144"/>
      <c r="AT97" s="144"/>
      <c r="AU97" s="144"/>
      <c r="AV97" s="144"/>
      <c r="AW97" s="144"/>
      <c r="AX97" s="144"/>
      <c r="AY97" s="144"/>
      <c r="AZ97" s="144"/>
      <c r="BA97" s="144"/>
      <c r="BB97" s="144"/>
      <c r="BC97" s="144"/>
      <c r="BD97" s="144"/>
      <c r="BE97" s="677" t="str">
        <f t="shared" si="36"/>
        <v/>
      </c>
      <c r="BF97" s="195"/>
      <c r="BG97" s="678" t="str">
        <f t="shared" si="37"/>
        <v/>
      </c>
      <c r="BH97" s="144"/>
      <c r="BI97" s="144"/>
      <c r="BJ97" s="144"/>
      <c r="BK97" s="144"/>
      <c r="BL97" s="144"/>
      <c r="BM97" s="144"/>
      <c r="BN97" s="144"/>
      <c r="BO97" s="144"/>
      <c r="BP97" s="144"/>
      <c r="BQ97" s="144"/>
      <c r="BR97" s="144"/>
      <c r="BS97" s="144"/>
      <c r="BT97" s="144"/>
      <c r="BU97" s="144"/>
      <c r="BV97" s="144"/>
      <c r="BW97" s="144"/>
      <c r="BX97" s="144"/>
      <c r="BY97" s="144"/>
      <c r="BZ97" s="144"/>
      <c r="CA97" s="144"/>
      <c r="CB97" s="144"/>
      <c r="CC97" s="144"/>
      <c r="CD97" s="144"/>
      <c r="CE97" s="677" t="str">
        <f t="shared" si="38"/>
        <v/>
      </c>
      <c r="CF97" s="195"/>
      <c r="CG97" s="678" t="str">
        <f t="shared" si="39"/>
        <v/>
      </c>
      <c r="CH97" s="144"/>
      <c r="CI97" s="144"/>
      <c r="CJ97" s="144"/>
      <c r="CK97" s="144"/>
      <c r="CL97" s="144"/>
      <c r="CM97" s="144"/>
      <c r="CN97" s="144"/>
      <c r="CO97" s="144"/>
      <c r="CP97" s="144"/>
      <c r="CQ97" s="144"/>
      <c r="CR97" s="144"/>
      <c r="CS97" s="144"/>
      <c r="CT97" s="144"/>
      <c r="CU97" s="144"/>
      <c r="CV97" s="144"/>
      <c r="CW97" s="144"/>
      <c r="CX97" s="144"/>
      <c r="CY97" s="144"/>
      <c r="CZ97" s="144"/>
      <c r="DA97" s="144"/>
      <c r="DB97" s="144"/>
      <c r="DC97" s="144"/>
      <c r="DD97" s="144"/>
      <c r="DE97" s="677" t="str">
        <f t="shared" si="40"/>
        <v/>
      </c>
      <c r="DF97" s="195"/>
      <c r="DG97" s="678" t="str">
        <f t="shared" si="41"/>
        <v/>
      </c>
      <c r="DH97" s="144"/>
      <c r="DI97" s="144"/>
      <c r="DJ97" s="144"/>
      <c r="DK97" s="144"/>
      <c r="DL97" s="144"/>
      <c r="DM97" s="144"/>
      <c r="DN97" s="144"/>
      <c r="DO97" s="144"/>
      <c r="DP97" s="144"/>
      <c r="DQ97" s="144"/>
      <c r="DR97" s="144"/>
      <c r="DS97" s="144"/>
      <c r="DT97" s="144"/>
      <c r="DU97" s="144"/>
      <c r="DV97" s="144"/>
      <c r="DW97" s="144"/>
      <c r="DX97" s="144"/>
      <c r="DY97" s="144"/>
      <c r="DZ97" s="144"/>
      <c r="EA97" s="144"/>
      <c r="EB97" s="144"/>
      <c r="EC97" s="144"/>
      <c r="ED97" s="144"/>
      <c r="EE97" s="677" t="str">
        <f t="shared" si="42"/>
        <v/>
      </c>
      <c r="EF97" s="195"/>
      <c r="EG97" s="678" t="str">
        <f t="shared" si="43"/>
        <v/>
      </c>
      <c r="EH97" s="144"/>
      <c r="EI97" s="144"/>
      <c r="EJ97" s="144"/>
      <c r="EK97" s="144"/>
      <c r="EL97" s="144"/>
      <c r="EM97" s="144"/>
      <c r="EN97" s="144"/>
      <c r="EO97" s="144"/>
      <c r="EP97" s="144"/>
      <c r="EQ97" s="144"/>
      <c r="ER97" s="144"/>
      <c r="ES97" s="144"/>
      <c r="ET97" s="144"/>
      <c r="EU97" s="144"/>
      <c r="EV97" s="144"/>
      <c r="EW97" s="144"/>
      <c r="EX97" s="144"/>
      <c r="EY97" s="144"/>
      <c r="EZ97" s="144"/>
      <c r="FA97" s="144"/>
      <c r="FB97" s="144"/>
      <c r="FC97" s="144"/>
      <c r="FD97" s="144"/>
      <c r="FE97" s="677" t="str">
        <f t="shared" si="44"/>
        <v/>
      </c>
      <c r="FF97" s="195"/>
      <c r="FG97" s="678" t="str">
        <f t="shared" si="45"/>
        <v/>
      </c>
      <c r="FH97" s="144"/>
      <c r="FI97" s="144"/>
      <c r="FJ97" s="144"/>
      <c r="FK97" s="144"/>
      <c r="FL97" s="144"/>
      <c r="FM97" s="144"/>
      <c r="FN97" s="144"/>
      <c r="FO97" s="144"/>
      <c r="FP97" s="144"/>
      <c r="FQ97" s="144"/>
      <c r="FR97" s="144"/>
      <c r="FS97" s="144"/>
      <c r="FT97" s="144"/>
      <c r="FU97" s="144"/>
      <c r="FV97" s="144"/>
      <c r="FW97" s="144"/>
      <c r="FX97" s="144"/>
      <c r="FY97" s="144"/>
      <c r="FZ97" s="144"/>
      <c r="GA97" s="144"/>
      <c r="GB97" s="144"/>
      <c r="GC97" s="144"/>
      <c r="GD97" s="144"/>
      <c r="GE97" s="677" t="str">
        <f t="shared" si="46"/>
        <v/>
      </c>
      <c r="GF97" s="195"/>
      <c r="GG97" s="678" t="str">
        <f t="shared" si="47"/>
        <v/>
      </c>
      <c r="GH97" s="144"/>
      <c r="GI97" s="144"/>
      <c r="GJ97" s="144"/>
      <c r="GK97" s="144"/>
      <c r="GL97" s="144"/>
      <c r="GM97" s="144"/>
      <c r="GN97" s="144"/>
      <c r="GO97" s="144"/>
      <c r="GP97" s="144"/>
      <c r="GQ97" s="144"/>
      <c r="GR97" s="144"/>
      <c r="GS97" s="144"/>
      <c r="GT97" s="144"/>
      <c r="GU97" s="144"/>
      <c r="GV97" s="144"/>
      <c r="GW97" s="144"/>
      <c r="GX97" s="144"/>
      <c r="GY97" s="144"/>
      <c r="GZ97" s="144"/>
      <c r="HA97" s="144"/>
      <c r="HB97" s="144"/>
      <c r="HC97" s="144"/>
      <c r="HD97" s="144"/>
      <c r="HE97" s="677" t="str">
        <f t="shared" si="48"/>
        <v/>
      </c>
      <c r="HF97" s="195"/>
      <c r="HG97" s="678" t="str">
        <f t="shared" si="49"/>
        <v/>
      </c>
      <c r="HH97" s="144"/>
      <c r="HI97" s="144"/>
      <c r="HJ97" s="144"/>
      <c r="HK97" s="144"/>
      <c r="HL97" s="144"/>
      <c r="HM97" s="144"/>
      <c r="HN97" s="144"/>
      <c r="HO97" s="144"/>
      <c r="HP97" s="144"/>
      <c r="HQ97" s="144"/>
      <c r="HR97" s="144"/>
      <c r="HS97" s="144"/>
      <c r="HT97" s="144"/>
      <c r="HU97" s="144"/>
      <c r="HV97" s="144"/>
      <c r="HW97" s="144"/>
      <c r="HX97" s="144"/>
      <c r="HY97" s="144"/>
      <c r="HZ97" s="144"/>
      <c r="IA97" s="144"/>
      <c r="IB97" s="144"/>
      <c r="IC97" s="144"/>
      <c r="ID97" s="144"/>
      <c r="IE97" s="677" t="str">
        <f t="shared" si="50"/>
        <v/>
      </c>
      <c r="IF97" s="195"/>
      <c r="IG97" s="678" t="str">
        <f t="shared" si="51"/>
        <v/>
      </c>
      <c r="IH97" s="144"/>
      <c r="II97" s="144"/>
      <c r="IJ97" s="144"/>
      <c r="IK97" s="144"/>
      <c r="IL97" s="144"/>
      <c r="IM97" s="144"/>
      <c r="IN97" s="144"/>
      <c r="IO97" s="144"/>
      <c r="IP97" s="144"/>
      <c r="IQ97" s="144"/>
      <c r="IR97" s="144"/>
      <c r="IS97" s="144"/>
      <c r="IT97" s="144"/>
      <c r="IU97" s="144"/>
      <c r="IV97" s="144"/>
      <c r="IW97" s="144"/>
      <c r="IX97" s="144"/>
      <c r="IY97" s="144"/>
      <c r="IZ97" s="144"/>
      <c r="JA97" s="144"/>
      <c r="JB97" s="144"/>
      <c r="JC97" s="144"/>
      <c r="JD97" s="144"/>
      <c r="JE97" s="1001" t="str">
        <f t="shared" si="52"/>
        <v/>
      </c>
      <c r="JF97" s="195"/>
      <c r="JG97" s="678" t="str">
        <f t="shared" si="53"/>
        <v/>
      </c>
      <c r="JH97" s="144"/>
      <c r="JI97" s="144"/>
      <c r="JJ97" s="144"/>
      <c r="JK97" s="144"/>
      <c r="JL97" s="144"/>
      <c r="JM97" s="144"/>
      <c r="JN97" s="144"/>
      <c r="JO97" s="144"/>
      <c r="JP97" s="144"/>
      <c r="JQ97" s="144"/>
      <c r="JR97" s="144"/>
      <c r="JS97" s="144"/>
      <c r="JT97" s="144"/>
      <c r="JU97" s="144"/>
      <c r="JV97" s="144"/>
      <c r="JW97" s="144"/>
      <c r="JX97" s="144"/>
      <c r="JY97" s="144"/>
      <c r="JZ97" s="144"/>
      <c r="KA97" s="144"/>
      <c r="KB97" s="144"/>
      <c r="KC97" s="144"/>
      <c r="KD97" s="144"/>
      <c r="KE97" s="1001" t="str">
        <f t="shared" si="54"/>
        <v/>
      </c>
    </row>
    <row r="98" spans="2:291" ht="15" customHeight="1">
      <c r="B98" s="310">
        <v>78</v>
      </c>
      <c r="C98" s="303"/>
      <c r="D98" s="675"/>
      <c r="E98" s="144"/>
      <c r="F98" s="144"/>
      <c r="G98" s="678" t="str">
        <f t="shared" si="33"/>
        <v/>
      </c>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677" t="str">
        <f t="shared" si="34"/>
        <v/>
      </c>
      <c r="AF98" s="195"/>
      <c r="AG98" s="678" t="str">
        <f t="shared" si="35"/>
        <v/>
      </c>
      <c r="AH98" s="144"/>
      <c r="AI98" s="144"/>
      <c r="AJ98" s="144"/>
      <c r="AK98" s="144"/>
      <c r="AL98" s="144"/>
      <c r="AM98" s="144"/>
      <c r="AN98" s="144"/>
      <c r="AO98" s="144"/>
      <c r="AP98" s="144"/>
      <c r="AQ98" s="144"/>
      <c r="AR98" s="144"/>
      <c r="AS98" s="144"/>
      <c r="AT98" s="144"/>
      <c r="AU98" s="144"/>
      <c r="AV98" s="144"/>
      <c r="AW98" s="144"/>
      <c r="AX98" s="144"/>
      <c r="AY98" s="144"/>
      <c r="AZ98" s="144"/>
      <c r="BA98" s="144"/>
      <c r="BB98" s="144"/>
      <c r="BC98" s="144"/>
      <c r="BD98" s="144"/>
      <c r="BE98" s="677" t="str">
        <f t="shared" si="36"/>
        <v/>
      </c>
      <c r="BF98" s="195"/>
      <c r="BG98" s="678" t="str">
        <f t="shared" si="37"/>
        <v/>
      </c>
      <c r="BH98" s="144"/>
      <c r="BI98" s="144"/>
      <c r="BJ98" s="144"/>
      <c r="BK98" s="144"/>
      <c r="BL98" s="144"/>
      <c r="BM98" s="144"/>
      <c r="BN98" s="144"/>
      <c r="BO98" s="144"/>
      <c r="BP98" s="144"/>
      <c r="BQ98" s="144"/>
      <c r="BR98" s="144"/>
      <c r="BS98" s="144"/>
      <c r="BT98" s="144"/>
      <c r="BU98" s="144"/>
      <c r="BV98" s="144"/>
      <c r="BW98" s="144"/>
      <c r="BX98" s="144"/>
      <c r="BY98" s="144"/>
      <c r="BZ98" s="144"/>
      <c r="CA98" s="144"/>
      <c r="CB98" s="144"/>
      <c r="CC98" s="144"/>
      <c r="CD98" s="144"/>
      <c r="CE98" s="677" t="str">
        <f t="shared" si="38"/>
        <v/>
      </c>
      <c r="CF98" s="195"/>
      <c r="CG98" s="678" t="str">
        <f t="shared" si="39"/>
        <v/>
      </c>
      <c r="CH98" s="144"/>
      <c r="CI98" s="144"/>
      <c r="CJ98" s="144"/>
      <c r="CK98" s="144"/>
      <c r="CL98" s="144"/>
      <c r="CM98" s="144"/>
      <c r="CN98" s="144"/>
      <c r="CO98" s="144"/>
      <c r="CP98" s="144"/>
      <c r="CQ98" s="144"/>
      <c r="CR98" s="144"/>
      <c r="CS98" s="144"/>
      <c r="CT98" s="144"/>
      <c r="CU98" s="144"/>
      <c r="CV98" s="144"/>
      <c r="CW98" s="144"/>
      <c r="CX98" s="144"/>
      <c r="CY98" s="144"/>
      <c r="CZ98" s="144"/>
      <c r="DA98" s="144"/>
      <c r="DB98" s="144"/>
      <c r="DC98" s="144"/>
      <c r="DD98" s="144"/>
      <c r="DE98" s="677" t="str">
        <f t="shared" si="40"/>
        <v/>
      </c>
      <c r="DF98" s="195"/>
      <c r="DG98" s="678" t="str">
        <f t="shared" si="41"/>
        <v/>
      </c>
      <c r="DH98" s="144"/>
      <c r="DI98" s="144"/>
      <c r="DJ98" s="144"/>
      <c r="DK98" s="144"/>
      <c r="DL98" s="144"/>
      <c r="DM98" s="144"/>
      <c r="DN98" s="144"/>
      <c r="DO98" s="144"/>
      <c r="DP98" s="144"/>
      <c r="DQ98" s="144"/>
      <c r="DR98" s="144"/>
      <c r="DS98" s="144"/>
      <c r="DT98" s="144"/>
      <c r="DU98" s="144"/>
      <c r="DV98" s="144"/>
      <c r="DW98" s="144"/>
      <c r="DX98" s="144"/>
      <c r="DY98" s="144"/>
      <c r="DZ98" s="144"/>
      <c r="EA98" s="144"/>
      <c r="EB98" s="144"/>
      <c r="EC98" s="144"/>
      <c r="ED98" s="144"/>
      <c r="EE98" s="677" t="str">
        <f t="shared" si="42"/>
        <v/>
      </c>
      <c r="EF98" s="195"/>
      <c r="EG98" s="678" t="str">
        <f t="shared" si="43"/>
        <v/>
      </c>
      <c r="EH98" s="144"/>
      <c r="EI98" s="144"/>
      <c r="EJ98" s="144"/>
      <c r="EK98" s="144"/>
      <c r="EL98" s="144"/>
      <c r="EM98" s="144"/>
      <c r="EN98" s="144"/>
      <c r="EO98" s="144"/>
      <c r="EP98" s="144"/>
      <c r="EQ98" s="144"/>
      <c r="ER98" s="144"/>
      <c r="ES98" s="144"/>
      <c r="ET98" s="144"/>
      <c r="EU98" s="144"/>
      <c r="EV98" s="144"/>
      <c r="EW98" s="144"/>
      <c r="EX98" s="144"/>
      <c r="EY98" s="144"/>
      <c r="EZ98" s="144"/>
      <c r="FA98" s="144"/>
      <c r="FB98" s="144"/>
      <c r="FC98" s="144"/>
      <c r="FD98" s="144"/>
      <c r="FE98" s="677" t="str">
        <f t="shared" si="44"/>
        <v/>
      </c>
      <c r="FF98" s="195"/>
      <c r="FG98" s="678" t="str">
        <f t="shared" si="45"/>
        <v/>
      </c>
      <c r="FH98" s="144"/>
      <c r="FI98" s="144"/>
      <c r="FJ98" s="144"/>
      <c r="FK98" s="144"/>
      <c r="FL98" s="144"/>
      <c r="FM98" s="144"/>
      <c r="FN98" s="144"/>
      <c r="FO98" s="144"/>
      <c r="FP98" s="144"/>
      <c r="FQ98" s="144"/>
      <c r="FR98" s="144"/>
      <c r="FS98" s="144"/>
      <c r="FT98" s="144"/>
      <c r="FU98" s="144"/>
      <c r="FV98" s="144"/>
      <c r="FW98" s="144"/>
      <c r="FX98" s="144"/>
      <c r="FY98" s="144"/>
      <c r="FZ98" s="144"/>
      <c r="GA98" s="144"/>
      <c r="GB98" s="144"/>
      <c r="GC98" s="144"/>
      <c r="GD98" s="144"/>
      <c r="GE98" s="677" t="str">
        <f t="shared" si="46"/>
        <v/>
      </c>
      <c r="GF98" s="195"/>
      <c r="GG98" s="678" t="str">
        <f t="shared" si="47"/>
        <v/>
      </c>
      <c r="GH98" s="144"/>
      <c r="GI98" s="144"/>
      <c r="GJ98" s="144"/>
      <c r="GK98" s="144"/>
      <c r="GL98" s="144"/>
      <c r="GM98" s="144"/>
      <c r="GN98" s="144"/>
      <c r="GO98" s="144"/>
      <c r="GP98" s="144"/>
      <c r="GQ98" s="144"/>
      <c r="GR98" s="144"/>
      <c r="GS98" s="144"/>
      <c r="GT98" s="144"/>
      <c r="GU98" s="144"/>
      <c r="GV98" s="144"/>
      <c r="GW98" s="144"/>
      <c r="GX98" s="144"/>
      <c r="GY98" s="144"/>
      <c r="GZ98" s="144"/>
      <c r="HA98" s="144"/>
      <c r="HB98" s="144"/>
      <c r="HC98" s="144"/>
      <c r="HD98" s="144"/>
      <c r="HE98" s="677" t="str">
        <f t="shared" si="48"/>
        <v/>
      </c>
      <c r="HF98" s="195"/>
      <c r="HG98" s="678" t="str">
        <f t="shared" si="49"/>
        <v/>
      </c>
      <c r="HH98" s="144"/>
      <c r="HI98" s="144"/>
      <c r="HJ98" s="144"/>
      <c r="HK98" s="144"/>
      <c r="HL98" s="144"/>
      <c r="HM98" s="144"/>
      <c r="HN98" s="144"/>
      <c r="HO98" s="144"/>
      <c r="HP98" s="144"/>
      <c r="HQ98" s="144"/>
      <c r="HR98" s="144"/>
      <c r="HS98" s="144"/>
      <c r="HT98" s="144"/>
      <c r="HU98" s="144"/>
      <c r="HV98" s="144"/>
      <c r="HW98" s="144"/>
      <c r="HX98" s="144"/>
      <c r="HY98" s="144"/>
      <c r="HZ98" s="144"/>
      <c r="IA98" s="144"/>
      <c r="IB98" s="144"/>
      <c r="IC98" s="144"/>
      <c r="ID98" s="144"/>
      <c r="IE98" s="677" t="str">
        <f t="shared" si="50"/>
        <v/>
      </c>
      <c r="IF98" s="195"/>
      <c r="IG98" s="678" t="str">
        <f t="shared" si="51"/>
        <v/>
      </c>
      <c r="IH98" s="144"/>
      <c r="II98" s="144"/>
      <c r="IJ98" s="144"/>
      <c r="IK98" s="144"/>
      <c r="IL98" s="144"/>
      <c r="IM98" s="144"/>
      <c r="IN98" s="144"/>
      <c r="IO98" s="144"/>
      <c r="IP98" s="144"/>
      <c r="IQ98" s="144"/>
      <c r="IR98" s="144"/>
      <c r="IS98" s="144"/>
      <c r="IT98" s="144"/>
      <c r="IU98" s="144"/>
      <c r="IV98" s="144"/>
      <c r="IW98" s="144"/>
      <c r="IX98" s="144"/>
      <c r="IY98" s="144"/>
      <c r="IZ98" s="144"/>
      <c r="JA98" s="144"/>
      <c r="JB98" s="144"/>
      <c r="JC98" s="144"/>
      <c r="JD98" s="144"/>
      <c r="JE98" s="1001" t="str">
        <f t="shared" si="52"/>
        <v/>
      </c>
      <c r="JF98" s="195"/>
      <c r="JG98" s="678" t="str">
        <f t="shared" si="53"/>
        <v/>
      </c>
      <c r="JH98" s="144"/>
      <c r="JI98" s="144"/>
      <c r="JJ98" s="144"/>
      <c r="JK98" s="144"/>
      <c r="JL98" s="144"/>
      <c r="JM98" s="144"/>
      <c r="JN98" s="144"/>
      <c r="JO98" s="144"/>
      <c r="JP98" s="144"/>
      <c r="JQ98" s="144"/>
      <c r="JR98" s="144"/>
      <c r="JS98" s="144"/>
      <c r="JT98" s="144"/>
      <c r="JU98" s="144"/>
      <c r="JV98" s="144"/>
      <c r="JW98" s="144"/>
      <c r="JX98" s="144"/>
      <c r="JY98" s="144"/>
      <c r="JZ98" s="144"/>
      <c r="KA98" s="144"/>
      <c r="KB98" s="144"/>
      <c r="KC98" s="144"/>
      <c r="KD98" s="144"/>
      <c r="KE98" s="1001" t="str">
        <f t="shared" si="54"/>
        <v/>
      </c>
    </row>
    <row r="99" spans="2:291" ht="15" customHeight="1">
      <c r="B99" s="310">
        <v>79</v>
      </c>
      <c r="C99" s="303"/>
      <c r="D99" s="675"/>
      <c r="E99" s="144"/>
      <c r="F99" s="144"/>
      <c r="G99" s="678" t="str">
        <f t="shared" si="33"/>
        <v/>
      </c>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677" t="str">
        <f t="shared" si="34"/>
        <v/>
      </c>
      <c r="AF99" s="195"/>
      <c r="AG99" s="678" t="str">
        <f t="shared" si="35"/>
        <v/>
      </c>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677" t="str">
        <f t="shared" si="36"/>
        <v/>
      </c>
      <c r="BF99" s="195"/>
      <c r="BG99" s="678" t="str">
        <f t="shared" si="37"/>
        <v/>
      </c>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677" t="str">
        <f t="shared" si="38"/>
        <v/>
      </c>
      <c r="CF99" s="195"/>
      <c r="CG99" s="678" t="str">
        <f t="shared" si="39"/>
        <v/>
      </c>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677" t="str">
        <f t="shared" si="40"/>
        <v/>
      </c>
      <c r="DF99" s="195"/>
      <c r="DG99" s="678" t="str">
        <f t="shared" si="41"/>
        <v/>
      </c>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144"/>
      <c r="EE99" s="677" t="str">
        <f t="shared" si="42"/>
        <v/>
      </c>
      <c r="EF99" s="195"/>
      <c r="EG99" s="678" t="str">
        <f t="shared" si="43"/>
        <v/>
      </c>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677" t="str">
        <f t="shared" si="44"/>
        <v/>
      </c>
      <c r="FF99" s="195"/>
      <c r="FG99" s="678" t="str">
        <f t="shared" si="45"/>
        <v/>
      </c>
      <c r="FH99" s="144"/>
      <c r="FI99" s="144"/>
      <c r="FJ99" s="144"/>
      <c r="FK99" s="144"/>
      <c r="FL99" s="144"/>
      <c r="FM99" s="144"/>
      <c r="FN99" s="144"/>
      <c r="FO99" s="144"/>
      <c r="FP99" s="144"/>
      <c r="FQ99" s="144"/>
      <c r="FR99" s="144"/>
      <c r="FS99" s="144"/>
      <c r="FT99" s="144"/>
      <c r="FU99" s="144"/>
      <c r="FV99" s="144"/>
      <c r="FW99" s="144"/>
      <c r="FX99" s="144"/>
      <c r="FY99" s="144"/>
      <c r="FZ99" s="144"/>
      <c r="GA99" s="144"/>
      <c r="GB99" s="144"/>
      <c r="GC99" s="144"/>
      <c r="GD99" s="144"/>
      <c r="GE99" s="677" t="str">
        <f t="shared" si="46"/>
        <v/>
      </c>
      <c r="GF99" s="195"/>
      <c r="GG99" s="678" t="str">
        <f t="shared" si="47"/>
        <v/>
      </c>
      <c r="GH99" s="144"/>
      <c r="GI99" s="144"/>
      <c r="GJ99" s="144"/>
      <c r="GK99" s="144"/>
      <c r="GL99" s="144"/>
      <c r="GM99" s="144"/>
      <c r="GN99" s="144"/>
      <c r="GO99" s="144"/>
      <c r="GP99" s="144"/>
      <c r="GQ99" s="144"/>
      <c r="GR99" s="144"/>
      <c r="GS99" s="144"/>
      <c r="GT99" s="144"/>
      <c r="GU99" s="144"/>
      <c r="GV99" s="144"/>
      <c r="GW99" s="144"/>
      <c r="GX99" s="144"/>
      <c r="GY99" s="144"/>
      <c r="GZ99" s="144"/>
      <c r="HA99" s="144"/>
      <c r="HB99" s="144"/>
      <c r="HC99" s="144"/>
      <c r="HD99" s="144"/>
      <c r="HE99" s="677" t="str">
        <f t="shared" si="48"/>
        <v/>
      </c>
      <c r="HF99" s="195"/>
      <c r="HG99" s="678" t="str">
        <f t="shared" si="49"/>
        <v/>
      </c>
      <c r="HH99" s="144"/>
      <c r="HI99" s="144"/>
      <c r="HJ99" s="144"/>
      <c r="HK99" s="144"/>
      <c r="HL99" s="144"/>
      <c r="HM99" s="144"/>
      <c r="HN99" s="144"/>
      <c r="HO99" s="144"/>
      <c r="HP99" s="144"/>
      <c r="HQ99" s="144"/>
      <c r="HR99" s="144"/>
      <c r="HS99" s="144"/>
      <c r="HT99" s="144"/>
      <c r="HU99" s="144"/>
      <c r="HV99" s="144"/>
      <c r="HW99" s="144"/>
      <c r="HX99" s="144"/>
      <c r="HY99" s="144"/>
      <c r="HZ99" s="144"/>
      <c r="IA99" s="144"/>
      <c r="IB99" s="144"/>
      <c r="IC99" s="144"/>
      <c r="ID99" s="144"/>
      <c r="IE99" s="677" t="str">
        <f t="shared" si="50"/>
        <v/>
      </c>
      <c r="IF99" s="195"/>
      <c r="IG99" s="678" t="str">
        <f t="shared" si="51"/>
        <v/>
      </c>
      <c r="IH99" s="144"/>
      <c r="II99" s="144"/>
      <c r="IJ99" s="144"/>
      <c r="IK99" s="144"/>
      <c r="IL99" s="144"/>
      <c r="IM99" s="144"/>
      <c r="IN99" s="144"/>
      <c r="IO99" s="144"/>
      <c r="IP99" s="144"/>
      <c r="IQ99" s="144"/>
      <c r="IR99" s="144"/>
      <c r="IS99" s="144"/>
      <c r="IT99" s="144"/>
      <c r="IU99" s="144"/>
      <c r="IV99" s="144"/>
      <c r="IW99" s="144"/>
      <c r="IX99" s="144"/>
      <c r="IY99" s="144"/>
      <c r="IZ99" s="144"/>
      <c r="JA99" s="144"/>
      <c r="JB99" s="144"/>
      <c r="JC99" s="144"/>
      <c r="JD99" s="144"/>
      <c r="JE99" s="1001" t="str">
        <f t="shared" si="52"/>
        <v/>
      </c>
      <c r="JF99" s="195"/>
      <c r="JG99" s="678" t="str">
        <f t="shared" si="53"/>
        <v/>
      </c>
      <c r="JH99" s="144"/>
      <c r="JI99" s="144"/>
      <c r="JJ99" s="144"/>
      <c r="JK99" s="144"/>
      <c r="JL99" s="144"/>
      <c r="JM99" s="144"/>
      <c r="JN99" s="144"/>
      <c r="JO99" s="144"/>
      <c r="JP99" s="144"/>
      <c r="JQ99" s="144"/>
      <c r="JR99" s="144"/>
      <c r="JS99" s="144"/>
      <c r="JT99" s="144"/>
      <c r="JU99" s="144"/>
      <c r="JV99" s="144"/>
      <c r="JW99" s="144"/>
      <c r="JX99" s="144"/>
      <c r="JY99" s="144"/>
      <c r="JZ99" s="144"/>
      <c r="KA99" s="144"/>
      <c r="KB99" s="144"/>
      <c r="KC99" s="144"/>
      <c r="KD99" s="144"/>
      <c r="KE99" s="1001" t="str">
        <f t="shared" si="54"/>
        <v/>
      </c>
    </row>
    <row r="100" spans="2:291" ht="15" customHeight="1">
      <c r="B100" s="310">
        <v>80</v>
      </c>
      <c r="C100" s="303"/>
      <c r="D100" s="675"/>
      <c r="E100" s="144"/>
      <c r="F100" s="144"/>
      <c r="G100" s="678" t="str">
        <f t="shared" si="33"/>
        <v/>
      </c>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677" t="str">
        <f t="shared" si="34"/>
        <v/>
      </c>
      <c r="AF100" s="195"/>
      <c r="AG100" s="678" t="str">
        <f t="shared" si="35"/>
        <v/>
      </c>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677" t="str">
        <f t="shared" si="36"/>
        <v/>
      </c>
      <c r="BF100" s="195"/>
      <c r="BG100" s="678" t="str">
        <f t="shared" si="37"/>
        <v/>
      </c>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677" t="str">
        <f t="shared" si="38"/>
        <v/>
      </c>
      <c r="CF100" s="195"/>
      <c r="CG100" s="678" t="str">
        <f t="shared" si="39"/>
        <v/>
      </c>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677" t="str">
        <f t="shared" si="40"/>
        <v/>
      </c>
      <c r="DF100" s="195"/>
      <c r="DG100" s="678" t="str">
        <f t="shared" si="41"/>
        <v/>
      </c>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144"/>
      <c r="EE100" s="677" t="str">
        <f t="shared" si="42"/>
        <v/>
      </c>
      <c r="EF100" s="195"/>
      <c r="EG100" s="678" t="str">
        <f t="shared" si="43"/>
        <v/>
      </c>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677" t="str">
        <f t="shared" si="44"/>
        <v/>
      </c>
      <c r="FF100" s="195"/>
      <c r="FG100" s="678" t="str">
        <f t="shared" si="45"/>
        <v/>
      </c>
      <c r="FH100" s="144"/>
      <c r="FI100" s="144"/>
      <c r="FJ100" s="144"/>
      <c r="FK100" s="144"/>
      <c r="FL100" s="144"/>
      <c r="FM100" s="144"/>
      <c r="FN100" s="144"/>
      <c r="FO100" s="144"/>
      <c r="FP100" s="144"/>
      <c r="FQ100" s="144"/>
      <c r="FR100" s="144"/>
      <c r="FS100" s="144"/>
      <c r="FT100" s="144"/>
      <c r="FU100" s="144"/>
      <c r="FV100" s="144"/>
      <c r="FW100" s="144"/>
      <c r="FX100" s="144"/>
      <c r="FY100" s="144"/>
      <c r="FZ100" s="144"/>
      <c r="GA100" s="144"/>
      <c r="GB100" s="144"/>
      <c r="GC100" s="144"/>
      <c r="GD100" s="144"/>
      <c r="GE100" s="677" t="str">
        <f t="shared" si="46"/>
        <v/>
      </c>
      <c r="GF100" s="195"/>
      <c r="GG100" s="678" t="str">
        <f t="shared" si="47"/>
        <v/>
      </c>
      <c r="GH100" s="144"/>
      <c r="GI100" s="144"/>
      <c r="GJ100" s="144"/>
      <c r="GK100" s="144"/>
      <c r="GL100" s="144"/>
      <c r="GM100" s="144"/>
      <c r="GN100" s="144"/>
      <c r="GO100" s="144"/>
      <c r="GP100" s="144"/>
      <c r="GQ100" s="144"/>
      <c r="GR100" s="144"/>
      <c r="GS100" s="144"/>
      <c r="GT100" s="144"/>
      <c r="GU100" s="144"/>
      <c r="GV100" s="144"/>
      <c r="GW100" s="144"/>
      <c r="GX100" s="144"/>
      <c r="GY100" s="144"/>
      <c r="GZ100" s="144"/>
      <c r="HA100" s="144"/>
      <c r="HB100" s="144"/>
      <c r="HC100" s="144"/>
      <c r="HD100" s="144"/>
      <c r="HE100" s="677" t="str">
        <f t="shared" si="48"/>
        <v/>
      </c>
      <c r="HF100" s="195"/>
      <c r="HG100" s="678" t="str">
        <f t="shared" si="49"/>
        <v/>
      </c>
      <c r="HH100" s="144"/>
      <c r="HI100" s="144"/>
      <c r="HJ100" s="144"/>
      <c r="HK100" s="144"/>
      <c r="HL100" s="144"/>
      <c r="HM100" s="144"/>
      <c r="HN100" s="144"/>
      <c r="HO100" s="144"/>
      <c r="HP100" s="144"/>
      <c r="HQ100" s="144"/>
      <c r="HR100" s="144"/>
      <c r="HS100" s="144"/>
      <c r="HT100" s="144"/>
      <c r="HU100" s="144"/>
      <c r="HV100" s="144"/>
      <c r="HW100" s="144"/>
      <c r="HX100" s="144"/>
      <c r="HY100" s="144"/>
      <c r="HZ100" s="144"/>
      <c r="IA100" s="144"/>
      <c r="IB100" s="144"/>
      <c r="IC100" s="144"/>
      <c r="ID100" s="144"/>
      <c r="IE100" s="677" t="str">
        <f t="shared" si="50"/>
        <v/>
      </c>
      <c r="IF100" s="195"/>
      <c r="IG100" s="678" t="str">
        <f t="shared" si="51"/>
        <v/>
      </c>
      <c r="IH100" s="144"/>
      <c r="II100" s="144"/>
      <c r="IJ100" s="144"/>
      <c r="IK100" s="144"/>
      <c r="IL100" s="144"/>
      <c r="IM100" s="144"/>
      <c r="IN100" s="144"/>
      <c r="IO100" s="144"/>
      <c r="IP100" s="144"/>
      <c r="IQ100" s="144"/>
      <c r="IR100" s="144"/>
      <c r="IS100" s="144"/>
      <c r="IT100" s="144"/>
      <c r="IU100" s="144"/>
      <c r="IV100" s="144"/>
      <c r="IW100" s="144"/>
      <c r="IX100" s="144"/>
      <c r="IY100" s="144"/>
      <c r="IZ100" s="144"/>
      <c r="JA100" s="144"/>
      <c r="JB100" s="144"/>
      <c r="JC100" s="144"/>
      <c r="JD100" s="144"/>
      <c r="JE100" s="1001" t="str">
        <f t="shared" si="52"/>
        <v/>
      </c>
      <c r="JF100" s="195"/>
      <c r="JG100" s="678" t="str">
        <f t="shared" si="53"/>
        <v/>
      </c>
      <c r="JH100" s="144"/>
      <c r="JI100" s="144"/>
      <c r="JJ100" s="144"/>
      <c r="JK100" s="144"/>
      <c r="JL100" s="144"/>
      <c r="JM100" s="144"/>
      <c r="JN100" s="144"/>
      <c r="JO100" s="144"/>
      <c r="JP100" s="144"/>
      <c r="JQ100" s="144"/>
      <c r="JR100" s="144"/>
      <c r="JS100" s="144"/>
      <c r="JT100" s="144"/>
      <c r="JU100" s="144"/>
      <c r="JV100" s="144"/>
      <c r="JW100" s="144"/>
      <c r="JX100" s="144"/>
      <c r="JY100" s="144"/>
      <c r="JZ100" s="144"/>
      <c r="KA100" s="144"/>
      <c r="KB100" s="144"/>
      <c r="KC100" s="144"/>
      <c r="KD100" s="144"/>
      <c r="KE100" s="1001" t="str">
        <f t="shared" si="54"/>
        <v/>
      </c>
    </row>
    <row r="101" spans="2:291" ht="15" customHeight="1">
      <c r="B101" s="310">
        <v>81</v>
      </c>
      <c r="C101" s="303"/>
      <c r="D101" s="675"/>
      <c r="E101" s="144"/>
      <c r="F101" s="144"/>
      <c r="G101" s="678" t="str">
        <f t="shared" si="33"/>
        <v/>
      </c>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677" t="str">
        <f t="shared" si="34"/>
        <v/>
      </c>
      <c r="AF101" s="195"/>
      <c r="AG101" s="678" t="str">
        <f t="shared" si="35"/>
        <v/>
      </c>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677" t="str">
        <f t="shared" si="36"/>
        <v/>
      </c>
      <c r="BF101" s="195"/>
      <c r="BG101" s="678" t="str">
        <f t="shared" si="37"/>
        <v/>
      </c>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677" t="str">
        <f t="shared" si="38"/>
        <v/>
      </c>
      <c r="CF101" s="195"/>
      <c r="CG101" s="678" t="str">
        <f t="shared" si="39"/>
        <v/>
      </c>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677" t="str">
        <f t="shared" si="40"/>
        <v/>
      </c>
      <c r="DF101" s="195"/>
      <c r="DG101" s="678" t="str">
        <f t="shared" si="41"/>
        <v/>
      </c>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144"/>
      <c r="EE101" s="677" t="str">
        <f t="shared" si="42"/>
        <v/>
      </c>
      <c r="EF101" s="195"/>
      <c r="EG101" s="678" t="str">
        <f t="shared" si="43"/>
        <v/>
      </c>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677" t="str">
        <f t="shared" si="44"/>
        <v/>
      </c>
      <c r="FF101" s="195"/>
      <c r="FG101" s="678" t="str">
        <f t="shared" si="45"/>
        <v/>
      </c>
      <c r="FH101" s="144"/>
      <c r="FI101" s="144"/>
      <c r="FJ101" s="144"/>
      <c r="FK101" s="144"/>
      <c r="FL101" s="144"/>
      <c r="FM101" s="144"/>
      <c r="FN101" s="144"/>
      <c r="FO101" s="144"/>
      <c r="FP101" s="144"/>
      <c r="FQ101" s="144"/>
      <c r="FR101" s="144"/>
      <c r="FS101" s="144"/>
      <c r="FT101" s="144"/>
      <c r="FU101" s="144"/>
      <c r="FV101" s="144"/>
      <c r="FW101" s="144"/>
      <c r="FX101" s="144"/>
      <c r="FY101" s="144"/>
      <c r="FZ101" s="144"/>
      <c r="GA101" s="144"/>
      <c r="GB101" s="144"/>
      <c r="GC101" s="144"/>
      <c r="GD101" s="144"/>
      <c r="GE101" s="677" t="str">
        <f t="shared" si="46"/>
        <v/>
      </c>
      <c r="GF101" s="195"/>
      <c r="GG101" s="678" t="str">
        <f t="shared" si="47"/>
        <v/>
      </c>
      <c r="GH101" s="144"/>
      <c r="GI101" s="144"/>
      <c r="GJ101" s="144"/>
      <c r="GK101" s="144"/>
      <c r="GL101" s="144"/>
      <c r="GM101" s="144"/>
      <c r="GN101" s="144"/>
      <c r="GO101" s="144"/>
      <c r="GP101" s="144"/>
      <c r="GQ101" s="144"/>
      <c r="GR101" s="144"/>
      <c r="GS101" s="144"/>
      <c r="GT101" s="144"/>
      <c r="GU101" s="144"/>
      <c r="GV101" s="144"/>
      <c r="GW101" s="144"/>
      <c r="GX101" s="144"/>
      <c r="GY101" s="144"/>
      <c r="GZ101" s="144"/>
      <c r="HA101" s="144"/>
      <c r="HB101" s="144"/>
      <c r="HC101" s="144"/>
      <c r="HD101" s="144"/>
      <c r="HE101" s="677" t="str">
        <f t="shared" si="48"/>
        <v/>
      </c>
      <c r="HF101" s="195"/>
      <c r="HG101" s="678" t="str">
        <f t="shared" si="49"/>
        <v/>
      </c>
      <c r="HH101" s="144"/>
      <c r="HI101" s="144"/>
      <c r="HJ101" s="144"/>
      <c r="HK101" s="144"/>
      <c r="HL101" s="144"/>
      <c r="HM101" s="144"/>
      <c r="HN101" s="144"/>
      <c r="HO101" s="144"/>
      <c r="HP101" s="144"/>
      <c r="HQ101" s="144"/>
      <c r="HR101" s="144"/>
      <c r="HS101" s="144"/>
      <c r="HT101" s="144"/>
      <c r="HU101" s="144"/>
      <c r="HV101" s="144"/>
      <c r="HW101" s="144"/>
      <c r="HX101" s="144"/>
      <c r="HY101" s="144"/>
      <c r="HZ101" s="144"/>
      <c r="IA101" s="144"/>
      <c r="IB101" s="144"/>
      <c r="IC101" s="144"/>
      <c r="ID101" s="144"/>
      <c r="IE101" s="677" t="str">
        <f t="shared" si="50"/>
        <v/>
      </c>
      <c r="IF101" s="195"/>
      <c r="IG101" s="678" t="str">
        <f t="shared" si="51"/>
        <v/>
      </c>
      <c r="IH101" s="144"/>
      <c r="II101" s="144"/>
      <c r="IJ101" s="144"/>
      <c r="IK101" s="144"/>
      <c r="IL101" s="144"/>
      <c r="IM101" s="144"/>
      <c r="IN101" s="144"/>
      <c r="IO101" s="144"/>
      <c r="IP101" s="144"/>
      <c r="IQ101" s="144"/>
      <c r="IR101" s="144"/>
      <c r="IS101" s="144"/>
      <c r="IT101" s="144"/>
      <c r="IU101" s="144"/>
      <c r="IV101" s="144"/>
      <c r="IW101" s="144"/>
      <c r="IX101" s="144"/>
      <c r="IY101" s="144"/>
      <c r="IZ101" s="144"/>
      <c r="JA101" s="144"/>
      <c r="JB101" s="144"/>
      <c r="JC101" s="144"/>
      <c r="JD101" s="144"/>
      <c r="JE101" s="1001" t="str">
        <f t="shared" si="52"/>
        <v/>
      </c>
      <c r="JF101" s="195"/>
      <c r="JG101" s="678" t="str">
        <f t="shared" si="53"/>
        <v/>
      </c>
      <c r="JH101" s="144"/>
      <c r="JI101" s="144"/>
      <c r="JJ101" s="144"/>
      <c r="JK101" s="144"/>
      <c r="JL101" s="144"/>
      <c r="JM101" s="144"/>
      <c r="JN101" s="144"/>
      <c r="JO101" s="144"/>
      <c r="JP101" s="144"/>
      <c r="JQ101" s="144"/>
      <c r="JR101" s="144"/>
      <c r="JS101" s="144"/>
      <c r="JT101" s="144"/>
      <c r="JU101" s="144"/>
      <c r="JV101" s="144"/>
      <c r="JW101" s="144"/>
      <c r="JX101" s="144"/>
      <c r="JY101" s="144"/>
      <c r="JZ101" s="144"/>
      <c r="KA101" s="144"/>
      <c r="KB101" s="144"/>
      <c r="KC101" s="144"/>
      <c r="KD101" s="144"/>
      <c r="KE101" s="1001" t="str">
        <f t="shared" si="54"/>
        <v/>
      </c>
    </row>
    <row r="102" spans="2:291" ht="15" customHeight="1">
      <c r="B102" s="310">
        <v>82</v>
      </c>
      <c r="C102" s="303"/>
      <c r="D102" s="675"/>
      <c r="E102" s="144"/>
      <c r="F102" s="144"/>
      <c r="G102" s="678" t="str">
        <f t="shared" si="33"/>
        <v/>
      </c>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677" t="str">
        <f t="shared" si="34"/>
        <v/>
      </c>
      <c r="AF102" s="195"/>
      <c r="AG102" s="678" t="str">
        <f t="shared" si="35"/>
        <v/>
      </c>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677" t="str">
        <f t="shared" si="36"/>
        <v/>
      </c>
      <c r="BF102" s="195"/>
      <c r="BG102" s="678" t="str">
        <f t="shared" si="37"/>
        <v/>
      </c>
      <c r="BH102" s="144"/>
      <c r="BI102" s="144"/>
      <c r="BJ102" s="144"/>
      <c r="BK102" s="144"/>
      <c r="BL102" s="144"/>
      <c r="BM102" s="144"/>
      <c r="BN102" s="144"/>
      <c r="BO102" s="144"/>
      <c r="BP102" s="144"/>
      <c r="BQ102" s="144"/>
      <c r="BR102" s="144"/>
      <c r="BS102" s="144"/>
      <c r="BT102" s="144"/>
      <c r="BU102" s="144"/>
      <c r="BV102" s="144"/>
      <c r="BW102" s="144"/>
      <c r="BX102" s="144"/>
      <c r="BY102" s="144"/>
      <c r="BZ102" s="144"/>
      <c r="CA102" s="144"/>
      <c r="CB102" s="144"/>
      <c r="CC102" s="144"/>
      <c r="CD102" s="144"/>
      <c r="CE102" s="677" t="str">
        <f t="shared" si="38"/>
        <v/>
      </c>
      <c r="CF102" s="195"/>
      <c r="CG102" s="678" t="str">
        <f t="shared" si="39"/>
        <v/>
      </c>
      <c r="CH102" s="144"/>
      <c r="CI102" s="144"/>
      <c r="CJ102" s="144"/>
      <c r="CK102" s="144"/>
      <c r="CL102" s="144"/>
      <c r="CM102" s="144"/>
      <c r="CN102" s="144"/>
      <c r="CO102" s="144"/>
      <c r="CP102" s="144"/>
      <c r="CQ102" s="144"/>
      <c r="CR102" s="144"/>
      <c r="CS102" s="144"/>
      <c r="CT102" s="144"/>
      <c r="CU102" s="144"/>
      <c r="CV102" s="144"/>
      <c r="CW102" s="144"/>
      <c r="CX102" s="144"/>
      <c r="CY102" s="144"/>
      <c r="CZ102" s="144"/>
      <c r="DA102" s="144"/>
      <c r="DB102" s="144"/>
      <c r="DC102" s="144"/>
      <c r="DD102" s="144"/>
      <c r="DE102" s="677" t="str">
        <f t="shared" si="40"/>
        <v/>
      </c>
      <c r="DF102" s="195"/>
      <c r="DG102" s="678" t="str">
        <f t="shared" si="41"/>
        <v/>
      </c>
      <c r="DH102" s="144"/>
      <c r="DI102" s="144"/>
      <c r="DJ102" s="144"/>
      <c r="DK102" s="144"/>
      <c r="DL102" s="144"/>
      <c r="DM102" s="144"/>
      <c r="DN102" s="144"/>
      <c r="DO102" s="144"/>
      <c r="DP102" s="144"/>
      <c r="DQ102" s="144"/>
      <c r="DR102" s="144"/>
      <c r="DS102" s="144"/>
      <c r="DT102" s="144"/>
      <c r="DU102" s="144"/>
      <c r="DV102" s="144"/>
      <c r="DW102" s="144"/>
      <c r="DX102" s="144"/>
      <c r="DY102" s="144"/>
      <c r="DZ102" s="144"/>
      <c r="EA102" s="144"/>
      <c r="EB102" s="144"/>
      <c r="EC102" s="144"/>
      <c r="ED102" s="144"/>
      <c r="EE102" s="677" t="str">
        <f t="shared" si="42"/>
        <v/>
      </c>
      <c r="EF102" s="195"/>
      <c r="EG102" s="678" t="str">
        <f t="shared" si="43"/>
        <v/>
      </c>
      <c r="EH102" s="144"/>
      <c r="EI102" s="144"/>
      <c r="EJ102" s="144"/>
      <c r="EK102" s="144"/>
      <c r="EL102" s="144"/>
      <c r="EM102" s="144"/>
      <c r="EN102" s="144"/>
      <c r="EO102" s="144"/>
      <c r="EP102" s="144"/>
      <c r="EQ102" s="144"/>
      <c r="ER102" s="144"/>
      <c r="ES102" s="144"/>
      <c r="ET102" s="144"/>
      <c r="EU102" s="144"/>
      <c r="EV102" s="144"/>
      <c r="EW102" s="144"/>
      <c r="EX102" s="144"/>
      <c r="EY102" s="144"/>
      <c r="EZ102" s="144"/>
      <c r="FA102" s="144"/>
      <c r="FB102" s="144"/>
      <c r="FC102" s="144"/>
      <c r="FD102" s="144"/>
      <c r="FE102" s="677" t="str">
        <f t="shared" si="44"/>
        <v/>
      </c>
      <c r="FF102" s="195"/>
      <c r="FG102" s="678" t="str">
        <f t="shared" si="45"/>
        <v/>
      </c>
      <c r="FH102" s="144"/>
      <c r="FI102" s="144"/>
      <c r="FJ102" s="144"/>
      <c r="FK102" s="144"/>
      <c r="FL102" s="144"/>
      <c r="FM102" s="144"/>
      <c r="FN102" s="144"/>
      <c r="FO102" s="144"/>
      <c r="FP102" s="144"/>
      <c r="FQ102" s="144"/>
      <c r="FR102" s="144"/>
      <c r="FS102" s="144"/>
      <c r="FT102" s="144"/>
      <c r="FU102" s="144"/>
      <c r="FV102" s="144"/>
      <c r="FW102" s="144"/>
      <c r="FX102" s="144"/>
      <c r="FY102" s="144"/>
      <c r="FZ102" s="144"/>
      <c r="GA102" s="144"/>
      <c r="GB102" s="144"/>
      <c r="GC102" s="144"/>
      <c r="GD102" s="144"/>
      <c r="GE102" s="677" t="str">
        <f t="shared" si="46"/>
        <v/>
      </c>
      <c r="GF102" s="195"/>
      <c r="GG102" s="678" t="str">
        <f t="shared" si="47"/>
        <v/>
      </c>
      <c r="GH102" s="144"/>
      <c r="GI102" s="144"/>
      <c r="GJ102" s="144"/>
      <c r="GK102" s="144"/>
      <c r="GL102" s="144"/>
      <c r="GM102" s="144"/>
      <c r="GN102" s="144"/>
      <c r="GO102" s="144"/>
      <c r="GP102" s="144"/>
      <c r="GQ102" s="144"/>
      <c r="GR102" s="144"/>
      <c r="GS102" s="144"/>
      <c r="GT102" s="144"/>
      <c r="GU102" s="144"/>
      <c r="GV102" s="144"/>
      <c r="GW102" s="144"/>
      <c r="GX102" s="144"/>
      <c r="GY102" s="144"/>
      <c r="GZ102" s="144"/>
      <c r="HA102" s="144"/>
      <c r="HB102" s="144"/>
      <c r="HC102" s="144"/>
      <c r="HD102" s="144"/>
      <c r="HE102" s="677" t="str">
        <f t="shared" si="48"/>
        <v/>
      </c>
      <c r="HF102" s="195"/>
      <c r="HG102" s="678" t="str">
        <f t="shared" si="49"/>
        <v/>
      </c>
      <c r="HH102" s="144"/>
      <c r="HI102" s="144"/>
      <c r="HJ102" s="144"/>
      <c r="HK102" s="144"/>
      <c r="HL102" s="144"/>
      <c r="HM102" s="144"/>
      <c r="HN102" s="144"/>
      <c r="HO102" s="144"/>
      <c r="HP102" s="144"/>
      <c r="HQ102" s="144"/>
      <c r="HR102" s="144"/>
      <c r="HS102" s="144"/>
      <c r="HT102" s="144"/>
      <c r="HU102" s="144"/>
      <c r="HV102" s="144"/>
      <c r="HW102" s="144"/>
      <c r="HX102" s="144"/>
      <c r="HY102" s="144"/>
      <c r="HZ102" s="144"/>
      <c r="IA102" s="144"/>
      <c r="IB102" s="144"/>
      <c r="IC102" s="144"/>
      <c r="ID102" s="144"/>
      <c r="IE102" s="677" t="str">
        <f t="shared" si="50"/>
        <v/>
      </c>
      <c r="IF102" s="195"/>
      <c r="IG102" s="678" t="str">
        <f t="shared" si="51"/>
        <v/>
      </c>
      <c r="IH102" s="144"/>
      <c r="II102" s="144"/>
      <c r="IJ102" s="144"/>
      <c r="IK102" s="144"/>
      <c r="IL102" s="144"/>
      <c r="IM102" s="144"/>
      <c r="IN102" s="144"/>
      <c r="IO102" s="144"/>
      <c r="IP102" s="144"/>
      <c r="IQ102" s="144"/>
      <c r="IR102" s="144"/>
      <c r="IS102" s="144"/>
      <c r="IT102" s="144"/>
      <c r="IU102" s="144"/>
      <c r="IV102" s="144"/>
      <c r="IW102" s="144"/>
      <c r="IX102" s="144"/>
      <c r="IY102" s="144"/>
      <c r="IZ102" s="144"/>
      <c r="JA102" s="144"/>
      <c r="JB102" s="144"/>
      <c r="JC102" s="144"/>
      <c r="JD102" s="144"/>
      <c r="JE102" s="1001" t="str">
        <f t="shared" si="52"/>
        <v/>
      </c>
      <c r="JF102" s="195"/>
      <c r="JG102" s="678" t="str">
        <f t="shared" si="53"/>
        <v/>
      </c>
      <c r="JH102" s="144"/>
      <c r="JI102" s="144"/>
      <c r="JJ102" s="144"/>
      <c r="JK102" s="144"/>
      <c r="JL102" s="144"/>
      <c r="JM102" s="144"/>
      <c r="JN102" s="144"/>
      <c r="JO102" s="144"/>
      <c r="JP102" s="144"/>
      <c r="JQ102" s="144"/>
      <c r="JR102" s="144"/>
      <c r="JS102" s="144"/>
      <c r="JT102" s="144"/>
      <c r="JU102" s="144"/>
      <c r="JV102" s="144"/>
      <c r="JW102" s="144"/>
      <c r="JX102" s="144"/>
      <c r="JY102" s="144"/>
      <c r="JZ102" s="144"/>
      <c r="KA102" s="144"/>
      <c r="KB102" s="144"/>
      <c r="KC102" s="144"/>
      <c r="KD102" s="144"/>
      <c r="KE102" s="1001" t="str">
        <f t="shared" si="54"/>
        <v/>
      </c>
    </row>
    <row r="103" spans="2:291" ht="15" customHeight="1">
      <c r="B103" s="310">
        <v>83</v>
      </c>
      <c r="C103" s="303"/>
      <c r="D103" s="675"/>
      <c r="E103" s="144"/>
      <c r="F103" s="144"/>
      <c r="G103" s="678" t="str">
        <f t="shared" si="33"/>
        <v/>
      </c>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677" t="str">
        <f t="shared" si="34"/>
        <v/>
      </c>
      <c r="AF103" s="195"/>
      <c r="AG103" s="678" t="str">
        <f t="shared" si="35"/>
        <v/>
      </c>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677" t="str">
        <f t="shared" si="36"/>
        <v/>
      </c>
      <c r="BF103" s="195"/>
      <c r="BG103" s="678" t="str">
        <f t="shared" si="37"/>
        <v/>
      </c>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677" t="str">
        <f t="shared" si="38"/>
        <v/>
      </c>
      <c r="CF103" s="195"/>
      <c r="CG103" s="678" t="str">
        <f t="shared" si="39"/>
        <v/>
      </c>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677" t="str">
        <f t="shared" si="40"/>
        <v/>
      </c>
      <c r="DF103" s="195"/>
      <c r="DG103" s="678" t="str">
        <f t="shared" si="41"/>
        <v/>
      </c>
      <c r="DH103" s="144"/>
      <c r="DI103" s="144"/>
      <c r="DJ103" s="144"/>
      <c r="DK103" s="144"/>
      <c r="DL103" s="144"/>
      <c r="DM103" s="144"/>
      <c r="DN103" s="144"/>
      <c r="DO103" s="144"/>
      <c r="DP103" s="144"/>
      <c r="DQ103" s="144"/>
      <c r="DR103" s="144"/>
      <c r="DS103" s="144"/>
      <c r="DT103" s="144"/>
      <c r="DU103" s="144"/>
      <c r="DV103" s="144"/>
      <c r="DW103" s="144"/>
      <c r="DX103" s="144"/>
      <c r="DY103" s="144"/>
      <c r="DZ103" s="144"/>
      <c r="EA103" s="144"/>
      <c r="EB103" s="144"/>
      <c r="EC103" s="144"/>
      <c r="ED103" s="144"/>
      <c r="EE103" s="677" t="str">
        <f t="shared" si="42"/>
        <v/>
      </c>
      <c r="EF103" s="195"/>
      <c r="EG103" s="678" t="str">
        <f t="shared" si="43"/>
        <v/>
      </c>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677" t="str">
        <f t="shared" si="44"/>
        <v/>
      </c>
      <c r="FF103" s="195"/>
      <c r="FG103" s="678" t="str">
        <f t="shared" si="45"/>
        <v/>
      </c>
      <c r="FH103" s="144"/>
      <c r="FI103" s="144"/>
      <c r="FJ103" s="144"/>
      <c r="FK103" s="144"/>
      <c r="FL103" s="144"/>
      <c r="FM103" s="144"/>
      <c r="FN103" s="144"/>
      <c r="FO103" s="144"/>
      <c r="FP103" s="144"/>
      <c r="FQ103" s="144"/>
      <c r="FR103" s="144"/>
      <c r="FS103" s="144"/>
      <c r="FT103" s="144"/>
      <c r="FU103" s="144"/>
      <c r="FV103" s="144"/>
      <c r="FW103" s="144"/>
      <c r="FX103" s="144"/>
      <c r="FY103" s="144"/>
      <c r="FZ103" s="144"/>
      <c r="GA103" s="144"/>
      <c r="GB103" s="144"/>
      <c r="GC103" s="144"/>
      <c r="GD103" s="144"/>
      <c r="GE103" s="677" t="str">
        <f t="shared" si="46"/>
        <v/>
      </c>
      <c r="GF103" s="195"/>
      <c r="GG103" s="678" t="str">
        <f t="shared" si="47"/>
        <v/>
      </c>
      <c r="GH103" s="144"/>
      <c r="GI103" s="144"/>
      <c r="GJ103" s="144"/>
      <c r="GK103" s="144"/>
      <c r="GL103" s="144"/>
      <c r="GM103" s="144"/>
      <c r="GN103" s="144"/>
      <c r="GO103" s="144"/>
      <c r="GP103" s="144"/>
      <c r="GQ103" s="144"/>
      <c r="GR103" s="144"/>
      <c r="GS103" s="144"/>
      <c r="GT103" s="144"/>
      <c r="GU103" s="144"/>
      <c r="GV103" s="144"/>
      <c r="GW103" s="144"/>
      <c r="GX103" s="144"/>
      <c r="GY103" s="144"/>
      <c r="GZ103" s="144"/>
      <c r="HA103" s="144"/>
      <c r="HB103" s="144"/>
      <c r="HC103" s="144"/>
      <c r="HD103" s="144"/>
      <c r="HE103" s="677" t="str">
        <f t="shared" si="48"/>
        <v/>
      </c>
      <c r="HF103" s="195"/>
      <c r="HG103" s="678" t="str">
        <f t="shared" si="49"/>
        <v/>
      </c>
      <c r="HH103" s="144"/>
      <c r="HI103" s="144"/>
      <c r="HJ103" s="144"/>
      <c r="HK103" s="144"/>
      <c r="HL103" s="144"/>
      <c r="HM103" s="144"/>
      <c r="HN103" s="144"/>
      <c r="HO103" s="144"/>
      <c r="HP103" s="144"/>
      <c r="HQ103" s="144"/>
      <c r="HR103" s="144"/>
      <c r="HS103" s="144"/>
      <c r="HT103" s="144"/>
      <c r="HU103" s="144"/>
      <c r="HV103" s="144"/>
      <c r="HW103" s="144"/>
      <c r="HX103" s="144"/>
      <c r="HY103" s="144"/>
      <c r="HZ103" s="144"/>
      <c r="IA103" s="144"/>
      <c r="IB103" s="144"/>
      <c r="IC103" s="144"/>
      <c r="ID103" s="144"/>
      <c r="IE103" s="677" t="str">
        <f t="shared" si="50"/>
        <v/>
      </c>
      <c r="IF103" s="195"/>
      <c r="IG103" s="678" t="str">
        <f t="shared" si="51"/>
        <v/>
      </c>
      <c r="IH103" s="144"/>
      <c r="II103" s="144"/>
      <c r="IJ103" s="144"/>
      <c r="IK103" s="144"/>
      <c r="IL103" s="144"/>
      <c r="IM103" s="144"/>
      <c r="IN103" s="144"/>
      <c r="IO103" s="144"/>
      <c r="IP103" s="144"/>
      <c r="IQ103" s="144"/>
      <c r="IR103" s="144"/>
      <c r="IS103" s="144"/>
      <c r="IT103" s="144"/>
      <c r="IU103" s="144"/>
      <c r="IV103" s="144"/>
      <c r="IW103" s="144"/>
      <c r="IX103" s="144"/>
      <c r="IY103" s="144"/>
      <c r="IZ103" s="144"/>
      <c r="JA103" s="144"/>
      <c r="JB103" s="144"/>
      <c r="JC103" s="144"/>
      <c r="JD103" s="144"/>
      <c r="JE103" s="1001" t="str">
        <f t="shared" si="52"/>
        <v/>
      </c>
      <c r="JF103" s="195"/>
      <c r="JG103" s="678" t="str">
        <f t="shared" si="53"/>
        <v/>
      </c>
      <c r="JH103" s="144"/>
      <c r="JI103" s="144"/>
      <c r="JJ103" s="144"/>
      <c r="JK103" s="144"/>
      <c r="JL103" s="144"/>
      <c r="JM103" s="144"/>
      <c r="JN103" s="144"/>
      <c r="JO103" s="144"/>
      <c r="JP103" s="144"/>
      <c r="JQ103" s="144"/>
      <c r="JR103" s="144"/>
      <c r="JS103" s="144"/>
      <c r="JT103" s="144"/>
      <c r="JU103" s="144"/>
      <c r="JV103" s="144"/>
      <c r="JW103" s="144"/>
      <c r="JX103" s="144"/>
      <c r="JY103" s="144"/>
      <c r="JZ103" s="144"/>
      <c r="KA103" s="144"/>
      <c r="KB103" s="144"/>
      <c r="KC103" s="144"/>
      <c r="KD103" s="144"/>
      <c r="KE103" s="1001" t="str">
        <f t="shared" si="54"/>
        <v/>
      </c>
    </row>
    <row r="104" spans="2:291" ht="15" customHeight="1">
      <c r="B104" s="310">
        <v>84</v>
      </c>
      <c r="C104" s="303"/>
      <c r="D104" s="675"/>
      <c r="E104" s="144"/>
      <c r="F104" s="144"/>
      <c r="G104" s="678" t="str">
        <f t="shared" si="33"/>
        <v/>
      </c>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677" t="str">
        <f t="shared" si="34"/>
        <v/>
      </c>
      <c r="AF104" s="195"/>
      <c r="AG104" s="678" t="str">
        <f t="shared" si="35"/>
        <v/>
      </c>
      <c r="AH104" s="144"/>
      <c r="AI104" s="144"/>
      <c r="AJ104" s="144"/>
      <c r="AK104" s="144"/>
      <c r="AL104" s="144"/>
      <c r="AM104" s="144"/>
      <c r="AN104" s="144"/>
      <c r="AO104" s="144"/>
      <c r="AP104" s="144"/>
      <c r="AQ104" s="144"/>
      <c r="AR104" s="144"/>
      <c r="AS104" s="144"/>
      <c r="AT104" s="144"/>
      <c r="AU104" s="144"/>
      <c r="AV104" s="144"/>
      <c r="AW104" s="144"/>
      <c r="AX104" s="144"/>
      <c r="AY104" s="144"/>
      <c r="AZ104" s="144"/>
      <c r="BA104" s="144"/>
      <c r="BB104" s="144"/>
      <c r="BC104" s="144"/>
      <c r="BD104" s="144"/>
      <c r="BE104" s="677" t="str">
        <f t="shared" si="36"/>
        <v/>
      </c>
      <c r="BF104" s="195"/>
      <c r="BG104" s="678" t="str">
        <f t="shared" si="37"/>
        <v/>
      </c>
      <c r="BH104" s="144"/>
      <c r="BI104" s="144"/>
      <c r="BJ104" s="144"/>
      <c r="BK104" s="144"/>
      <c r="BL104" s="144"/>
      <c r="BM104" s="144"/>
      <c r="BN104" s="144"/>
      <c r="BO104" s="144"/>
      <c r="BP104" s="144"/>
      <c r="BQ104" s="144"/>
      <c r="BR104" s="144"/>
      <c r="BS104" s="144"/>
      <c r="BT104" s="144"/>
      <c r="BU104" s="144"/>
      <c r="BV104" s="144"/>
      <c r="BW104" s="144"/>
      <c r="BX104" s="144"/>
      <c r="BY104" s="144"/>
      <c r="BZ104" s="144"/>
      <c r="CA104" s="144"/>
      <c r="CB104" s="144"/>
      <c r="CC104" s="144"/>
      <c r="CD104" s="144"/>
      <c r="CE104" s="677" t="str">
        <f t="shared" si="38"/>
        <v/>
      </c>
      <c r="CF104" s="195"/>
      <c r="CG104" s="678" t="str">
        <f t="shared" si="39"/>
        <v/>
      </c>
      <c r="CH104" s="144"/>
      <c r="CI104" s="144"/>
      <c r="CJ104" s="144"/>
      <c r="CK104" s="144"/>
      <c r="CL104" s="144"/>
      <c r="CM104" s="144"/>
      <c r="CN104" s="144"/>
      <c r="CO104" s="144"/>
      <c r="CP104" s="144"/>
      <c r="CQ104" s="144"/>
      <c r="CR104" s="144"/>
      <c r="CS104" s="144"/>
      <c r="CT104" s="144"/>
      <c r="CU104" s="144"/>
      <c r="CV104" s="144"/>
      <c r="CW104" s="144"/>
      <c r="CX104" s="144"/>
      <c r="CY104" s="144"/>
      <c r="CZ104" s="144"/>
      <c r="DA104" s="144"/>
      <c r="DB104" s="144"/>
      <c r="DC104" s="144"/>
      <c r="DD104" s="144"/>
      <c r="DE104" s="677" t="str">
        <f t="shared" si="40"/>
        <v/>
      </c>
      <c r="DF104" s="195"/>
      <c r="DG104" s="678" t="str">
        <f t="shared" si="41"/>
        <v/>
      </c>
      <c r="DH104" s="144"/>
      <c r="DI104" s="144"/>
      <c r="DJ104" s="144"/>
      <c r="DK104" s="144"/>
      <c r="DL104" s="144"/>
      <c r="DM104" s="144"/>
      <c r="DN104" s="144"/>
      <c r="DO104" s="144"/>
      <c r="DP104" s="144"/>
      <c r="DQ104" s="144"/>
      <c r="DR104" s="144"/>
      <c r="DS104" s="144"/>
      <c r="DT104" s="144"/>
      <c r="DU104" s="144"/>
      <c r="DV104" s="144"/>
      <c r="DW104" s="144"/>
      <c r="DX104" s="144"/>
      <c r="DY104" s="144"/>
      <c r="DZ104" s="144"/>
      <c r="EA104" s="144"/>
      <c r="EB104" s="144"/>
      <c r="EC104" s="144"/>
      <c r="ED104" s="144"/>
      <c r="EE104" s="677" t="str">
        <f t="shared" si="42"/>
        <v/>
      </c>
      <c r="EF104" s="195"/>
      <c r="EG104" s="678" t="str">
        <f t="shared" si="43"/>
        <v/>
      </c>
      <c r="EH104" s="144"/>
      <c r="EI104" s="144"/>
      <c r="EJ104" s="144"/>
      <c r="EK104" s="144"/>
      <c r="EL104" s="144"/>
      <c r="EM104" s="144"/>
      <c r="EN104" s="144"/>
      <c r="EO104" s="144"/>
      <c r="EP104" s="144"/>
      <c r="EQ104" s="144"/>
      <c r="ER104" s="144"/>
      <c r="ES104" s="144"/>
      <c r="ET104" s="144"/>
      <c r="EU104" s="144"/>
      <c r="EV104" s="144"/>
      <c r="EW104" s="144"/>
      <c r="EX104" s="144"/>
      <c r="EY104" s="144"/>
      <c r="EZ104" s="144"/>
      <c r="FA104" s="144"/>
      <c r="FB104" s="144"/>
      <c r="FC104" s="144"/>
      <c r="FD104" s="144"/>
      <c r="FE104" s="677" t="str">
        <f t="shared" si="44"/>
        <v/>
      </c>
      <c r="FF104" s="195"/>
      <c r="FG104" s="678" t="str">
        <f t="shared" si="45"/>
        <v/>
      </c>
      <c r="FH104" s="144"/>
      <c r="FI104" s="144"/>
      <c r="FJ104" s="144"/>
      <c r="FK104" s="144"/>
      <c r="FL104" s="144"/>
      <c r="FM104" s="144"/>
      <c r="FN104" s="144"/>
      <c r="FO104" s="144"/>
      <c r="FP104" s="144"/>
      <c r="FQ104" s="144"/>
      <c r="FR104" s="144"/>
      <c r="FS104" s="144"/>
      <c r="FT104" s="144"/>
      <c r="FU104" s="144"/>
      <c r="FV104" s="144"/>
      <c r="FW104" s="144"/>
      <c r="FX104" s="144"/>
      <c r="FY104" s="144"/>
      <c r="FZ104" s="144"/>
      <c r="GA104" s="144"/>
      <c r="GB104" s="144"/>
      <c r="GC104" s="144"/>
      <c r="GD104" s="144"/>
      <c r="GE104" s="677" t="str">
        <f t="shared" si="46"/>
        <v/>
      </c>
      <c r="GF104" s="195"/>
      <c r="GG104" s="678" t="str">
        <f t="shared" si="47"/>
        <v/>
      </c>
      <c r="GH104" s="144"/>
      <c r="GI104" s="144"/>
      <c r="GJ104" s="144"/>
      <c r="GK104" s="144"/>
      <c r="GL104" s="144"/>
      <c r="GM104" s="144"/>
      <c r="GN104" s="144"/>
      <c r="GO104" s="144"/>
      <c r="GP104" s="144"/>
      <c r="GQ104" s="144"/>
      <c r="GR104" s="144"/>
      <c r="GS104" s="144"/>
      <c r="GT104" s="144"/>
      <c r="GU104" s="144"/>
      <c r="GV104" s="144"/>
      <c r="GW104" s="144"/>
      <c r="GX104" s="144"/>
      <c r="GY104" s="144"/>
      <c r="GZ104" s="144"/>
      <c r="HA104" s="144"/>
      <c r="HB104" s="144"/>
      <c r="HC104" s="144"/>
      <c r="HD104" s="144"/>
      <c r="HE104" s="677" t="str">
        <f t="shared" si="48"/>
        <v/>
      </c>
      <c r="HF104" s="195"/>
      <c r="HG104" s="678" t="str">
        <f t="shared" si="49"/>
        <v/>
      </c>
      <c r="HH104" s="144"/>
      <c r="HI104" s="144"/>
      <c r="HJ104" s="144"/>
      <c r="HK104" s="144"/>
      <c r="HL104" s="144"/>
      <c r="HM104" s="144"/>
      <c r="HN104" s="144"/>
      <c r="HO104" s="144"/>
      <c r="HP104" s="144"/>
      <c r="HQ104" s="144"/>
      <c r="HR104" s="144"/>
      <c r="HS104" s="144"/>
      <c r="HT104" s="144"/>
      <c r="HU104" s="144"/>
      <c r="HV104" s="144"/>
      <c r="HW104" s="144"/>
      <c r="HX104" s="144"/>
      <c r="HY104" s="144"/>
      <c r="HZ104" s="144"/>
      <c r="IA104" s="144"/>
      <c r="IB104" s="144"/>
      <c r="IC104" s="144"/>
      <c r="ID104" s="144"/>
      <c r="IE104" s="677" t="str">
        <f t="shared" si="50"/>
        <v/>
      </c>
      <c r="IF104" s="195"/>
      <c r="IG104" s="678" t="str">
        <f t="shared" si="51"/>
        <v/>
      </c>
      <c r="IH104" s="144"/>
      <c r="II104" s="144"/>
      <c r="IJ104" s="144"/>
      <c r="IK104" s="144"/>
      <c r="IL104" s="144"/>
      <c r="IM104" s="144"/>
      <c r="IN104" s="144"/>
      <c r="IO104" s="144"/>
      <c r="IP104" s="144"/>
      <c r="IQ104" s="144"/>
      <c r="IR104" s="144"/>
      <c r="IS104" s="144"/>
      <c r="IT104" s="144"/>
      <c r="IU104" s="144"/>
      <c r="IV104" s="144"/>
      <c r="IW104" s="144"/>
      <c r="IX104" s="144"/>
      <c r="IY104" s="144"/>
      <c r="IZ104" s="144"/>
      <c r="JA104" s="144"/>
      <c r="JB104" s="144"/>
      <c r="JC104" s="144"/>
      <c r="JD104" s="144"/>
      <c r="JE104" s="1001" t="str">
        <f t="shared" si="52"/>
        <v/>
      </c>
      <c r="JF104" s="195"/>
      <c r="JG104" s="678" t="str">
        <f t="shared" si="53"/>
        <v/>
      </c>
      <c r="JH104" s="144"/>
      <c r="JI104" s="144"/>
      <c r="JJ104" s="144"/>
      <c r="JK104" s="144"/>
      <c r="JL104" s="144"/>
      <c r="JM104" s="144"/>
      <c r="JN104" s="144"/>
      <c r="JO104" s="144"/>
      <c r="JP104" s="144"/>
      <c r="JQ104" s="144"/>
      <c r="JR104" s="144"/>
      <c r="JS104" s="144"/>
      <c r="JT104" s="144"/>
      <c r="JU104" s="144"/>
      <c r="JV104" s="144"/>
      <c r="JW104" s="144"/>
      <c r="JX104" s="144"/>
      <c r="JY104" s="144"/>
      <c r="JZ104" s="144"/>
      <c r="KA104" s="144"/>
      <c r="KB104" s="144"/>
      <c r="KC104" s="144"/>
      <c r="KD104" s="144"/>
      <c r="KE104" s="1001" t="str">
        <f t="shared" si="54"/>
        <v/>
      </c>
    </row>
    <row r="105" spans="2:291" ht="15" customHeight="1">
      <c r="B105" s="310">
        <v>85</v>
      </c>
      <c r="C105" s="303"/>
      <c r="D105" s="675"/>
      <c r="E105" s="144"/>
      <c r="F105" s="144"/>
      <c r="G105" s="678" t="str">
        <f t="shared" si="33"/>
        <v/>
      </c>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677" t="str">
        <f t="shared" si="34"/>
        <v/>
      </c>
      <c r="AF105" s="195"/>
      <c r="AG105" s="678" t="str">
        <f t="shared" si="35"/>
        <v/>
      </c>
      <c r="AH105" s="144"/>
      <c r="AI105" s="144"/>
      <c r="AJ105" s="144"/>
      <c r="AK105" s="144"/>
      <c r="AL105" s="144"/>
      <c r="AM105" s="144"/>
      <c r="AN105" s="144"/>
      <c r="AO105" s="144"/>
      <c r="AP105" s="144"/>
      <c r="AQ105" s="144"/>
      <c r="AR105" s="144"/>
      <c r="AS105" s="144"/>
      <c r="AT105" s="144"/>
      <c r="AU105" s="144"/>
      <c r="AV105" s="144"/>
      <c r="AW105" s="144"/>
      <c r="AX105" s="144"/>
      <c r="AY105" s="144"/>
      <c r="AZ105" s="144"/>
      <c r="BA105" s="144"/>
      <c r="BB105" s="144"/>
      <c r="BC105" s="144"/>
      <c r="BD105" s="144"/>
      <c r="BE105" s="677" t="str">
        <f t="shared" si="36"/>
        <v/>
      </c>
      <c r="BF105" s="195"/>
      <c r="BG105" s="678" t="str">
        <f t="shared" si="37"/>
        <v/>
      </c>
      <c r="BH105" s="144"/>
      <c r="BI105" s="144"/>
      <c r="BJ105" s="144"/>
      <c r="BK105" s="144"/>
      <c r="BL105" s="144"/>
      <c r="BM105" s="144"/>
      <c r="BN105" s="144"/>
      <c r="BO105" s="144"/>
      <c r="BP105" s="144"/>
      <c r="BQ105" s="144"/>
      <c r="BR105" s="144"/>
      <c r="BS105" s="144"/>
      <c r="BT105" s="144"/>
      <c r="BU105" s="144"/>
      <c r="BV105" s="144"/>
      <c r="BW105" s="144"/>
      <c r="BX105" s="144"/>
      <c r="BY105" s="144"/>
      <c r="BZ105" s="144"/>
      <c r="CA105" s="144"/>
      <c r="CB105" s="144"/>
      <c r="CC105" s="144"/>
      <c r="CD105" s="144"/>
      <c r="CE105" s="677" t="str">
        <f t="shared" si="38"/>
        <v/>
      </c>
      <c r="CF105" s="195"/>
      <c r="CG105" s="678" t="str">
        <f t="shared" si="39"/>
        <v/>
      </c>
      <c r="CH105" s="144"/>
      <c r="CI105" s="144"/>
      <c r="CJ105" s="144"/>
      <c r="CK105" s="144"/>
      <c r="CL105" s="144"/>
      <c r="CM105" s="144"/>
      <c r="CN105" s="144"/>
      <c r="CO105" s="144"/>
      <c r="CP105" s="144"/>
      <c r="CQ105" s="144"/>
      <c r="CR105" s="144"/>
      <c r="CS105" s="144"/>
      <c r="CT105" s="144"/>
      <c r="CU105" s="144"/>
      <c r="CV105" s="144"/>
      <c r="CW105" s="144"/>
      <c r="CX105" s="144"/>
      <c r="CY105" s="144"/>
      <c r="CZ105" s="144"/>
      <c r="DA105" s="144"/>
      <c r="DB105" s="144"/>
      <c r="DC105" s="144"/>
      <c r="DD105" s="144"/>
      <c r="DE105" s="677" t="str">
        <f t="shared" si="40"/>
        <v/>
      </c>
      <c r="DF105" s="195"/>
      <c r="DG105" s="678" t="str">
        <f t="shared" si="41"/>
        <v/>
      </c>
      <c r="DH105" s="144"/>
      <c r="DI105" s="144"/>
      <c r="DJ105" s="144"/>
      <c r="DK105" s="144"/>
      <c r="DL105" s="144"/>
      <c r="DM105" s="144"/>
      <c r="DN105" s="144"/>
      <c r="DO105" s="144"/>
      <c r="DP105" s="144"/>
      <c r="DQ105" s="144"/>
      <c r="DR105" s="144"/>
      <c r="DS105" s="144"/>
      <c r="DT105" s="144"/>
      <c r="DU105" s="144"/>
      <c r="DV105" s="144"/>
      <c r="DW105" s="144"/>
      <c r="DX105" s="144"/>
      <c r="DY105" s="144"/>
      <c r="DZ105" s="144"/>
      <c r="EA105" s="144"/>
      <c r="EB105" s="144"/>
      <c r="EC105" s="144"/>
      <c r="ED105" s="144"/>
      <c r="EE105" s="677" t="str">
        <f t="shared" si="42"/>
        <v/>
      </c>
      <c r="EF105" s="195"/>
      <c r="EG105" s="678" t="str">
        <f t="shared" si="43"/>
        <v/>
      </c>
      <c r="EH105" s="144"/>
      <c r="EI105" s="144"/>
      <c r="EJ105" s="144"/>
      <c r="EK105" s="144"/>
      <c r="EL105" s="144"/>
      <c r="EM105" s="144"/>
      <c r="EN105" s="144"/>
      <c r="EO105" s="144"/>
      <c r="EP105" s="144"/>
      <c r="EQ105" s="144"/>
      <c r="ER105" s="144"/>
      <c r="ES105" s="144"/>
      <c r="ET105" s="144"/>
      <c r="EU105" s="144"/>
      <c r="EV105" s="144"/>
      <c r="EW105" s="144"/>
      <c r="EX105" s="144"/>
      <c r="EY105" s="144"/>
      <c r="EZ105" s="144"/>
      <c r="FA105" s="144"/>
      <c r="FB105" s="144"/>
      <c r="FC105" s="144"/>
      <c r="FD105" s="144"/>
      <c r="FE105" s="677" t="str">
        <f t="shared" si="44"/>
        <v/>
      </c>
      <c r="FF105" s="195"/>
      <c r="FG105" s="678" t="str">
        <f t="shared" si="45"/>
        <v/>
      </c>
      <c r="FH105" s="144"/>
      <c r="FI105" s="144"/>
      <c r="FJ105" s="144"/>
      <c r="FK105" s="144"/>
      <c r="FL105" s="144"/>
      <c r="FM105" s="144"/>
      <c r="FN105" s="144"/>
      <c r="FO105" s="144"/>
      <c r="FP105" s="144"/>
      <c r="FQ105" s="144"/>
      <c r="FR105" s="144"/>
      <c r="FS105" s="144"/>
      <c r="FT105" s="144"/>
      <c r="FU105" s="144"/>
      <c r="FV105" s="144"/>
      <c r="FW105" s="144"/>
      <c r="FX105" s="144"/>
      <c r="FY105" s="144"/>
      <c r="FZ105" s="144"/>
      <c r="GA105" s="144"/>
      <c r="GB105" s="144"/>
      <c r="GC105" s="144"/>
      <c r="GD105" s="144"/>
      <c r="GE105" s="677" t="str">
        <f t="shared" si="46"/>
        <v/>
      </c>
      <c r="GF105" s="195"/>
      <c r="GG105" s="678" t="str">
        <f t="shared" si="47"/>
        <v/>
      </c>
      <c r="GH105" s="144"/>
      <c r="GI105" s="144"/>
      <c r="GJ105" s="144"/>
      <c r="GK105" s="144"/>
      <c r="GL105" s="144"/>
      <c r="GM105" s="144"/>
      <c r="GN105" s="144"/>
      <c r="GO105" s="144"/>
      <c r="GP105" s="144"/>
      <c r="GQ105" s="144"/>
      <c r="GR105" s="144"/>
      <c r="GS105" s="144"/>
      <c r="GT105" s="144"/>
      <c r="GU105" s="144"/>
      <c r="GV105" s="144"/>
      <c r="GW105" s="144"/>
      <c r="GX105" s="144"/>
      <c r="GY105" s="144"/>
      <c r="GZ105" s="144"/>
      <c r="HA105" s="144"/>
      <c r="HB105" s="144"/>
      <c r="HC105" s="144"/>
      <c r="HD105" s="144"/>
      <c r="HE105" s="677" t="str">
        <f t="shared" si="48"/>
        <v/>
      </c>
      <c r="HF105" s="195"/>
      <c r="HG105" s="678" t="str">
        <f t="shared" si="49"/>
        <v/>
      </c>
      <c r="HH105" s="144"/>
      <c r="HI105" s="144"/>
      <c r="HJ105" s="144"/>
      <c r="HK105" s="144"/>
      <c r="HL105" s="144"/>
      <c r="HM105" s="144"/>
      <c r="HN105" s="144"/>
      <c r="HO105" s="144"/>
      <c r="HP105" s="144"/>
      <c r="HQ105" s="144"/>
      <c r="HR105" s="144"/>
      <c r="HS105" s="144"/>
      <c r="HT105" s="144"/>
      <c r="HU105" s="144"/>
      <c r="HV105" s="144"/>
      <c r="HW105" s="144"/>
      <c r="HX105" s="144"/>
      <c r="HY105" s="144"/>
      <c r="HZ105" s="144"/>
      <c r="IA105" s="144"/>
      <c r="IB105" s="144"/>
      <c r="IC105" s="144"/>
      <c r="ID105" s="144"/>
      <c r="IE105" s="677" t="str">
        <f t="shared" si="50"/>
        <v/>
      </c>
      <c r="IF105" s="195"/>
      <c r="IG105" s="678" t="str">
        <f t="shared" si="51"/>
        <v/>
      </c>
      <c r="IH105" s="144"/>
      <c r="II105" s="144"/>
      <c r="IJ105" s="144"/>
      <c r="IK105" s="144"/>
      <c r="IL105" s="144"/>
      <c r="IM105" s="144"/>
      <c r="IN105" s="144"/>
      <c r="IO105" s="144"/>
      <c r="IP105" s="144"/>
      <c r="IQ105" s="144"/>
      <c r="IR105" s="144"/>
      <c r="IS105" s="144"/>
      <c r="IT105" s="144"/>
      <c r="IU105" s="144"/>
      <c r="IV105" s="144"/>
      <c r="IW105" s="144"/>
      <c r="IX105" s="144"/>
      <c r="IY105" s="144"/>
      <c r="IZ105" s="144"/>
      <c r="JA105" s="144"/>
      <c r="JB105" s="144"/>
      <c r="JC105" s="144"/>
      <c r="JD105" s="144"/>
      <c r="JE105" s="1001" t="str">
        <f t="shared" si="52"/>
        <v/>
      </c>
      <c r="JF105" s="195"/>
      <c r="JG105" s="678" t="str">
        <f t="shared" si="53"/>
        <v/>
      </c>
      <c r="JH105" s="144"/>
      <c r="JI105" s="144"/>
      <c r="JJ105" s="144"/>
      <c r="JK105" s="144"/>
      <c r="JL105" s="144"/>
      <c r="JM105" s="144"/>
      <c r="JN105" s="144"/>
      <c r="JO105" s="144"/>
      <c r="JP105" s="144"/>
      <c r="JQ105" s="144"/>
      <c r="JR105" s="144"/>
      <c r="JS105" s="144"/>
      <c r="JT105" s="144"/>
      <c r="JU105" s="144"/>
      <c r="JV105" s="144"/>
      <c r="JW105" s="144"/>
      <c r="JX105" s="144"/>
      <c r="JY105" s="144"/>
      <c r="JZ105" s="144"/>
      <c r="KA105" s="144"/>
      <c r="KB105" s="144"/>
      <c r="KC105" s="144"/>
      <c r="KD105" s="144"/>
      <c r="KE105" s="1001" t="str">
        <f t="shared" si="54"/>
        <v/>
      </c>
    </row>
    <row r="106" spans="2:291" ht="15" customHeight="1">
      <c r="B106" s="310">
        <v>86</v>
      </c>
      <c r="C106" s="303"/>
      <c r="D106" s="675"/>
      <c r="E106" s="144"/>
      <c r="F106" s="144"/>
      <c r="G106" s="678" t="str">
        <f t="shared" si="33"/>
        <v/>
      </c>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677" t="str">
        <f t="shared" si="34"/>
        <v/>
      </c>
      <c r="AF106" s="195"/>
      <c r="AG106" s="678" t="str">
        <f t="shared" si="35"/>
        <v/>
      </c>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677" t="str">
        <f t="shared" si="36"/>
        <v/>
      </c>
      <c r="BF106" s="195"/>
      <c r="BG106" s="678" t="str">
        <f t="shared" si="37"/>
        <v/>
      </c>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677" t="str">
        <f t="shared" si="38"/>
        <v/>
      </c>
      <c r="CF106" s="195"/>
      <c r="CG106" s="678" t="str">
        <f t="shared" si="39"/>
        <v/>
      </c>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677" t="str">
        <f t="shared" si="40"/>
        <v/>
      </c>
      <c r="DF106" s="195"/>
      <c r="DG106" s="678" t="str">
        <f t="shared" si="41"/>
        <v/>
      </c>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144"/>
      <c r="EE106" s="677" t="str">
        <f t="shared" si="42"/>
        <v/>
      </c>
      <c r="EF106" s="195"/>
      <c r="EG106" s="678" t="str">
        <f t="shared" si="43"/>
        <v/>
      </c>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677" t="str">
        <f t="shared" si="44"/>
        <v/>
      </c>
      <c r="FF106" s="195"/>
      <c r="FG106" s="678" t="str">
        <f t="shared" si="45"/>
        <v/>
      </c>
      <c r="FH106" s="144"/>
      <c r="FI106" s="144"/>
      <c r="FJ106" s="144"/>
      <c r="FK106" s="144"/>
      <c r="FL106" s="144"/>
      <c r="FM106" s="144"/>
      <c r="FN106" s="144"/>
      <c r="FO106" s="144"/>
      <c r="FP106" s="144"/>
      <c r="FQ106" s="144"/>
      <c r="FR106" s="144"/>
      <c r="FS106" s="144"/>
      <c r="FT106" s="144"/>
      <c r="FU106" s="144"/>
      <c r="FV106" s="144"/>
      <c r="FW106" s="144"/>
      <c r="FX106" s="144"/>
      <c r="FY106" s="144"/>
      <c r="FZ106" s="144"/>
      <c r="GA106" s="144"/>
      <c r="GB106" s="144"/>
      <c r="GC106" s="144"/>
      <c r="GD106" s="144"/>
      <c r="GE106" s="677" t="str">
        <f t="shared" si="46"/>
        <v/>
      </c>
      <c r="GF106" s="195"/>
      <c r="GG106" s="678" t="str">
        <f t="shared" si="47"/>
        <v/>
      </c>
      <c r="GH106" s="144"/>
      <c r="GI106" s="144"/>
      <c r="GJ106" s="144"/>
      <c r="GK106" s="144"/>
      <c r="GL106" s="144"/>
      <c r="GM106" s="144"/>
      <c r="GN106" s="144"/>
      <c r="GO106" s="144"/>
      <c r="GP106" s="144"/>
      <c r="GQ106" s="144"/>
      <c r="GR106" s="144"/>
      <c r="GS106" s="144"/>
      <c r="GT106" s="144"/>
      <c r="GU106" s="144"/>
      <c r="GV106" s="144"/>
      <c r="GW106" s="144"/>
      <c r="GX106" s="144"/>
      <c r="GY106" s="144"/>
      <c r="GZ106" s="144"/>
      <c r="HA106" s="144"/>
      <c r="HB106" s="144"/>
      <c r="HC106" s="144"/>
      <c r="HD106" s="144"/>
      <c r="HE106" s="677" t="str">
        <f t="shared" si="48"/>
        <v/>
      </c>
      <c r="HF106" s="195"/>
      <c r="HG106" s="678" t="str">
        <f t="shared" si="49"/>
        <v/>
      </c>
      <c r="HH106" s="144"/>
      <c r="HI106" s="144"/>
      <c r="HJ106" s="144"/>
      <c r="HK106" s="144"/>
      <c r="HL106" s="144"/>
      <c r="HM106" s="144"/>
      <c r="HN106" s="144"/>
      <c r="HO106" s="144"/>
      <c r="HP106" s="144"/>
      <c r="HQ106" s="144"/>
      <c r="HR106" s="144"/>
      <c r="HS106" s="144"/>
      <c r="HT106" s="144"/>
      <c r="HU106" s="144"/>
      <c r="HV106" s="144"/>
      <c r="HW106" s="144"/>
      <c r="HX106" s="144"/>
      <c r="HY106" s="144"/>
      <c r="HZ106" s="144"/>
      <c r="IA106" s="144"/>
      <c r="IB106" s="144"/>
      <c r="IC106" s="144"/>
      <c r="ID106" s="144"/>
      <c r="IE106" s="677" t="str">
        <f t="shared" si="50"/>
        <v/>
      </c>
      <c r="IF106" s="195"/>
      <c r="IG106" s="678" t="str">
        <f t="shared" si="51"/>
        <v/>
      </c>
      <c r="IH106" s="144"/>
      <c r="II106" s="144"/>
      <c r="IJ106" s="144"/>
      <c r="IK106" s="144"/>
      <c r="IL106" s="144"/>
      <c r="IM106" s="144"/>
      <c r="IN106" s="144"/>
      <c r="IO106" s="144"/>
      <c r="IP106" s="144"/>
      <c r="IQ106" s="144"/>
      <c r="IR106" s="144"/>
      <c r="IS106" s="144"/>
      <c r="IT106" s="144"/>
      <c r="IU106" s="144"/>
      <c r="IV106" s="144"/>
      <c r="IW106" s="144"/>
      <c r="IX106" s="144"/>
      <c r="IY106" s="144"/>
      <c r="IZ106" s="144"/>
      <c r="JA106" s="144"/>
      <c r="JB106" s="144"/>
      <c r="JC106" s="144"/>
      <c r="JD106" s="144"/>
      <c r="JE106" s="1001" t="str">
        <f t="shared" si="52"/>
        <v/>
      </c>
      <c r="JF106" s="195"/>
      <c r="JG106" s="678" t="str">
        <f t="shared" si="53"/>
        <v/>
      </c>
      <c r="JH106" s="144"/>
      <c r="JI106" s="144"/>
      <c r="JJ106" s="144"/>
      <c r="JK106" s="144"/>
      <c r="JL106" s="144"/>
      <c r="JM106" s="144"/>
      <c r="JN106" s="144"/>
      <c r="JO106" s="144"/>
      <c r="JP106" s="144"/>
      <c r="JQ106" s="144"/>
      <c r="JR106" s="144"/>
      <c r="JS106" s="144"/>
      <c r="JT106" s="144"/>
      <c r="JU106" s="144"/>
      <c r="JV106" s="144"/>
      <c r="JW106" s="144"/>
      <c r="JX106" s="144"/>
      <c r="JY106" s="144"/>
      <c r="JZ106" s="144"/>
      <c r="KA106" s="144"/>
      <c r="KB106" s="144"/>
      <c r="KC106" s="144"/>
      <c r="KD106" s="144"/>
      <c r="KE106" s="1001" t="str">
        <f t="shared" si="54"/>
        <v/>
      </c>
    </row>
    <row r="107" spans="2:291" ht="15" customHeight="1">
      <c r="B107" s="310">
        <v>87</v>
      </c>
      <c r="C107" s="303"/>
      <c r="D107" s="675"/>
      <c r="E107" s="144"/>
      <c r="F107" s="144"/>
      <c r="G107" s="678" t="str">
        <f t="shared" si="33"/>
        <v/>
      </c>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677" t="str">
        <f t="shared" si="34"/>
        <v/>
      </c>
      <c r="AF107" s="195"/>
      <c r="AG107" s="678" t="str">
        <f t="shared" si="35"/>
        <v/>
      </c>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677" t="str">
        <f t="shared" si="36"/>
        <v/>
      </c>
      <c r="BF107" s="195"/>
      <c r="BG107" s="678" t="str">
        <f t="shared" si="37"/>
        <v/>
      </c>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677" t="str">
        <f t="shared" si="38"/>
        <v/>
      </c>
      <c r="CF107" s="195"/>
      <c r="CG107" s="678" t="str">
        <f t="shared" si="39"/>
        <v/>
      </c>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677" t="str">
        <f t="shared" si="40"/>
        <v/>
      </c>
      <c r="DF107" s="195"/>
      <c r="DG107" s="678" t="str">
        <f t="shared" si="41"/>
        <v/>
      </c>
      <c r="DH107" s="144"/>
      <c r="DI107" s="144"/>
      <c r="DJ107" s="144"/>
      <c r="DK107" s="144"/>
      <c r="DL107" s="144"/>
      <c r="DM107" s="144"/>
      <c r="DN107" s="144"/>
      <c r="DO107" s="144"/>
      <c r="DP107" s="144"/>
      <c r="DQ107" s="144"/>
      <c r="DR107" s="144"/>
      <c r="DS107" s="144"/>
      <c r="DT107" s="144"/>
      <c r="DU107" s="144"/>
      <c r="DV107" s="144"/>
      <c r="DW107" s="144"/>
      <c r="DX107" s="144"/>
      <c r="DY107" s="144"/>
      <c r="DZ107" s="144"/>
      <c r="EA107" s="144"/>
      <c r="EB107" s="144"/>
      <c r="EC107" s="144"/>
      <c r="ED107" s="144"/>
      <c r="EE107" s="677" t="str">
        <f t="shared" si="42"/>
        <v/>
      </c>
      <c r="EF107" s="195"/>
      <c r="EG107" s="678" t="str">
        <f t="shared" si="43"/>
        <v/>
      </c>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677" t="str">
        <f t="shared" si="44"/>
        <v/>
      </c>
      <c r="FF107" s="195"/>
      <c r="FG107" s="678" t="str">
        <f t="shared" si="45"/>
        <v/>
      </c>
      <c r="FH107" s="144"/>
      <c r="FI107" s="144"/>
      <c r="FJ107" s="144"/>
      <c r="FK107" s="144"/>
      <c r="FL107" s="144"/>
      <c r="FM107" s="144"/>
      <c r="FN107" s="144"/>
      <c r="FO107" s="144"/>
      <c r="FP107" s="144"/>
      <c r="FQ107" s="144"/>
      <c r="FR107" s="144"/>
      <c r="FS107" s="144"/>
      <c r="FT107" s="144"/>
      <c r="FU107" s="144"/>
      <c r="FV107" s="144"/>
      <c r="FW107" s="144"/>
      <c r="FX107" s="144"/>
      <c r="FY107" s="144"/>
      <c r="FZ107" s="144"/>
      <c r="GA107" s="144"/>
      <c r="GB107" s="144"/>
      <c r="GC107" s="144"/>
      <c r="GD107" s="144"/>
      <c r="GE107" s="677" t="str">
        <f t="shared" si="46"/>
        <v/>
      </c>
      <c r="GF107" s="195"/>
      <c r="GG107" s="678" t="str">
        <f t="shared" si="47"/>
        <v/>
      </c>
      <c r="GH107" s="144"/>
      <c r="GI107" s="144"/>
      <c r="GJ107" s="144"/>
      <c r="GK107" s="144"/>
      <c r="GL107" s="144"/>
      <c r="GM107" s="144"/>
      <c r="GN107" s="144"/>
      <c r="GO107" s="144"/>
      <c r="GP107" s="144"/>
      <c r="GQ107" s="144"/>
      <c r="GR107" s="144"/>
      <c r="GS107" s="144"/>
      <c r="GT107" s="144"/>
      <c r="GU107" s="144"/>
      <c r="GV107" s="144"/>
      <c r="GW107" s="144"/>
      <c r="GX107" s="144"/>
      <c r="GY107" s="144"/>
      <c r="GZ107" s="144"/>
      <c r="HA107" s="144"/>
      <c r="HB107" s="144"/>
      <c r="HC107" s="144"/>
      <c r="HD107" s="144"/>
      <c r="HE107" s="677" t="str">
        <f t="shared" si="48"/>
        <v/>
      </c>
      <c r="HF107" s="195"/>
      <c r="HG107" s="678" t="str">
        <f t="shared" si="49"/>
        <v/>
      </c>
      <c r="HH107" s="144"/>
      <c r="HI107" s="144"/>
      <c r="HJ107" s="144"/>
      <c r="HK107" s="144"/>
      <c r="HL107" s="144"/>
      <c r="HM107" s="144"/>
      <c r="HN107" s="144"/>
      <c r="HO107" s="144"/>
      <c r="HP107" s="144"/>
      <c r="HQ107" s="144"/>
      <c r="HR107" s="144"/>
      <c r="HS107" s="144"/>
      <c r="HT107" s="144"/>
      <c r="HU107" s="144"/>
      <c r="HV107" s="144"/>
      <c r="HW107" s="144"/>
      <c r="HX107" s="144"/>
      <c r="HY107" s="144"/>
      <c r="HZ107" s="144"/>
      <c r="IA107" s="144"/>
      <c r="IB107" s="144"/>
      <c r="IC107" s="144"/>
      <c r="ID107" s="144"/>
      <c r="IE107" s="677" t="str">
        <f t="shared" si="50"/>
        <v/>
      </c>
      <c r="IF107" s="195"/>
      <c r="IG107" s="678" t="str">
        <f t="shared" si="51"/>
        <v/>
      </c>
      <c r="IH107" s="144"/>
      <c r="II107" s="144"/>
      <c r="IJ107" s="144"/>
      <c r="IK107" s="144"/>
      <c r="IL107" s="144"/>
      <c r="IM107" s="144"/>
      <c r="IN107" s="144"/>
      <c r="IO107" s="144"/>
      <c r="IP107" s="144"/>
      <c r="IQ107" s="144"/>
      <c r="IR107" s="144"/>
      <c r="IS107" s="144"/>
      <c r="IT107" s="144"/>
      <c r="IU107" s="144"/>
      <c r="IV107" s="144"/>
      <c r="IW107" s="144"/>
      <c r="IX107" s="144"/>
      <c r="IY107" s="144"/>
      <c r="IZ107" s="144"/>
      <c r="JA107" s="144"/>
      <c r="JB107" s="144"/>
      <c r="JC107" s="144"/>
      <c r="JD107" s="144"/>
      <c r="JE107" s="1001" t="str">
        <f t="shared" si="52"/>
        <v/>
      </c>
      <c r="JF107" s="195"/>
      <c r="JG107" s="678" t="str">
        <f t="shared" si="53"/>
        <v/>
      </c>
      <c r="JH107" s="144"/>
      <c r="JI107" s="144"/>
      <c r="JJ107" s="144"/>
      <c r="JK107" s="144"/>
      <c r="JL107" s="144"/>
      <c r="JM107" s="144"/>
      <c r="JN107" s="144"/>
      <c r="JO107" s="144"/>
      <c r="JP107" s="144"/>
      <c r="JQ107" s="144"/>
      <c r="JR107" s="144"/>
      <c r="JS107" s="144"/>
      <c r="JT107" s="144"/>
      <c r="JU107" s="144"/>
      <c r="JV107" s="144"/>
      <c r="JW107" s="144"/>
      <c r="JX107" s="144"/>
      <c r="JY107" s="144"/>
      <c r="JZ107" s="144"/>
      <c r="KA107" s="144"/>
      <c r="KB107" s="144"/>
      <c r="KC107" s="144"/>
      <c r="KD107" s="144"/>
      <c r="KE107" s="1001" t="str">
        <f t="shared" si="54"/>
        <v/>
      </c>
    </row>
    <row r="108" spans="2:291" ht="15" customHeight="1">
      <c r="B108" s="310">
        <v>88</v>
      </c>
      <c r="C108" s="303"/>
      <c r="D108" s="675"/>
      <c r="E108" s="144"/>
      <c r="F108" s="144"/>
      <c r="G108" s="678" t="str">
        <f t="shared" si="33"/>
        <v/>
      </c>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677" t="str">
        <f t="shared" si="34"/>
        <v/>
      </c>
      <c r="AF108" s="195"/>
      <c r="AG108" s="678" t="str">
        <f t="shared" si="35"/>
        <v/>
      </c>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677" t="str">
        <f t="shared" si="36"/>
        <v/>
      </c>
      <c r="BF108" s="195"/>
      <c r="BG108" s="678" t="str">
        <f t="shared" si="37"/>
        <v/>
      </c>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677" t="str">
        <f t="shared" si="38"/>
        <v/>
      </c>
      <c r="CF108" s="195"/>
      <c r="CG108" s="678" t="str">
        <f t="shared" si="39"/>
        <v/>
      </c>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677" t="str">
        <f t="shared" si="40"/>
        <v/>
      </c>
      <c r="DF108" s="195"/>
      <c r="DG108" s="678" t="str">
        <f t="shared" si="41"/>
        <v/>
      </c>
      <c r="DH108" s="144"/>
      <c r="DI108" s="144"/>
      <c r="DJ108" s="144"/>
      <c r="DK108" s="144"/>
      <c r="DL108" s="144"/>
      <c r="DM108" s="144"/>
      <c r="DN108" s="144"/>
      <c r="DO108" s="144"/>
      <c r="DP108" s="144"/>
      <c r="DQ108" s="144"/>
      <c r="DR108" s="144"/>
      <c r="DS108" s="144"/>
      <c r="DT108" s="144"/>
      <c r="DU108" s="144"/>
      <c r="DV108" s="144"/>
      <c r="DW108" s="144"/>
      <c r="DX108" s="144"/>
      <c r="DY108" s="144"/>
      <c r="DZ108" s="144"/>
      <c r="EA108" s="144"/>
      <c r="EB108" s="144"/>
      <c r="EC108" s="144"/>
      <c r="ED108" s="144"/>
      <c r="EE108" s="677" t="str">
        <f t="shared" si="42"/>
        <v/>
      </c>
      <c r="EF108" s="195"/>
      <c r="EG108" s="678" t="str">
        <f t="shared" si="43"/>
        <v/>
      </c>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677" t="str">
        <f t="shared" si="44"/>
        <v/>
      </c>
      <c r="FF108" s="195"/>
      <c r="FG108" s="678" t="str">
        <f t="shared" si="45"/>
        <v/>
      </c>
      <c r="FH108" s="144"/>
      <c r="FI108" s="144"/>
      <c r="FJ108" s="144"/>
      <c r="FK108" s="144"/>
      <c r="FL108" s="144"/>
      <c r="FM108" s="144"/>
      <c r="FN108" s="144"/>
      <c r="FO108" s="144"/>
      <c r="FP108" s="144"/>
      <c r="FQ108" s="144"/>
      <c r="FR108" s="144"/>
      <c r="FS108" s="144"/>
      <c r="FT108" s="144"/>
      <c r="FU108" s="144"/>
      <c r="FV108" s="144"/>
      <c r="FW108" s="144"/>
      <c r="FX108" s="144"/>
      <c r="FY108" s="144"/>
      <c r="FZ108" s="144"/>
      <c r="GA108" s="144"/>
      <c r="GB108" s="144"/>
      <c r="GC108" s="144"/>
      <c r="GD108" s="144"/>
      <c r="GE108" s="677" t="str">
        <f t="shared" si="46"/>
        <v/>
      </c>
      <c r="GF108" s="195"/>
      <c r="GG108" s="678" t="str">
        <f t="shared" si="47"/>
        <v/>
      </c>
      <c r="GH108" s="144"/>
      <c r="GI108" s="144"/>
      <c r="GJ108" s="144"/>
      <c r="GK108" s="144"/>
      <c r="GL108" s="144"/>
      <c r="GM108" s="144"/>
      <c r="GN108" s="144"/>
      <c r="GO108" s="144"/>
      <c r="GP108" s="144"/>
      <c r="GQ108" s="144"/>
      <c r="GR108" s="144"/>
      <c r="GS108" s="144"/>
      <c r="GT108" s="144"/>
      <c r="GU108" s="144"/>
      <c r="GV108" s="144"/>
      <c r="GW108" s="144"/>
      <c r="GX108" s="144"/>
      <c r="GY108" s="144"/>
      <c r="GZ108" s="144"/>
      <c r="HA108" s="144"/>
      <c r="HB108" s="144"/>
      <c r="HC108" s="144"/>
      <c r="HD108" s="144"/>
      <c r="HE108" s="677" t="str">
        <f t="shared" si="48"/>
        <v/>
      </c>
      <c r="HF108" s="195"/>
      <c r="HG108" s="678" t="str">
        <f t="shared" si="49"/>
        <v/>
      </c>
      <c r="HH108" s="144"/>
      <c r="HI108" s="144"/>
      <c r="HJ108" s="144"/>
      <c r="HK108" s="144"/>
      <c r="HL108" s="144"/>
      <c r="HM108" s="144"/>
      <c r="HN108" s="144"/>
      <c r="HO108" s="144"/>
      <c r="HP108" s="144"/>
      <c r="HQ108" s="144"/>
      <c r="HR108" s="144"/>
      <c r="HS108" s="144"/>
      <c r="HT108" s="144"/>
      <c r="HU108" s="144"/>
      <c r="HV108" s="144"/>
      <c r="HW108" s="144"/>
      <c r="HX108" s="144"/>
      <c r="HY108" s="144"/>
      <c r="HZ108" s="144"/>
      <c r="IA108" s="144"/>
      <c r="IB108" s="144"/>
      <c r="IC108" s="144"/>
      <c r="ID108" s="144"/>
      <c r="IE108" s="677" t="str">
        <f t="shared" si="50"/>
        <v/>
      </c>
      <c r="IF108" s="195"/>
      <c r="IG108" s="678" t="str">
        <f t="shared" si="51"/>
        <v/>
      </c>
      <c r="IH108" s="144"/>
      <c r="II108" s="144"/>
      <c r="IJ108" s="144"/>
      <c r="IK108" s="144"/>
      <c r="IL108" s="144"/>
      <c r="IM108" s="144"/>
      <c r="IN108" s="144"/>
      <c r="IO108" s="144"/>
      <c r="IP108" s="144"/>
      <c r="IQ108" s="144"/>
      <c r="IR108" s="144"/>
      <c r="IS108" s="144"/>
      <c r="IT108" s="144"/>
      <c r="IU108" s="144"/>
      <c r="IV108" s="144"/>
      <c r="IW108" s="144"/>
      <c r="IX108" s="144"/>
      <c r="IY108" s="144"/>
      <c r="IZ108" s="144"/>
      <c r="JA108" s="144"/>
      <c r="JB108" s="144"/>
      <c r="JC108" s="144"/>
      <c r="JD108" s="144"/>
      <c r="JE108" s="1001" t="str">
        <f t="shared" si="52"/>
        <v/>
      </c>
      <c r="JF108" s="195"/>
      <c r="JG108" s="678" t="str">
        <f t="shared" si="53"/>
        <v/>
      </c>
      <c r="JH108" s="144"/>
      <c r="JI108" s="144"/>
      <c r="JJ108" s="144"/>
      <c r="JK108" s="144"/>
      <c r="JL108" s="144"/>
      <c r="JM108" s="144"/>
      <c r="JN108" s="144"/>
      <c r="JO108" s="144"/>
      <c r="JP108" s="144"/>
      <c r="JQ108" s="144"/>
      <c r="JR108" s="144"/>
      <c r="JS108" s="144"/>
      <c r="JT108" s="144"/>
      <c r="JU108" s="144"/>
      <c r="JV108" s="144"/>
      <c r="JW108" s="144"/>
      <c r="JX108" s="144"/>
      <c r="JY108" s="144"/>
      <c r="JZ108" s="144"/>
      <c r="KA108" s="144"/>
      <c r="KB108" s="144"/>
      <c r="KC108" s="144"/>
      <c r="KD108" s="144"/>
      <c r="KE108" s="1001" t="str">
        <f t="shared" si="54"/>
        <v/>
      </c>
    </row>
    <row r="109" spans="2:291" ht="15" customHeight="1">
      <c r="B109" s="310">
        <v>89</v>
      </c>
      <c r="C109" s="303"/>
      <c r="D109" s="675"/>
      <c r="E109" s="144"/>
      <c r="F109" s="144"/>
      <c r="G109" s="678" t="str">
        <f t="shared" si="33"/>
        <v/>
      </c>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677" t="str">
        <f t="shared" si="34"/>
        <v/>
      </c>
      <c r="AF109" s="195"/>
      <c r="AG109" s="678" t="str">
        <f t="shared" si="35"/>
        <v/>
      </c>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677" t="str">
        <f t="shared" si="36"/>
        <v/>
      </c>
      <c r="BF109" s="195"/>
      <c r="BG109" s="678" t="str">
        <f t="shared" si="37"/>
        <v/>
      </c>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677" t="str">
        <f t="shared" si="38"/>
        <v/>
      </c>
      <c r="CF109" s="195"/>
      <c r="CG109" s="678" t="str">
        <f t="shared" si="39"/>
        <v/>
      </c>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677" t="str">
        <f t="shared" si="40"/>
        <v/>
      </c>
      <c r="DF109" s="195"/>
      <c r="DG109" s="678" t="str">
        <f t="shared" si="41"/>
        <v/>
      </c>
      <c r="DH109" s="144"/>
      <c r="DI109" s="144"/>
      <c r="DJ109" s="144"/>
      <c r="DK109" s="144"/>
      <c r="DL109" s="144"/>
      <c r="DM109" s="144"/>
      <c r="DN109" s="144"/>
      <c r="DO109" s="144"/>
      <c r="DP109" s="144"/>
      <c r="DQ109" s="144"/>
      <c r="DR109" s="144"/>
      <c r="DS109" s="144"/>
      <c r="DT109" s="144"/>
      <c r="DU109" s="144"/>
      <c r="DV109" s="144"/>
      <c r="DW109" s="144"/>
      <c r="DX109" s="144"/>
      <c r="DY109" s="144"/>
      <c r="DZ109" s="144"/>
      <c r="EA109" s="144"/>
      <c r="EB109" s="144"/>
      <c r="EC109" s="144"/>
      <c r="ED109" s="144"/>
      <c r="EE109" s="677" t="str">
        <f t="shared" si="42"/>
        <v/>
      </c>
      <c r="EF109" s="195"/>
      <c r="EG109" s="678" t="str">
        <f t="shared" si="43"/>
        <v/>
      </c>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677" t="str">
        <f t="shared" si="44"/>
        <v/>
      </c>
      <c r="FF109" s="195"/>
      <c r="FG109" s="678" t="str">
        <f t="shared" si="45"/>
        <v/>
      </c>
      <c r="FH109" s="144"/>
      <c r="FI109" s="144"/>
      <c r="FJ109" s="144"/>
      <c r="FK109" s="144"/>
      <c r="FL109" s="144"/>
      <c r="FM109" s="144"/>
      <c r="FN109" s="144"/>
      <c r="FO109" s="144"/>
      <c r="FP109" s="144"/>
      <c r="FQ109" s="144"/>
      <c r="FR109" s="144"/>
      <c r="FS109" s="144"/>
      <c r="FT109" s="144"/>
      <c r="FU109" s="144"/>
      <c r="FV109" s="144"/>
      <c r="FW109" s="144"/>
      <c r="FX109" s="144"/>
      <c r="FY109" s="144"/>
      <c r="FZ109" s="144"/>
      <c r="GA109" s="144"/>
      <c r="GB109" s="144"/>
      <c r="GC109" s="144"/>
      <c r="GD109" s="144"/>
      <c r="GE109" s="677" t="str">
        <f t="shared" si="46"/>
        <v/>
      </c>
      <c r="GF109" s="195"/>
      <c r="GG109" s="678" t="str">
        <f t="shared" si="47"/>
        <v/>
      </c>
      <c r="GH109" s="144"/>
      <c r="GI109" s="144"/>
      <c r="GJ109" s="144"/>
      <c r="GK109" s="144"/>
      <c r="GL109" s="144"/>
      <c r="GM109" s="144"/>
      <c r="GN109" s="144"/>
      <c r="GO109" s="144"/>
      <c r="GP109" s="144"/>
      <c r="GQ109" s="144"/>
      <c r="GR109" s="144"/>
      <c r="GS109" s="144"/>
      <c r="GT109" s="144"/>
      <c r="GU109" s="144"/>
      <c r="GV109" s="144"/>
      <c r="GW109" s="144"/>
      <c r="GX109" s="144"/>
      <c r="GY109" s="144"/>
      <c r="GZ109" s="144"/>
      <c r="HA109" s="144"/>
      <c r="HB109" s="144"/>
      <c r="HC109" s="144"/>
      <c r="HD109" s="144"/>
      <c r="HE109" s="677" t="str">
        <f t="shared" si="48"/>
        <v/>
      </c>
      <c r="HF109" s="195"/>
      <c r="HG109" s="678" t="str">
        <f t="shared" si="49"/>
        <v/>
      </c>
      <c r="HH109" s="144"/>
      <c r="HI109" s="144"/>
      <c r="HJ109" s="144"/>
      <c r="HK109" s="144"/>
      <c r="HL109" s="144"/>
      <c r="HM109" s="144"/>
      <c r="HN109" s="144"/>
      <c r="HO109" s="144"/>
      <c r="HP109" s="144"/>
      <c r="HQ109" s="144"/>
      <c r="HR109" s="144"/>
      <c r="HS109" s="144"/>
      <c r="HT109" s="144"/>
      <c r="HU109" s="144"/>
      <c r="HV109" s="144"/>
      <c r="HW109" s="144"/>
      <c r="HX109" s="144"/>
      <c r="HY109" s="144"/>
      <c r="HZ109" s="144"/>
      <c r="IA109" s="144"/>
      <c r="IB109" s="144"/>
      <c r="IC109" s="144"/>
      <c r="ID109" s="144"/>
      <c r="IE109" s="677" t="str">
        <f t="shared" si="50"/>
        <v/>
      </c>
      <c r="IF109" s="195"/>
      <c r="IG109" s="678" t="str">
        <f t="shared" si="51"/>
        <v/>
      </c>
      <c r="IH109" s="144"/>
      <c r="II109" s="144"/>
      <c r="IJ109" s="144"/>
      <c r="IK109" s="144"/>
      <c r="IL109" s="144"/>
      <c r="IM109" s="144"/>
      <c r="IN109" s="144"/>
      <c r="IO109" s="144"/>
      <c r="IP109" s="144"/>
      <c r="IQ109" s="144"/>
      <c r="IR109" s="144"/>
      <c r="IS109" s="144"/>
      <c r="IT109" s="144"/>
      <c r="IU109" s="144"/>
      <c r="IV109" s="144"/>
      <c r="IW109" s="144"/>
      <c r="IX109" s="144"/>
      <c r="IY109" s="144"/>
      <c r="IZ109" s="144"/>
      <c r="JA109" s="144"/>
      <c r="JB109" s="144"/>
      <c r="JC109" s="144"/>
      <c r="JD109" s="144"/>
      <c r="JE109" s="1001" t="str">
        <f t="shared" si="52"/>
        <v/>
      </c>
      <c r="JF109" s="195"/>
      <c r="JG109" s="678" t="str">
        <f t="shared" si="53"/>
        <v/>
      </c>
      <c r="JH109" s="144"/>
      <c r="JI109" s="144"/>
      <c r="JJ109" s="144"/>
      <c r="JK109" s="144"/>
      <c r="JL109" s="144"/>
      <c r="JM109" s="144"/>
      <c r="JN109" s="144"/>
      <c r="JO109" s="144"/>
      <c r="JP109" s="144"/>
      <c r="JQ109" s="144"/>
      <c r="JR109" s="144"/>
      <c r="JS109" s="144"/>
      <c r="JT109" s="144"/>
      <c r="JU109" s="144"/>
      <c r="JV109" s="144"/>
      <c r="JW109" s="144"/>
      <c r="JX109" s="144"/>
      <c r="JY109" s="144"/>
      <c r="JZ109" s="144"/>
      <c r="KA109" s="144"/>
      <c r="KB109" s="144"/>
      <c r="KC109" s="144"/>
      <c r="KD109" s="144"/>
      <c r="KE109" s="1001" t="str">
        <f t="shared" si="54"/>
        <v/>
      </c>
    </row>
    <row r="110" spans="2:291" ht="15" customHeight="1">
      <c r="B110" s="310">
        <v>90</v>
      </c>
      <c r="C110" s="303"/>
      <c r="D110" s="675"/>
      <c r="E110" s="144"/>
      <c r="F110" s="144"/>
      <c r="G110" s="678" t="str">
        <f t="shared" si="33"/>
        <v/>
      </c>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677" t="str">
        <f t="shared" si="34"/>
        <v/>
      </c>
      <c r="AF110" s="195"/>
      <c r="AG110" s="678" t="str">
        <f t="shared" si="35"/>
        <v/>
      </c>
      <c r="AH110" s="144"/>
      <c r="AI110" s="144"/>
      <c r="AJ110" s="144"/>
      <c r="AK110" s="144"/>
      <c r="AL110" s="144"/>
      <c r="AM110" s="144"/>
      <c r="AN110" s="144"/>
      <c r="AO110" s="144"/>
      <c r="AP110" s="144"/>
      <c r="AQ110" s="144"/>
      <c r="AR110" s="144"/>
      <c r="AS110" s="144"/>
      <c r="AT110" s="144"/>
      <c r="AU110" s="144"/>
      <c r="AV110" s="144"/>
      <c r="AW110" s="144"/>
      <c r="AX110" s="144"/>
      <c r="AY110" s="144"/>
      <c r="AZ110" s="144"/>
      <c r="BA110" s="144"/>
      <c r="BB110" s="144"/>
      <c r="BC110" s="144"/>
      <c r="BD110" s="144"/>
      <c r="BE110" s="677" t="str">
        <f t="shared" si="36"/>
        <v/>
      </c>
      <c r="BF110" s="195"/>
      <c r="BG110" s="678" t="str">
        <f t="shared" si="37"/>
        <v/>
      </c>
      <c r="BH110" s="144"/>
      <c r="BI110" s="144"/>
      <c r="BJ110" s="144"/>
      <c r="BK110" s="144"/>
      <c r="BL110" s="144"/>
      <c r="BM110" s="144"/>
      <c r="BN110" s="144"/>
      <c r="BO110" s="144"/>
      <c r="BP110" s="144"/>
      <c r="BQ110" s="144"/>
      <c r="BR110" s="144"/>
      <c r="BS110" s="144"/>
      <c r="BT110" s="144"/>
      <c r="BU110" s="144"/>
      <c r="BV110" s="144"/>
      <c r="BW110" s="144"/>
      <c r="BX110" s="144"/>
      <c r="BY110" s="144"/>
      <c r="BZ110" s="144"/>
      <c r="CA110" s="144"/>
      <c r="CB110" s="144"/>
      <c r="CC110" s="144"/>
      <c r="CD110" s="144"/>
      <c r="CE110" s="677" t="str">
        <f t="shared" si="38"/>
        <v/>
      </c>
      <c r="CF110" s="195"/>
      <c r="CG110" s="678" t="str">
        <f t="shared" si="39"/>
        <v/>
      </c>
      <c r="CH110" s="144"/>
      <c r="CI110" s="144"/>
      <c r="CJ110" s="144"/>
      <c r="CK110" s="144"/>
      <c r="CL110" s="144"/>
      <c r="CM110" s="144"/>
      <c r="CN110" s="144"/>
      <c r="CO110" s="144"/>
      <c r="CP110" s="144"/>
      <c r="CQ110" s="144"/>
      <c r="CR110" s="144"/>
      <c r="CS110" s="144"/>
      <c r="CT110" s="144"/>
      <c r="CU110" s="144"/>
      <c r="CV110" s="144"/>
      <c r="CW110" s="144"/>
      <c r="CX110" s="144"/>
      <c r="CY110" s="144"/>
      <c r="CZ110" s="144"/>
      <c r="DA110" s="144"/>
      <c r="DB110" s="144"/>
      <c r="DC110" s="144"/>
      <c r="DD110" s="144"/>
      <c r="DE110" s="677" t="str">
        <f t="shared" si="40"/>
        <v/>
      </c>
      <c r="DF110" s="195"/>
      <c r="DG110" s="678" t="str">
        <f t="shared" si="41"/>
        <v/>
      </c>
      <c r="DH110" s="144"/>
      <c r="DI110" s="144"/>
      <c r="DJ110" s="144"/>
      <c r="DK110" s="144"/>
      <c r="DL110" s="144"/>
      <c r="DM110" s="144"/>
      <c r="DN110" s="144"/>
      <c r="DO110" s="144"/>
      <c r="DP110" s="144"/>
      <c r="DQ110" s="144"/>
      <c r="DR110" s="144"/>
      <c r="DS110" s="144"/>
      <c r="DT110" s="144"/>
      <c r="DU110" s="144"/>
      <c r="DV110" s="144"/>
      <c r="DW110" s="144"/>
      <c r="DX110" s="144"/>
      <c r="DY110" s="144"/>
      <c r="DZ110" s="144"/>
      <c r="EA110" s="144"/>
      <c r="EB110" s="144"/>
      <c r="EC110" s="144"/>
      <c r="ED110" s="144"/>
      <c r="EE110" s="677" t="str">
        <f t="shared" si="42"/>
        <v/>
      </c>
      <c r="EF110" s="195"/>
      <c r="EG110" s="678" t="str">
        <f t="shared" si="43"/>
        <v/>
      </c>
      <c r="EH110" s="144"/>
      <c r="EI110" s="144"/>
      <c r="EJ110" s="144"/>
      <c r="EK110" s="144"/>
      <c r="EL110" s="144"/>
      <c r="EM110" s="144"/>
      <c r="EN110" s="144"/>
      <c r="EO110" s="144"/>
      <c r="EP110" s="144"/>
      <c r="EQ110" s="144"/>
      <c r="ER110" s="144"/>
      <c r="ES110" s="144"/>
      <c r="ET110" s="144"/>
      <c r="EU110" s="144"/>
      <c r="EV110" s="144"/>
      <c r="EW110" s="144"/>
      <c r="EX110" s="144"/>
      <c r="EY110" s="144"/>
      <c r="EZ110" s="144"/>
      <c r="FA110" s="144"/>
      <c r="FB110" s="144"/>
      <c r="FC110" s="144"/>
      <c r="FD110" s="144"/>
      <c r="FE110" s="677" t="str">
        <f t="shared" si="44"/>
        <v/>
      </c>
      <c r="FF110" s="195"/>
      <c r="FG110" s="678" t="str">
        <f t="shared" si="45"/>
        <v/>
      </c>
      <c r="FH110" s="144"/>
      <c r="FI110" s="144"/>
      <c r="FJ110" s="144"/>
      <c r="FK110" s="144"/>
      <c r="FL110" s="144"/>
      <c r="FM110" s="144"/>
      <c r="FN110" s="144"/>
      <c r="FO110" s="144"/>
      <c r="FP110" s="144"/>
      <c r="FQ110" s="144"/>
      <c r="FR110" s="144"/>
      <c r="FS110" s="144"/>
      <c r="FT110" s="144"/>
      <c r="FU110" s="144"/>
      <c r="FV110" s="144"/>
      <c r="FW110" s="144"/>
      <c r="FX110" s="144"/>
      <c r="FY110" s="144"/>
      <c r="FZ110" s="144"/>
      <c r="GA110" s="144"/>
      <c r="GB110" s="144"/>
      <c r="GC110" s="144"/>
      <c r="GD110" s="144"/>
      <c r="GE110" s="677" t="str">
        <f t="shared" si="46"/>
        <v/>
      </c>
      <c r="GF110" s="195"/>
      <c r="GG110" s="678" t="str">
        <f t="shared" si="47"/>
        <v/>
      </c>
      <c r="GH110" s="144"/>
      <c r="GI110" s="144"/>
      <c r="GJ110" s="144"/>
      <c r="GK110" s="144"/>
      <c r="GL110" s="144"/>
      <c r="GM110" s="144"/>
      <c r="GN110" s="144"/>
      <c r="GO110" s="144"/>
      <c r="GP110" s="144"/>
      <c r="GQ110" s="144"/>
      <c r="GR110" s="144"/>
      <c r="GS110" s="144"/>
      <c r="GT110" s="144"/>
      <c r="GU110" s="144"/>
      <c r="GV110" s="144"/>
      <c r="GW110" s="144"/>
      <c r="GX110" s="144"/>
      <c r="GY110" s="144"/>
      <c r="GZ110" s="144"/>
      <c r="HA110" s="144"/>
      <c r="HB110" s="144"/>
      <c r="HC110" s="144"/>
      <c r="HD110" s="144"/>
      <c r="HE110" s="677" t="str">
        <f t="shared" si="48"/>
        <v/>
      </c>
      <c r="HF110" s="195"/>
      <c r="HG110" s="678" t="str">
        <f t="shared" si="49"/>
        <v/>
      </c>
      <c r="HH110" s="144"/>
      <c r="HI110" s="144"/>
      <c r="HJ110" s="144"/>
      <c r="HK110" s="144"/>
      <c r="HL110" s="144"/>
      <c r="HM110" s="144"/>
      <c r="HN110" s="144"/>
      <c r="HO110" s="144"/>
      <c r="HP110" s="144"/>
      <c r="HQ110" s="144"/>
      <c r="HR110" s="144"/>
      <c r="HS110" s="144"/>
      <c r="HT110" s="144"/>
      <c r="HU110" s="144"/>
      <c r="HV110" s="144"/>
      <c r="HW110" s="144"/>
      <c r="HX110" s="144"/>
      <c r="HY110" s="144"/>
      <c r="HZ110" s="144"/>
      <c r="IA110" s="144"/>
      <c r="IB110" s="144"/>
      <c r="IC110" s="144"/>
      <c r="ID110" s="144"/>
      <c r="IE110" s="677" t="str">
        <f t="shared" si="50"/>
        <v/>
      </c>
      <c r="IF110" s="195"/>
      <c r="IG110" s="678" t="str">
        <f t="shared" si="51"/>
        <v/>
      </c>
      <c r="IH110" s="144"/>
      <c r="II110" s="144"/>
      <c r="IJ110" s="144"/>
      <c r="IK110" s="144"/>
      <c r="IL110" s="144"/>
      <c r="IM110" s="144"/>
      <c r="IN110" s="144"/>
      <c r="IO110" s="144"/>
      <c r="IP110" s="144"/>
      <c r="IQ110" s="144"/>
      <c r="IR110" s="144"/>
      <c r="IS110" s="144"/>
      <c r="IT110" s="144"/>
      <c r="IU110" s="144"/>
      <c r="IV110" s="144"/>
      <c r="IW110" s="144"/>
      <c r="IX110" s="144"/>
      <c r="IY110" s="144"/>
      <c r="IZ110" s="144"/>
      <c r="JA110" s="144"/>
      <c r="JB110" s="144"/>
      <c r="JC110" s="144"/>
      <c r="JD110" s="144"/>
      <c r="JE110" s="1001" t="str">
        <f t="shared" si="52"/>
        <v/>
      </c>
      <c r="JF110" s="195"/>
      <c r="JG110" s="678" t="str">
        <f t="shared" si="53"/>
        <v/>
      </c>
      <c r="JH110" s="144"/>
      <c r="JI110" s="144"/>
      <c r="JJ110" s="144"/>
      <c r="JK110" s="144"/>
      <c r="JL110" s="144"/>
      <c r="JM110" s="144"/>
      <c r="JN110" s="144"/>
      <c r="JO110" s="144"/>
      <c r="JP110" s="144"/>
      <c r="JQ110" s="144"/>
      <c r="JR110" s="144"/>
      <c r="JS110" s="144"/>
      <c r="JT110" s="144"/>
      <c r="JU110" s="144"/>
      <c r="JV110" s="144"/>
      <c r="JW110" s="144"/>
      <c r="JX110" s="144"/>
      <c r="JY110" s="144"/>
      <c r="JZ110" s="144"/>
      <c r="KA110" s="144"/>
      <c r="KB110" s="144"/>
      <c r="KC110" s="144"/>
      <c r="KD110" s="144"/>
      <c r="KE110" s="1001" t="str">
        <f t="shared" si="54"/>
        <v/>
      </c>
    </row>
    <row r="111" spans="2:291" ht="15" customHeight="1">
      <c r="B111" s="310">
        <v>91</v>
      </c>
      <c r="C111" s="303"/>
      <c r="D111" s="675"/>
      <c r="E111" s="144"/>
      <c r="F111" s="144"/>
      <c r="G111" s="678" t="str">
        <f t="shared" si="33"/>
        <v/>
      </c>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677" t="str">
        <f t="shared" si="34"/>
        <v/>
      </c>
      <c r="AF111" s="195"/>
      <c r="AG111" s="678" t="str">
        <f t="shared" si="35"/>
        <v/>
      </c>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677" t="str">
        <f t="shared" si="36"/>
        <v/>
      </c>
      <c r="BF111" s="195"/>
      <c r="BG111" s="678" t="str">
        <f t="shared" si="37"/>
        <v/>
      </c>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677" t="str">
        <f t="shared" si="38"/>
        <v/>
      </c>
      <c r="CF111" s="195"/>
      <c r="CG111" s="678" t="str">
        <f t="shared" si="39"/>
        <v/>
      </c>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677" t="str">
        <f t="shared" si="40"/>
        <v/>
      </c>
      <c r="DF111" s="195"/>
      <c r="DG111" s="678" t="str">
        <f t="shared" si="41"/>
        <v/>
      </c>
      <c r="DH111" s="144"/>
      <c r="DI111" s="144"/>
      <c r="DJ111" s="144"/>
      <c r="DK111" s="144"/>
      <c r="DL111" s="144"/>
      <c r="DM111" s="144"/>
      <c r="DN111" s="144"/>
      <c r="DO111" s="144"/>
      <c r="DP111" s="144"/>
      <c r="DQ111" s="144"/>
      <c r="DR111" s="144"/>
      <c r="DS111" s="144"/>
      <c r="DT111" s="144"/>
      <c r="DU111" s="144"/>
      <c r="DV111" s="144"/>
      <c r="DW111" s="144"/>
      <c r="DX111" s="144"/>
      <c r="DY111" s="144"/>
      <c r="DZ111" s="144"/>
      <c r="EA111" s="144"/>
      <c r="EB111" s="144"/>
      <c r="EC111" s="144"/>
      <c r="ED111" s="144"/>
      <c r="EE111" s="677" t="str">
        <f t="shared" si="42"/>
        <v/>
      </c>
      <c r="EF111" s="195"/>
      <c r="EG111" s="678" t="str">
        <f t="shared" si="43"/>
        <v/>
      </c>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677" t="str">
        <f t="shared" si="44"/>
        <v/>
      </c>
      <c r="FF111" s="195"/>
      <c r="FG111" s="678" t="str">
        <f t="shared" si="45"/>
        <v/>
      </c>
      <c r="FH111" s="144"/>
      <c r="FI111" s="144"/>
      <c r="FJ111" s="144"/>
      <c r="FK111" s="144"/>
      <c r="FL111" s="144"/>
      <c r="FM111" s="144"/>
      <c r="FN111" s="144"/>
      <c r="FO111" s="144"/>
      <c r="FP111" s="144"/>
      <c r="FQ111" s="144"/>
      <c r="FR111" s="144"/>
      <c r="FS111" s="144"/>
      <c r="FT111" s="144"/>
      <c r="FU111" s="144"/>
      <c r="FV111" s="144"/>
      <c r="FW111" s="144"/>
      <c r="FX111" s="144"/>
      <c r="FY111" s="144"/>
      <c r="FZ111" s="144"/>
      <c r="GA111" s="144"/>
      <c r="GB111" s="144"/>
      <c r="GC111" s="144"/>
      <c r="GD111" s="144"/>
      <c r="GE111" s="677" t="str">
        <f t="shared" si="46"/>
        <v/>
      </c>
      <c r="GF111" s="195"/>
      <c r="GG111" s="678" t="str">
        <f t="shared" si="47"/>
        <v/>
      </c>
      <c r="GH111" s="144"/>
      <c r="GI111" s="144"/>
      <c r="GJ111" s="144"/>
      <c r="GK111" s="144"/>
      <c r="GL111" s="144"/>
      <c r="GM111" s="144"/>
      <c r="GN111" s="144"/>
      <c r="GO111" s="144"/>
      <c r="GP111" s="144"/>
      <c r="GQ111" s="144"/>
      <c r="GR111" s="144"/>
      <c r="GS111" s="144"/>
      <c r="GT111" s="144"/>
      <c r="GU111" s="144"/>
      <c r="GV111" s="144"/>
      <c r="GW111" s="144"/>
      <c r="GX111" s="144"/>
      <c r="GY111" s="144"/>
      <c r="GZ111" s="144"/>
      <c r="HA111" s="144"/>
      <c r="HB111" s="144"/>
      <c r="HC111" s="144"/>
      <c r="HD111" s="144"/>
      <c r="HE111" s="677" t="str">
        <f t="shared" si="48"/>
        <v/>
      </c>
      <c r="HF111" s="195"/>
      <c r="HG111" s="678" t="str">
        <f t="shared" si="49"/>
        <v/>
      </c>
      <c r="HH111" s="144"/>
      <c r="HI111" s="144"/>
      <c r="HJ111" s="144"/>
      <c r="HK111" s="144"/>
      <c r="HL111" s="144"/>
      <c r="HM111" s="144"/>
      <c r="HN111" s="144"/>
      <c r="HO111" s="144"/>
      <c r="HP111" s="144"/>
      <c r="HQ111" s="144"/>
      <c r="HR111" s="144"/>
      <c r="HS111" s="144"/>
      <c r="HT111" s="144"/>
      <c r="HU111" s="144"/>
      <c r="HV111" s="144"/>
      <c r="HW111" s="144"/>
      <c r="HX111" s="144"/>
      <c r="HY111" s="144"/>
      <c r="HZ111" s="144"/>
      <c r="IA111" s="144"/>
      <c r="IB111" s="144"/>
      <c r="IC111" s="144"/>
      <c r="ID111" s="144"/>
      <c r="IE111" s="677" t="str">
        <f t="shared" si="50"/>
        <v/>
      </c>
      <c r="IF111" s="195"/>
      <c r="IG111" s="678" t="str">
        <f t="shared" si="51"/>
        <v/>
      </c>
      <c r="IH111" s="144"/>
      <c r="II111" s="144"/>
      <c r="IJ111" s="144"/>
      <c r="IK111" s="144"/>
      <c r="IL111" s="144"/>
      <c r="IM111" s="144"/>
      <c r="IN111" s="144"/>
      <c r="IO111" s="144"/>
      <c r="IP111" s="144"/>
      <c r="IQ111" s="144"/>
      <c r="IR111" s="144"/>
      <c r="IS111" s="144"/>
      <c r="IT111" s="144"/>
      <c r="IU111" s="144"/>
      <c r="IV111" s="144"/>
      <c r="IW111" s="144"/>
      <c r="IX111" s="144"/>
      <c r="IY111" s="144"/>
      <c r="IZ111" s="144"/>
      <c r="JA111" s="144"/>
      <c r="JB111" s="144"/>
      <c r="JC111" s="144"/>
      <c r="JD111" s="144"/>
      <c r="JE111" s="1001" t="str">
        <f t="shared" si="52"/>
        <v/>
      </c>
      <c r="JF111" s="195"/>
      <c r="JG111" s="678" t="str">
        <f t="shared" si="53"/>
        <v/>
      </c>
      <c r="JH111" s="144"/>
      <c r="JI111" s="144"/>
      <c r="JJ111" s="144"/>
      <c r="JK111" s="144"/>
      <c r="JL111" s="144"/>
      <c r="JM111" s="144"/>
      <c r="JN111" s="144"/>
      <c r="JO111" s="144"/>
      <c r="JP111" s="144"/>
      <c r="JQ111" s="144"/>
      <c r="JR111" s="144"/>
      <c r="JS111" s="144"/>
      <c r="JT111" s="144"/>
      <c r="JU111" s="144"/>
      <c r="JV111" s="144"/>
      <c r="JW111" s="144"/>
      <c r="JX111" s="144"/>
      <c r="JY111" s="144"/>
      <c r="JZ111" s="144"/>
      <c r="KA111" s="144"/>
      <c r="KB111" s="144"/>
      <c r="KC111" s="144"/>
      <c r="KD111" s="144"/>
      <c r="KE111" s="1001" t="str">
        <f t="shared" si="54"/>
        <v/>
      </c>
    </row>
    <row r="112" spans="2:291" ht="15" customHeight="1">
      <c r="B112" s="310">
        <v>92</v>
      </c>
      <c r="C112" s="303"/>
      <c r="D112" s="675"/>
      <c r="E112" s="144"/>
      <c r="F112" s="144"/>
      <c r="G112" s="678" t="str">
        <f t="shared" si="33"/>
        <v/>
      </c>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677" t="str">
        <f t="shared" si="34"/>
        <v/>
      </c>
      <c r="AF112" s="195"/>
      <c r="AG112" s="678" t="str">
        <f t="shared" si="35"/>
        <v/>
      </c>
      <c r="AH112" s="144"/>
      <c r="AI112" s="144"/>
      <c r="AJ112" s="144"/>
      <c r="AK112" s="144"/>
      <c r="AL112" s="144"/>
      <c r="AM112" s="144"/>
      <c r="AN112" s="144"/>
      <c r="AO112" s="144"/>
      <c r="AP112" s="144"/>
      <c r="AQ112" s="144"/>
      <c r="AR112" s="144"/>
      <c r="AS112" s="144"/>
      <c r="AT112" s="144"/>
      <c r="AU112" s="144"/>
      <c r="AV112" s="144"/>
      <c r="AW112" s="144"/>
      <c r="AX112" s="144"/>
      <c r="AY112" s="144"/>
      <c r="AZ112" s="144"/>
      <c r="BA112" s="144"/>
      <c r="BB112" s="144"/>
      <c r="BC112" s="144"/>
      <c r="BD112" s="144"/>
      <c r="BE112" s="677" t="str">
        <f t="shared" si="36"/>
        <v/>
      </c>
      <c r="BF112" s="195"/>
      <c r="BG112" s="678" t="str">
        <f t="shared" si="37"/>
        <v/>
      </c>
      <c r="BH112" s="144"/>
      <c r="BI112" s="144"/>
      <c r="BJ112" s="144"/>
      <c r="BK112" s="144"/>
      <c r="BL112" s="144"/>
      <c r="BM112" s="144"/>
      <c r="BN112" s="144"/>
      <c r="BO112" s="144"/>
      <c r="BP112" s="144"/>
      <c r="BQ112" s="144"/>
      <c r="BR112" s="144"/>
      <c r="BS112" s="144"/>
      <c r="BT112" s="144"/>
      <c r="BU112" s="144"/>
      <c r="BV112" s="144"/>
      <c r="BW112" s="144"/>
      <c r="BX112" s="144"/>
      <c r="BY112" s="144"/>
      <c r="BZ112" s="144"/>
      <c r="CA112" s="144"/>
      <c r="CB112" s="144"/>
      <c r="CC112" s="144"/>
      <c r="CD112" s="144"/>
      <c r="CE112" s="677" t="str">
        <f t="shared" si="38"/>
        <v/>
      </c>
      <c r="CF112" s="195"/>
      <c r="CG112" s="678" t="str">
        <f t="shared" si="39"/>
        <v/>
      </c>
      <c r="CH112" s="144"/>
      <c r="CI112" s="144"/>
      <c r="CJ112" s="144"/>
      <c r="CK112" s="144"/>
      <c r="CL112" s="144"/>
      <c r="CM112" s="144"/>
      <c r="CN112" s="144"/>
      <c r="CO112" s="144"/>
      <c r="CP112" s="144"/>
      <c r="CQ112" s="144"/>
      <c r="CR112" s="144"/>
      <c r="CS112" s="144"/>
      <c r="CT112" s="144"/>
      <c r="CU112" s="144"/>
      <c r="CV112" s="144"/>
      <c r="CW112" s="144"/>
      <c r="CX112" s="144"/>
      <c r="CY112" s="144"/>
      <c r="CZ112" s="144"/>
      <c r="DA112" s="144"/>
      <c r="DB112" s="144"/>
      <c r="DC112" s="144"/>
      <c r="DD112" s="144"/>
      <c r="DE112" s="677" t="str">
        <f t="shared" si="40"/>
        <v/>
      </c>
      <c r="DF112" s="195"/>
      <c r="DG112" s="678" t="str">
        <f t="shared" si="41"/>
        <v/>
      </c>
      <c r="DH112" s="144"/>
      <c r="DI112" s="144"/>
      <c r="DJ112" s="144"/>
      <c r="DK112" s="144"/>
      <c r="DL112" s="144"/>
      <c r="DM112" s="144"/>
      <c r="DN112" s="144"/>
      <c r="DO112" s="144"/>
      <c r="DP112" s="144"/>
      <c r="DQ112" s="144"/>
      <c r="DR112" s="144"/>
      <c r="DS112" s="144"/>
      <c r="DT112" s="144"/>
      <c r="DU112" s="144"/>
      <c r="DV112" s="144"/>
      <c r="DW112" s="144"/>
      <c r="DX112" s="144"/>
      <c r="DY112" s="144"/>
      <c r="DZ112" s="144"/>
      <c r="EA112" s="144"/>
      <c r="EB112" s="144"/>
      <c r="EC112" s="144"/>
      <c r="ED112" s="144"/>
      <c r="EE112" s="677" t="str">
        <f t="shared" si="42"/>
        <v/>
      </c>
      <c r="EF112" s="195"/>
      <c r="EG112" s="678" t="str">
        <f t="shared" si="43"/>
        <v/>
      </c>
      <c r="EH112" s="144"/>
      <c r="EI112" s="144"/>
      <c r="EJ112" s="144"/>
      <c r="EK112" s="144"/>
      <c r="EL112" s="144"/>
      <c r="EM112" s="144"/>
      <c r="EN112" s="144"/>
      <c r="EO112" s="144"/>
      <c r="EP112" s="144"/>
      <c r="EQ112" s="144"/>
      <c r="ER112" s="144"/>
      <c r="ES112" s="144"/>
      <c r="ET112" s="144"/>
      <c r="EU112" s="144"/>
      <c r="EV112" s="144"/>
      <c r="EW112" s="144"/>
      <c r="EX112" s="144"/>
      <c r="EY112" s="144"/>
      <c r="EZ112" s="144"/>
      <c r="FA112" s="144"/>
      <c r="FB112" s="144"/>
      <c r="FC112" s="144"/>
      <c r="FD112" s="144"/>
      <c r="FE112" s="677" t="str">
        <f t="shared" si="44"/>
        <v/>
      </c>
      <c r="FF112" s="195"/>
      <c r="FG112" s="678" t="str">
        <f t="shared" si="45"/>
        <v/>
      </c>
      <c r="FH112" s="144"/>
      <c r="FI112" s="144"/>
      <c r="FJ112" s="144"/>
      <c r="FK112" s="144"/>
      <c r="FL112" s="144"/>
      <c r="FM112" s="144"/>
      <c r="FN112" s="144"/>
      <c r="FO112" s="144"/>
      <c r="FP112" s="144"/>
      <c r="FQ112" s="144"/>
      <c r="FR112" s="144"/>
      <c r="FS112" s="144"/>
      <c r="FT112" s="144"/>
      <c r="FU112" s="144"/>
      <c r="FV112" s="144"/>
      <c r="FW112" s="144"/>
      <c r="FX112" s="144"/>
      <c r="FY112" s="144"/>
      <c r="FZ112" s="144"/>
      <c r="GA112" s="144"/>
      <c r="GB112" s="144"/>
      <c r="GC112" s="144"/>
      <c r="GD112" s="144"/>
      <c r="GE112" s="677" t="str">
        <f t="shared" si="46"/>
        <v/>
      </c>
      <c r="GF112" s="195"/>
      <c r="GG112" s="678" t="str">
        <f t="shared" si="47"/>
        <v/>
      </c>
      <c r="GH112" s="144"/>
      <c r="GI112" s="144"/>
      <c r="GJ112" s="144"/>
      <c r="GK112" s="144"/>
      <c r="GL112" s="144"/>
      <c r="GM112" s="144"/>
      <c r="GN112" s="144"/>
      <c r="GO112" s="144"/>
      <c r="GP112" s="144"/>
      <c r="GQ112" s="144"/>
      <c r="GR112" s="144"/>
      <c r="GS112" s="144"/>
      <c r="GT112" s="144"/>
      <c r="GU112" s="144"/>
      <c r="GV112" s="144"/>
      <c r="GW112" s="144"/>
      <c r="GX112" s="144"/>
      <c r="GY112" s="144"/>
      <c r="GZ112" s="144"/>
      <c r="HA112" s="144"/>
      <c r="HB112" s="144"/>
      <c r="HC112" s="144"/>
      <c r="HD112" s="144"/>
      <c r="HE112" s="677" t="str">
        <f t="shared" si="48"/>
        <v/>
      </c>
      <c r="HF112" s="195"/>
      <c r="HG112" s="678" t="str">
        <f t="shared" si="49"/>
        <v/>
      </c>
      <c r="HH112" s="144"/>
      <c r="HI112" s="144"/>
      <c r="HJ112" s="144"/>
      <c r="HK112" s="144"/>
      <c r="HL112" s="144"/>
      <c r="HM112" s="144"/>
      <c r="HN112" s="144"/>
      <c r="HO112" s="144"/>
      <c r="HP112" s="144"/>
      <c r="HQ112" s="144"/>
      <c r="HR112" s="144"/>
      <c r="HS112" s="144"/>
      <c r="HT112" s="144"/>
      <c r="HU112" s="144"/>
      <c r="HV112" s="144"/>
      <c r="HW112" s="144"/>
      <c r="HX112" s="144"/>
      <c r="HY112" s="144"/>
      <c r="HZ112" s="144"/>
      <c r="IA112" s="144"/>
      <c r="IB112" s="144"/>
      <c r="IC112" s="144"/>
      <c r="ID112" s="144"/>
      <c r="IE112" s="677" t="str">
        <f t="shared" si="50"/>
        <v/>
      </c>
      <c r="IF112" s="195"/>
      <c r="IG112" s="678" t="str">
        <f t="shared" si="51"/>
        <v/>
      </c>
      <c r="IH112" s="144"/>
      <c r="II112" s="144"/>
      <c r="IJ112" s="144"/>
      <c r="IK112" s="144"/>
      <c r="IL112" s="144"/>
      <c r="IM112" s="144"/>
      <c r="IN112" s="144"/>
      <c r="IO112" s="144"/>
      <c r="IP112" s="144"/>
      <c r="IQ112" s="144"/>
      <c r="IR112" s="144"/>
      <c r="IS112" s="144"/>
      <c r="IT112" s="144"/>
      <c r="IU112" s="144"/>
      <c r="IV112" s="144"/>
      <c r="IW112" s="144"/>
      <c r="IX112" s="144"/>
      <c r="IY112" s="144"/>
      <c r="IZ112" s="144"/>
      <c r="JA112" s="144"/>
      <c r="JB112" s="144"/>
      <c r="JC112" s="144"/>
      <c r="JD112" s="144"/>
      <c r="JE112" s="1001" t="str">
        <f t="shared" si="52"/>
        <v/>
      </c>
      <c r="JF112" s="195"/>
      <c r="JG112" s="678" t="str">
        <f t="shared" si="53"/>
        <v/>
      </c>
      <c r="JH112" s="144"/>
      <c r="JI112" s="144"/>
      <c r="JJ112" s="144"/>
      <c r="JK112" s="144"/>
      <c r="JL112" s="144"/>
      <c r="JM112" s="144"/>
      <c r="JN112" s="144"/>
      <c r="JO112" s="144"/>
      <c r="JP112" s="144"/>
      <c r="JQ112" s="144"/>
      <c r="JR112" s="144"/>
      <c r="JS112" s="144"/>
      <c r="JT112" s="144"/>
      <c r="JU112" s="144"/>
      <c r="JV112" s="144"/>
      <c r="JW112" s="144"/>
      <c r="JX112" s="144"/>
      <c r="JY112" s="144"/>
      <c r="JZ112" s="144"/>
      <c r="KA112" s="144"/>
      <c r="KB112" s="144"/>
      <c r="KC112" s="144"/>
      <c r="KD112" s="144"/>
      <c r="KE112" s="1001" t="str">
        <f t="shared" si="54"/>
        <v/>
      </c>
    </row>
    <row r="113" spans="2:291" ht="15" customHeight="1">
      <c r="B113" s="310">
        <v>93</v>
      </c>
      <c r="C113" s="303"/>
      <c r="D113" s="675"/>
      <c r="E113" s="144"/>
      <c r="F113" s="144"/>
      <c r="G113" s="678" t="str">
        <f t="shared" si="33"/>
        <v/>
      </c>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677" t="str">
        <f t="shared" si="34"/>
        <v/>
      </c>
      <c r="AF113" s="195"/>
      <c r="AG113" s="678" t="str">
        <f t="shared" si="35"/>
        <v/>
      </c>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677" t="str">
        <f t="shared" si="36"/>
        <v/>
      </c>
      <c r="BF113" s="195"/>
      <c r="BG113" s="678" t="str">
        <f t="shared" si="37"/>
        <v/>
      </c>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677" t="str">
        <f t="shared" si="38"/>
        <v/>
      </c>
      <c r="CF113" s="195"/>
      <c r="CG113" s="678" t="str">
        <f t="shared" si="39"/>
        <v/>
      </c>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677" t="str">
        <f t="shared" si="40"/>
        <v/>
      </c>
      <c r="DF113" s="195"/>
      <c r="DG113" s="678" t="str">
        <f t="shared" si="41"/>
        <v/>
      </c>
      <c r="DH113" s="144"/>
      <c r="DI113" s="144"/>
      <c r="DJ113" s="144"/>
      <c r="DK113" s="144"/>
      <c r="DL113" s="144"/>
      <c r="DM113" s="144"/>
      <c r="DN113" s="144"/>
      <c r="DO113" s="144"/>
      <c r="DP113" s="144"/>
      <c r="DQ113" s="144"/>
      <c r="DR113" s="144"/>
      <c r="DS113" s="144"/>
      <c r="DT113" s="144"/>
      <c r="DU113" s="144"/>
      <c r="DV113" s="144"/>
      <c r="DW113" s="144"/>
      <c r="DX113" s="144"/>
      <c r="DY113" s="144"/>
      <c r="DZ113" s="144"/>
      <c r="EA113" s="144"/>
      <c r="EB113" s="144"/>
      <c r="EC113" s="144"/>
      <c r="ED113" s="144"/>
      <c r="EE113" s="677" t="str">
        <f t="shared" si="42"/>
        <v/>
      </c>
      <c r="EF113" s="195"/>
      <c r="EG113" s="678" t="str">
        <f t="shared" si="43"/>
        <v/>
      </c>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677" t="str">
        <f t="shared" si="44"/>
        <v/>
      </c>
      <c r="FF113" s="195"/>
      <c r="FG113" s="678" t="str">
        <f t="shared" si="45"/>
        <v/>
      </c>
      <c r="FH113" s="144"/>
      <c r="FI113" s="144"/>
      <c r="FJ113" s="144"/>
      <c r="FK113" s="144"/>
      <c r="FL113" s="144"/>
      <c r="FM113" s="144"/>
      <c r="FN113" s="144"/>
      <c r="FO113" s="144"/>
      <c r="FP113" s="144"/>
      <c r="FQ113" s="144"/>
      <c r="FR113" s="144"/>
      <c r="FS113" s="144"/>
      <c r="FT113" s="144"/>
      <c r="FU113" s="144"/>
      <c r="FV113" s="144"/>
      <c r="FW113" s="144"/>
      <c r="FX113" s="144"/>
      <c r="FY113" s="144"/>
      <c r="FZ113" s="144"/>
      <c r="GA113" s="144"/>
      <c r="GB113" s="144"/>
      <c r="GC113" s="144"/>
      <c r="GD113" s="144"/>
      <c r="GE113" s="677" t="str">
        <f t="shared" si="46"/>
        <v/>
      </c>
      <c r="GF113" s="195"/>
      <c r="GG113" s="678" t="str">
        <f t="shared" si="47"/>
        <v/>
      </c>
      <c r="GH113" s="144"/>
      <c r="GI113" s="144"/>
      <c r="GJ113" s="144"/>
      <c r="GK113" s="144"/>
      <c r="GL113" s="144"/>
      <c r="GM113" s="144"/>
      <c r="GN113" s="144"/>
      <c r="GO113" s="144"/>
      <c r="GP113" s="144"/>
      <c r="GQ113" s="144"/>
      <c r="GR113" s="144"/>
      <c r="GS113" s="144"/>
      <c r="GT113" s="144"/>
      <c r="GU113" s="144"/>
      <c r="GV113" s="144"/>
      <c r="GW113" s="144"/>
      <c r="GX113" s="144"/>
      <c r="GY113" s="144"/>
      <c r="GZ113" s="144"/>
      <c r="HA113" s="144"/>
      <c r="HB113" s="144"/>
      <c r="HC113" s="144"/>
      <c r="HD113" s="144"/>
      <c r="HE113" s="677" t="str">
        <f t="shared" si="48"/>
        <v/>
      </c>
      <c r="HF113" s="195"/>
      <c r="HG113" s="678" t="str">
        <f t="shared" si="49"/>
        <v/>
      </c>
      <c r="HH113" s="144"/>
      <c r="HI113" s="144"/>
      <c r="HJ113" s="144"/>
      <c r="HK113" s="144"/>
      <c r="HL113" s="144"/>
      <c r="HM113" s="144"/>
      <c r="HN113" s="144"/>
      <c r="HO113" s="144"/>
      <c r="HP113" s="144"/>
      <c r="HQ113" s="144"/>
      <c r="HR113" s="144"/>
      <c r="HS113" s="144"/>
      <c r="HT113" s="144"/>
      <c r="HU113" s="144"/>
      <c r="HV113" s="144"/>
      <c r="HW113" s="144"/>
      <c r="HX113" s="144"/>
      <c r="HY113" s="144"/>
      <c r="HZ113" s="144"/>
      <c r="IA113" s="144"/>
      <c r="IB113" s="144"/>
      <c r="IC113" s="144"/>
      <c r="ID113" s="144"/>
      <c r="IE113" s="677" t="str">
        <f t="shared" si="50"/>
        <v/>
      </c>
      <c r="IF113" s="195"/>
      <c r="IG113" s="678" t="str">
        <f t="shared" si="51"/>
        <v/>
      </c>
      <c r="IH113" s="144"/>
      <c r="II113" s="144"/>
      <c r="IJ113" s="144"/>
      <c r="IK113" s="144"/>
      <c r="IL113" s="144"/>
      <c r="IM113" s="144"/>
      <c r="IN113" s="144"/>
      <c r="IO113" s="144"/>
      <c r="IP113" s="144"/>
      <c r="IQ113" s="144"/>
      <c r="IR113" s="144"/>
      <c r="IS113" s="144"/>
      <c r="IT113" s="144"/>
      <c r="IU113" s="144"/>
      <c r="IV113" s="144"/>
      <c r="IW113" s="144"/>
      <c r="IX113" s="144"/>
      <c r="IY113" s="144"/>
      <c r="IZ113" s="144"/>
      <c r="JA113" s="144"/>
      <c r="JB113" s="144"/>
      <c r="JC113" s="144"/>
      <c r="JD113" s="144"/>
      <c r="JE113" s="1001" t="str">
        <f t="shared" si="52"/>
        <v/>
      </c>
      <c r="JF113" s="195"/>
      <c r="JG113" s="678" t="str">
        <f t="shared" si="53"/>
        <v/>
      </c>
      <c r="JH113" s="144"/>
      <c r="JI113" s="144"/>
      <c r="JJ113" s="144"/>
      <c r="JK113" s="144"/>
      <c r="JL113" s="144"/>
      <c r="JM113" s="144"/>
      <c r="JN113" s="144"/>
      <c r="JO113" s="144"/>
      <c r="JP113" s="144"/>
      <c r="JQ113" s="144"/>
      <c r="JR113" s="144"/>
      <c r="JS113" s="144"/>
      <c r="JT113" s="144"/>
      <c r="JU113" s="144"/>
      <c r="JV113" s="144"/>
      <c r="JW113" s="144"/>
      <c r="JX113" s="144"/>
      <c r="JY113" s="144"/>
      <c r="JZ113" s="144"/>
      <c r="KA113" s="144"/>
      <c r="KB113" s="144"/>
      <c r="KC113" s="144"/>
      <c r="KD113" s="144"/>
      <c r="KE113" s="1001" t="str">
        <f t="shared" si="54"/>
        <v/>
      </c>
    </row>
    <row r="114" spans="2:291" ht="15" customHeight="1">
      <c r="B114" s="310">
        <v>94</v>
      </c>
      <c r="C114" s="303"/>
      <c r="D114" s="675"/>
      <c r="E114" s="144"/>
      <c r="F114" s="144"/>
      <c r="G114" s="678" t="str">
        <f t="shared" si="33"/>
        <v/>
      </c>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677" t="str">
        <f t="shared" si="34"/>
        <v/>
      </c>
      <c r="AF114" s="195"/>
      <c r="AG114" s="678" t="str">
        <f t="shared" si="35"/>
        <v/>
      </c>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677" t="str">
        <f t="shared" si="36"/>
        <v/>
      </c>
      <c r="BF114" s="195"/>
      <c r="BG114" s="678" t="str">
        <f t="shared" si="37"/>
        <v/>
      </c>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677" t="str">
        <f t="shared" si="38"/>
        <v/>
      </c>
      <c r="CF114" s="195"/>
      <c r="CG114" s="678" t="str">
        <f t="shared" si="39"/>
        <v/>
      </c>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677" t="str">
        <f t="shared" si="40"/>
        <v/>
      </c>
      <c r="DF114" s="195"/>
      <c r="DG114" s="678" t="str">
        <f t="shared" si="41"/>
        <v/>
      </c>
      <c r="DH114" s="144"/>
      <c r="DI114" s="144"/>
      <c r="DJ114" s="144"/>
      <c r="DK114" s="144"/>
      <c r="DL114" s="144"/>
      <c r="DM114" s="144"/>
      <c r="DN114" s="144"/>
      <c r="DO114" s="144"/>
      <c r="DP114" s="144"/>
      <c r="DQ114" s="144"/>
      <c r="DR114" s="144"/>
      <c r="DS114" s="144"/>
      <c r="DT114" s="144"/>
      <c r="DU114" s="144"/>
      <c r="DV114" s="144"/>
      <c r="DW114" s="144"/>
      <c r="DX114" s="144"/>
      <c r="DY114" s="144"/>
      <c r="DZ114" s="144"/>
      <c r="EA114" s="144"/>
      <c r="EB114" s="144"/>
      <c r="EC114" s="144"/>
      <c r="ED114" s="144"/>
      <c r="EE114" s="677" t="str">
        <f t="shared" si="42"/>
        <v/>
      </c>
      <c r="EF114" s="195"/>
      <c r="EG114" s="678" t="str">
        <f t="shared" si="43"/>
        <v/>
      </c>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677" t="str">
        <f t="shared" si="44"/>
        <v/>
      </c>
      <c r="FF114" s="195"/>
      <c r="FG114" s="678" t="str">
        <f t="shared" si="45"/>
        <v/>
      </c>
      <c r="FH114" s="144"/>
      <c r="FI114" s="144"/>
      <c r="FJ114" s="144"/>
      <c r="FK114" s="144"/>
      <c r="FL114" s="144"/>
      <c r="FM114" s="144"/>
      <c r="FN114" s="144"/>
      <c r="FO114" s="144"/>
      <c r="FP114" s="144"/>
      <c r="FQ114" s="144"/>
      <c r="FR114" s="144"/>
      <c r="FS114" s="144"/>
      <c r="FT114" s="144"/>
      <c r="FU114" s="144"/>
      <c r="FV114" s="144"/>
      <c r="FW114" s="144"/>
      <c r="FX114" s="144"/>
      <c r="FY114" s="144"/>
      <c r="FZ114" s="144"/>
      <c r="GA114" s="144"/>
      <c r="GB114" s="144"/>
      <c r="GC114" s="144"/>
      <c r="GD114" s="144"/>
      <c r="GE114" s="677" t="str">
        <f t="shared" si="46"/>
        <v/>
      </c>
      <c r="GF114" s="195"/>
      <c r="GG114" s="678" t="str">
        <f t="shared" si="47"/>
        <v/>
      </c>
      <c r="GH114" s="144"/>
      <c r="GI114" s="144"/>
      <c r="GJ114" s="144"/>
      <c r="GK114" s="144"/>
      <c r="GL114" s="144"/>
      <c r="GM114" s="144"/>
      <c r="GN114" s="144"/>
      <c r="GO114" s="144"/>
      <c r="GP114" s="144"/>
      <c r="GQ114" s="144"/>
      <c r="GR114" s="144"/>
      <c r="GS114" s="144"/>
      <c r="GT114" s="144"/>
      <c r="GU114" s="144"/>
      <c r="GV114" s="144"/>
      <c r="GW114" s="144"/>
      <c r="GX114" s="144"/>
      <c r="GY114" s="144"/>
      <c r="GZ114" s="144"/>
      <c r="HA114" s="144"/>
      <c r="HB114" s="144"/>
      <c r="HC114" s="144"/>
      <c r="HD114" s="144"/>
      <c r="HE114" s="677" t="str">
        <f t="shared" si="48"/>
        <v/>
      </c>
      <c r="HF114" s="195"/>
      <c r="HG114" s="678" t="str">
        <f t="shared" si="49"/>
        <v/>
      </c>
      <c r="HH114" s="144"/>
      <c r="HI114" s="144"/>
      <c r="HJ114" s="144"/>
      <c r="HK114" s="144"/>
      <c r="HL114" s="144"/>
      <c r="HM114" s="144"/>
      <c r="HN114" s="144"/>
      <c r="HO114" s="144"/>
      <c r="HP114" s="144"/>
      <c r="HQ114" s="144"/>
      <c r="HR114" s="144"/>
      <c r="HS114" s="144"/>
      <c r="HT114" s="144"/>
      <c r="HU114" s="144"/>
      <c r="HV114" s="144"/>
      <c r="HW114" s="144"/>
      <c r="HX114" s="144"/>
      <c r="HY114" s="144"/>
      <c r="HZ114" s="144"/>
      <c r="IA114" s="144"/>
      <c r="IB114" s="144"/>
      <c r="IC114" s="144"/>
      <c r="ID114" s="144"/>
      <c r="IE114" s="677" t="str">
        <f t="shared" si="50"/>
        <v/>
      </c>
      <c r="IF114" s="195"/>
      <c r="IG114" s="678" t="str">
        <f t="shared" si="51"/>
        <v/>
      </c>
      <c r="IH114" s="144"/>
      <c r="II114" s="144"/>
      <c r="IJ114" s="144"/>
      <c r="IK114" s="144"/>
      <c r="IL114" s="144"/>
      <c r="IM114" s="144"/>
      <c r="IN114" s="144"/>
      <c r="IO114" s="144"/>
      <c r="IP114" s="144"/>
      <c r="IQ114" s="144"/>
      <c r="IR114" s="144"/>
      <c r="IS114" s="144"/>
      <c r="IT114" s="144"/>
      <c r="IU114" s="144"/>
      <c r="IV114" s="144"/>
      <c r="IW114" s="144"/>
      <c r="IX114" s="144"/>
      <c r="IY114" s="144"/>
      <c r="IZ114" s="144"/>
      <c r="JA114" s="144"/>
      <c r="JB114" s="144"/>
      <c r="JC114" s="144"/>
      <c r="JD114" s="144"/>
      <c r="JE114" s="1001" t="str">
        <f t="shared" si="52"/>
        <v/>
      </c>
      <c r="JF114" s="195"/>
      <c r="JG114" s="678" t="str">
        <f t="shared" si="53"/>
        <v/>
      </c>
      <c r="JH114" s="144"/>
      <c r="JI114" s="144"/>
      <c r="JJ114" s="144"/>
      <c r="JK114" s="144"/>
      <c r="JL114" s="144"/>
      <c r="JM114" s="144"/>
      <c r="JN114" s="144"/>
      <c r="JO114" s="144"/>
      <c r="JP114" s="144"/>
      <c r="JQ114" s="144"/>
      <c r="JR114" s="144"/>
      <c r="JS114" s="144"/>
      <c r="JT114" s="144"/>
      <c r="JU114" s="144"/>
      <c r="JV114" s="144"/>
      <c r="JW114" s="144"/>
      <c r="JX114" s="144"/>
      <c r="JY114" s="144"/>
      <c r="JZ114" s="144"/>
      <c r="KA114" s="144"/>
      <c r="KB114" s="144"/>
      <c r="KC114" s="144"/>
      <c r="KD114" s="144"/>
      <c r="KE114" s="1001" t="str">
        <f t="shared" si="54"/>
        <v/>
      </c>
    </row>
    <row r="115" spans="2:291" ht="15" customHeight="1">
      <c r="B115" s="310">
        <v>95</v>
      </c>
      <c r="C115" s="303"/>
      <c r="D115" s="675"/>
      <c r="E115" s="144"/>
      <c r="F115" s="144"/>
      <c r="G115" s="678" t="str">
        <f t="shared" si="33"/>
        <v/>
      </c>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677" t="str">
        <f t="shared" si="34"/>
        <v/>
      </c>
      <c r="AF115" s="195"/>
      <c r="AG115" s="678" t="str">
        <f t="shared" si="35"/>
        <v/>
      </c>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677" t="str">
        <f t="shared" si="36"/>
        <v/>
      </c>
      <c r="BF115" s="195"/>
      <c r="BG115" s="678" t="str">
        <f t="shared" si="37"/>
        <v/>
      </c>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677" t="str">
        <f t="shared" si="38"/>
        <v/>
      </c>
      <c r="CF115" s="195"/>
      <c r="CG115" s="678" t="str">
        <f t="shared" si="39"/>
        <v/>
      </c>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677" t="str">
        <f t="shared" si="40"/>
        <v/>
      </c>
      <c r="DF115" s="195"/>
      <c r="DG115" s="678" t="str">
        <f t="shared" si="41"/>
        <v/>
      </c>
      <c r="DH115" s="144"/>
      <c r="DI115" s="144"/>
      <c r="DJ115" s="144"/>
      <c r="DK115" s="144"/>
      <c r="DL115" s="144"/>
      <c r="DM115" s="144"/>
      <c r="DN115" s="144"/>
      <c r="DO115" s="144"/>
      <c r="DP115" s="144"/>
      <c r="DQ115" s="144"/>
      <c r="DR115" s="144"/>
      <c r="DS115" s="144"/>
      <c r="DT115" s="144"/>
      <c r="DU115" s="144"/>
      <c r="DV115" s="144"/>
      <c r="DW115" s="144"/>
      <c r="DX115" s="144"/>
      <c r="DY115" s="144"/>
      <c r="DZ115" s="144"/>
      <c r="EA115" s="144"/>
      <c r="EB115" s="144"/>
      <c r="EC115" s="144"/>
      <c r="ED115" s="144"/>
      <c r="EE115" s="677" t="str">
        <f t="shared" si="42"/>
        <v/>
      </c>
      <c r="EF115" s="195"/>
      <c r="EG115" s="678" t="str">
        <f t="shared" si="43"/>
        <v/>
      </c>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677" t="str">
        <f t="shared" si="44"/>
        <v/>
      </c>
      <c r="FF115" s="195"/>
      <c r="FG115" s="678" t="str">
        <f t="shared" si="45"/>
        <v/>
      </c>
      <c r="FH115" s="144"/>
      <c r="FI115" s="144"/>
      <c r="FJ115" s="144"/>
      <c r="FK115" s="144"/>
      <c r="FL115" s="144"/>
      <c r="FM115" s="144"/>
      <c r="FN115" s="144"/>
      <c r="FO115" s="144"/>
      <c r="FP115" s="144"/>
      <c r="FQ115" s="144"/>
      <c r="FR115" s="144"/>
      <c r="FS115" s="144"/>
      <c r="FT115" s="144"/>
      <c r="FU115" s="144"/>
      <c r="FV115" s="144"/>
      <c r="FW115" s="144"/>
      <c r="FX115" s="144"/>
      <c r="FY115" s="144"/>
      <c r="FZ115" s="144"/>
      <c r="GA115" s="144"/>
      <c r="GB115" s="144"/>
      <c r="GC115" s="144"/>
      <c r="GD115" s="144"/>
      <c r="GE115" s="677" t="str">
        <f t="shared" si="46"/>
        <v/>
      </c>
      <c r="GF115" s="195"/>
      <c r="GG115" s="678" t="str">
        <f t="shared" si="47"/>
        <v/>
      </c>
      <c r="GH115" s="144"/>
      <c r="GI115" s="144"/>
      <c r="GJ115" s="144"/>
      <c r="GK115" s="144"/>
      <c r="GL115" s="144"/>
      <c r="GM115" s="144"/>
      <c r="GN115" s="144"/>
      <c r="GO115" s="144"/>
      <c r="GP115" s="144"/>
      <c r="GQ115" s="144"/>
      <c r="GR115" s="144"/>
      <c r="GS115" s="144"/>
      <c r="GT115" s="144"/>
      <c r="GU115" s="144"/>
      <c r="GV115" s="144"/>
      <c r="GW115" s="144"/>
      <c r="GX115" s="144"/>
      <c r="GY115" s="144"/>
      <c r="GZ115" s="144"/>
      <c r="HA115" s="144"/>
      <c r="HB115" s="144"/>
      <c r="HC115" s="144"/>
      <c r="HD115" s="144"/>
      <c r="HE115" s="677" t="str">
        <f t="shared" si="48"/>
        <v/>
      </c>
      <c r="HF115" s="195"/>
      <c r="HG115" s="678" t="str">
        <f t="shared" si="49"/>
        <v/>
      </c>
      <c r="HH115" s="144"/>
      <c r="HI115" s="144"/>
      <c r="HJ115" s="144"/>
      <c r="HK115" s="144"/>
      <c r="HL115" s="144"/>
      <c r="HM115" s="144"/>
      <c r="HN115" s="144"/>
      <c r="HO115" s="144"/>
      <c r="HP115" s="144"/>
      <c r="HQ115" s="144"/>
      <c r="HR115" s="144"/>
      <c r="HS115" s="144"/>
      <c r="HT115" s="144"/>
      <c r="HU115" s="144"/>
      <c r="HV115" s="144"/>
      <c r="HW115" s="144"/>
      <c r="HX115" s="144"/>
      <c r="HY115" s="144"/>
      <c r="HZ115" s="144"/>
      <c r="IA115" s="144"/>
      <c r="IB115" s="144"/>
      <c r="IC115" s="144"/>
      <c r="ID115" s="144"/>
      <c r="IE115" s="677" t="str">
        <f t="shared" si="50"/>
        <v/>
      </c>
      <c r="IF115" s="195"/>
      <c r="IG115" s="678" t="str">
        <f t="shared" si="51"/>
        <v/>
      </c>
      <c r="IH115" s="144"/>
      <c r="II115" s="144"/>
      <c r="IJ115" s="144"/>
      <c r="IK115" s="144"/>
      <c r="IL115" s="144"/>
      <c r="IM115" s="144"/>
      <c r="IN115" s="144"/>
      <c r="IO115" s="144"/>
      <c r="IP115" s="144"/>
      <c r="IQ115" s="144"/>
      <c r="IR115" s="144"/>
      <c r="IS115" s="144"/>
      <c r="IT115" s="144"/>
      <c r="IU115" s="144"/>
      <c r="IV115" s="144"/>
      <c r="IW115" s="144"/>
      <c r="IX115" s="144"/>
      <c r="IY115" s="144"/>
      <c r="IZ115" s="144"/>
      <c r="JA115" s="144"/>
      <c r="JB115" s="144"/>
      <c r="JC115" s="144"/>
      <c r="JD115" s="144"/>
      <c r="JE115" s="1001" t="str">
        <f t="shared" si="52"/>
        <v/>
      </c>
      <c r="JF115" s="195"/>
      <c r="JG115" s="678" t="str">
        <f t="shared" si="53"/>
        <v/>
      </c>
      <c r="JH115" s="144"/>
      <c r="JI115" s="144"/>
      <c r="JJ115" s="144"/>
      <c r="JK115" s="144"/>
      <c r="JL115" s="144"/>
      <c r="JM115" s="144"/>
      <c r="JN115" s="144"/>
      <c r="JO115" s="144"/>
      <c r="JP115" s="144"/>
      <c r="JQ115" s="144"/>
      <c r="JR115" s="144"/>
      <c r="JS115" s="144"/>
      <c r="JT115" s="144"/>
      <c r="JU115" s="144"/>
      <c r="JV115" s="144"/>
      <c r="JW115" s="144"/>
      <c r="JX115" s="144"/>
      <c r="JY115" s="144"/>
      <c r="JZ115" s="144"/>
      <c r="KA115" s="144"/>
      <c r="KB115" s="144"/>
      <c r="KC115" s="144"/>
      <c r="KD115" s="144"/>
      <c r="KE115" s="1001" t="str">
        <f t="shared" si="54"/>
        <v/>
      </c>
    </row>
    <row r="116" spans="2:291" ht="15" customHeight="1">
      <c r="B116" s="310">
        <v>96</v>
      </c>
      <c r="C116" s="303"/>
      <c r="D116" s="675"/>
      <c r="E116" s="144"/>
      <c r="F116" s="144"/>
      <c r="G116" s="678" t="str">
        <f t="shared" si="33"/>
        <v/>
      </c>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677" t="str">
        <f t="shared" si="34"/>
        <v/>
      </c>
      <c r="AF116" s="195"/>
      <c r="AG116" s="678" t="str">
        <f t="shared" si="35"/>
        <v/>
      </c>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677" t="str">
        <f t="shared" si="36"/>
        <v/>
      </c>
      <c r="BF116" s="195"/>
      <c r="BG116" s="678" t="str">
        <f t="shared" si="37"/>
        <v/>
      </c>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677" t="str">
        <f t="shared" si="38"/>
        <v/>
      </c>
      <c r="CF116" s="195"/>
      <c r="CG116" s="678" t="str">
        <f t="shared" si="39"/>
        <v/>
      </c>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677" t="str">
        <f t="shared" si="40"/>
        <v/>
      </c>
      <c r="DF116" s="195"/>
      <c r="DG116" s="678" t="str">
        <f t="shared" si="41"/>
        <v/>
      </c>
      <c r="DH116" s="144"/>
      <c r="DI116" s="144"/>
      <c r="DJ116" s="144"/>
      <c r="DK116" s="144"/>
      <c r="DL116" s="144"/>
      <c r="DM116" s="144"/>
      <c r="DN116" s="144"/>
      <c r="DO116" s="144"/>
      <c r="DP116" s="144"/>
      <c r="DQ116" s="144"/>
      <c r="DR116" s="144"/>
      <c r="DS116" s="144"/>
      <c r="DT116" s="144"/>
      <c r="DU116" s="144"/>
      <c r="DV116" s="144"/>
      <c r="DW116" s="144"/>
      <c r="DX116" s="144"/>
      <c r="DY116" s="144"/>
      <c r="DZ116" s="144"/>
      <c r="EA116" s="144"/>
      <c r="EB116" s="144"/>
      <c r="EC116" s="144"/>
      <c r="ED116" s="144"/>
      <c r="EE116" s="677" t="str">
        <f t="shared" si="42"/>
        <v/>
      </c>
      <c r="EF116" s="195"/>
      <c r="EG116" s="678" t="str">
        <f t="shared" si="43"/>
        <v/>
      </c>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677" t="str">
        <f t="shared" si="44"/>
        <v/>
      </c>
      <c r="FF116" s="195"/>
      <c r="FG116" s="678" t="str">
        <f t="shared" si="45"/>
        <v/>
      </c>
      <c r="FH116" s="144"/>
      <c r="FI116" s="144"/>
      <c r="FJ116" s="144"/>
      <c r="FK116" s="144"/>
      <c r="FL116" s="144"/>
      <c r="FM116" s="144"/>
      <c r="FN116" s="144"/>
      <c r="FO116" s="144"/>
      <c r="FP116" s="144"/>
      <c r="FQ116" s="144"/>
      <c r="FR116" s="144"/>
      <c r="FS116" s="144"/>
      <c r="FT116" s="144"/>
      <c r="FU116" s="144"/>
      <c r="FV116" s="144"/>
      <c r="FW116" s="144"/>
      <c r="FX116" s="144"/>
      <c r="FY116" s="144"/>
      <c r="FZ116" s="144"/>
      <c r="GA116" s="144"/>
      <c r="GB116" s="144"/>
      <c r="GC116" s="144"/>
      <c r="GD116" s="144"/>
      <c r="GE116" s="677" t="str">
        <f t="shared" si="46"/>
        <v/>
      </c>
      <c r="GF116" s="195"/>
      <c r="GG116" s="678" t="str">
        <f t="shared" si="47"/>
        <v/>
      </c>
      <c r="GH116" s="144"/>
      <c r="GI116" s="144"/>
      <c r="GJ116" s="144"/>
      <c r="GK116" s="144"/>
      <c r="GL116" s="144"/>
      <c r="GM116" s="144"/>
      <c r="GN116" s="144"/>
      <c r="GO116" s="144"/>
      <c r="GP116" s="144"/>
      <c r="GQ116" s="144"/>
      <c r="GR116" s="144"/>
      <c r="GS116" s="144"/>
      <c r="GT116" s="144"/>
      <c r="GU116" s="144"/>
      <c r="GV116" s="144"/>
      <c r="GW116" s="144"/>
      <c r="GX116" s="144"/>
      <c r="GY116" s="144"/>
      <c r="GZ116" s="144"/>
      <c r="HA116" s="144"/>
      <c r="HB116" s="144"/>
      <c r="HC116" s="144"/>
      <c r="HD116" s="144"/>
      <c r="HE116" s="677" t="str">
        <f t="shared" si="48"/>
        <v/>
      </c>
      <c r="HF116" s="195"/>
      <c r="HG116" s="678" t="str">
        <f t="shared" si="49"/>
        <v/>
      </c>
      <c r="HH116" s="144"/>
      <c r="HI116" s="144"/>
      <c r="HJ116" s="144"/>
      <c r="HK116" s="144"/>
      <c r="HL116" s="144"/>
      <c r="HM116" s="144"/>
      <c r="HN116" s="144"/>
      <c r="HO116" s="144"/>
      <c r="HP116" s="144"/>
      <c r="HQ116" s="144"/>
      <c r="HR116" s="144"/>
      <c r="HS116" s="144"/>
      <c r="HT116" s="144"/>
      <c r="HU116" s="144"/>
      <c r="HV116" s="144"/>
      <c r="HW116" s="144"/>
      <c r="HX116" s="144"/>
      <c r="HY116" s="144"/>
      <c r="HZ116" s="144"/>
      <c r="IA116" s="144"/>
      <c r="IB116" s="144"/>
      <c r="IC116" s="144"/>
      <c r="ID116" s="144"/>
      <c r="IE116" s="677" t="str">
        <f t="shared" si="50"/>
        <v/>
      </c>
      <c r="IF116" s="195"/>
      <c r="IG116" s="678" t="str">
        <f t="shared" si="51"/>
        <v/>
      </c>
      <c r="IH116" s="144"/>
      <c r="II116" s="144"/>
      <c r="IJ116" s="144"/>
      <c r="IK116" s="144"/>
      <c r="IL116" s="144"/>
      <c r="IM116" s="144"/>
      <c r="IN116" s="144"/>
      <c r="IO116" s="144"/>
      <c r="IP116" s="144"/>
      <c r="IQ116" s="144"/>
      <c r="IR116" s="144"/>
      <c r="IS116" s="144"/>
      <c r="IT116" s="144"/>
      <c r="IU116" s="144"/>
      <c r="IV116" s="144"/>
      <c r="IW116" s="144"/>
      <c r="IX116" s="144"/>
      <c r="IY116" s="144"/>
      <c r="IZ116" s="144"/>
      <c r="JA116" s="144"/>
      <c r="JB116" s="144"/>
      <c r="JC116" s="144"/>
      <c r="JD116" s="144"/>
      <c r="JE116" s="1001" t="str">
        <f t="shared" si="52"/>
        <v/>
      </c>
      <c r="JF116" s="195"/>
      <c r="JG116" s="678" t="str">
        <f t="shared" si="53"/>
        <v/>
      </c>
      <c r="JH116" s="144"/>
      <c r="JI116" s="144"/>
      <c r="JJ116" s="144"/>
      <c r="JK116" s="144"/>
      <c r="JL116" s="144"/>
      <c r="JM116" s="144"/>
      <c r="JN116" s="144"/>
      <c r="JO116" s="144"/>
      <c r="JP116" s="144"/>
      <c r="JQ116" s="144"/>
      <c r="JR116" s="144"/>
      <c r="JS116" s="144"/>
      <c r="JT116" s="144"/>
      <c r="JU116" s="144"/>
      <c r="JV116" s="144"/>
      <c r="JW116" s="144"/>
      <c r="JX116" s="144"/>
      <c r="JY116" s="144"/>
      <c r="JZ116" s="144"/>
      <c r="KA116" s="144"/>
      <c r="KB116" s="144"/>
      <c r="KC116" s="144"/>
      <c r="KD116" s="144"/>
      <c r="KE116" s="1001" t="str">
        <f t="shared" si="54"/>
        <v/>
      </c>
    </row>
    <row r="117" spans="2:291" ht="15" customHeight="1">
      <c r="B117" s="310">
        <v>97</v>
      </c>
      <c r="C117" s="303"/>
      <c r="D117" s="675"/>
      <c r="E117" s="144"/>
      <c r="F117" s="144"/>
      <c r="G117" s="678" t="str">
        <f t="shared" si="33"/>
        <v/>
      </c>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677" t="str">
        <f t="shared" si="34"/>
        <v/>
      </c>
      <c r="AF117" s="195"/>
      <c r="AG117" s="678" t="str">
        <f t="shared" si="35"/>
        <v/>
      </c>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677" t="str">
        <f t="shared" si="36"/>
        <v/>
      </c>
      <c r="BF117" s="195"/>
      <c r="BG117" s="678" t="str">
        <f t="shared" si="37"/>
        <v/>
      </c>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677" t="str">
        <f t="shared" si="38"/>
        <v/>
      </c>
      <c r="CF117" s="195"/>
      <c r="CG117" s="678" t="str">
        <f t="shared" si="39"/>
        <v/>
      </c>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677" t="str">
        <f t="shared" si="40"/>
        <v/>
      </c>
      <c r="DF117" s="195"/>
      <c r="DG117" s="678" t="str">
        <f t="shared" si="41"/>
        <v/>
      </c>
      <c r="DH117" s="144"/>
      <c r="DI117" s="144"/>
      <c r="DJ117" s="144"/>
      <c r="DK117" s="144"/>
      <c r="DL117" s="144"/>
      <c r="DM117" s="144"/>
      <c r="DN117" s="144"/>
      <c r="DO117" s="144"/>
      <c r="DP117" s="144"/>
      <c r="DQ117" s="144"/>
      <c r="DR117" s="144"/>
      <c r="DS117" s="144"/>
      <c r="DT117" s="144"/>
      <c r="DU117" s="144"/>
      <c r="DV117" s="144"/>
      <c r="DW117" s="144"/>
      <c r="DX117" s="144"/>
      <c r="DY117" s="144"/>
      <c r="DZ117" s="144"/>
      <c r="EA117" s="144"/>
      <c r="EB117" s="144"/>
      <c r="EC117" s="144"/>
      <c r="ED117" s="144"/>
      <c r="EE117" s="677" t="str">
        <f t="shared" si="42"/>
        <v/>
      </c>
      <c r="EF117" s="195"/>
      <c r="EG117" s="678" t="str">
        <f t="shared" si="43"/>
        <v/>
      </c>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677" t="str">
        <f t="shared" si="44"/>
        <v/>
      </c>
      <c r="FF117" s="195"/>
      <c r="FG117" s="678" t="str">
        <f t="shared" si="45"/>
        <v/>
      </c>
      <c r="FH117" s="144"/>
      <c r="FI117" s="144"/>
      <c r="FJ117" s="144"/>
      <c r="FK117" s="144"/>
      <c r="FL117" s="144"/>
      <c r="FM117" s="144"/>
      <c r="FN117" s="144"/>
      <c r="FO117" s="144"/>
      <c r="FP117" s="144"/>
      <c r="FQ117" s="144"/>
      <c r="FR117" s="144"/>
      <c r="FS117" s="144"/>
      <c r="FT117" s="144"/>
      <c r="FU117" s="144"/>
      <c r="FV117" s="144"/>
      <c r="FW117" s="144"/>
      <c r="FX117" s="144"/>
      <c r="FY117" s="144"/>
      <c r="FZ117" s="144"/>
      <c r="GA117" s="144"/>
      <c r="GB117" s="144"/>
      <c r="GC117" s="144"/>
      <c r="GD117" s="144"/>
      <c r="GE117" s="677" t="str">
        <f t="shared" si="46"/>
        <v/>
      </c>
      <c r="GF117" s="195"/>
      <c r="GG117" s="678" t="str">
        <f t="shared" si="47"/>
        <v/>
      </c>
      <c r="GH117" s="144"/>
      <c r="GI117" s="144"/>
      <c r="GJ117" s="144"/>
      <c r="GK117" s="144"/>
      <c r="GL117" s="144"/>
      <c r="GM117" s="144"/>
      <c r="GN117" s="144"/>
      <c r="GO117" s="144"/>
      <c r="GP117" s="144"/>
      <c r="GQ117" s="144"/>
      <c r="GR117" s="144"/>
      <c r="GS117" s="144"/>
      <c r="GT117" s="144"/>
      <c r="GU117" s="144"/>
      <c r="GV117" s="144"/>
      <c r="GW117" s="144"/>
      <c r="GX117" s="144"/>
      <c r="GY117" s="144"/>
      <c r="GZ117" s="144"/>
      <c r="HA117" s="144"/>
      <c r="HB117" s="144"/>
      <c r="HC117" s="144"/>
      <c r="HD117" s="144"/>
      <c r="HE117" s="677" t="str">
        <f t="shared" si="48"/>
        <v/>
      </c>
      <c r="HF117" s="195"/>
      <c r="HG117" s="678" t="str">
        <f t="shared" si="49"/>
        <v/>
      </c>
      <c r="HH117" s="144"/>
      <c r="HI117" s="144"/>
      <c r="HJ117" s="144"/>
      <c r="HK117" s="144"/>
      <c r="HL117" s="144"/>
      <c r="HM117" s="144"/>
      <c r="HN117" s="144"/>
      <c r="HO117" s="144"/>
      <c r="HP117" s="144"/>
      <c r="HQ117" s="144"/>
      <c r="HR117" s="144"/>
      <c r="HS117" s="144"/>
      <c r="HT117" s="144"/>
      <c r="HU117" s="144"/>
      <c r="HV117" s="144"/>
      <c r="HW117" s="144"/>
      <c r="HX117" s="144"/>
      <c r="HY117" s="144"/>
      <c r="HZ117" s="144"/>
      <c r="IA117" s="144"/>
      <c r="IB117" s="144"/>
      <c r="IC117" s="144"/>
      <c r="ID117" s="144"/>
      <c r="IE117" s="677" t="str">
        <f t="shared" si="50"/>
        <v/>
      </c>
      <c r="IF117" s="195"/>
      <c r="IG117" s="678" t="str">
        <f t="shared" si="51"/>
        <v/>
      </c>
      <c r="IH117" s="144"/>
      <c r="II117" s="144"/>
      <c r="IJ117" s="144"/>
      <c r="IK117" s="144"/>
      <c r="IL117" s="144"/>
      <c r="IM117" s="144"/>
      <c r="IN117" s="144"/>
      <c r="IO117" s="144"/>
      <c r="IP117" s="144"/>
      <c r="IQ117" s="144"/>
      <c r="IR117" s="144"/>
      <c r="IS117" s="144"/>
      <c r="IT117" s="144"/>
      <c r="IU117" s="144"/>
      <c r="IV117" s="144"/>
      <c r="IW117" s="144"/>
      <c r="IX117" s="144"/>
      <c r="IY117" s="144"/>
      <c r="IZ117" s="144"/>
      <c r="JA117" s="144"/>
      <c r="JB117" s="144"/>
      <c r="JC117" s="144"/>
      <c r="JD117" s="144"/>
      <c r="JE117" s="1001" t="str">
        <f t="shared" si="52"/>
        <v/>
      </c>
      <c r="JF117" s="195"/>
      <c r="JG117" s="678" t="str">
        <f t="shared" si="53"/>
        <v/>
      </c>
      <c r="JH117" s="144"/>
      <c r="JI117" s="144"/>
      <c r="JJ117" s="144"/>
      <c r="JK117" s="144"/>
      <c r="JL117" s="144"/>
      <c r="JM117" s="144"/>
      <c r="JN117" s="144"/>
      <c r="JO117" s="144"/>
      <c r="JP117" s="144"/>
      <c r="JQ117" s="144"/>
      <c r="JR117" s="144"/>
      <c r="JS117" s="144"/>
      <c r="JT117" s="144"/>
      <c r="JU117" s="144"/>
      <c r="JV117" s="144"/>
      <c r="JW117" s="144"/>
      <c r="JX117" s="144"/>
      <c r="JY117" s="144"/>
      <c r="JZ117" s="144"/>
      <c r="KA117" s="144"/>
      <c r="KB117" s="144"/>
      <c r="KC117" s="144"/>
      <c r="KD117" s="144"/>
      <c r="KE117" s="1001" t="str">
        <f t="shared" si="54"/>
        <v/>
      </c>
    </row>
    <row r="118" spans="2:291" ht="15" customHeight="1">
      <c r="B118" s="310">
        <v>98</v>
      </c>
      <c r="C118" s="303"/>
      <c r="D118" s="675"/>
      <c r="E118" s="144"/>
      <c r="F118" s="144"/>
      <c r="G118" s="678" t="str">
        <f t="shared" si="33"/>
        <v/>
      </c>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677" t="str">
        <f t="shared" si="34"/>
        <v/>
      </c>
      <c r="AF118" s="195"/>
      <c r="AG118" s="678" t="str">
        <f t="shared" si="35"/>
        <v/>
      </c>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677" t="str">
        <f t="shared" si="36"/>
        <v/>
      </c>
      <c r="BF118" s="195"/>
      <c r="BG118" s="678" t="str">
        <f t="shared" si="37"/>
        <v/>
      </c>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677" t="str">
        <f t="shared" si="38"/>
        <v/>
      </c>
      <c r="CF118" s="195"/>
      <c r="CG118" s="678" t="str">
        <f t="shared" si="39"/>
        <v/>
      </c>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677" t="str">
        <f t="shared" si="40"/>
        <v/>
      </c>
      <c r="DF118" s="195"/>
      <c r="DG118" s="678" t="str">
        <f t="shared" si="41"/>
        <v/>
      </c>
      <c r="DH118" s="144"/>
      <c r="DI118" s="144"/>
      <c r="DJ118" s="144"/>
      <c r="DK118" s="144"/>
      <c r="DL118" s="144"/>
      <c r="DM118" s="144"/>
      <c r="DN118" s="144"/>
      <c r="DO118" s="144"/>
      <c r="DP118" s="144"/>
      <c r="DQ118" s="144"/>
      <c r="DR118" s="144"/>
      <c r="DS118" s="144"/>
      <c r="DT118" s="144"/>
      <c r="DU118" s="144"/>
      <c r="DV118" s="144"/>
      <c r="DW118" s="144"/>
      <c r="DX118" s="144"/>
      <c r="DY118" s="144"/>
      <c r="DZ118" s="144"/>
      <c r="EA118" s="144"/>
      <c r="EB118" s="144"/>
      <c r="EC118" s="144"/>
      <c r="ED118" s="144"/>
      <c r="EE118" s="677" t="str">
        <f t="shared" si="42"/>
        <v/>
      </c>
      <c r="EF118" s="195"/>
      <c r="EG118" s="678" t="str">
        <f t="shared" si="43"/>
        <v/>
      </c>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677" t="str">
        <f t="shared" si="44"/>
        <v/>
      </c>
      <c r="FF118" s="195"/>
      <c r="FG118" s="678" t="str">
        <f t="shared" si="45"/>
        <v/>
      </c>
      <c r="FH118" s="144"/>
      <c r="FI118" s="144"/>
      <c r="FJ118" s="144"/>
      <c r="FK118" s="144"/>
      <c r="FL118" s="144"/>
      <c r="FM118" s="144"/>
      <c r="FN118" s="144"/>
      <c r="FO118" s="144"/>
      <c r="FP118" s="144"/>
      <c r="FQ118" s="144"/>
      <c r="FR118" s="144"/>
      <c r="FS118" s="144"/>
      <c r="FT118" s="144"/>
      <c r="FU118" s="144"/>
      <c r="FV118" s="144"/>
      <c r="FW118" s="144"/>
      <c r="FX118" s="144"/>
      <c r="FY118" s="144"/>
      <c r="FZ118" s="144"/>
      <c r="GA118" s="144"/>
      <c r="GB118" s="144"/>
      <c r="GC118" s="144"/>
      <c r="GD118" s="144"/>
      <c r="GE118" s="677" t="str">
        <f t="shared" si="46"/>
        <v/>
      </c>
      <c r="GF118" s="195"/>
      <c r="GG118" s="678" t="str">
        <f t="shared" si="47"/>
        <v/>
      </c>
      <c r="GH118" s="144"/>
      <c r="GI118" s="144"/>
      <c r="GJ118" s="144"/>
      <c r="GK118" s="144"/>
      <c r="GL118" s="144"/>
      <c r="GM118" s="144"/>
      <c r="GN118" s="144"/>
      <c r="GO118" s="144"/>
      <c r="GP118" s="144"/>
      <c r="GQ118" s="144"/>
      <c r="GR118" s="144"/>
      <c r="GS118" s="144"/>
      <c r="GT118" s="144"/>
      <c r="GU118" s="144"/>
      <c r="GV118" s="144"/>
      <c r="GW118" s="144"/>
      <c r="GX118" s="144"/>
      <c r="GY118" s="144"/>
      <c r="GZ118" s="144"/>
      <c r="HA118" s="144"/>
      <c r="HB118" s="144"/>
      <c r="HC118" s="144"/>
      <c r="HD118" s="144"/>
      <c r="HE118" s="677" t="str">
        <f t="shared" si="48"/>
        <v/>
      </c>
      <c r="HF118" s="195"/>
      <c r="HG118" s="678" t="str">
        <f t="shared" si="49"/>
        <v/>
      </c>
      <c r="HH118" s="144"/>
      <c r="HI118" s="144"/>
      <c r="HJ118" s="144"/>
      <c r="HK118" s="144"/>
      <c r="HL118" s="144"/>
      <c r="HM118" s="144"/>
      <c r="HN118" s="144"/>
      <c r="HO118" s="144"/>
      <c r="HP118" s="144"/>
      <c r="HQ118" s="144"/>
      <c r="HR118" s="144"/>
      <c r="HS118" s="144"/>
      <c r="HT118" s="144"/>
      <c r="HU118" s="144"/>
      <c r="HV118" s="144"/>
      <c r="HW118" s="144"/>
      <c r="HX118" s="144"/>
      <c r="HY118" s="144"/>
      <c r="HZ118" s="144"/>
      <c r="IA118" s="144"/>
      <c r="IB118" s="144"/>
      <c r="IC118" s="144"/>
      <c r="ID118" s="144"/>
      <c r="IE118" s="677" t="str">
        <f t="shared" si="50"/>
        <v/>
      </c>
      <c r="IF118" s="195"/>
      <c r="IG118" s="678" t="str">
        <f t="shared" si="51"/>
        <v/>
      </c>
      <c r="IH118" s="144"/>
      <c r="II118" s="144"/>
      <c r="IJ118" s="144"/>
      <c r="IK118" s="144"/>
      <c r="IL118" s="144"/>
      <c r="IM118" s="144"/>
      <c r="IN118" s="144"/>
      <c r="IO118" s="144"/>
      <c r="IP118" s="144"/>
      <c r="IQ118" s="144"/>
      <c r="IR118" s="144"/>
      <c r="IS118" s="144"/>
      <c r="IT118" s="144"/>
      <c r="IU118" s="144"/>
      <c r="IV118" s="144"/>
      <c r="IW118" s="144"/>
      <c r="IX118" s="144"/>
      <c r="IY118" s="144"/>
      <c r="IZ118" s="144"/>
      <c r="JA118" s="144"/>
      <c r="JB118" s="144"/>
      <c r="JC118" s="144"/>
      <c r="JD118" s="144"/>
      <c r="JE118" s="1001" t="str">
        <f t="shared" si="52"/>
        <v/>
      </c>
      <c r="JF118" s="195"/>
      <c r="JG118" s="678" t="str">
        <f t="shared" si="53"/>
        <v/>
      </c>
      <c r="JH118" s="144"/>
      <c r="JI118" s="144"/>
      <c r="JJ118" s="144"/>
      <c r="JK118" s="144"/>
      <c r="JL118" s="144"/>
      <c r="JM118" s="144"/>
      <c r="JN118" s="144"/>
      <c r="JO118" s="144"/>
      <c r="JP118" s="144"/>
      <c r="JQ118" s="144"/>
      <c r="JR118" s="144"/>
      <c r="JS118" s="144"/>
      <c r="JT118" s="144"/>
      <c r="JU118" s="144"/>
      <c r="JV118" s="144"/>
      <c r="JW118" s="144"/>
      <c r="JX118" s="144"/>
      <c r="JY118" s="144"/>
      <c r="JZ118" s="144"/>
      <c r="KA118" s="144"/>
      <c r="KB118" s="144"/>
      <c r="KC118" s="144"/>
      <c r="KD118" s="144"/>
      <c r="KE118" s="1001" t="str">
        <f t="shared" si="54"/>
        <v/>
      </c>
    </row>
    <row r="119" spans="2:291" ht="15" customHeight="1">
      <c r="B119" s="310">
        <v>99</v>
      </c>
      <c r="C119" s="303"/>
      <c r="D119" s="675"/>
      <c r="E119" s="144"/>
      <c r="F119" s="144"/>
      <c r="G119" s="678" t="str">
        <f t="shared" si="33"/>
        <v/>
      </c>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677" t="str">
        <f t="shared" si="34"/>
        <v/>
      </c>
      <c r="AF119" s="195"/>
      <c r="AG119" s="678" t="str">
        <f t="shared" si="35"/>
        <v/>
      </c>
      <c r="AH119" s="144"/>
      <c r="AI119" s="144"/>
      <c r="AJ119" s="144"/>
      <c r="AK119" s="144"/>
      <c r="AL119" s="144"/>
      <c r="AM119" s="144"/>
      <c r="AN119" s="144"/>
      <c r="AO119" s="144"/>
      <c r="AP119" s="144"/>
      <c r="AQ119" s="144"/>
      <c r="AR119" s="144"/>
      <c r="AS119" s="144"/>
      <c r="AT119" s="144"/>
      <c r="AU119" s="144"/>
      <c r="AV119" s="144"/>
      <c r="AW119" s="144"/>
      <c r="AX119" s="144"/>
      <c r="AY119" s="144"/>
      <c r="AZ119" s="144"/>
      <c r="BA119" s="144"/>
      <c r="BB119" s="144"/>
      <c r="BC119" s="144"/>
      <c r="BD119" s="144"/>
      <c r="BE119" s="677" t="str">
        <f t="shared" si="36"/>
        <v/>
      </c>
      <c r="BF119" s="195"/>
      <c r="BG119" s="678" t="str">
        <f t="shared" si="37"/>
        <v/>
      </c>
      <c r="BH119" s="144"/>
      <c r="BI119" s="144"/>
      <c r="BJ119" s="144"/>
      <c r="BK119" s="144"/>
      <c r="BL119" s="144"/>
      <c r="BM119" s="144"/>
      <c r="BN119" s="144"/>
      <c r="BO119" s="144"/>
      <c r="BP119" s="144"/>
      <c r="BQ119" s="144"/>
      <c r="BR119" s="144"/>
      <c r="BS119" s="144"/>
      <c r="BT119" s="144"/>
      <c r="BU119" s="144"/>
      <c r="BV119" s="144"/>
      <c r="BW119" s="144"/>
      <c r="BX119" s="144"/>
      <c r="BY119" s="144"/>
      <c r="BZ119" s="144"/>
      <c r="CA119" s="144"/>
      <c r="CB119" s="144"/>
      <c r="CC119" s="144"/>
      <c r="CD119" s="144"/>
      <c r="CE119" s="677" t="str">
        <f t="shared" si="38"/>
        <v/>
      </c>
      <c r="CF119" s="195"/>
      <c r="CG119" s="678" t="str">
        <f t="shared" si="39"/>
        <v/>
      </c>
      <c r="CH119" s="144"/>
      <c r="CI119" s="144"/>
      <c r="CJ119" s="144"/>
      <c r="CK119" s="144"/>
      <c r="CL119" s="144"/>
      <c r="CM119" s="144"/>
      <c r="CN119" s="144"/>
      <c r="CO119" s="144"/>
      <c r="CP119" s="144"/>
      <c r="CQ119" s="144"/>
      <c r="CR119" s="144"/>
      <c r="CS119" s="144"/>
      <c r="CT119" s="144"/>
      <c r="CU119" s="144"/>
      <c r="CV119" s="144"/>
      <c r="CW119" s="144"/>
      <c r="CX119" s="144"/>
      <c r="CY119" s="144"/>
      <c r="CZ119" s="144"/>
      <c r="DA119" s="144"/>
      <c r="DB119" s="144"/>
      <c r="DC119" s="144"/>
      <c r="DD119" s="144"/>
      <c r="DE119" s="677" t="str">
        <f t="shared" si="40"/>
        <v/>
      </c>
      <c r="DF119" s="195"/>
      <c r="DG119" s="678" t="str">
        <f t="shared" si="41"/>
        <v/>
      </c>
      <c r="DH119" s="144"/>
      <c r="DI119" s="144"/>
      <c r="DJ119" s="144"/>
      <c r="DK119" s="144"/>
      <c r="DL119" s="144"/>
      <c r="DM119" s="144"/>
      <c r="DN119" s="144"/>
      <c r="DO119" s="144"/>
      <c r="DP119" s="144"/>
      <c r="DQ119" s="144"/>
      <c r="DR119" s="144"/>
      <c r="DS119" s="144"/>
      <c r="DT119" s="144"/>
      <c r="DU119" s="144"/>
      <c r="DV119" s="144"/>
      <c r="DW119" s="144"/>
      <c r="DX119" s="144"/>
      <c r="DY119" s="144"/>
      <c r="DZ119" s="144"/>
      <c r="EA119" s="144"/>
      <c r="EB119" s="144"/>
      <c r="EC119" s="144"/>
      <c r="ED119" s="144"/>
      <c r="EE119" s="677" t="str">
        <f t="shared" si="42"/>
        <v/>
      </c>
      <c r="EF119" s="195"/>
      <c r="EG119" s="678" t="str">
        <f t="shared" si="43"/>
        <v/>
      </c>
      <c r="EH119" s="144"/>
      <c r="EI119" s="144"/>
      <c r="EJ119" s="144"/>
      <c r="EK119" s="144"/>
      <c r="EL119" s="144"/>
      <c r="EM119" s="144"/>
      <c r="EN119" s="144"/>
      <c r="EO119" s="144"/>
      <c r="EP119" s="144"/>
      <c r="EQ119" s="144"/>
      <c r="ER119" s="144"/>
      <c r="ES119" s="144"/>
      <c r="ET119" s="144"/>
      <c r="EU119" s="144"/>
      <c r="EV119" s="144"/>
      <c r="EW119" s="144"/>
      <c r="EX119" s="144"/>
      <c r="EY119" s="144"/>
      <c r="EZ119" s="144"/>
      <c r="FA119" s="144"/>
      <c r="FB119" s="144"/>
      <c r="FC119" s="144"/>
      <c r="FD119" s="144"/>
      <c r="FE119" s="677" t="str">
        <f t="shared" si="44"/>
        <v/>
      </c>
      <c r="FF119" s="195"/>
      <c r="FG119" s="678" t="str">
        <f t="shared" si="45"/>
        <v/>
      </c>
      <c r="FH119" s="144"/>
      <c r="FI119" s="144"/>
      <c r="FJ119" s="144"/>
      <c r="FK119" s="144"/>
      <c r="FL119" s="144"/>
      <c r="FM119" s="144"/>
      <c r="FN119" s="144"/>
      <c r="FO119" s="144"/>
      <c r="FP119" s="144"/>
      <c r="FQ119" s="144"/>
      <c r="FR119" s="144"/>
      <c r="FS119" s="144"/>
      <c r="FT119" s="144"/>
      <c r="FU119" s="144"/>
      <c r="FV119" s="144"/>
      <c r="FW119" s="144"/>
      <c r="FX119" s="144"/>
      <c r="FY119" s="144"/>
      <c r="FZ119" s="144"/>
      <c r="GA119" s="144"/>
      <c r="GB119" s="144"/>
      <c r="GC119" s="144"/>
      <c r="GD119" s="144"/>
      <c r="GE119" s="677" t="str">
        <f t="shared" si="46"/>
        <v/>
      </c>
      <c r="GF119" s="195"/>
      <c r="GG119" s="678" t="str">
        <f t="shared" si="47"/>
        <v/>
      </c>
      <c r="GH119" s="144"/>
      <c r="GI119" s="144"/>
      <c r="GJ119" s="144"/>
      <c r="GK119" s="144"/>
      <c r="GL119" s="144"/>
      <c r="GM119" s="144"/>
      <c r="GN119" s="144"/>
      <c r="GO119" s="144"/>
      <c r="GP119" s="144"/>
      <c r="GQ119" s="144"/>
      <c r="GR119" s="144"/>
      <c r="GS119" s="144"/>
      <c r="GT119" s="144"/>
      <c r="GU119" s="144"/>
      <c r="GV119" s="144"/>
      <c r="GW119" s="144"/>
      <c r="GX119" s="144"/>
      <c r="GY119" s="144"/>
      <c r="GZ119" s="144"/>
      <c r="HA119" s="144"/>
      <c r="HB119" s="144"/>
      <c r="HC119" s="144"/>
      <c r="HD119" s="144"/>
      <c r="HE119" s="677" t="str">
        <f t="shared" si="48"/>
        <v/>
      </c>
      <c r="HF119" s="195"/>
      <c r="HG119" s="678" t="str">
        <f t="shared" si="49"/>
        <v/>
      </c>
      <c r="HH119" s="144"/>
      <c r="HI119" s="144"/>
      <c r="HJ119" s="144"/>
      <c r="HK119" s="144"/>
      <c r="HL119" s="144"/>
      <c r="HM119" s="144"/>
      <c r="HN119" s="144"/>
      <c r="HO119" s="144"/>
      <c r="HP119" s="144"/>
      <c r="HQ119" s="144"/>
      <c r="HR119" s="144"/>
      <c r="HS119" s="144"/>
      <c r="HT119" s="144"/>
      <c r="HU119" s="144"/>
      <c r="HV119" s="144"/>
      <c r="HW119" s="144"/>
      <c r="HX119" s="144"/>
      <c r="HY119" s="144"/>
      <c r="HZ119" s="144"/>
      <c r="IA119" s="144"/>
      <c r="IB119" s="144"/>
      <c r="IC119" s="144"/>
      <c r="ID119" s="144"/>
      <c r="IE119" s="677" t="str">
        <f t="shared" si="50"/>
        <v/>
      </c>
      <c r="IF119" s="195"/>
      <c r="IG119" s="678" t="str">
        <f t="shared" si="51"/>
        <v/>
      </c>
      <c r="IH119" s="144"/>
      <c r="II119" s="144"/>
      <c r="IJ119" s="144"/>
      <c r="IK119" s="144"/>
      <c r="IL119" s="144"/>
      <c r="IM119" s="144"/>
      <c r="IN119" s="144"/>
      <c r="IO119" s="144"/>
      <c r="IP119" s="144"/>
      <c r="IQ119" s="144"/>
      <c r="IR119" s="144"/>
      <c r="IS119" s="144"/>
      <c r="IT119" s="144"/>
      <c r="IU119" s="144"/>
      <c r="IV119" s="144"/>
      <c r="IW119" s="144"/>
      <c r="IX119" s="144"/>
      <c r="IY119" s="144"/>
      <c r="IZ119" s="144"/>
      <c r="JA119" s="144"/>
      <c r="JB119" s="144"/>
      <c r="JC119" s="144"/>
      <c r="JD119" s="144"/>
      <c r="JE119" s="1001" t="str">
        <f t="shared" si="52"/>
        <v/>
      </c>
      <c r="JF119" s="195"/>
      <c r="JG119" s="678" t="str">
        <f t="shared" si="53"/>
        <v/>
      </c>
      <c r="JH119" s="144"/>
      <c r="JI119" s="144"/>
      <c r="JJ119" s="144"/>
      <c r="JK119" s="144"/>
      <c r="JL119" s="144"/>
      <c r="JM119" s="144"/>
      <c r="JN119" s="144"/>
      <c r="JO119" s="144"/>
      <c r="JP119" s="144"/>
      <c r="JQ119" s="144"/>
      <c r="JR119" s="144"/>
      <c r="JS119" s="144"/>
      <c r="JT119" s="144"/>
      <c r="JU119" s="144"/>
      <c r="JV119" s="144"/>
      <c r="JW119" s="144"/>
      <c r="JX119" s="144"/>
      <c r="JY119" s="144"/>
      <c r="JZ119" s="144"/>
      <c r="KA119" s="144"/>
      <c r="KB119" s="144"/>
      <c r="KC119" s="144"/>
      <c r="KD119" s="144"/>
      <c r="KE119" s="1001" t="str">
        <f t="shared" si="54"/>
        <v/>
      </c>
    </row>
    <row r="120" spans="2:291" ht="15" customHeight="1">
      <c r="B120" s="310">
        <v>100</v>
      </c>
      <c r="C120" s="303"/>
      <c r="D120" s="675"/>
      <c r="E120" s="144"/>
      <c r="F120" s="144"/>
      <c r="G120" s="678" t="str">
        <f t="shared" si="33"/>
        <v/>
      </c>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677" t="str">
        <f t="shared" si="34"/>
        <v/>
      </c>
      <c r="AF120" s="195"/>
      <c r="AG120" s="678" t="str">
        <f t="shared" si="35"/>
        <v/>
      </c>
      <c r="AH120" s="144"/>
      <c r="AI120" s="144"/>
      <c r="AJ120" s="144"/>
      <c r="AK120" s="144"/>
      <c r="AL120" s="144"/>
      <c r="AM120" s="144"/>
      <c r="AN120" s="144"/>
      <c r="AO120" s="144"/>
      <c r="AP120" s="144"/>
      <c r="AQ120" s="144"/>
      <c r="AR120" s="144"/>
      <c r="AS120" s="144"/>
      <c r="AT120" s="144"/>
      <c r="AU120" s="144"/>
      <c r="AV120" s="144"/>
      <c r="AW120" s="144"/>
      <c r="AX120" s="144"/>
      <c r="AY120" s="144"/>
      <c r="AZ120" s="144"/>
      <c r="BA120" s="144"/>
      <c r="BB120" s="144"/>
      <c r="BC120" s="144"/>
      <c r="BD120" s="144"/>
      <c r="BE120" s="677" t="str">
        <f t="shared" si="36"/>
        <v/>
      </c>
      <c r="BF120" s="195"/>
      <c r="BG120" s="678" t="str">
        <f t="shared" si="37"/>
        <v/>
      </c>
      <c r="BH120" s="144"/>
      <c r="BI120" s="144"/>
      <c r="BJ120" s="144"/>
      <c r="BK120" s="144"/>
      <c r="BL120" s="144"/>
      <c r="BM120" s="144"/>
      <c r="BN120" s="144"/>
      <c r="BO120" s="144"/>
      <c r="BP120" s="144"/>
      <c r="BQ120" s="144"/>
      <c r="BR120" s="144"/>
      <c r="BS120" s="144"/>
      <c r="BT120" s="144"/>
      <c r="BU120" s="144"/>
      <c r="BV120" s="144"/>
      <c r="BW120" s="144"/>
      <c r="BX120" s="144"/>
      <c r="BY120" s="144"/>
      <c r="BZ120" s="144"/>
      <c r="CA120" s="144"/>
      <c r="CB120" s="144"/>
      <c r="CC120" s="144"/>
      <c r="CD120" s="144"/>
      <c r="CE120" s="677" t="str">
        <f t="shared" si="38"/>
        <v/>
      </c>
      <c r="CF120" s="195"/>
      <c r="CG120" s="678" t="str">
        <f t="shared" si="39"/>
        <v/>
      </c>
      <c r="CH120" s="144"/>
      <c r="CI120" s="144"/>
      <c r="CJ120" s="144"/>
      <c r="CK120" s="144"/>
      <c r="CL120" s="144"/>
      <c r="CM120" s="144"/>
      <c r="CN120" s="144"/>
      <c r="CO120" s="144"/>
      <c r="CP120" s="144"/>
      <c r="CQ120" s="144"/>
      <c r="CR120" s="144"/>
      <c r="CS120" s="144"/>
      <c r="CT120" s="144"/>
      <c r="CU120" s="144"/>
      <c r="CV120" s="144"/>
      <c r="CW120" s="144"/>
      <c r="CX120" s="144"/>
      <c r="CY120" s="144"/>
      <c r="CZ120" s="144"/>
      <c r="DA120" s="144"/>
      <c r="DB120" s="144"/>
      <c r="DC120" s="144"/>
      <c r="DD120" s="144"/>
      <c r="DE120" s="677" t="str">
        <f t="shared" si="40"/>
        <v/>
      </c>
      <c r="DF120" s="195"/>
      <c r="DG120" s="678" t="str">
        <f t="shared" si="41"/>
        <v/>
      </c>
      <c r="DH120" s="144"/>
      <c r="DI120" s="144"/>
      <c r="DJ120" s="144"/>
      <c r="DK120" s="144"/>
      <c r="DL120" s="144"/>
      <c r="DM120" s="144"/>
      <c r="DN120" s="144"/>
      <c r="DO120" s="144"/>
      <c r="DP120" s="144"/>
      <c r="DQ120" s="144"/>
      <c r="DR120" s="144"/>
      <c r="DS120" s="144"/>
      <c r="DT120" s="144"/>
      <c r="DU120" s="144"/>
      <c r="DV120" s="144"/>
      <c r="DW120" s="144"/>
      <c r="DX120" s="144"/>
      <c r="DY120" s="144"/>
      <c r="DZ120" s="144"/>
      <c r="EA120" s="144"/>
      <c r="EB120" s="144"/>
      <c r="EC120" s="144"/>
      <c r="ED120" s="144"/>
      <c r="EE120" s="677" t="str">
        <f t="shared" si="42"/>
        <v/>
      </c>
      <c r="EF120" s="195"/>
      <c r="EG120" s="678" t="str">
        <f t="shared" si="43"/>
        <v/>
      </c>
      <c r="EH120" s="144"/>
      <c r="EI120" s="144"/>
      <c r="EJ120" s="144"/>
      <c r="EK120" s="144"/>
      <c r="EL120" s="144"/>
      <c r="EM120" s="144"/>
      <c r="EN120" s="144"/>
      <c r="EO120" s="144"/>
      <c r="EP120" s="144"/>
      <c r="EQ120" s="144"/>
      <c r="ER120" s="144"/>
      <c r="ES120" s="144"/>
      <c r="ET120" s="144"/>
      <c r="EU120" s="144"/>
      <c r="EV120" s="144"/>
      <c r="EW120" s="144"/>
      <c r="EX120" s="144"/>
      <c r="EY120" s="144"/>
      <c r="EZ120" s="144"/>
      <c r="FA120" s="144"/>
      <c r="FB120" s="144"/>
      <c r="FC120" s="144"/>
      <c r="FD120" s="144"/>
      <c r="FE120" s="677" t="str">
        <f t="shared" si="44"/>
        <v/>
      </c>
      <c r="FF120" s="195"/>
      <c r="FG120" s="678" t="str">
        <f t="shared" si="45"/>
        <v/>
      </c>
      <c r="FH120" s="144"/>
      <c r="FI120" s="144"/>
      <c r="FJ120" s="144"/>
      <c r="FK120" s="144"/>
      <c r="FL120" s="144"/>
      <c r="FM120" s="144"/>
      <c r="FN120" s="144"/>
      <c r="FO120" s="144"/>
      <c r="FP120" s="144"/>
      <c r="FQ120" s="144"/>
      <c r="FR120" s="144"/>
      <c r="FS120" s="144"/>
      <c r="FT120" s="144"/>
      <c r="FU120" s="144"/>
      <c r="FV120" s="144"/>
      <c r="FW120" s="144"/>
      <c r="FX120" s="144"/>
      <c r="FY120" s="144"/>
      <c r="FZ120" s="144"/>
      <c r="GA120" s="144"/>
      <c r="GB120" s="144"/>
      <c r="GC120" s="144"/>
      <c r="GD120" s="144"/>
      <c r="GE120" s="677" t="str">
        <f t="shared" si="46"/>
        <v/>
      </c>
      <c r="GF120" s="195"/>
      <c r="GG120" s="678" t="str">
        <f t="shared" si="47"/>
        <v/>
      </c>
      <c r="GH120" s="144"/>
      <c r="GI120" s="144"/>
      <c r="GJ120" s="144"/>
      <c r="GK120" s="144"/>
      <c r="GL120" s="144"/>
      <c r="GM120" s="144"/>
      <c r="GN120" s="144"/>
      <c r="GO120" s="144"/>
      <c r="GP120" s="144"/>
      <c r="GQ120" s="144"/>
      <c r="GR120" s="144"/>
      <c r="GS120" s="144"/>
      <c r="GT120" s="144"/>
      <c r="GU120" s="144"/>
      <c r="GV120" s="144"/>
      <c r="GW120" s="144"/>
      <c r="GX120" s="144"/>
      <c r="GY120" s="144"/>
      <c r="GZ120" s="144"/>
      <c r="HA120" s="144"/>
      <c r="HB120" s="144"/>
      <c r="HC120" s="144"/>
      <c r="HD120" s="144"/>
      <c r="HE120" s="677" t="str">
        <f t="shared" si="48"/>
        <v/>
      </c>
      <c r="HF120" s="195"/>
      <c r="HG120" s="678" t="str">
        <f t="shared" si="49"/>
        <v/>
      </c>
      <c r="HH120" s="144"/>
      <c r="HI120" s="144"/>
      <c r="HJ120" s="144"/>
      <c r="HK120" s="144"/>
      <c r="HL120" s="144"/>
      <c r="HM120" s="144"/>
      <c r="HN120" s="144"/>
      <c r="HO120" s="144"/>
      <c r="HP120" s="144"/>
      <c r="HQ120" s="144"/>
      <c r="HR120" s="144"/>
      <c r="HS120" s="144"/>
      <c r="HT120" s="144"/>
      <c r="HU120" s="144"/>
      <c r="HV120" s="144"/>
      <c r="HW120" s="144"/>
      <c r="HX120" s="144"/>
      <c r="HY120" s="144"/>
      <c r="HZ120" s="144"/>
      <c r="IA120" s="144"/>
      <c r="IB120" s="144"/>
      <c r="IC120" s="144"/>
      <c r="ID120" s="144"/>
      <c r="IE120" s="677" t="str">
        <f t="shared" si="50"/>
        <v/>
      </c>
      <c r="IF120" s="195"/>
      <c r="IG120" s="678" t="str">
        <f t="shared" si="51"/>
        <v/>
      </c>
      <c r="IH120" s="144"/>
      <c r="II120" s="144"/>
      <c r="IJ120" s="144"/>
      <c r="IK120" s="144"/>
      <c r="IL120" s="144"/>
      <c r="IM120" s="144"/>
      <c r="IN120" s="144"/>
      <c r="IO120" s="144"/>
      <c r="IP120" s="144"/>
      <c r="IQ120" s="144"/>
      <c r="IR120" s="144"/>
      <c r="IS120" s="144"/>
      <c r="IT120" s="144"/>
      <c r="IU120" s="144"/>
      <c r="IV120" s="144"/>
      <c r="IW120" s="144"/>
      <c r="IX120" s="144"/>
      <c r="IY120" s="144"/>
      <c r="IZ120" s="144"/>
      <c r="JA120" s="144"/>
      <c r="JB120" s="144"/>
      <c r="JC120" s="144"/>
      <c r="JD120" s="144"/>
      <c r="JE120" s="1001" t="str">
        <f t="shared" si="52"/>
        <v/>
      </c>
      <c r="JF120" s="195"/>
      <c r="JG120" s="678" t="str">
        <f t="shared" si="53"/>
        <v/>
      </c>
      <c r="JH120" s="144"/>
      <c r="JI120" s="144"/>
      <c r="JJ120" s="144"/>
      <c r="JK120" s="144"/>
      <c r="JL120" s="144"/>
      <c r="JM120" s="144"/>
      <c r="JN120" s="144"/>
      <c r="JO120" s="144"/>
      <c r="JP120" s="144"/>
      <c r="JQ120" s="144"/>
      <c r="JR120" s="144"/>
      <c r="JS120" s="144"/>
      <c r="JT120" s="144"/>
      <c r="JU120" s="144"/>
      <c r="JV120" s="144"/>
      <c r="JW120" s="144"/>
      <c r="JX120" s="144"/>
      <c r="JY120" s="144"/>
      <c r="JZ120" s="144"/>
      <c r="KA120" s="144"/>
      <c r="KB120" s="144"/>
      <c r="KC120" s="144"/>
      <c r="KD120" s="144"/>
      <c r="KE120" s="1001" t="str">
        <f t="shared" si="54"/>
        <v/>
      </c>
    </row>
    <row r="121" spans="2:291" ht="15" customHeight="1">
      <c r="B121" s="310">
        <v>101</v>
      </c>
      <c r="C121" s="303"/>
      <c r="D121" s="675"/>
      <c r="E121" s="144"/>
      <c r="F121" s="144"/>
      <c r="G121" s="678" t="str">
        <f t="shared" si="33"/>
        <v/>
      </c>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677" t="str">
        <f t="shared" si="34"/>
        <v/>
      </c>
      <c r="AF121" s="195"/>
      <c r="AG121" s="678" t="str">
        <f t="shared" si="35"/>
        <v/>
      </c>
      <c r="AH121" s="144"/>
      <c r="AI121" s="144"/>
      <c r="AJ121" s="144"/>
      <c r="AK121" s="144"/>
      <c r="AL121" s="144"/>
      <c r="AM121" s="144"/>
      <c r="AN121" s="144"/>
      <c r="AO121" s="144"/>
      <c r="AP121" s="144"/>
      <c r="AQ121" s="144"/>
      <c r="AR121" s="144"/>
      <c r="AS121" s="144"/>
      <c r="AT121" s="144"/>
      <c r="AU121" s="144"/>
      <c r="AV121" s="144"/>
      <c r="AW121" s="144"/>
      <c r="AX121" s="144"/>
      <c r="AY121" s="144"/>
      <c r="AZ121" s="144"/>
      <c r="BA121" s="144"/>
      <c r="BB121" s="144"/>
      <c r="BC121" s="144"/>
      <c r="BD121" s="144"/>
      <c r="BE121" s="677" t="str">
        <f t="shared" si="36"/>
        <v/>
      </c>
      <c r="BF121" s="195"/>
      <c r="BG121" s="678" t="str">
        <f t="shared" si="37"/>
        <v/>
      </c>
      <c r="BH121" s="144"/>
      <c r="BI121" s="144"/>
      <c r="BJ121" s="144"/>
      <c r="BK121" s="144"/>
      <c r="BL121" s="144"/>
      <c r="BM121" s="144"/>
      <c r="BN121" s="144"/>
      <c r="BO121" s="144"/>
      <c r="BP121" s="144"/>
      <c r="BQ121" s="144"/>
      <c r="BR121" s="144"/>
      <c r="BS121" s="144"/>
      <c r="BT121" s="144"/>
      <c r="BU121" s="144"/>
      <c r="BV121" s="144"/>
      <c r="BW121" s="144"/>
      <c r="BX121" s="144"/>
      <c r="BY121" s="144"/>
      <c r="BZ121" s="144"/>
      <c r="CA121" s="144"/>
      <c r="CB121" s="144"/>
      <c r="CC121" s="144"/>
      <c r="CD121" s="144"/>
      <c r="CE121" s="677" t="str">
        <f t="shared" si="38"/>
        <v/>
      </c>
      <c r="CF121" s="195"/>
      <c r="CG121" s="678" t="str">
        <f t="shared" si="39"/>
        <v/>
      </c>
      <c r="CH121" s="144"/>
      <c r="CI121" s="144"/>
      <c r="CJ121" s="144"/>
      <c r="CK121" s="144"/>
      <c r="CL121" s="144"/>
      <c r="CM121" s="144"/>
      <c r="CN121" s="144"/>
      <c r="CO121" s="144"/>
      <c r="CP121" s="144"/>
      <c r="CQ121" s="144"/>
      <c r="CR121" s="144"/>
      <c r="CS121" s="144"/>
      <c r="CT121" s="144"/>
      <c r="CU121" s="144"/>
      <c r="CV121" s="144"/>
      <c r="CW121" s="144"/>
      <c r="CX121" s="144"/>
      <c r="CY121" s="144"/>
      <c r="CZ121" s="144"/>
      <c r="DA121" s="144"/>
      <c r="DB121" s="144"/>
      <c r="DC121" s="144"/>
      <c r="DD121" s="144"/>
      <c r="DE121" s="677" t="str">
        <f t="shared" si="40"/>
        <v/>
      </c>
      <c r="DF121" s="195"/>
      <c r="DG121" s="678" t="str">
        <f t="shared" si="41"/>
        <v/>
      </c>
      <c r="DH121" s="144"/>
      <c r="DI121" s="144"/>
      <c r="DJ121" s="144"/>
      <c r="DK121" s="144"/>
      <c r="DL121" s="144"/>
      <c r="DM121" s="144"/>
      <c r="DN121" s="144"/>
      <c r="DO121" s="144"/>
      <c r="DP121" s="144"/>
      <c r="DQ121" s="144"/>
      <c r="DR121" s="144"/>
      <c r="DS121" s="144"/>
      <c r="DT121" s="144"/>
      <c r="DU121" s="144"/>
      <c r="DV121" s="144"/>
      <c r="DW121" s="144"/>
      <c r="DX121" s="144"/>
      <c r="DY121" s="144"/>
      <c r="DZ121" s="144"/>
      <c r="EA121" s="144"/>
      <c r="EB121" s="144"/>
      <c r="EC121" s="144"/>
      <c r="ED121" s="144"/>
      <c r="EE121" s="677" t="str">
        <f t="shared" si="42"/>
        <v/>
      </c>
      <c r="EF121" s="195"/>
      <c r="EG121" s="678" t="str">
        <f t="shared" si="43"/>
        <v/>
      </c>
      <c r="EH121" s="144"/>
      <c r="EI121" s="144"/>
      <c r="EJ121" s="144"/>
      <c r="EK121" s="144"/>
      <c r="EL121" s="144"/>
      <c r="EM121" s="144"/>
      <c r="EN121" s="144"/>
      <c r="EO121" s="144"/>
      <c r="EP121" s="144"/>
      <c r="EQ121" s="144"/>
      <c r="ER121" s="144"/>
      <c r="ES121" s="144"/>
      <c r="ET121" s="144"/>
      <c r="EU121" s="144"/>
      <c r="EV121" s="144"/>
      <c r="EW121" s="144"/>
      <c r="EX121" s="144"/>
      <c r="EY121" s="144"/>
      <c r="EZ121" s="144"/>
      <c r="FA121" s="144"/>
      <c r="FB121" s="144"/>
      <c r="FC121" s="144"/>
      <c r="FD121" s="144"/>
      <c r="FE121" s="677" t="str">
        <f t="shared" si="44"/>
        <v/>
      </c>
      <c r="FF121" s="195"/>
      <c r="FG121" s="678" t="str">
        <f t="shared" si="45"/>
        <v/>
      </c>
      <c r="FH121" s="144"/>
      <c r="FI121" s="144"/>
      <c r="FJ121" s="144"/>
      <c r="FK121" s="144"/>
      <c r="FL121" s="144"/>
      <c r="FM121" s="144"/>
      <c r="FN121" s="144"/>
      <c r="FO121" s="144"/>
      <c r="FP121" s="144"/>
      <c r="FQ121" s="144"/>
      <c r="FR121" s="144"/>
      <c r="FS121" s="144"/>
      <c r="FT121" s="144"/>
      <c r="FU121" s="144"/>
      <c r="FV121" s="144"/>
      <c r="FW121" s="144"/>
      <c r="FX121" s="144"/>
      <c r="FY121" s="144"/>
      <c r="FZ121" s="144"/>
      <c r="GA121" s="144"/>
      <c r="GB121" s="144"/>
      <c r="GC121" s="144"/>
      <c r="GD121" s="144"/>
      <c r="GE121" s="677" t="str">
        <f t="shared" si="46"/>
        <v/>
      </c>
      <c r="GF121" s="195"/>
      <c r="GG121" s="678" t="str">
        <f t="shared" si="47"/>
        <v/>
      </c>
      <c r="GH121" s="144"/>
      <c r="GI121" s="144"/>
      <c r="GJ121" s="144"/>
      <c r="GK121" s="144"/>
      <c r="GL121" s="144"/>
      <c r="GM121" s="144"/>
      <c r="GN121" s="144"/>
      <c r="GO121" s="144"/>
      <c r="GP121" s="144"/>
      <c r="GQ121" s="144"/>
      <c r="GR121" s="144"/>
      <c r="GS121" s="144"/>
      <c r="GT121" s="144"/>
      <c r="GU121" s="144"/>
      <c r="GV121" s="144"/>
      <c r="GW121" s="144"/>
      <c r="GX121" s="144"/>
      <c r="GY121" s="144"/>
      <c r="GZ121" s="144"/>
      <c r="HA121" s="144"/>
      <c r="HB121" s="144"/>
      <c r="HC121" s="144"/>
      <c r="HD121" s="144"/>
      <c r="HE121" s="677" t="str">
        <f t="shared" si="48"/>
        <v/>
      </c>
      <c r="HF121" s="195"/>
      <c r="HG121" s="678" t="str">
        <f t="shared" si="49"/>
        <v/>
      </c>
      <c r="HH121" s="144"/>
      <c r="HI121" s="144"/>
      <c r="HJ121" s="144"/>
      <c r="HK121" s="144"/>
      <c r="HL121" s="144"/>
      <c r="HM121" s="144"/>
      <c r="HN121" s="144"/>
      <c r="HO121" s="144"/>
      <c r="HP121" s="144"/>
      <c r="HQ121" s="144"/>
      <c r="HR121" s="144"/>
      <c r="HS121" s="144"/>
      <c r="HT121" s="144"/>
      <c r="HU121" s="144"/>
      <c r="HV121" s="144"/>
      <c r="HW121" s="144"/>
      <c r="HX121" s="144"/>
      <c r="HY121" s="144"/>
      <c r="HZ121" s="144"/>
      <c r="IA121" s="144"/>
      <c r="IB121" s="144"/>
      <c r="IC121" s="144"/>
      <c r="ID121" s="144"/>
      <c r="IE121" s="677" t="str">
        <f t="shared" si="50"/>
        <v/>
      </c>
      <c r="IF121" s="195"/>
      <c r="IG121" s="678" t="str">
        <f t="shared" si="51"/>
        <v/>
      </c>
      <c r="IH121" s="144"/>
      <c r="II121" s="144"/>
      <c r="IJ121" s="144"/>
      <c r="IK121" s="144"/>
      <c r="IL121" s="144"/>
      <c r="IM121" s="144"/>
      <c r="IN121" s="144"/>
      <c r="IO121" s="144"/>
      <c r="IP121" s="144"/>
      <c r="IQ121" s="144"/>
      <c r="IR121" s="144"/>
      <c r="IS121" s="144"/>
      <c r="IT121" s="144"/>
      <c r="IU121" s="144"/>
      <c r="IV121" s="144"/>
      <c r="IW121" s="144"/>
      <c r="IX121" s="144"/>
      <c r="IY121" s="144"/>
      <c r="IZ121" s="144"/>
      <c r="JA121" s="144"/>
      <c r="JB121" s="144"/>
      <c r="JC121" s="144"/>
      <c r="JD121" s="144"/>
      <c r="JE121" s="1001" t="str">
        <f t="shared" si="52"/>
        <v/>
      </c>
      <c r="JF121" s="195"/>
      <c r="JG121" s="678" t="str">
        <f t="shared" si="53"/>
        <v/>
      </c>
      <c r="JH121" s="144"/>
      <c r="JI121" s="144"/>
      <c r="JJ121" s="144"/>
      <c r="JK121" s="144"/>
      <c r="JL121" s="144"/>
      <c r="JM121" s="144"/>
      <c r="JN121" s="144"/>
      <c r="JO121" s="144"/>
      <c r="JP121" s="144"/>
      <c r="JQ121" s="144"/>
      <c r="JR121" s="144"/>
      <c r="JS121" s="144"/>
      <c r="JT121" s="144"/>
      <c r="JU121" s="144"/>
      <c r="JV121" s="144"/>
      <c r="JW121" s="144"/>
      <c r="JX121" s="144"/>
      <c r="JY121" s="144"/>
      <c r="JZ121" s="144"/>
      <c r="KA121" s="144"/>
      <c r="KB121" s="144"/>
      <c r="KC121" s="144"/>
      <c r="KD121" s="144"/>
      <c r="KE121" s="1001" t="str">
        <f t="shared" si="54"/>
        <v/>
      </c>
    </row>
    <row r="122" spans="2:291" ht="15" customHeight="1">
      <c r="B122" s="310">
        <v>102</v>
      </c>
      <c r="C122" s="303"/>
      <c r="D122" s="675"/>
      <c r="E122" s="144"/>
      <c r="F122" s="144"/>
      <c r="G122" s="678" t="str">
        <f t="shared" si="33"/>
        <v/>
      </c>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677" t="str">
        <f t="shared" si="34"/>
        <v/>
      </c>
      <c r="AF122" s="195"/>
      <c r="AG122" s="678" t="str">
        <f t="shared" si="35"/>
        <v/>
      </c>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677" t="str">
        <f t="shared" si="36"/>
        <v/>
      </c>
      <c r="BF122" s="195"/>
      <c r="BG122" s="678" t="str">
        <f t="shared" si="37"/>
        <v/>
      </c>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677" t="str">
        <f t="shared" si="38"/>
        <v/>
      </c>
      <c r="CF122" s="195"/>
      <c r="CG122" s="678" t="str">
        <f t="shared" si="39"/>
        <v/>
      </c>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677" t="str">
        <f t="shared" si="40"/>
        <v/>
      </c>
      <c r="DF122" s="195"/>
      <c r="DG122" s="678" t="str">
        <f t="shared" si="41"/>
        <v/>
      </c>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677" t="str">
        <f t="shared" si="42"/>
        <v/>
      </c>
      <c r="EF122" s="195"/>
      <c r="EG122" s="678" t="str">
        <f t="shared" si="43"/>
        <v/>
      </c>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677" t="str">
        <f t="shared" si="44"/>
        <v/>
      </c>
      <c r="FF122" s="195"/>
      <c r="FG122" s="678" t="str">
        <f t="shared" si="45"/>
        <v/>
      </c>
      <c r="FH122" s="144"/>
      <c r="FI122" s="144"/>
      <c r="FJ122" s="144"/>
      <c r="FK122" s="144"/>
      <c r="FL122" s="144"/>
      <c r="FM122" s="144"/>
      <c r="FN122" s="144"/>
      <c r="FO122" s="144"/>
      <c r="FP122" s="144"/>
      <c r="FQ122" s="144"/>
      <c r="FR122" s="144"/>
      <c r="FS122" s="144"/>
      <c r="FT122" s="144"/>
      <c r="FU122" s="144"/>
      <c r="FV122" s="144"/>
      <c r="FW122" s="144"/>
      <c r="FX122" s="144"/>
      <c r="FY122" s="144"/>
      <c r="FZ122" s="144"/>
      <c r="GA122" s="144"/>
      <c r="GB122" s="144"/>
      <c r="GC122" s="144"/>
      <c r="GD122" s="144"/>
      <c r="GE122" s="677" t="str">
        <f t="shared" si="46"/>
        <v/>
      </c>
      <c r="GF122" s="195"/>
      <c r="GG122" s="678" t="str">
        <f t="shared" si="47"/>
        <v/>
      </c>
      <c r="GH122" s="144"/>
      <c r="GI122" s="144"/>
      <c r="GJ122" s="144"/>
      <c r="GK122" s="144"/>
      <c r="GL122" s="144"/>
      <c r="GM122" s="144"/>
      <c r="GN122" s="144"/>
      <c r="GO122" s="144"/>
      <c r="GP122" s="144"/>
      <c r="GQ122" s="144"/>
      <c r="GR122" s="144"/>
      <c r="GS122" s="144"/>
      <c r="GT122" s="144"/>
      <c r="GU122" s="144"/>
      <c r="GV122" s="144"/>
      <c r="GW122" s="144"/>
      <c r="GX122" s="144"/>
      <c r="GY122" s="144"/>
      <c r="GZ122" s="144"/>
      <c r="HA122" s="144"/>
      <c r="HB122" s="144"/>
      <c r="HC122" s="144"/>
      <c r="HD122" s="144"/>
      <c r="HE122" s="677" t="str">
        <f t="shared" si="48"/>
        <v/>
      </c>
      <c r="HF122" s="195"/>
      <c r="HG122" s="678" t="str">
        <f t="shared" si="49"/>
        <v/>
      </c>
      <c r="HH122" s="144"/>
      <c r="HI122" s="144"/>
      <c r="HJ122" s="144"/>
      <c r="HK122" s="144"/>
      <c r="HL122" s="144"/>
      <c r="HM122" s="144"/>
      <c r="HN122" s="144"/>
      <c r="HO122" s="144"/>
      <c r="HP122" s="144"/>
      <c r="HQ122" s="144"/>
      <c r="HR122" s="144"/>
      <c r="HS122" s="144"/>
      <c r="HT122" s="144"/>
      <c r="HU122" s="144"/>
      <c r="HV122" s="144"/>
      <c r="HW122" s="144"/>
      <c r="HX122" s="144"/>
      <c r="HY122" s="144"/>
      <c r="HZ122" s="144"/>
      <c r="IA122" s="144"/>
      <c r="IB122" s="144"/>
      <c r="IC122" s="144"/>
      <c r="ID122" s="144"/>
      <c r="IE122" s="677" t="str">
        <f t="shared" si="50"/>
        <v/>
      </c>
      <c r="IF122" s="195"/>
      <c r="IG122" s="678" t="str">
        <f t="shared" si="51"/>
        <v/>
      </c>
      <c r="IH122" s="144"/>
      <c r="II122" s="144"/>
      <c r="IJ122" s="144"/>
      <c r="IK122" s="144"/>
      <c r="IL122" s="144"/>
      <c r="IM122" s="144"/>
      <c r="IN122" s="144"/>
      <c r="IO122" s="144"/>
      <c r="IP122" s="144"/>
      <c r="IQ122" s="144"/>
      <c r="IR122" s="144"/>
      <c r="IS122" s="144"/>
      <c r="IT122" s="144"/>
      <c r="IU122" s="144"/>
      <c r="IV122" s="144"/>
      <c r="IW122" s="144"/>
      <c r="IX122" s="144"/>
      <c r="IY122" s="144"/>
      <c r="IZ122" s="144"/>
      <c r="JA122" s="144"/>
      <c r="JB122" s="144"/>
      <c r="JC122" s="144"/>
      <c r="JD122" s="144"/>
      <c r="JE122" s="1001" t="str">
        <f t="shared" si="52"/>
        <v/>
      </c>
      <c r="JF122" s="195"/>
      <c r="JG122" s="678" t="str">
        <f t="shared" si="53"/>
        <v/>
      </c>
      <c r="JH122" s="144"/>
      <c r="JI122" s="144"/>
      <c r="JJ122" s="144"/>
      <c r="JK122" s="144"/>
      <c r="JL122" s="144"/>
      <c r="JM122" s="144"/>
      <c r="JN122" s="144"/>
      <c r="JO122" s="144"/>
      <c r="JP122" s="144"/>
      <c r="JQ122" s="144"/>
      <c r="JR122" s="144"/>
      <c r="JS122" s="144"/>
      <c r="JT122" s="144"/>
      <c r="JU122" s="144"/>
      <c r="JV122" s="144"/>
      <c r="JW122" s="144"/>
      <c r="JX122" s="144"/>
      <c r="JY122" s="144"/>
      <c r="JZ122" s="144"/>
      <c r="KA122" s="144"/>
      <c r="KB122" s="144"/>
      <c r="KC122" s="144"/>
      <c r="KD122" s="144"/>
      <c r="KE122" s="1001" t="str">
        <f t="shared" si="54"/>
        <v/>
      </c>
    </row>
    <row r="123" spans="2:291" ht="15" customHeight="1">
      <c r="B123" s="310">
        <v>103</v>
      </c>
      <c r="C123" s="303"/>
      <c r="D123" s="675"/>
      <c r="E123" s="144"/>
      <c r="F123" s="144"/>
      <c r="G123" s="678" t="str">
        <f t="shared" si="33"/>
        <v/>
      </c>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677" t="str">
        <f t="shared" si="34"/>
        <v/>
      </c>
      <c r="AF123" s="195"/>
      <c r="AG123" s="678" t="str">
        <f t="shared" si="35"/>
        <v/>
      </c>
      <c r="AH123" s="144"/>
      <c r="AI123" s="144"/>
      <c r="AJ123" s="144"/>
      <c r="AK123" s="144"/>
      <c r="AL123" s="144"/>
      <c r="AM123" s="144"/>
      <c r="AN123" s="144"/>
      <c r="AO123" s="144"/>
      <c r="AP123" s="144"/>
      <c r="AQ123" s="144"/>
      <c r="AR123" s="144"/>
      <c r="AS123" s="144"/>
      <c r="AT123" s="144"/>
      <c r="AU123" s="144"/>
      <c r="AV123" s="144"/>
      <c r="AW123" s="144"/>
      <c r="AX123" s="144"/>
      <c r="AY123" s="144"/>
      <c r="AZ123" s="144"/>
      <c r="BA123" s="144"/>
      <c r="BB123" s="144"/>
      <c r="BC123" s="144"/>
      <c r="BD123" s="144"/>
      <c r="BE123" s="677" t="str">
        <f t="shared" si="36"/>
        <v/>
      </c>
      <c r="BF123" s="195"/>
      <c r="BG123" s="678" t="str">
        <f t="shared" si="37"/>
        <v/>
      </c>
      <c r="BH123" s="144"/>
      <c r="BI123" s="144"/>
      <c r="BJ123" s="144"/>
      <c r="BK123" s="144"/>
      <c r="BL123" s="144"/>
      <c r="BM123" s="144"/>
      <c r="BN123" s="144"/>
      <c r="BO123" s="144"/>
      <c r="BP123" s="144"/>
      <c r="BQ123" s="144"/>
      <c r="BR123" s="144"/>
      <c r="BS123" s="144"/>
      <c r="BT123" s="144"/>
      <c r="BU123" s="144"/>
      <c r="BV123" s="144"/>
      <c r="BW123" s="144"/>
      <c r="BX123" s="144"/>
      <c r="BY123" s="144"/>
      <c r="BZ123" s="144"/>
      <c r="CA123" s="144"/>
      <c r="CB123" s="144"/>
      <c r="CC123" s="144"/>
      <c r="CD123" s="144"/>
      <c r="CE123" s="677" t="str">
        <f t="shared" si="38"/>
        <v/>
      </c>
      <c r="CF123" s="195"/>
      <c r="CG123" s="678" t="str">
        <f t="shared" si="39"/>
        <v/>
      </c>
      <c r="CH123" s="144"/>
      <c r="CI123" s="144"/>
      <c r="CJ123" s="144"/>
      <c r="CK123" s="144"/>
      <c r="CL123" s="144"/>
      <c r="CM123" s="144"/>
      <c r="CN123" s="144"/>
      <c r="CO123" s="144"/>
      <c r="CP123" s="144"/>
      <c r="CQ123" s="144"/>
      <c r="CR123" s="144"/>
      <c r="CS123" s="144"/>
      <c r="CT123" s="144"/>
      <c r="CU123" s="144"/>
      <c r="CV123" s="144"/>
      <c r="CW123" s="144"/>
      <c r="CX123" s="144"/>
      <c r="CY123" s="144"/>
      <c r="CZ123" s="144"/>
      <c r="DA123" s="144"/>
      <c r="DB123" s="144"/>
      <c r="DC123" s="144"/>
      <c r="DD123" s="144"/>
      <c r="DE123" s="677" t="str">
        <f t="shared" si="40"/>
        <v/>
      </c>
      <c r="DF123" s="195"/>
      <c r="DG123" s="678" t="str">
        <f t="shared" si="41"/>
        <v/>
      </c>
      <c r="DH123" s="144"/>
      <c r="DI123" s="144"/>
      <c r="DJ123" s="144"/>
      <c r="DK123" s="144"/>
      <c r="DL123" s="144"/>
      <c r="DM123" s="144"/>
      <c r="DN123" s="144"/>
      <c r="DO123" s="144"/>
      <c r="DP123" s="144"/>
      <c r="DQ123" s="144"/>
      <c r="DR123" s="144"/>
      <c r="DS123" s="144"/>
      <c r="DT123" s="144"/>
      <c r="DU123" s="144"/>
      <c r="DV123" s="144"/>
      <c r="DW123" s="144"/>
      <c r="DX123" s="144"/>
      <c r="DY123" s="144"/>
      <c r="DZ123" s="144"/>
      <c r="EA123" s="144"/>
      <c r="EB123" s="144"/>
      <c r="EC123" s="144"/>
      <c r="ED123" s="144"/>
      <c r="EE123" s="677" t="str">
        <f t="shared" si="42"/>
        <v/>
      </c>
      <c r="EF123" s="195"/>
      <c r="EG123" s="678" t="str">
        <f t="shared" si="43"/>
        <v/>
      </c>
      <c r="EH123" s="144"/>
      <c r="EI123" s="144"/>
      <c r="EJ123" s="144"/>
      <c r="EK123" s="144"/>
      <c r="EL123" s="144"/>
      <c r="EM123" s="144"/>
      <c r="EN123" s="144"/>
      <c r="EO123" s="144"/>
      <c r="EP123" s="144"/>
      <c r="EQ123" s="144"/>
      <c r="ER123" s="144"/>
      <c r="ES123" s="144"/>
      <c r="ET123" s="144"/>
      <c r="EU123" s="144"/>
      <c r="EV123" s="144"/>
      <c r="EW123" s="144"/>
      <c r="EX123" s="144"/>
      <c r="EY123" s="144"/>
      <c r="EZ123" s="144"/>
      <c r="FA123" s="144"/>
      <c r="FB123" s="144"/>
      <c r="FC123" s="144"/>
      <c r="FD123" s="144"/>
      <c r="FE123" s="677" t="str">
        <f t="shared" si="44"/>
        <v/>
      </c>
      <c r="FF123" s="195"/>
      <c r="FG123" s="678" t="str">
        <f t="shared" si="45"/>
        <v/>
      </c>
      <c r="FH123" s="144"/>
      <c r="FI123" s="144"/>
      <c r="FJ123" s="144"/>
      <c r="FK123" s="144"/>
      <c r="FL123" s="144"/>
      <c r="FM123" s="144"/>
      <c r="FN123" s="144"/>
      <c r="FO123" s="144"/>
      <c r="FP123" s="144"/>
      <c r="FQ123" s="144"/>
      <c r="FR123" s="144"/>
      <c r="FS123" s="144"/>
      <c r="FT123" s="144"/>
      <c r="FU123" s="144"/>
      <c r="FV123" s="144"/>
      <c r="FW123" s="144"/>
      <c r="FX123" s="144"/>
      <c r="FY123" s="144"/>
      <c r="FZ123" s="144"/>
      <c r="GA123" s="144"/>
      <c r="GB123" s="144"/>
      <c r="GC123" s="144"/>
      <c r="GD123" s="144"/>
      <c r="GE123" s="677" t="str">
        <f t="shared" si="46"/>
        <v/>
      </c>
      <c r="GF123" s="195"/>
      <c r="GG123" s="678" t="str">
        <f t="shared" si="47"/>
        <v/>
      </c>
      <c r="GH123" s="144"/>
      <c r="GI123" s="144"/>
      <c r="GJ123" s="144"/>
      <c r="GK123" s="144"/>
      <c r="GL123" s="144"/>
      <c r="GM123" s="144"/>
      <c r="GN123" s="144"/>
      <c r="GO123" s="144"/>
      <c r="GP123" s="144"/>
      <c r="GQ123" s="144"/>
      <c r="GR123" s="144"/>
      <c r="GS123" s="144"/>
      <c r="GT123" s="144"/>
      <c r="GU123" s="144"/>
      <c r="GV123" s="144"/>
      <c r="GW123" s="144"/>
      <c r="GX123" s="144"/>
      <c r="GY123" s="144"/>
      <c r="GZ123" s="144"/>
      <c r="HA123" s="144"/>
      <c r="HB123" s="144"/>
      <c r="HC123" s="144"/>
      <c r="HD123" s="144"/>
      <c r="HE123" s="677" t="str">
        <f t="shared" si="48"/>
        <v/>
      </c>
      <c r="HF123" s="195"/>
      <c r="HG123" s="678" t="str">
        <f t="shared" si="49"/>
        <v/>
      </c>
      <c r="HH123" s="144"/>
      <c r="HI123" s="144"/>
      <c r="HJ123" s="144"/>
      <c r="HK123" s="144"/>
      <c r="HL123" s="144"/>
      <c r="HM123" s="144"/>
      <c r="HN123" s="144"/>
      <c r="HO123" s="144"/>
      <c r="HP123" s="144"/>
      <c r="HQ123" s="144"/>
      <c r="HR123" s="144"/>
      <c r="HS123" s="144"/>
      <c r="HT123" s="144"/>
      <c r="HU123" s="144"/>
      <c r="HV123" s="144"/>
      <c r="HW123" s="144"/>
      <c r="HX123" s="144"/>
      <c r="HY123" s="144"/>
      <c r="HZ123" s="144"/>
      <c r="IA123" s="144"/>
      <c r="IB123" s="144"/>
      <c r="IC123" s="144"/>
      <c r="ID123" s="144"/>
      <c r="IE123" s="677" t="str">
        <f t="shared" si="50"/>
        <v/>
      </c>
      <c r="IF123" s="195"/>
      <c r="IG123" s="678" t="str">
        <f t="shared" si="51"/>
        <v/>
      </c>
      <c r="IH123" s="144"/>
      <c r="II123" s="144"/>
      <c r="IJ123" s="144"/>
      <c r="IK123" s="144"/>
      <c r="IL123" s="144"/>
      <c r="IM123" s="144"/>
      <c r="IN123" s="144"/>
      <c r="IO123" s="144"/>
      <c r="IP123" s="144"/>
      <c r="IQ123" s="144"/>
      <c r="IR123" s="144"/>
      <c r="IS123" s="144"/>
      <c r="IT123" s="144"/>
      <c r="IU123" s="144"/>
      <c r="IV123" s="144"/>
      <c r="IW123" s="144"/>
      <c r="IX123" s="144"/>
      <c r="IY123" s="144"/>
      <c r="IZ123" s="144"/>
      <c r="JA123" s="144"/>
      <c r="JB123" s="144"/>
      <c r="JC123" s="144"/>
      <c r="JD123" s="144"/>
      <c r="JE123" s="1001" t="str">
        <f t="shared" si="52"/>
        <v/>
      </c>
      <c r="JF123" s="195"/>
      <c r="JG123" s="678" t="str">
        <f t="shared" si="53"/>
        <v/>
      </c>
      <c r="JH123" s="144"/>
      <c r="JI123" s="144"/>
      <c r="JJ123" s="144"/>
      <c r="JK123" s="144"/>
      <c r="JL123" s="144"/>
      <c r="JM123" s="144"/>
      <c r="JN123" s="144"/>
      <c r="JO123" s="144"/>
      <c r="JP123" s="144"/>
      <c r="JQ123" s="144"/>
      <c r="JR123" s="144"/>
      <c r="JS123" s="144"/>
      <c r="JT123" s="144"/>
      <c r="JU123" s="144"/>
      <c r="JV123" s="144"/>
      <c r="JW123" s="144"/>
      <c r="JX123" s="144"/>
      <c r="JY123" s="144"/>
      <c r="JZ123" s="144"/>
      <c r="KA123" s="144"/>
      <c r="KB123" s="144"/>
      <c r="KC123" s="144"/>
      <c r="KD123" s="144"/>
      <c r="KE123" s="1001" t="str">
        <f t="shared" si="54"/>
        <v/>
      </c>
    </row>
    <row r="124" spans="2:291" ht="15" customHeight="1">
      <c r="B124" s="310">
        <v>104</v>
      </c>
      <c r="C124" s="303"/>
      <c r="D124" s="675"/>
      <c r="E124" s="144"/>
      <c r="F124" s="144"/>
      <c r="G124" s="678" t="str">
        <f t="shared" si="33"/>
        <v/>
      </c>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677" t="str">
        <f t="shared" si="34"/>
        <v/>
      </c>
      <c r="AF124" s="195"/>
      <c r="AG124" s="678" t="str">
        <f t="shared" si="35"/>
        <v/>
      </c>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677" t="str">
        <f t="shared" si="36"/>
        <v/>
      </c>
      <c r="BF124" s="195"/>
      <c r="BG124" s="678" t="str">
        <f t="shared" si="37"/>
        <v/>
      </c>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677" t="str">
        <f t="shared" si="38"/>
        <v/>
      </c>
      <c r="CF124" s="195"/>
      <c r="CG124" s="678" t="str">
        <f t="shared" si="39"/>
        <v/>
      </c>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677" t="str">
        <f t="shared" si="40"/>
        <v/>
      </c>
      <c r="DF124" s="195"/>
      <c r="DG124" s="678" t="str">
        <f t="shared" si="41"/>
        <v/>
      </c>
      <c r="DH124" s="144"/>
      <c r="DI124" s="144"/>
      <c r="DJ124" s="144"/>
      <c r="DK124" s="144"/>
      <c r="DL124" s="144"/>
      <c r="DM124" s="144"/>
      <c r="DN124" s="144"/>
      <c r="DO124" s="144"/>
      <c r="DP124" s="144"/>
      <c r="DQ124" s="144"/>
      <c r="DR124" s="144"/>
      <c r="DS124" s="144"/>
      <c r="DT124" s="144"/>
      <c r="DU124" s="144"/>
      <c r="DV124" s="144"/>
      <c r="DW124" s="144"/>
      <c r="DX124" s="144"/>
      <c r="DY124" s="144"/>
      <c r="DZ124" s="144"/>
      <c r="EA124" s="144"/>
      <c r="EB124" s="144"/>
      <c r="EC124" s="144"/>
      <c r="ED124" s="144"/>
      <c r="EE124" s="677" t="str">
        <f t="shared" si="42"/>
        <v/>
      </c>
      <c r="EF124" s="195"/>
      <c r="EG124" s="678" t="str">
        <f t="shared" si="43"/>
        <v/>
      </c>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677" t="str">
        <f t="shared" si="44"/>
        <v/>
      </c>
      <c r="FF124" s="195"/>
      <c r="FG124" s="678" t="str">
        <f t="shared" si="45"/>
        <v/>
      </c>
      <c r="FH124" s="144"/>
      <c r="FI124" s="144"/>
      <c r="FJ124" s="144"/>
      <c r="FK124" s="144"/>
      <c r="FL124" s="144"/>
      <c r="FM124" s="144"/>
      <c r="FN124" s="144"/>
      <c r="FO124" s="144"/>
      <c r="FP124" s="144"/>
      <c r="FQ124" s="144"/>
      <c r="FR124" s="144"/>
      <c r="FS124" s="144"/>
      <c r="FT124" s="144"/>
      <c r="FU124" s="144"/>
      <c r="FV124" s="144"/>
      <c r="FW124" s="144"/>
      <c r="FX124" s="144"/>
      <c r="FY124" s="144"/>
      <c r="FZ124" s="144"/>
      <c r="GA124" s="144"/>
      <c r="GB124" s="144"/>
      <c r="GC124" s="144"/>
      <c r="GD124" s="144"/>
      <c r="GE124" s="677" t="str">
        <f t="shared" si="46"/>
        <v/>
      </c>
      <c r="GF124" s="195"/>
      <c r="GG124" s="678" t="str">
        <f t="shared" si="47"/>
        <v/>
      </c>
      <c r="GH124" s="144"/>
      <c r="GI124" s="144"/>
      <c r="GJ124" s="144"/>
      <c r="GK124" s="144"/>
      <c r="GL124" s="144"/>
      <c r="GM124" s="144"/>
      <c r="GN124" s="144"/>
      <c r="GO124" s="144"/>
      <c r="GP124" s="144"/>
      <c r="GQ124" s="144"/>
      <c r="GR124" s="144"/>
      <c r="GS124" s="144"/>
      <c r="GT124" s="144"/>
      <c r="GU124" s="144"/>
      <c r="GV124" s="144"/>
      <c r="GW124" s="144"/>
      <c r="GX124" s="144"/>
      <c r="GY124" s="144"/>
      <c r="GZ124" s="144"/>
      <c r="HA124" s="144"/>
      <c r="HB124" s="144"/>
      <c r="HC124" s="144"/>
      <c r="HD124" s="144"/>
      <c r="HE124" s="677" t="str">
        <f t="shared" si="48"/>
        <v/>
      </c>
      <c r="HF124" s="195"/>
      <c r="HG124" s="678" t="str">
        <f t="shared" si="49"/>
        <v/>
      </c>
      <c r="HH124" s="144"/>
      <c r="HI124" s="144"/>
      <c r="HJ124" s="144"/>
      <c r="HK124" s="144"/>
      <c r="HL124" s="144"/>
      <c r="HM124" s="144"/>
      <c r="HN124" s="144"/>
      <c r="HO124" s="144"/>
      <c r="HP124" s="144"/>
      <c r="HQ124" s="144"/>
      <c r="HR124" s="144"/>
      <c r="HS124" s="144"/>
      <c r="HT124" s="144"/>
      <c r="HU124" s="144"/>
      <c r="HV124" s="144"/>
      <c r="HW124" s="144"/>
      <c r="HX124" s="144"/>
      <c r="HY124" s="144"/>
      <c r="HZ124" s="144"/>
      <c r="IA124" s="144"/>
      <c r="IB124" s="144"/>
      <c r="IC124" s="144"/>
      <c r="ID124" s="144"/>
      <c r="IE124" s="677" t="str">
        <f t="shared" si="50"/>
        <v/>
      </c>
      <c r="IF124" s="195"/>
      <c r="IG124" s="678" t="str">
        <f t="shared" si="51"/>
        <v/>
      </c>
      <c r="IH124" s="144"/>
      <c r="II124" s="144"/>
      <c r="IJ124" s="144"/>
      <c r="IK124" s="144"/>
      <c r="IL124" s="144"/>
      <c r="IM124" s="144"/>
      <c r="IN124" s="144"/>
      <c r="IO124" s="144"/>
      <c r="IP124" s="144"/>
      <c r="IQ124" s="144"/>
      <c r="IR124" s="144"/>
      <c r="IS124" s="144"/>
      <c r="IT124" s="144"/>
      <c r="IU124" s="144"/>
      <c r="IV124" s="144"/>
      <c r="IW124" s="144"/>
      <c r="IX124" s="144"/>
      <c r="IY124" s="144"/>
      <c r="IZ124" s="144"/>
      <c r="JA124" s="144"/>
      <c r="JB124" s="144"/>
      <c r="JC124" s="144"/>
      <c r="JD124" s="144"/>
      <c r="JE124" s="1001" t="str">
        <f t="shared" si="52"/>
        <v/>
      </c>
      <c r="JF124" s="195"/>
      <c r="JG124" s="678" t="str">
        <f t="shared" si="53"/>
        <v/>
      </c>
      <c r="JH124" s="144"/>
      <c r="JI124" s="144"/>
      <c r="JJ124" s="144"/>
      <c r="JK124" s="144"/>
      <c r="JL124" s="144"/>
      <c r="JM124" s="144"/>
      <c r="JN124" s="144"/>
      <c r="JO124" s="144"/>
      <c r="JP124" s="144"/>
      <c r="JQ124" s="144"/>
      <c r="JR124" s="144"/>
      <c r="JS124" s="144"/>
      <c r="JT124" s="144"/>
      <c r="JU124" s="144"/>
      <c r="JV124" s="144"/>
      <c r="JW124" s="144"/>
      <c r="JX124" s="144"/>
      <c r="JY124" s="144"/>
      <c r="JZ124" s="144"/>
      <c r="KA124" s="144"/>
      <c r="KB124" s="144"/>
      <c r="KC124" s="144"/>
      <c r="KD124" s="144"/>
      <c r="KE124" s="1001" t="str">
        <f t="shared" si="54"/>
        <v/>
      </c>
    </row>
    <row r="125" spans="2:291" ht="15" customHeight="1">
      <c r="B125" s="310">
        <v>105</v>
      </c>
      <c r="C125" s="303"/>
      <c r="D125" s="675"/>
      <c r="E125" s="144"/>
      <c r="F125" s="144"/>
      <c r="G125" s="678" t="str">
        <f t="shared" si="33"/>
        <v/>
      </c>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677" t="str">
        <f t="shared" si="34"/>
        <v/>
      </c>
      <c r="AF125" s="195"/>
      <c r="AG125" s="678" t="str">
        <f t="shared" si="35"/>
        <v/>
      </c>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677" t="str">
        <f t="shared" si="36"/>
        <v/>
      </c>
      <c r="BF125" s="195"/>
      <c r="BG125" s="678" t="str">
        <f t="shared" si="37"/>
        <v/>
      </c>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677" t="str">
        <f t="shared" si="38"/>
        <v/>
      </c>
      <c r="CF125" s="195"/>
      <c r="CG125" s="678" t="str">
        <f t="shared" si="39"/>
        <v/>
      </c>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677" t="str">
        <f t="shared" si="40"/>
        <v/>
      </c>
      <c r="DF125" s="195"/>
      <c r="DG125" s="678" t="str">
        <f t="shared" si="41"/>
        <v/>
      </c>
      <c r="DH125" s="144"/>
      <c r="DI125" s="144"/>
      <c r="DJ125" s="144"/>
      <c r="DK125" s="144"/>
      <c r="DL125" s="144"/>
      <c r="DM125" s="144"/>
      <c r="DN125" s="144"/>
      <c r="DO125" s="144"/>
      <c r="DP125" s="144"/>
      <c r="DQ125" s="144"/>
      <c r="DR125" s="144"/>
      <c r="DS125" s="144"/>
      <c r="DT125" s="144"/>
      <c r="DU125" s="144"/>
      <c r="DV125" s="144"/>
      <c r="DW125" s="144"/>
      <c r="DX125" s="144"/>
      <c r="DY125" s="144"/>
      <c r="DZ125" s="144"/>
      <c r="EA125" s="144"/>
      <c r="EB125" s="144"/>
      <c r="EC125" s="144"/>
      <c r="ED125" s="144"/>
      <c r="EE125" s="677" t="str">
        <f t="shared" si="42"/>
        <v/>
      </c>
      <c r="EF125" s="195"/>
      <c r="EG125" s="678" t="str">
        <f t="shared" si="43"/>
        <v/>
      </c>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677" t="str">
        <f t="shared" si="44"/>
        <v/>
      </c>
      <c r="FF125" s="195"/>
      <c r="FG125" s="678" t="str">
        <f t="shared" si="45"/>
        <v/>
      </c>
      <c r="FH125" s="144"/>
      <c r="FI125" s="144"/>
      <c r="FJ125" s="144"/>
      <c r="FK125" s="144"/>
      <c r="FL125" s="144"/>
      <c r="FM125" s="144"/>
      <c r="FN125" s="144"/>
      <c r="FO125" s="144"/>
      <c r="FP125" s="144"/>
      <c r="FQ125" s="144"/>
      <c r="FR125" s="144"/>
      <c r="FS125" s="144"/>
      <c r="FT125" s="144"/>
      <c r="FU125" s="144"/>
      <c r="FV125" s="144"/>
      <c r="FW125" s="144"/>
      <c r="FX125" s="144"/>
      <c r="FY125" s="144"/>
      <c r="FZ125" s="144"/>
      <c r="GA125" s="144"/>
      <c r="GB125" s="144"/>
      <c r="GC125" s="144"/>
      <c r="GD125" s="144"/>
      <c r="GE125" s="677" t="str">
        <f t="shared" si="46"/>
        <v/>
      </c>
      <c r="GF125" s="195"/>
      <c r="GG125" s="678" t="str">
        <f t="shared" si="47"/>
        <v/>
      </c>
      <c r="GH125" s="144"/>
      <c r="GI125" s="144"/>
      <c r="GJ125" s="144"/>
      <c r="GK125" s="144"/>
      <c r="GL125" s="144"/>
      <c r="GM125" s="144"/>
      <c r="GN125" s="144"/>
      <c r="GO125" s="144"/>
      <c r="GP125" s="144"/>
      <c r="GQ125" s="144"/>
      <c r="GR125" s="144"/>
      <c r="GS125" s="144"/>
      <c r="GT125" s="144"/>
      <c r="GU125" s="144"/>
      <c r="GV125" s="144"/>
      <c r="GW125" s="144"/>
      <c r="GX125" s="144"/>
      <c r="GY125" s="144"/>
      <c r="GZ125" s="144"/>
      <c r="HA125" s="144"/>
      <c r="HB125" s="144"/>
      <c r="HC125" s="144"/>
      <c r="HD125" s="144"/>
      <c r="HE125" s="677" t="str">
        <f t="shared" si="48"/>
        <v/>
      </c>
      <c r="HF125" s="195"/>
      <c r="HG125" s="678" t="str">
        <f t="shared" si="49"/>
        <v/>
      </c>
      <c r="HH125" s="144"/>
      <c r="HI125" s="144"/>
      <c r="HJ125" s="144"/>
      <c r="HK125" s="144"/>
      <c r="HL125" s="144"/>
      <c r="HM125" s="144"/>
      <c r="HN125" s="144"/>
      <c r="HO125" s="144"/>
      <c r="HP125" s="144"/>
      <c r="HQ125" s="144"/>
      <c r="HR125" s="144"/>
      <c r="HS125" s="144"/>
      <c r="HT125" s="144"/>
      <c r="HU125" s="144"/>
      <c r="HV125" s="144"/>
      <c r="HW125" s="144"/>
      <c r="HX125" s="144"/>
      <c r="HY125" s="144"/>
      <c r="HZ125" s="144"/>
      <c r="IA125" s="144"/>
      <c r="IB125" s="144"/>
      <c r="IC125" s="144"/>
      <c r="ID125" s="144"/>
      <c r="IE125" s="677" t="str">
        <f t="shared" si="50"/>
        <v/>
      </c>
      <c r="IF125" s="195"/>
      <c r="IG125" s="678" t="str">
        <f t="shared" si="51"/>
        <v/>
      </c>
      <c r="IH125" s="144"/>
      <c r="II125" s="144"/>
      <c r="IJ125" s="144"/>
      <c r="IK125" s="144"/>
      <c r="IL125" s="144"/>
      <c r="IM125" s="144"/>
      <c r="IN125" s="144"/>
      <c r="IO125" s="144"/>
      <c r="IP125" s="144"/>
      <c r="IQ125" s="144"/>
      <c r="IR125" s="144"/>
      <c r="IS125" s="144"/>
      <c r="IT125" s="144"/>
      <c r="IU125" s="144"/>
      <c r="IV125" s="144"/>
      <c r="IW125" s="144"/>
      <c r="IX125" s="144"/>
      <c r="IY125" s="144"/>
      <c r="IZ125" s="144"/>
      <c r="JA125" s="144"/>
      <c r="JB125" s="144"/>
      <c r="JC125" s="144"/>
      <c r="JD125" s="144"/>
      <c r="JE125" s="1001" t="str">
        <f t="shared" si="52"/>
        <v/>
      </c>
      <c r="JF125" s="195"/>
      <c r="JG125" s="678" t="str">
        <f t="shared" si="53"/>
        <v/>
      </c>
      <c r="JH125" s="144"/>
      <c r="JI125" s="144"/>
      <c r="JJ125" s="144"/>
      <c r="JK125" s="144"/>
      <c r="JL125" s="144"/>
      <c r="JM125" s="144"/>
      <c r="JN125" s="144"/>
      <c r="JO125" s="144"/>
      <c r="JP125" s="144"/>
      <c r="JQ125" s="144"/>
      <c r="JR125" s="144"/>
      <c r="JS125" s="144"/>
      <c r="JT125" s="144"/>
      <c r="JU125" s="144"/>
      <c r="JV125" s="144"/>
      <c r="JW125" s="144"/>
      <c r="JX125" s="144"/>
      <c r="JY125" s="144"/>
      <c r="JZ125" s="144"/>
      <c r="KA125" s="144"/>
      <c r="KB125" s="144"/>
      <c r="KC125" s="144"/>
      <c r="KD125" s="144"/>
      <c r="KE125" s="1001" t="str">
        <f t="shared" si="54"/>
        <v/>
      </c>
    </row>
    <row r="126" spans="2:291" ht="15" customHeight="1">
      <c r="B126" s="310">
        <v>106</v>
      </c>
      <c r="C126" s="303"/>
      <c r="D126" s="675"/>
      <c r="E126" s="144"/>
      <c r="F126" s="144"/>
      <c r="G126" s="678" t="str">
        <f t="shared" si="33"/>
        <v/>
      </c>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677" t="str">
        <f t="shared" si="34"/>
        <v/>
      </c>
      <c r="AF126" s="195"/>
      <c r="AG126" s="678" t="str">
        <f t="shared" si="35"/>
        <v/>
      </c>
      <c r="AH126" s="144"/>
      <c r="AI126" s="144"/>
      <c r="AJ126" s="144"/>
      <c r="AK126" s="144"/>
      <c r="AL126" s="144"/>
      <c r="AM126" s="144"/>
      <c r="AN126" s="144"/>
      <c r="AO126" s="144"/>
      <c r="AP126" s="144"/>
      <c r="AQ126" s="144"/>
      <c r="AR126" s="144"/>
      <c r="AS126" s="144"/>
      <c r="AT126" s="144"/>
      <c r="AU126" s="144"/>
      <c r="AV126" s="144"/>
      <c r="AW126" s="144"/>
      <c r="AX126" s="144"/>
      <c r="AY126" s="144"/>
      <c r="AZ126" s="144"/>
      <c r="BA126" s="144"/>
      <c r="BB126" s="144"/>
      <c r="BC126" s="144"/>
      <c r="BD126" s="144"/>
      <c r="BE126" s="677" t="str">
        <f t="shared" si="36"/>
        <v/>
      </c>
      <c r="BF126" s="195"/>
      <c r="BG126" s="678" t="str">
        <f t="shared" si="37"/>
        <v/>
      </c>
      <c r="BH126" s="144"/>
      <c r="BI126" s="144"/>
      <c r="BJ126" s="144"/>
      <c r="BK126" s="144"/>
      <c r="BL126" s="144"/>
      <c r="BM126" s="144"/>
      <c r="BN126" s="144"/>
      <c r="BO126" s="144"/>
      <c r="BP126" s="144"/>
      <c r="BQ126" s="144"/>
      <c r="BR126" s="144"/>
      <c r="BS126" s="144"/>
      <c r="BT126" s="144"/>
      <c r="BU126" s="144"/>
      <c r="BV126" s="144"/>
      <c r="BW126" s="144"/>
      <c r="BX126" s="144"/>
      <c r="BY126" s="144"/>
      <c r="BZ126" s="144"/>
      <c r="CA126" s="144"/>
      <c r="CB126" s="144"/>
      <c r="CC126" s="144"/>
      <c r="CD126" s="144"/>
      <c r="CE126" s="677" t="str">
        <f t="shared" si="38"/>
        <v/>
      </c>
      <c r="CF126" s="195"/>
      <c r="CG126" s="678" t="str">
        <f t="shared" si="39"/>
        <v/>
      </c>
      <c r="CH126" s="144"/>
      <c r="CI126" s="144"/>
      <c r="CJ126" s="144"/>
      <c r="CK126" s="144"/>
      <c r="CL126" s="144"/>
      <c r="CM126" s="144"/>
      <c r="CN126" s="144"/>
      <c r="CO126" s="144"/>
      <c r="CP126" s="144"/>
      <c r="CQ126" s="144"/>
      <c r="CR126" s="144"/>
      <c r="CS126" s="144"/>
      <c r="CT126" s="144"/>
      <c r="CU126" s="144"/>
      <c r="CV126" s="144"/>
      <c r="CW126" s="144"/>
      <c r="CX126" s="144"/>
      <c r="CY126" s="144"/>
      <c r="CZ126" s="144"/>
      <c r="DA126" s="144"/>
      <c r="DB126" s="144"/>
      <c r="DC126" s="144"/>
      <c r="DD126" s="144"/>
      <c r="DE126" s="677" t="str">
        <f t="shared" si="40"/>
        <v/>
      </c>
      <c r="DF126" s="195"/>
      <c r="DG126" s="678" t="str">
        <f t="shared" si="41"/>
        <v/>
      </c>
      <c r="DH126" s="144"/>
      <c r="DI126" s="144"/>
      <c r="DJ126" s="144"/>
      <c r="DK126" s="144"/>
      <c r="DL126" s="144"/>
      <c r="DM126" s="144"/>
      <c r="DN126" s="144"/>
      <c r="DO126" s="144"/>
      <c r="DP126" s="144"/>
      <c r="DQ126" s="144"/>
      <c r="DR126" s="144"/>
      <c r="DS126" s="144"/>
      <c r="DT126" s="144"/>
      <c r="DU126" s="144"/>
      <c r="DV126" s="144"/>
      <c r="DW126" s="144"/>
      <c r="DX126" s="144"/>
      <c r="DY126" s="144"/>
      <c r="DZ126" s="144"/>
      <c r="EA126" s="144"/>
      <c r="EB126" s="144"/>
      <c r="EC126" s="144"/>
      <c r="ED126" s="144"/>
      <c r="EE126" s="677" t="str">
        <f t="shared" si="42"/>
        <v/>
      </c>
      <c r="EF126" s="195"/>
      <c r="EG126" s="678" t="str">
        <f t="shared" si="43"/>
        <v/>
      </c>
      <c r="EH126" s="144"/>
      <c r="EI126" s="144"/>
      <c r="EJ126" s="144"/>
      <c r="EK126" s="144"/>
      <c r="EL126" s="144"/>
      <c r="EM126" s="144"/>
      <c r="EN126" s="144"/>
      <c r="EO126" s="144"/>
      <c r="EP126" s="144"/>
      <c r="EQ126" s="144"/>
      <c r="ER126" s="144"/>
      <c r="ES126" s="144"/>
      <c r="ET126" s="144"/>
      <c r="EU126" s="144"/>
      <c r="EV126" s="144"/>
      <c r="EW126" s="144"/>
      <c r="EX126" s="144"/>
      <c r="EY126" s="144"/>
      <c r="EZ126" s="144"/>
      <c r="FA126" s="144"/>
      <c r="FB126" s="144"/>
      <c r="FC126" s="144"/>
      <c r="FD126" s="144"/>
      <c r="FE126" s="677" t="str">
        <f t="shared" si="44"/>
        <v/>
      </c>
      <c r="FF126" s="195"/>
      <c r="FG126" s="678" t="str">
        <f t="shared" si="45"/>
        <v/>
      </c>
      <c r="FH126" s="144"/>
      <c r="FI126" s="144"/>
      <c r="FJ126" s="144"/>
      <c r="FK126" s="144"/>
      <c r="FL126" s="144"/>
      <c r="FM126" s="144"/>
      <c r="FN126" s="144"/>
      <c r="FO126" s="144"/>
      <c r="FP126" s="144"/>
      <c r="FQ126" s="144"/>
      <c r="FR126" s="144"/>
      <c r="FS126" s="144"/>
      <c r="FT126" s="144"/>
      <c r="FU126" s="144"/>
      <c r="FV126" s="144"/>
      <c r="FW126" s="144"/>
      <c r="FX126" s="144"/>
      <c r="FY126" s="144"/>
      <c r="FZ126" s="144"/>
      <c r="GA126" s="144"/>
      <c r="GB126" s="144"/>
      <c r="GC126" s="144"/>
      <c r="GD126" s="144"/>
      <c r="GE126" s="677" t="str">
        <f t="shared" si="46"/>
        <v/>
      </c>
      <c r="GF126" s="195"/>
      <c r="GG126" s="678" t="str">
        <f t="shared" si="47"/>
        <v/>
      </c>
      <c r="GH126" s="144"/>
      <c r="GI126" s="144"/>
      <c r="GJ126" s="144"/>
      <c r="GK126" s="144"/>
      <c r="GL126" s="144"/>
      <c r="GM126" s="144"/>
      <c r="GN126" s="144"/>
      <c r="GO126" s="144"/>
      <c r="GP126" s="144"/>
      <c r="GQ126" s="144"/>
      <c r="GR126" s="144"/>
      <c r="GS126" s="144"/>
      <c r="GT126" s="144"/>
      <c r="GU126" s="144"/>
      <c r="GV126" s="144"/>
      <c r="GW126" s="144"/>
      <c r="GX126" s="144"/>
      <c r="GY126" s="144"/>
      <c r="GZ126" s="144"/>
      <c r="HA126" s="144"/>
      <c r="HB126" s="144"/>
      <c r="HC126" s="144"/>
      <c r="HD126" s="144"/>
      <c r="HE126" s="677" t="str">
        <f t="shared" si="48"/>
        <v/>
      </c>
      <c r="HF126" s="195"/>
      <c r="HG126" s="678" t="str">
        <f t="shared" si="49"/>
        <v/>
      </c>
      <c r="HH126" s="144"/>
      <c r="HI126" s="144"/>
      <c r="HJ126" s="144"/>
      <c r="HK126" s="144"/>
      <c r="HL126" s="144"/>
      <c r="HM126" s="144"/>
      <c r="HN126" s="144"/>
      <c r="HO126" s="144"/>
      <c r="HP126" s="144"/>
      <c r="HQ126" s="144"/>
      <c r="HR126" s="144"/>
      <c r="HS126" s="144"/>
      <c r="HT126" s="144"/>
      <c r="HU126" s="144"/>
      <c r="HV126" s="144"/>
      <c r="HW126" s="144"/>
      <c r="HX126" s="144"/>
      <c r="HY126" s="144"/>
      <c r="HZ126" s="144"/>
      <c r="IA126" s="144"/>
      <c r="IB126" s="144"/>
      <c r="IC126" s="144"/>
      <c r="ID126" s="144"/>
      <c r="IE126" s="677" t="str">
        <f t="shared" si="50"/>
        <v/>
      </c>
      <c r="IF126" s="195"/>
      <c r="IG126" s="678" t="str">
        <f t="shared" si="51"/>
        <v/>
      </c>
      <c r="IH126" s="144"/>
      <c r="II126" s="144"/>
      <c r="IJ126" s="144"/>
      <c r="IK126" s="144"/>
      <c r="IL126" s="144"/>
      <c r="IM126" s="144"/>
      <c r="IN126" s="144"/>
      <c r="IO126" s="144"/>
      <c r="IP126" s="144"/>
      <c r="IQ126" s="144"/>
      <c r="IR126" s="144"/>
      <c r="IS126" s="144"/>
      <c r="IT126" s="144"/>
      <c r="IU126" s="144"/>
      <c r="IV126" s="144"/>
      <c r="IW126" s="144"/>
      <c r="IX126" s="144"/>
      <c r="IY126" s="144"/>
      <c r="IZ126" s="144"/>
      <c r="JA126" s="144"/>
      <c r="JB126" s="144"/>
      <c r="JC126" s="144"/>
      <c r="JD126" s="144"/>
      <c r="JE126" s="1001" t="str">
        <f t="shared" si="52"/>
        <v/>
      </c>
      <c r="JF126" s="195"/>
      <c r="JG126" s="678" t="str">
        <f t="shared" si="53"/>
        <v/>
      </c>
      <c r="JH126" s="144"/>
      <c r="JI126" s="144"/>
      <c r="JJ126" s="144"/>
      <c r="JK126" s="144"/>
      <c r="JL126" s="144"/>
      <c r="JM126" s="144"/>
      <c r="JN126" s="144"/>
      <c r="JO126" s="144"/>
      <c r="JP126" s="144"/>
      <c r="JQ126" s="144"/>
      <c r="JR126" s="144"/>
      <c r="JS126" s="144"/>
      <c r="JT126" s="144"/>
      <c r="JU126" s="144"/>
      <c r="JV126" s="144"/>
      <c r="JW126" s="144"/>
      <c r="JX126" s="144"/>
      <c r="JY126" s="144"/>
      <c r="JZ126" s="144"/>
      <c r="KA126" s="144"/>
      <c r="KB126" s="144"/>
      <c r="KC126" s="144"/>
      <c r="KD126" s="144"/>
      <c r="KE126" s="1001" t="str">
        <f t="shared" si="54"/>
        <v/>
      </c>
    </row>
    <row r="127" spans="2:291" ht="15" customHeight="1">
      <c r="B127" s="310">
        <v>107</v>
      </c>
      <c r="C127" s="303"/>
      <c r="D127" s="675"/>
      <c r="E127" s="144"/>
      <c r="F127" s="144"/>
      <c r="G127" s="678" t="str">
        <f t="shared" si="33"/>
        <v/>
      </c>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677" t="str">
        <f t="shared" si="34"/>
        <v/>
      </c>
      <c r="AF127" s="195"/>
      <c r="AG127" s="678" t="str">
        <f t="shared" si="35"/>
        <v/>
      </c>
      <c r="AH127" s="144"/>
      <c r="AI127" s="144"/>
      <c r="AJ127" s="144"/>
      <c r="AK127" s="144"/>
      <c r="AL127" s="144"/>
      <c r="AM127" s="144"/>
      <c r="AN127" s="144"/>
      <c r="AO127" s="144"/>
      <c r="AP127" s="144"/>
      <c r="AQ127" s="144"/>
      <c r="AR127" s="144"/>
      <c r="AS127" s="144"/>
      <c r="AT127" s="144"/>
      <c r="AU127" s="144"/>
      <c r="AV127" s="144"/>
      <c r="AW127" s="144"/>
      <c r="AX127" s="144"/>
      <c r="AY127" s="144"/>
      <c r="AZ127" s="144"/>
      <c r="BA127" s="144"/>
      <c r="BB127" s="144"/>
      <c r="BC127" s="144"/>
      <c r="BD127" s="144"/>
      <c r="BE127" s="677" t="str">
        <f t="shared" si="36"/>
        <v/>
      </c>
      <c r="BF127" s="195"/>
      <c r="BG127" s="678" t="str">
        <f t="shared" si="37"/>
        <v/>
      </c>
      <c r="BH127" s="144"/>
      <c r="BI127" s="144"/>
      <c r="BJ127" s="144"/>
      <c r="BK127" s="144"/>
      <c r="BL127" s="144"/>
      <c r="BM127" s="144"/>
      <c r="BN127" s="144"/>
      <c r="BO127" s="144"/>
      <c r="BP127" s="144"/>
      <c r="BQ127" s="144"/>
      <c r="BR127" s="144"/>
      <c r="BS127" s="144"/>
      <c r="BT127" s="144"/>
      <c r="BU127" s="144"/>
      <c r="BV127" s="144"/>
      <c r="BW127" s="144"/>
      <c r="BX127" s="144"/>
      <c r="BY127" s="144"/>
      <c r="BZ127" s="144"/>
      <c r="CA127" s="144"/>
      <c r="CB127" s="144"/>
      <c r="CC127" s="144"/>
      <c r="CD127" s="144"/>
      <c r="CE127" s="677" t="str">
        <f t="shared" si="38"/>
        <v/>
      </c>
      <c r="CF127" s="195"/>
      <c r="CG127" s="678" t="str">
        <f t="shared" si="39"/>
        <v/>
      </c>
      <c r="CH127" s="144"/>
      <c r="CI127" s="144"/>
      <c r="CJ127" s="144"/>
      <c r="CK127" s="144"/>
      <c r="CL127" s="144"/>
      <c r="CM127" s="144"/>
      <c r="CN127" s="144"/>
      <c r="CO127" s="144"/>
      <c r="CP127" s="144"/>
      <c r="CQ127" s="144"/>
      <c r="CR127" s="144"/>
      <c r="CS127" s="144"/>
      <c r="CT127" s="144"/>
      <c r="CU127" s="144"/>
      <c r="CV127" s="144"/>
      <c r="CW127" s="144"/>
      <c r="CX127" s="144"/>
      <c r="CY127" s="144"/>
      <c r="CZ127" s="144"/>
      <c r="DA127" s="144"/>
      <c r="DB127" s="144"/>
      <c r="DC127" s="144"/>
      <c r="DD127" s="144"/>
      <c r="DE127" s="677" t="str">
        <f t="shared" si="40"/>
        <v/>
      </c>
      <c r="DF127" s="195"/>
      <c r="DG127" s="678" t="str">
        <f t="shared" si="41"/>
        <v/>
      </c>
      <c r="DH127" s="144"/>
      <c r="DI127" s="144"/>
      <c r="DJ127" s="144"/>
      <c r="DK127" s="144"/>
      <c r="DL127" s="144"/>
      <c r="DM127" s="144"/>
      <c r="DN127" s="144"/>
      <c r="DO127" s="144"/>
      <c r="DP127" s="144"/>
      <c r="DQ127" s="144"/>
      <c r="DR127" s="144"/>
      <c r="DS127" s="144"/>
      <c r="DT127" s="144"/>
      <c r="DU127" s="144"/>
      <c r="DV127" s="144"/>
      <c r="DW127" s="144"/>
      <c r="DX127" s="144"/>
      <c r="DY127" s="144"/>
      <c r="DZ127" s="144"/>
      <c r="EA127" s="144"/>
      <c r="EB127" s="144"/>
      <c r="EC127" s="144"/>
      <c r="ED127" s="144"/>
      <c r="EE127" s="677" t="str">
        <f t="shared" si="42"/>
        <v/>
      </c>
      <c r="EF127" s="195"/>
      <c r="EG127" s="678" t="str">
        <f t="shared" si="43"/>
        <v/>
      </c>
      <c r="EH127" s="144"/>
      <c r="EI127" s="144"/>
      <c r="EJ127" s="144"/>
      <c r="EK127" s="144"/>
      <c r="EL127" s="144"/>
      <c r="EM127" s="144"/>
      <c r="EN127" s="144"/>
      <c r="EO127" s="144"/>
      <c r="EP127" s="144"/>
      <c r="EQ127" s="144"/>
      <c r="ER127" s="144"/>
      <c r="ES127" s="144"/>
      <c r="ET127" s="144"/>
      <c r="EU127" s="144"/>
      <c r="EV127" s="144"/>
      <c r="EW127" s="144"/>
      <c r="EX127" s="144"/>
      <c r="EY127" s="144"/>
      <c r="EZ127" s="144"/>
      <c r="FA127" s="144"/>
      <c r="FB127" s="144"/>
      <c r="FC127" s="144"/>
      <c r="FD127" s="144"/>
      <c r="FE127" s="677" t="str">
        <f t="shared" si="44"/>
        <v/>
      </c>
      <c r="FF127" s="195"/>
      <c r="FG127" s="678" t="str">
        <f t="shared" si="45"/>
        <v/>
      </c>
      <c r="FH127" s="144"/>
      <c r="FI127" s="144"/>
      <c r="FJ127" s="144"/>
      <c r="FK127" s="144"/>
      <c r="FL127" s="144"/>
      <c r="FM127" s="144"/>
      <c r="FN127" s="144"/>
      <c r="FO127" s="144"/>
      <c r="FP127" s="144"/>
      <c r="FQ127" s="144"/>
      <c r="FR127" s="144"/>
      <c r="FS127" s="144"/>
      <c r="FT127" s="144"/>
      <c r="FU127" s="144"/>
      <c r="FV127" s="144"/>
      <c r="FW127" s="144"/>
      <c r="FX127" s="144"/>
      <c r="FY127" s="144"/>
      <c r="FZ127" s="144"/>
      <c r="GA127" s="144"/>
      <c r="GB127" s="144"/>
      <c r="GC127" s="144"/>
      <c r="GD127" s="144"/>
      <c r="GE127" s="677" t="str">
        <f t="shared" si="46"/>
        <v/>
      </c>
      <c r="GF127" s="195"/>
      <c r="GG127" s="678" t="str">
        <f t="shared" si="47"/>
        <v/>
      </c>
      <c r="GH127" s="144"/>
      <c r="GI127" s="144"/>
      <c r="GJ127" s="144"/>
      <c r="GK127" s="144"/>
      <c r="GL127" s="144"/>
      <c r="GM127" s="144"/>
      <c r="GN127" s="144"/>
      <c r="GO127" s="144"/>
      <c r="GP127" s="144"/>
      <c r="GQ127" s="144"/>
      <c r="GR127" s="144"/>
      <c r="GS127" s="144"/>
      <c r="GT127" s="144"/>
      <c r="GU127" s="144"/>
      <c r="GV127" s="144"/>
      <c r="GW127" s="144"/>
      <c r="GX127" s="144"/>
      <c r="GY127" s="144"/>
      <c r="GZ127" s="144"/>
      <c r="HA127" s="144"/>
      <c r="HB127" s="144"/>
      <c r="HC127" s="144"/>
      <c r="HD127" s="144"/>
      <c r="HE127" s="677" t="str">
        <f t="shared" si="48"/>
        <v/>
      </c>
      <c r="HF127" s="195"/>
      <c r="HG127" s="678" t="str">
        <f t="shared" si="49"/>
        <v/>
      </c>
      <c r="HH127" s="144"/>
      <c r="HI127" s="144"/>
      <c r="HJ127" s="144"/>
      <c r="HK127" s="144"/>
      <c r="HL127" s="144"/>
      <c r="HM127" s="144"/>
      <c r="HN127" s="144"/>
      <c r="HO127" s="144"/>
      <c r="HP127" s="144"/>
      <c r="HQ127" s="144"/>
      <c r="HR127" s="144"/>
      <c r="HS127" s="144"/>
      <c r="HT127" s="144"/>
      <c r="HU127" s="144"/>
      <c r="HV127" s="144"/>
      <c r="HW127" s="144"/>
      <c r="HX127" s="144"/>
      <c r="HY127" s="144"/>
      <c r="HZ127" s="144"/>
      <c r="IA127" s="144"/>
      <c r="IB127" s="144"/>
      <c r="IC127" s="144"/>
      <c r="ID127" s="144"/>
      <c r="IE127" s="677" t="str">
        <f t="shared" si="50"/>
        <v/>
      </c>
      <c r="IF127" s="195"/>
      <c r="IG127" s="678" t="str">
        <f t="shared" si="51"/>
        <v/>
      </c>
      <c r="IH127" s="144"/>
      <c r="II127" s="144"/>
      <c r="IJ127" s="144"/>
      <c r="IK127" s="144"/>
      <c r="IL127" s="144"/>
      <c r="IM127" s="144"/>
      <c r="IN127" s="144"/>
      <c r="IO127" s="144"/>
      <c r="IP127" s="144"/>
      <c r="IQ127" s="144"/>
      <c r="IR127" s="144"/>
      <c r="IS127" s="144"/>
      <c r="IT127" s="144"/>
      <c r="IU127" s="144"/>
      <c r="IV127" s="144"/>
      <c r="IW127" s="144"/>
      <c r="IX127" s="144"/>
      <c r="IY127" s="144"/>
      <c r="IZ127" s="144"/>
      <c r="JA127" s="144"/>
      <c r="JB127" s="144"/>
      <c r="JC127" s="144"/>
      <c r="JD127" s="144"/>
      <c r="JE127" s="1001" t="str">
        <f t="shared" si="52"/>
        <v/>
      </c>
      <c r="JF127" s="195"/>
      <c r="JG127" s="678" t="str">
        <f t="shared" si="53"/>
        <v/>
      </c>
      <c r="JH127" s="144"/>
      <c r="JI127" s="144"/>
      <c r="JJ127" s="144"/>
      <c r="JK127" s="144"/>
      <c r="JL127" s="144"/>
      <c r="JM127" s="144"/>
      <c r="JN127" s="144"/>
      <c r="JO127" s="144"/>
      <c r="JP127" s="144"/>
      <c r="JQ127" s="144"/>
      <c r="JR127" s="144"/>
      <c r="JS127" s="144"/>
      <c r="JT127" s="144"/>
      <c r="JU127" s="144"/>
      <c r="JV127" s="144"/>
      <c r="JW127" s="144"/>
      <c r="JX127" s="144"/>
      <c r="JY127" s="144"/>
      <c r="JZ127" s="144"/>
      <c r="KA127" s="144"/>
      <c r="KB127" s="144"/>
      <c r="KC127" s="144"/>
      <c r="KD127" s="144"/>
      <c r="KE127" s="1001" t="str">
        <f t="shared" si="54"/>
        <v/>
      </c>
    </row>
    <row r="128" spans="2:291" ht="15" customHeight="1">
      <c r="B128" s="310">
        <v>108</v>
      </c>
      <c r="C128" s="303"/>
      <c r="D128" s="675"/>
      <c r="E128" s="144"/>
      <c r="F128" s="144"/>
      <c r="G128" s="678" t="str">
        <f t="shared" si="33"/>
        <v/>
      </c>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677" t="str">
        <f t="shared" si="34"/>
        <v/>
      </c>
      <c r="AF128" s="195"/>
      <c r="AG128" s="678" t="str">
        <f t="shared" si="35"/>
        <v/>
      </c>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677" t="str">
        <f t="shared" si="36"/>
        <v/>
      </c>
      <c r="BF128" s="195"/>
      <c r="BG128" s="678" t="str">
        <f t="shared" si="37"/>
        <v/>
      </c>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677" t="str">
        <f t="shared" si="38"/>
        <v/>
      </c>
      <c r="CF128" s="195"/>
      <c r="CG128" s="678" t="str">
        <f t="shared" si="39"/>
        <v/>
      </c>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677" t="str">
        <f t="shared" si="40"/>
        <v/>
      </c>
      <c r="DF128" s="195"/>
      <c r="DG128" s="678" t="str">
        <f t="shared" si="41"/>
        <v/>
      </c>
      <c r="DH128" s="144"/>
      <c r="DI128" s="144"/>
      <c r="DJ128" s="144"/>
      <c r="DK128" s="144"/>
      <c r="DL128" s="144"/>
      <c r="DM128" s="144"/>
      <c r="DN128" s="144"/>
      <c r="DO128" s="144"/>
      <c r="DP128" s="144"/>
      <c r="DQ128" s="144"/>
      <c r="DR128" s="144"/>
      <c r="DS128" s="144"/>
      <c r="DT128" s="144"/>
      <c r="DU128" s="144"/>
      <c r="DV128" s="144"/>
      <c r="DW128" s="144"/>
      <c r="DX128" s="144"/>
      <c r="DY128" s="144"/>
      <c r="DZ128" s="144"/>
      <c r="EA128" s="144"/>
      <c r="EB128" s="144"/>
      <c r="EC128" s="144"/>
      <c r="ED128" s="144"/>
      <c r="EE128" s="677" t="str">
        <f t="shared" si="42"/>
        <v/>
      </c>
      <c r="EF128" s="195"/>
      <c r="EG128" s="678" t="str">
        <f t="shared" si="43"/>
        <v/>
      </c>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677" t="str">
        <f t="shared" si="44"/>
        <v/>
      </c>
      <c r="FF128" s="195"/>
      <c r="FG128" s="678" t="str">
        <f t="shared" si="45"/>
        <v/>
      </c>
      <c r="FH128" s="144"/>
      <c r="FI128" s="144"/>
      <c r="FJ128" s="144"/>
      <c r="FK128" s="144"/>
      <c r="FL128" s="144"/>
      <c r="FM128" s="144"/>
      <c r="FN128" s="144"/>
      <c r="FO128" s="144"/>
      <c r="FP128" s="144"/>
      <c r="FQ128" s="144"/>
      <c r="FR128" s="144"/>
      <c r="FS128" s="144"/>
      <c r="FT128" s="144"/>
      <c r="FU128" s="144"/>
      <c r="FV128" s="144"/>
      <c r="FW128" s="144"/>
      <c r="FX128" s="144"/>
      <c r="FY128" s="144"/>
      <c r="FZ128" s="144"/>
      <c r="GA128" s="144"/>
      <c r="GB128" s="144"/>
      <c r="GC128" s="144"/>
      <c r="GD128" s="144"/>
      <c r="GE128" s="677" t="str">
        <f t="shared" si="46"/>
        <v/>
      </c>
      <c r="GF128" s="195"/>
      <c r="GG128" s="678" t="str">
        <f t="shared" si="47"/>
        <v/>
      </c>
      <c r="GH128" s="144"/>
      <c r="GI128" s="144"/>
      <c r="GJ128" s="144"/>
      <c r="GK128" s="144"/>
      <c r="GL128" s="144"/>
      <c r="GM128" s="144"/>
      <c r="GN128" s="144"/>
      <c r="GO128" s="144"/>
      <c r="GP128" s="144"/>
      <c r="GQ128" s="144"/>
      <c r="GR128" s="144"/>
      <c r="GS128" s="144"/>
      <c r="GT128" s="144"/>
      <c r="GU128" s="144"/>
      <c r="GV128" s="144"/>
      <c r="GW128" s="144"/>
      <c r="GX128" s="144"/>
      <c r="GY128" s="144"/>
      <c r="GZ128" s="144"/>
      <c r="HA128" s="144"/>
      <c r="HB128" s="144"/>
      <c r="HC128" s="144"/>
      <c r="HD128" s="144"/>
      <c r="HE128" s="677" t="str">
        <f t="shared" si="48"/>
        <v/>
      </c>
      <c r="HF128" s="195"/>
      <c r="HG128" s="678" t="str">
        <f t="shared" si="49"/>
        <v/>
      </c>
      <c r="HH128" s="144"/>
      <c r="HI128" s="144"/>
      <c r="HJ128" s="144"/>
      <c r="HK128" s="144"/>
      <c r="HL128" s="144"/>
      <c r="HM128" s="144"/>
      <c r="HN128" s="144"/>
      <c r="HO128" s="144"/>
      <c r="HP128" s="144"/>
      <c r="HQ128" s="144"/>
      <c r="HR128" s="144"/>
      <c r="HS128" s="144"/>
      <c r="HT128" s="144"/>
      <c r="HU128" s="144"/>
      <c r="HV128" s="144"/>
      <c r="HW128" s="144"/>
      <c r="HX128" s="144"/>
      <c r="HY128" s="144"/>
      <c r="HZ128" s="144"/>
      <c r="IA128" s="144"/>
      <c r="IB128" s="144"/>
      <c r="IC128" s="144"/>
      <c r="ID128" s="144"/>
      <c r="IE128" s="677" t="str">
        <f t="shared" si="50"/>
        <v/>
      </c>
      <c r="IF128" s="195"/>
      <c r="IG128" s="678" t="str">
        <f t="shared" si="51"/>
        <v/>
      </c>
      <c r="IH128" s="144"/>
      <c r="II128" s="144"/>
      <c r="IJ128" s="144"/>
      <c r="IK128" s="144"/>
      <c r="IL128" s="144"/>
      <c r="IM128" s="144"/>
      <c r="IN128" s="144"/>
      <c r="IO128" s="144"/>
      <c r="IP128" s="144"/>
      <c r="IQ128" s="144"/>
      <c r="IR128" s="144"/>
      <c r="IS128" s="144"/>
      <c r="IT128" s="144"/>
      <c r="IU128" s="144"/>
      <c r="IV128" s="144"/>
      <c r="IW128" s="144"/>
      <c r="IX128" s="144"/>
      <c r="IY128" s="144"/>
      <c r="IZ128" s="144"/>
      <c r="JA128" s="144"/>
      <c r="JB128" s="144"/>
      <c r="JC128" s="144"/>
      <c r="JD128" s="144"/>
      <c r="JE128" s="1001" t="str">
        <f t="shared" si="52"/>
        <v/>
      </c>
      <c r="JF128" s="195"/>
      <c r="JG128" s="678" t="str">
        <f t="shared" si="53"/>
        <v/>
      </c>
      <c r="JH128" s="144"/>
      <c r="JI128" s="144"/>
      <c r="JJ128" s="144"/>
      <c r="JK128" s="144"/>
      <c r="JL128" s="144"/>
      <c r="JM128" s="144"/>
      <c r="JN128" s="144"/>
      <c r="JO128" s="144"/>
      <c r="JP128" s="144"/>
      <c r="JQ128" s="144"/>
      <c r="JR128" s="144"/>
      <c r="JS128" s="144"/>
      <c r="JT128" s="144"/>
      <c r="JU128" s="144"/>
      <c r="JV128" s="144"/>
      <c r="JW128" s="144"/>
      <c r="JX128" s="144"/>
      <c r="JY128" s="144"/>
      <c r="JZ128" s="144"/>
      <c r="KA128" s="144"/>
      <c r="KB128" s="144"/>
      <c r="KC128" s="144"/>
      <c r="KD128" s="144"/>
      <c r="KE128" s="1001" t="str">
        <f t="shared" si="54"/>
        <v/>
      </c>
    </row>
    <row r="129" spans="2:291" ht="15" customHeight="1">
      <c r="B129" s="310">
        <v>109</v>
      </c>
      <c r="C129" s="303"/>
      <c r="D129" s="675"/>
      <c r="E129" s="144"/>
      <c r="F129" s="144"/>
      <c r="G129" s="678" t="str">
        <f t="shared" si="33"/>
        <v/>
      </c>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677" t="str">
        <f t="shared" si="34"/>
        <v/>
      </c>
      <c r="AF129" s="195"/>
      <c r="AG129" s="678" t="str">
        <f t="shared" si="35"/>
        <v/>
      </c>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677" t="str">
        <f t="shared" si="36"/>
        <v/>
      </c>
      <c r="BF129" s="195"/>
      <c r="BG129" s="678" t="str">
        <f t="shared" si="37"/>
        <v/>
      </c>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677" t="str">
        <f t="shared" si="38"/>
        <v/>
      </c>
      <c r="CF129" s="195"/>
      <c r="CG129" s="678" t="str">
        <f t="shared" si="39"/>
        <v/>
      </c>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677" t="str">
        <f t="shared" si="40"/>
        <v/>
      </c>
      <c r="DF129" s="195"/>
      <c r="DG129" s="678" t="str">
        <f t="shared" si="41"/>
        <v/>
      </c>
      <c r="DH129" s="144"/>
      <c r="DI129" s="144"/>
      <c r="DJ129" s="144"/>
      <c r="DK129" s="144"/>
      <c r="DL129" s="144"/>
      <c r="DM129" s="144"/>
      <c r="DN129" s="144"/>
      <c r="DO129" s="144"/>
      <c r="DP129" s="144"/>
      <c r="DQ129" s="144"/>
      <c r="DR129" s="144"/>
      <c r="DS129" s="144"/>
      <c r="DT129" s="144"/>
      <c r="DU129" s="144"/>
      <c r="DV129" s="144"/>
      <c r="DW129" s="144"/>
      <c r="DX129" s="144"/>
      <c r="DY129" s="144"/>
      <c r="DZ129" s="144"/>
      <c r="EA129" s="144"/>
      <c r="EB129" s="144"/>
      <c r="EC129" s="144"/>
      <c r="ED129" s="144"/>
      <c r="EE129" s="677" t="str">
        <f t="shared" si="42"/>
        <v/>
      </c>
      <c r="EF129" s="195"/>
      <c r="EG129" s="678" t="str">
        <f t="shared" si="43"/>
        <v/>
      </c>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677" t="str">
        <f t="shared" si="44"/>
        <v/>
      </c>
      <c r="FF129" s="195"/>
      <c r="FG129" s="678" t="str">
        <f t="shared" si="45"/>
        <v/>
      </c>
      <c r="FH129" s="144"/>
      <c r="FI129" s="144"/>
      <c r="FJ129" s="144"/>
      <c r="FK129" s="144"/>
      <c r="FL129" s="144"/>
      <c r="FM129" s="144"/>
      <c r="FN129" s="144"/>
      <c r="FO129" s="144"/>
      <c r="FP129" s="144"/>
      <c r="FQ129" s="144"/>
      <c r="FR129" s="144"/>
      <c r="FS129" s="144"/>
      <c r="FT129" s="144"/>
      <c r="FU129" s="144"/>
      <c r="FV129" s="144"/>
      <c r="FW129" s="144"/>
      <c r="FX129" s="144"/>
      <c r="FY129" s="144"/>
      <c r="FZ129" s="144"/>
      <c r="GA129" s="144"/>
      <c r="GB129" s="144"/>
      <c r="GC129" s="144"/>
      <c r="GD129" s="144"/>
      <c r="GE129" s="677" t="str">
        <f t="shared" si="46"/>
        <v/>
      </c>
      <c r="GF129" s="195"/>
      <c r="GG129" s="678" t="str">
        <f t="shared" si="47"/>
        <v/>
      </c>
      <c r="GH129" s="144"/>
      <c r="GI129" s="144"/>
      <c r="GJ129" s="144"/>
      <c r="GK129" s="144"/>
      <c r="GL129" s="144"/>
      <c r="GM129" s="144"/>
      <c r="GN129" s="144"/>
      <c r="GO129" s="144"/>
      <c r="GP129" s="144"/>
      <c r="GQ129" s="144"/>
      <c r="GR129" s="144"/>
      <c r="GS129" s="144"/>
      <c r="GT129" s="144"/>
      <c r="GU129" s="144"/>
      <c r="GV129" s="144"/>
      <c r="GW129" s="144"/>
      <c r="GX129" s="144"/>
      <c r="GY129" s="144"/>
      <c r="GZ129" s="144"/>
      <c r="HA129" s="144"/>
      <c r="HB129" s="144"/>
      <c r="HC129" s="144"/>
      <c r="HD129" s="144"/>
      <c r="HE129" s="677" t="str">
        <f t="shared" si="48"/>
        <v/>
      </c>
      <c r="HF129" s="195"/>
      <c r="HG129" s="678" t="str">
        <f t="shared" si="49"/>
        <v/>
      </c>
      <c r="HH129" s="144"/>
      <c r="HI129" s="144"/>
      <c r="HJ129" s="144"/>
      <c r="HK129" s="144"/>
      <c r="HL129" s="144"/>
      <c r="HM129" s="144"/>
      <c r="HN129" s="144"/>
      <c r="HO129" s="144"/>
      <c r="HP129" s="144"/>
      <c r="HQ129" s="144"/>
      <c r="HR129" s="144"/>
      <c r="HS129" s="144"/>
      <c r="HT129" s="144"/>
      <c r="HU129" s="144"/>
      <c r="HV129" s="144"/>
      <c r="HW129" s="144"/>
      <c r="HX129" s="144"/>
      <c r="HY129" s="144"/>
      <c r="HZ129" s="144"/>
      <c r="IA129" s="144"/>
      <c r="IB129" s="144"/>
      <c r="IC129" s="144"/>
      <c r="ID129" s="144"/>
      <c r="IE129" s="677" t="str">
        <f t="shared" si="50"/>
        <v/>
      </c>
      <c r="IF129" s="195"/>
      <c r="IG129" s="678" t="str">
        <f t="shared" si="51"/>
        <v/>
      </c>
      <c r="IH129" s="144"/>
      <c r="II129" s="144"/>
      <c r="IJ129" s="144"/>
      <c r="IK129" s="144"/>
      <c r="IL129" s="144"/>
      <c r="IM129" s="144"/>
      <c r="IN129" s="144"/>
      <c r="IO129" s="144"/>
      <c r="IP129" s="144"/>
      <c r="IQ129" s="144"/>
      <c r="IR129" s="144"/>
      <c r="IS129" s="144"/>
      <c r="IT129" s="144"/>
      <c r="IU129" s="144"/>
      <c r="IV129" s="144"/>
      <c r="IW129" s="144"/>
      <c r="IX129" s="144"/>
      <c r="IY129" s="144"/>
      <c r="IZ129" s="144"/>
      <c r="JA129" s="144"/>
      <c r="JB129" s="144"/>
      <c r="JC129" s="144"/>
      <c r="JD129" s="144"/>
      <c r="JE129" s="1001" t="str">
        <f t="shared" si="52"/>
        <v/>
      </c>
      <c r="JF129" s="195"/>
      <c r="JG129" s="678" t="str">
        <f t="shared" si="53"/>
        <v/>
      </c>
      <c r="JH129" s="144"/>
      <c r="JI129" s="144"/>
      <c r="JJ129" s="144"/>
      <c r="JK129" s="144"/>
      <c r="JL129" s="144"/>
      <c r="JM129" s="144"/>
      <c r="JN129" s="144"/>
      <c r="JO129" s="144"/>
      <c r="JP129" s="144"/>
      <c r="JQ129" s="144"/>
      <c r="JR129" s="144"/>
      <c r="JS129" s="144"/>
      <c r="JT129" s="144"/>
      <c r="JU129" s="144"/>
      <c r="JV129" s="144"/>
      <c r="JW129" s="144"/>
      <c r="JX129" s="144"/>
      <c r="JY129" s="144"/>
      <c r="JZ129" s="144"/>
      <c r="KA129" s="144"/>
      <c r="KB129" s="144"/>
      <c r="KC129" s="144"/>
      <c r="KD129" s="144"/>
      <c r="KE129" s="1001" t="str">
        <f t="shared" si="54"/>
        <v/>
      </c>
    </row>
    <row r="130" spans="2:291" ht="15" customHeight="1">
      <c r="B130" s="310">
        <v>110</v>
      </c>
      <c r="C130" s="303"/>
      <c r="D130" s="675"/>
      <c r="E130" s="144"/>
      <c r="F130" s="144"/>
      <c r="G130" s="678" t="str">
        <f t="shared" si="33"/>
        <v/>
      </c>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677" t="str">
        <f t="shared" si="34"/>
        <v/>
      </c>
      <c r="AF130" s="195"/>
      <c r="AG130" s="678" t="str">
        <f t="shared" si="35"/>
        <v/>
      </c>
      <c r="AH130" s="144"/>
      <c r="AI130" s="144"/>
      <c r="AJ130" s="144"/>
      <c r="AK130" s="144"/>
      <c r="AL130" s="144"/>
      <c r="AM130" s="144"/>
      <c r="AN130" s="144"/>
      <c r="AO130" s="144"/>
      <c r="AP130" s="144"/>
      <c r="AQ130" s="144"/>
      <c r="AR130" s="144"/>
      <c r="AS130" s="144"/>
      <c r="AT130" s="144"/>
      <c r="AU130" s="144"/>
      <c r="AV130" s="144"/>
      <c r="AW130" s="144"/>
      <c r="AX130" s="144"/>
      <c r="AY130" s="144"/>
      <c r="AZ130" s="144"/>
      <c r="BA130" s="144"/>
      <c r="BB130" s="144"/>
      <c r="BC130" s="144"/>
      <c r="BD130" s="144"/>
      <c r="BE130" s="677" t="str">
        <f t="shared" si="36"/>
        <v/>
      </c>
      <c r="BF130" s="195"/>
      <c r="BG130" s="678" t="str">
        <f t="shared" si="37"/>
        <v/>
      </c>
      <c r="BH130" s="144"/>
      <c r="BI130" s="144"/>
      <c r="BJ130" s="144"/>
      <c r="BK130" s="144"/>
      <c r="BL130" s="144"/>
      <c r="BM130" s="144"/>
      <c r="BN130" s="144"/>
      <c r="BO130" s="144"/>
      <c r="BP130" s="144"/>
      <c r="BQ130" s="144"/>
      <c r="BR130" s="144"/>
      <c r="BS130" s="144"/>
      <c r="BT130" s="144"/>
      <c r="BU130" s="144"/>
      <c r="BV130" s="144"/>
      <c r="BW130" s="144"/>
      <c r="BX130" s="144"/>
      <c r="BY130" s="144"/>
      <c r="BZ130" s="144"/>
      <c r="CA130" s="144"/>
      <c r="CB130" s="144"/>
      <c r="CC130" s="144"/>
      <c r="CD130" s="144"/>
      <c r="CE130" s="677" t="str">
        <f t="shared" si="38"/>
        <v/>
      </c>
      <c r="CF130" s="195"/>
      <c r="CG130" s="678" t="str">
        <f t="shared" si="39"/>
        <v/>
      </c>
      <c r="CH130" s="144"/>
      <c r="CI130" s="144"/>
      <c r="CJ130" s="144"/>
      <c r="CK130" s="144"/>
      <c r="CL130" s="144"/>
      <c r="CM130" s="144"/>
      <c r="CN130" s="144"/>
      <c r="CO130" s="144"/>
      <c r="CP130" s="144"/>
      <c r="CQ130" s="144"/>
      <c r="CR130" s="144"/>
      <c r="CS130" s="144"/>
      <c r="CT130" s="144"/>
      <c r="CU130" s="144"/>
      <c r="CV130" s="144"/>
      <c r="CW130" s="144"/>
      <c r="CX130" s="144"/>
      <c r="CY130" s="144"/>
      <c r="CZ130" s="144"/>
      <c r="DA130" s="144"/>
      <c r="DB130" s="144"/>
      <c r="DC130" s="144"/>
      <c r="DD130" s="144"/>
      <c r="DE130" s="677" t="str">
        <f t="shared" si="40"/>
        <v/>
      </c>
      <c r="DF130" s="195"/>
      <c r="DG130" s="678" t="str">
        <f t="shared" si="41"/>
        <v/>
      </c>
      <c r="DH130" s="144"/>
      <c r="DI130" s="144"/>
      <c r="DJ130" s="144"/>
      <c r="DK130" s="144"/>
      <c r="DL130" s="144"/>
      <c r="DM130" s="144"/>
      <c r="DN130" s="144"/>
      <c r="DO130" s="144"/>
      <c r="DP130" s="144"/>
      <c r="DQ130" s="144"/>
      <c r="DR130" s="144"/>
      <c r="DS130" s="144"/>
      <c r="DT130" s="144"/>
      <c r="DU130" s="144"/>
      <c r="DV130" s="144"/>
      <c r="DW130" s="144"/>
      <c r="DX130" s="144"/>
      <c r="DY130" s="144"/>
      <c r="DZ130" s="144"/>
      <c r="EA130" s="144"/>
      <c r="EB130" s="144"/>
      <c r="EC130" s="144"/>
      <c r="ED130" s="144"/>
      <c r="EE130" s="677" t="str">
        <f t="shared" si="42"/>
        <v/>
      </c>
      <c r="EF130" s="195"/>
      <c r="EG130" s="678" t="str">
        <f t="shared" si="43"/>
        <v/>
      </c>
      <c r="EH130" s="144"/>
      <c r="EI130" s="144"/>
      <c r="EJ130" s="144"/>
      <c r="EK130" s="144"/>
      <c r="EL130" s="144"/>
      <c r="EM130" s="144"/>
      <c r="EN130" s="144"/>
      <c r="EO130" s="144"/>
      <c r="EP130" s="144"/>
      <c r="EQ130" s="144"/>
      <c r="ER130" s="144"/>
      <c r="ES130" s="144"/>
      <c r="ET130" s="144"/>
      <c r="EU130" s="144"/>
      <c r="EV130" s="144"/>
      <c r="EW130" s="144"/>
      <c r="EX130" s="144"/>
      <c r="EY130" s="144"/>
      <c r="EZ130" s="144"/>
      <c r="FA130" s="144"/>
      <c r="FB130" s="144"/>
      <c r="FC130" s="144"/>
      <c r="FD130" s="144"/>
      <c r="FE130" s="677" t="str">
        <f t="shared" si="44"/>
        <v/>
      </c>
      <c r="FF130" s="195"/>
      <c r="FG130" s="678" t="str">
        <f t="shared" si="45"/>
        <v/>
      </c>
      <c r="FH130" s="144"/>
      <c r="FI130" s="144"/>
      <c r="FJ130" s="144"/>
      <c r="FK130" s="144"/>
      <c r="FL130" s="144"/>
      <c r="FM130" s="144"/>
      <c r="FN130" s="144"/>
      <c r="FO130" s="144"/>
      <c r="FP130" s="144"/>
      <c r="FQ130" s="144"/>
      <c r="FR130" s="144"/>
      <c r="FS130" s="144"/>
      <c r="FT130" s="144"/>
      <c r="FU130" s="144"/>
      <c r="FV130" s="144"/>
      <c r="FW130" s="144"/>
      <c r="FX130" s="144"/>
      <c r="FY130" s="144"/>
      <c r="FZ130" s="144"/>
      <c r="GA130" s="144"/>
      <c r="GB130" s="144"/>
      <c r="GC130" s="144"/>
      <c r="GD130" s="144"/>
      <c r="GE130" s="677" t="str">
        <f t="shared" si="46"/>
        <v/>
      </c>
      <c r="GF130" s="195"/>
      <c r="GG130" s="678" t="str">
        <f t="shared" si="47"/>
        <v/>
      </c>
      <c r="GH130" s="144"/>
      <c r="GI130" s="144"/>
      <c r="GJ130" s="144"/>
      <c r="GK130" s="144"/>
      <c r="GL130" s="144"/>
      <c r="GM130" s="144"/>
      <c r="GN130" s="144"/>
      <c r="GO130" s="144"/>
      <c r="GP130" s="144"/>
      <c r="GQ130" s="144"/>
      <c r="GR130" s="144"/>
      <c r="GS130" s="144"/>
      <c r="GT130" s="144"/>
      <c r="GU130" s="144"/>
      <c r="GV130" s="144"/>
      <c r="GW130" s="144"/>
      <c r="GX130" s="144"/>
      <c r="GY130" s="144"/>
      <c r="GZ130" s="144"/>
      <c r="HA130" s="144"/>
      <c r="HB130" s="144"/>
      <c r="HC130" s="144"/>
      <c r="HD130" s="144"/>
      <c r="HE130" s="677" t="str">
        <f t="shared" si="48"/>
        <v/>
      </c>
      <c r="HF130" s="195"/>
      <c r="HG130" s="678" t="str">
        <f t="shared" si="49"/>
        <v/>
      </c>
      <c r="HH130" s="144"/>
      <c r="HI130" s="144"/>
      <c r="HJ130" s="144"/>
      <c r="HK130" s="144"/>
      <c r="HL130" s="144"/>
      <c r="HM130" s="144"/>
      <c r="HN130" s="144"/>
      <c r="HO130" s="144"/>
      <c r="HP130" s="144"/>
      <c r="HQ130" s="144"/>
      <c r="HR130" s="144"/>
      <c r="HS130" s="144"/>
      <c r="HT130" s="144"/>
      <c r="HU130" s="144"/>
      <c r="HV130" s="144"/>
      <c r="HW130" s="144"/>
      <c r="HX130" s="144"/>
      <c r="HY130" s="144"/>
      <c r="HZ130" s="144"/>
      <c r="IA130" s="144"/>
      <c r="IB130" s="144"/>
      <c r="IC130" s="144"/>
      <c r="ID130" s="144"/>
      <c r="IE130" s="677" t="str">
        <f t="shared" si="50"/>
        <v/>
      </c>
      <c r="IF130" s="195"/>
      <c r="IG130" s="678" t="str">
        <f t="shared" si="51"/>
        <v/>
      </c>
      <c r="IH130" s="144"/>
      <c r="II130" s="144"/>
      <c r="IJ130" s="144"/>
      <c r="IK130" s="144"/>
      <c r="IL130" s="144"/>
      <c r="IM130" s="144"/>
      <c r="IN130" s="144"/>
      <c r="IO130" s="144"/>
      <c r="IP130" s="144"/>
      <c r="IQ130" s="144"/>
      <c r="IR130" s="144"/>
      <c r="IS130" s="144"/>
      <c r="IT130" s="144"/>
      <c r="IU130" s="144"/>
      <c r="IV130" s="144"/>
      <c r="IW130" s="144"/>
      <c r="IX130" s="144"/>
      <c r="IY130" s="144"/>
      <c r="IZ130" s="144"/>
      <c r="JA130" s="144"/>
      <c r="JB130" s="144"/>
      <c r="JC130" s="144"/>
      <c r="JD130" s="144"/>
      <c r="JE130" s="1001" t="str">
        <f t="shared" si="52"/>
        <v/>
      </c>
      <c r="JF130" s="195"/>
      <c r="JG130" s="678" t="str">
        <f t="shared" si="53"/>
        <v/>
      </c>
      <c r="JH130" s="144"/>
      <c r="JI130" s="144"/>
      <c r="JJ130" s="144"/>
      <c r="JK130" s="144"/>
      <c r="JL130" s="144"/>
      <c r="JM130" s="144"/>
      <c r="JN130" s="144"/>
      <c r="JO130" s="144"/>
      <c r="JP130" s="144"/>
      <c r="JQ130" s="144"/>
      <c r="JR130" s="144"/>
      <c r="JS130" s="144"/>
      <c r="JT130" s="144"/>
      <c r="JU130" s="144"/>
      <c r="JV130" s="144"/>
      <c r="JW130" s="144"/>
      <c r="JX130" s="144"/>
      <c r="JY130" s="144"/>
      <c r="JZ130" s="144"/>
      <c r="KA130" s="144"/>
      <c r="KB130" s="144"/>
      <c r="KC130" s="144"/>
      <c r="KD130" s="144"/>
      <c r="KE130" s="1001" t="str">
        <f t="shared" si="54"/>
        <v/>
      </c>
    </row>
    <row r="131" spans="2:291" ht="15" customHeight="1">
      <c r="B131" s="310">
        <v>111</v>
      </c>
      <c r="C131" s="303"/>
      <c r="D131" s="675"/>
      <c r="E131" s="144"/>
      <c r="F131" s="144"/>
      <c r="G131" s="678" t="str">
        <f t="shared" si="33"/>
        <v/>
      </c>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677" t="str">
        <f t="shared" si="34"/>
        <v/>
      </c>
      <c r="AF131" s="195"/>
      <c r="AG131" s="678" t="str">
        <f t="shared" si="35"/>
        <v/>
      </c>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677" t="str">
        <f t="shared" si="36"/>
        <v/>
      </c>
      <c r="BF131" s="195"/>
      <c r="BG131" s="678" t="str">
        <f t="shared" si="37"/>
        <v/>
      </c>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677" t="str">
        <f t="shared" si="38"/>
        <v/>
      </c>
      <c r="CF131" s="195"/>
      <c r="CG131" s="678" t="str">
        <f t="shared" si="39"/>
        <v/>
      </c>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677" t="str">
        <f t="shared" si="40"/>
        <v/>
      </c>
      <c r="DF131" s="195"/>
      <c r="DG131" s="678" t="str">
        <f t="shared" si="41"/>
        <v/>
      </c>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677" t="str">
        <f t="shared" si="42"/>
        <v/>
      </c>
      <c r="EF131" s="195"/>
      <c r="EG131" s="678" t="str">
        <f t="shared" si="43"/>
        <v/>
      </c>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677" t="str">
        <f t="shared" si="44"/>
        <v/>
      </c>
      <c r="FF131" s="195"/>
      <c r="FG131" s="678" t="str">
        <f t="shared" si="45"/>
        <v/>
      </c>
      <c r="FH131" s="144"/>
      <c r="FI131" s="144"/>
      <c r="FJ131" s="144"/>
      <c r="FK131" s="144"/>
      <c r="FL131" s="144"/>
      <c r="FM131" s="144"/>
      <c r="FN131" s="144"/>
      <c r="FO131" s="144"/>
      <c r="FP131" s="144"/>
      <c r="FQ131" s="144"/>
      <c r="FR131" s="144"/>
      <c r="FS131" s="144"/>
      <c r="FT131" s="144"/>
      <c r="FU131" s="144"/>
      <c r="FV131" s="144"/>
      <c r="FW131" s="144"/>
      <c r="FX131" s="144"/>
      <c r="FY131" s="144"/>
      <c r="FZ131" s="144"/>
      <c r="GA131" s="144"/>
      <c r="GB131" s="144"/>
      <c r="GC131" s="144"/>
      <c r="GD131" s="144"/>
      <c r="GE131" s="677" t="str">
        <f t="shared" si="46"/>
        <v/>
      </c>
      <c r="GF131" s="195"/>
      <c r="GG131" s="678" t="str">
        <f t="shared" si="47"/>
        <v/>
      </c>
      <c r="GH131" s="144"/>
      <c r="GI131" s="144"/>
      <c r="GJ131" s="144"/>
      <c r="GK131" s="144"/>
      <c r="GL131" s="144"/>
      <c r="GM131" s="144"/>
      <c r="GN131" s="144"/>
      <c r="GO131" s="144"/>
      <c r="GP131" s="144"/>
      <c r="GQ131" s="144"/>
      <c r="GR131" s="144"/>
      <c r="GS131" s="144"/>
      <c r="GT131" s="144"/>
      <c r="GU131" s="144"/>
      <c r="GV131" s="144"/>
      <c r="GW131" s="144"/>
      <c r="GX131" s="144"/>
      <c r="GY131" s="144"/>
      <c r="GZ131" s="144"/>
      <c r="HA131" s="144"/>
      <c r="HB131" s="144"/>
      <c r="HC131" s="144"/>
      <c r="HD131" s="144"/>
      <c r="HE131" s="677" t="str">
        <f t="shared" si="48"/>
        <v/>
      </c>
      <c r="HF131" s="195"/>
      <c r="HG131" s="678" t="str">
        <f t="shared" si="49"/>
        <v/>
      </c>
      <c r="HH131" s="144"/>
      <c r="HI131" s="144"/>
      <c r="HJ131" s="144"/>
      <c r="HK131" s="144"/>
      <c r="HL131" s="144"/>
      <c r="HM131" s="144"/>
      <c r="HN131" s="144"/>
      <c r="HO131" s="144"/>
      <c r="HP131" s="144"/>
      <c r="HQ131" s="144"/>
      <c r="HR131" s="144"/>
      <c r="HS131" s="144"/>
      <c r="HT131" s="144"/>
      <c r="HU131" s="144"/>
      <c r="HV131" s="144"/>
      <c r="HW131" s="144"/>
      <c r="HX131" s="144"/>
      <c r="HY131" s="144"/>
      <c r="HZ131" s="144"/>
      <c r="IA131" s="144"/>
      <c r="IB131" s="144"/>
      <c r="IC131" s="144"/>
      <c r="ID131" s="144"/>
      <c r="IE131" s="677" t="str">
        <f t="shared" si="50"/>
        <v/>
      </c>
      <c r="IF131" s="195"/>
      <c r="IG131" s="678" t="str">
        <f t="shared" si="51"/>
        <v/>
      </c>
      <c r="IH131" s="144"/>
      <c r="II131" s="144"/>
      <c r="IJ131" s="144"/>
      <c r="IK131" s="144"/>
      <c r="IL131" s="144"/>
      <c r="IM131" s="144"/>
      <c r="IN131" s="144"/>
      <c r="IO131" s="144"/>
      <c r="IP131" s="144"/>
      <c r="IQ131" s="144"/>
      <c r="IR131" s="144"/>
      <c r="IS131" s="144"/>
      <c r="IT131" s="144"/>
      <c r="IU131" s="144"/>
      <c r="IV131" s="144"/>
      <c r="IW131" s="144"/>
      <c r="IX131" s="144"/>
      <c r="IY131" s="144"/>
      <c r="IZ131" s="144"/>
      <c r="JA131" s="144"/>
      <c r="JB131" s="144"/>
      <c r="JC131" s="144"/>
      <c r="JD131" s="144"/>
      <c r="JE131" s="1001" t="str">
        <f t="shared" si="52"/>
        <v/>
      </c>
      <c r="JF131" s="195"/>
      <c r="JG131" s="678" t="str">
        <f t="shared" si="53"/>
        <v/>
      </c>
      <c r="JH131" s="144"/>
      <c r="JI131" s="144"/>
      <c r="JJ131" s="144"/>
      <c r="JK131" s="144"/>
      <c r="JL131" s="144"/>
      <c r="JM131" s="144"/>
      <c r="JN131" s="144"/>
      <c r="JO131" s="144"/>
      <c r="JP131" s="144"/>
      <c r="JQ131" s="144"/>
      <c r="JR131" s="144"/>
      <c r="JS131" s="144"/>
      <c r="JT131" s="144"/>
      <c r="JU131" s="144"/>
      <c r="JV131" s="144"/>
      <c r="JW131" s="144"/>
      <c r="JX131" s="144"/>
      <c r="JY131" s="144"/>
      <c r="JZ131" s="144"/>
      <c r="KA131" s="144"/>
      <c r="KB131" s="144"/>
      <c r="KC131" s="144"/>
      <c r="KD131" s="144"/>
      <c r="KE131" s="1001" t="str">
        <f t="shared" si="54"/>
        <v/>
      </c>
    </row>
    <row r="132" spans="2:291" ht="15" customHeight="1">
      <c r="B132" s="310">
        <v>112</v>
      </c>
      <c r="C132" s="303"/>
      <c r="D132" s="675"/>
      <c r="E132" s="144"/>
      <c r="F132" s="144"/>
      <c r="G132" s="678" t="str">
        <f t="shared" si="33"/>
        <v/>
      </c>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677" t="str">
        <f t="shared" si="34"/>
        <v/>
      </c>
      <c r="AF132" s="195"/>
      <c r="AG132" s="678" t="str">
        <f t="shared" si="35"/>
        <v/>
      </c>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677" t="str">
        <f t="shared" si="36"/>
        <v/>
      </c>
      <c r="BF132" s="195"/>
      <c r="BG132" s="678" t="str">
        <f t="shared" si="37"/>
        <v/>
      </c>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677" t="str">
        <f t="shared" si="38"/>
        <v/>
      </c>
      <c r="CF132" s="195"/>
      <c r="CG132" s="678" t="str">
        <f t="shared" si="39"/>
        <v/>
      </c>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677" t="str">
        <f t="shared" si="40"/>
        <v/>
      </c>
      <c r="DF132" s="195"/>
      <c r="DG132" s="678" t="str">
        <f t="shared" si="41"/>
        <v/>
      </c>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677" t="str">
        <f t="shared" si="42"/>
        <v/>
      </c>
      <c r="EF132" s="195"/>
      <c r="EG132" s="678" t="str">
        <f t="shared" si="43"/>
        <v/>
      </c>
      <c r="EH132" s="144"/>
      <c r="EI132" s="144"/>
      <c r="EJ132" s="144"/>
      <c r="EK132" s="144"/>
      <c r="EL132" s="144"/>
      <c r="EM132" s="144"/>
      <c r="EN132" s="144"/>
      <c r="EO132" s="144"/>
      <c r="EP132" s="144"/>
      <c r="EQ132" s="144"/>
      <c r="ER132" s="144"/>
      <c r="ES132" s="144"/>
      <c r="ET132" s="144"/>
      <c r="EU132" s="144"/>
      <c r="EV132" s="144"/>
      <c r="EW132" s="144"/>
      <c r="EX132" s="144"/>
      <c r="EY132" s="144"/>
      <c r="EZ132" s="144"/>
      <c r="FA132" s="144"/>
      <c r="FB132" s="144"/>
      <c r="FC132" s="144"/>
      <c r="FD132" s="144"/>
      <c r="FE132" s="677" t="str">
        <f t="shared" si="44"/>
        <v/>
      </c>
      <c r="FF132" s="195"/>
      <c r="FG132" s="678" t="str">
        <f t="shared" si="45"/>
        <v/>
      </c>
      <c r="FH132" s="144"/>
      <c r="FI132" s="144"/>
      <c r="FJ132" s="144"/>
      <c r="FK132" s="144"/>
      <c r="FL132" s="144"/>
      <c r="FM132" s="144"/>
      <c r="FN132" s="144"/>
      <c r="FO132" s="144"/>
      <c r="FP132" s="144"/>
      <c r="FQ132" s="144"/>
      <c r="FR132" s="144"/>
      <c r="FS132" s="144"/>
      <c r="FT132" s="144"/>
      <c r="FU132" s="144"/>
      <c r="FV132" s="144"/>
      <c r="FW132" s="144"/>
      <c r="FX132" s="144"/>
      <c r="FY132" s="144"/>
      <c r="FZ132" s="144"/>
      <c r="GA132" s="144"/>
      <c r="GB132" s="144"/>
      <c r="GC132" s="144"/>
      <c r="GD132" s="144"/>
      <c r="GE132" s="677" t="str">
        <f t="shared" si="46"/>
        <v/>
      </c>
      <c r="GF132" s="195"/>
      <c r="GG132" s="678" t="str">
        <f t="shared" si="47"/>
        <v/>
      </c>
      <c r="GH132" s="144"/>
      <c r="GI132" s="144"/>
      <c r="GJ132" s="144"/>
      <c r="GK132" s="144"/>
      <c r="GL132" s="144"/>
      <c r="GM132" s="144"/>
      <c r="GN132" s="144"/>
      <c r="GO132" s="144"/>
      <c r="GP132" s="144"/>
      <c r="GQ132" s="144"/>
      <c r="GR132" s="144"/>
      <c r="GS132" s="144"/>
      <c r="GT132" s="144"/>
      <c r="GU132" s="144"/>
      <c r="GV132" s="144"/>
      <c r="GW132" s="144"/>
      <c r="GX132" s="144"/>
      <c r="GY132" s="144"/>
      <c r="GZ132" s="144"/>
      <c r="HA132" s="144"/>
      <c r="HB132" s="144"/>
      <c r="HC132" s="144"/>
      <c r="HD132" s="144"/>
      <c r="HE132" s="677" t="str">
        <f t="shared" si="48"/>
        <v/>
      </c>
      <c r="HF132" s="195"/>
      <c r="HG132" s="678" t="str">
        <f t="shared" si="49"/>
        <v/>
      </c>
      <c r="HH132" s="144"/>
      <c r="HI132" s="144"/>
      <c r="HJ132" s="144"/>
      <c r="HK132" s="144"/>
      <c r="HL132" s="144"/>
      <c r="HM132" s="144"/>
      <c r="HN132" s="144"/>
      <c r="HO132" s="144"/>
      <c r="HP132" s="144"/>
      <c r="HQ132" s="144"/>
      <c r="HR132" s="144"/>
      <c r="HS132" s="144"/>
      <c r="HT132" s="144"/>
      <c r="HU132" s="144"/>
      <c r="HV132" s="144"/>
      <c r="HW132" s="144"/>
      <c r="HX132" s="144"/>
      <c r="HY132" s="144"/>
      <c r="HZ132" s="144"/>
      <c r="IA132" s="144"/>
      <c r="IB132" s="144"/>
      <c r="IC132" s="144"/>
      <c r="ID132" s="144"/>
      <c r="IE132" s="677" t="str">
        <f t="shared" si="50"/>
        <v/>
      </c>
      <c r="IF132" s="195"/>
      <c r="IG132" s="678" t="str">
        <f t="shared" si="51"/>
        <v/>
      </c>
      <c r="IH132" s="144"/>
      <c r="II132" s="144"/>
      <c r="IJ132" s="144"/>
      <c r="IK132" s="144"/>
      <c r="IL132" s="144"/>
      <c r="IM132" s="144"/>
      <c r="IN132" s="144"/>
      <c r="IO132" s="144"/>
      <c r="IP132" s="144"/>
      <c r="IQ132" s="144"/>
      <c r="IR132" s="144"/>
      <c r="IS132" s="144"/>
      <c r="IT132" s="144"/>
      <c r="IU132" s="144"/>
      <c r="IV132" s="144"/>
      <c r="IW132" s="144"/>
      <c r="IX132" s="144"/>
      <c r="IY132" s="144"/>
      <c r="IZ132" s="144"/>
      <c r="JA132" s="144"/>
      <c r="JB132" s="144"/>
      <c r="JC132" s="144"/>
      <c r="JD132" s="144"/>
      <c r="JE132" s="1001" t="str">
        <f t="shared" si="52"/>
        <v/>
      </c>
      <c r="JF132" s="195"/>
      <c r="JG132" s="678" t="str">
        <f t="shared" si="53"/>
        <v/>
      </c>
      <c r="JH132" s="144"/>
      <c r="JI132" s="144"/>
      <c r="JJ132" s="144"/>
      <c r="JK132" s="144"/>
      <c r="JL132" s="144"/>
      <c r="JM132" s="144"/>
      <c r="JN132" s="144"/>
      <c r="JO132" s="144"/>
      <c r="JP132" s="144"/>
      <c r="JQ132" s="144"/>
      <c r="JR132" s="144"/>
      <c r="JS132" s="144"/>
      <c r="JT132" s="144"/>
      <c r="JU132" s="144"/>
      <c r="JV132" s="144"/>
      <c r="JW132" s="144"/>
      <c r="JX132" s="144"/>
      <c r="JY132" s="144"/>
      <c r="JZ132" s="144"/>
      <c r="KA132" s="144"/>
      <c r="KB132" s="144"/>
      <c r="KC132" s="144"/>
      <c r="KD132" s="144"/>
      <c r="KE132" s="1001" t="str">
        <f t="shared" si="54"/>
        <v/>
      </c>
    </row>
    <row r="133" spans="2:291" ht="15" customHeight="1">
      <c r="B133" s="310">
        <v>113</v>
      </c>
      <c r="C133" s="303"/>
      <c r="D133" s="675"/>
      <c r="E133" s="144"/>
      <c r="F133" s="144"/>
      <c r="G133" s="678" t="str">
        <f t="shared" si="33"/>
        <v/>
      </c>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677" t="str">
        <f t="shared" si="34"/>
        <v/>
      </c>
      <c r="AF133" s="195"/>
      <c r="AG133" s="678" t="str">
        <f t="shared" si="35"/>
        <v/>
      </c>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677" t="str">
        <f t="shared" si="36"/>
        <v/>
      </c>
      <c r="BF133" s="195"/>
      <c r="BG133" s="678" t="str">
        <f t="shared" si="37"/>
        <v/>
      </c>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677" t="str">
        <f t="shared" si="38"/>
        <v/>
      </c>
      <c r="CF133" s="195"/>
      <c r="CG133" s="678" t="str">
        <f t="shared" si="39"/>
        <v/>
      </c>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677" t="str">
        <f t="shared" si="40"/>
        <v/>
      </c>
      <c r="DF133" s="195"/>
      <c r="DG133" s="678" t="str">
        <f t="shared" si="41"/>
        <v/>
      </c>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677" t="str">
        <f t="shared" si="42"/>
        <v/>
      </c>
      <c r="EF133" s="195"/>
      <c r="EG133" s="678" t="str">
        <f t="shared" si="43"/>
        <v/>
      </c>
      <c r="EH133" s="144"/>
      <c r="EI133" s="144"/>
      <c r="EJ133" s="144"/>
      <c r="EK133" s="144"/>
      <c r="EL133" s="144"/>
      <c r="EM133" s="144"/>
      <c r="EN133" s="144"/>
      <c r="EO133" s="144"/>
      <c r="EP133" s="144"/>
      <c r="EQ133" s="144"/>
      <c r="ER133" s="144"/>
      <c r="ES133" s="144"/>
      <c r="ET133" s="144"/>
      <c r="EU133" s="144"/>
      <c r="EV133" s="144"/>
      <c r="EW133" s="144"/>
      <c r="EX133" s="144"/>
      <c r="EY133" s="144"/>
      <c r="EZ133" s="144"/>
      <c r="FA133" s="144"/>
      <c r="FB133" s="144"/>
      <c r="FC133" s="144"/>
      <c r="FD133" s="144"/>
      <c r="FE133" s="677" t="str">
        <f t="shared" si="44"/>
        <v/>
      </c>
      <c r="FF133" s="195"/>
      <c r="FG133" s="678" t="str">
        <f t="shared" si="45"/>
        <v/>
      </c>
      <c r="FH133" s="144"/>
      <c r="FI133" s="144"/>
      <c r="FJ133" s="144"/>
      <c r="FK133" s="144"/>
      <c r="FL133" s="144"/>
      <c r="FM133" s="144"/>
      <c r="FN133" s="144"/>
      <c r="FO133" s="144"/>
      <c r="FP133" s="144"/>
      <c r="FQ133" s="144"/>
      <c r="FR133" s="144"/>
      <c r="FS133" s="144"/>
      <c r="FT133" s="144"/>
      <c r="FU133" s="144"/>
      <c r="FV133" s="144"/>
      <c r="FW133" s="144"/>
      <c r="FX133" s="144"/>
      <c r="FY133" s="144"/>
      <c r="FZ133" s="144"/>
      <c r="GA133" s="144"/>
      <c r="GB133" s="144"/>
      <c r="GC133" s="144"/>
      <c r="GD133" s="144"/>
      <c r="GE133" s="677" t="str">
        <f t="shared" si="46"/>
        <v/>
      </c>
      <c r="GF133" s="195"/>
      <c r="GG133" s="678" t="str">
        <f t="shared" si="47"/>
        <v/>
      </c>
      <c r="GH133" s="144"/>
      <c r="GI133" s="144"/>
      <c r="GJ133" s="144"/>
      <c r="GK133" s="144"/>
      <c r="GL133" s="144"/>
      <c r="GM133" s="144"/>
      <c r="GN133" s="144"/>
      <c r="GO133" s="144"/>
      <c r="GP133" s="144"/>
      <c r="GQ133" s="144"/>
      <c r="GR133" s="144"/>
      <c r="GS133" s="144"/>
      <c r="GT133" s="144"/>
      <c r="GU133" s="144"/>
      <c r="GV133" s="144"/>
      <c r="GW133" s="144"/>
      <c r="GX133" s="144"/>
      <c r="GY133" s="144"/>
      <c r="GZ133" s="144"/>
      <c r="HA133" s="144"/>
      <c r="HB133" s="144"/>
      <c r="HC133" s="144"/>
      <c r="HD133" s="144"/>
      <c r="HE133" s="677" t="str">
        <f t="shared" si="48"/>
        <v/>
      </c>
      <c r="HF133" s="195"/>
      <c r="HG133" s="678" t="str">
        <f t="shared" si="49"/>
        <v/>
      </c>
      <c r="HH133" s="144"/>
      <c r="HI133" s="144"/>
      <c r="HJ133" s="144"/>
      <c r="HK133" s="144"/>
      <c r="HL133" s="144"/>
      <c r="HM133" s="144"/>
      <c r="HN133" s="144"/>
      <c r="HO133" s="144"/>
      <c r="HP133" s="144"/>
      <c r="HQ133" s="144"/>
      <c r="HR133" s="144"/>
      <c r="HS133" s="144"/>
      <c r="HT133" s="144"/>
      <c r="HU133" s="144"/>
      <c r="HV133" s="144"/>
      <c r="HW133" s="144"/>
      <c r="HX133" s="144"/>
      <c r="HY133" s="144"/>
      <c r="HZ133" s="144"/>
      <c r="IA133" s="144"/>
      <c r="IB133" s="144"/>
      <c r="IC133" s="144"/>
      <c r="ID133" s="144"/>
      <c r="IE133" s="677" t="str">
        <f t="shared" si="50"/>
        <v/>
      </c>
      <c r="IF133" s="195"/>
      <c r="IG133" s="678" t="str">
        <f t="shared" si="51"/>
        <v/>
      </c>
      <c r="IH133" s="144"/>
      <c r="II133" s="144"/>
      <c r="IJ133" s="144"/>
      <c r="IK133" s="144"/>
      <c r="IL133" s="144"/>
      <c r="IM133" s="144"/>
      <c r="IN133" s="144"/>
      <c r="IO133" s="144"/>
      <c r="IP133" s="144"/>
      <c r="IQ133" s="144"/>
      <c r="IR133" s="144"/>
      <c r="IS133" s="144"/>
      <c r="IT133" s="144"/>
      <c r="IU133" s="144"/>
      <c r="IV133" s="144"/>
      <c r="IW133" s="144"/>
      <c r="IX133" s="144"/>
      <c r="IY133" s="144"/>
      <c r="IZ133" s="144"/>
      <c r="JA133" s="144"/>
      <c r="JB133" s="144"/>
      <c r="JC133" s="144"/>
      <c r="JD133" s="144"/>
      <c r="JE133" s="1001" t="str">
        <f t="shared" si="52"/>
        <v/>
      </c>
      <c r="JF133" s="195"/>
      <c r="JG133" s="678" t="str">
        <f t="shared" si="53"/>
        <v/>
      </c>
      <c r="JH133" s="144"/>
      <c r="JI133" s="144"/>
      <c r="JJ133" s="144"/>
      <c r="JK133" s="144"/>
      <c r="JL133" s="144"/>
      <c r="JM133" s="144"/>
      <c r="JN133" s="144"/>
      <c r="JO133" s="144"/>
      <c r="JP133" s="144"/>
      <c r="JQ133" s="144"/>
      <c r="JR133" s="144"/>
      <c r="JS133" s="144"/>
      <c r="JT133" s="144"/>
      <c r="JU133" s="144"/>
      <c r="JV133" s="144"/>
      <c r="JW133" s="144"/>
      <c r="JX133" s="144"/>
      <c r="JY133" s="144"/>
      <c r="JZ133" s="144"/>
      <c r="KA133" s="144"/>
      <c r="KB133" s="144"/>
      <c r="KC133" s="144"/>
      <c r="KD133" s="144"/>
      <c r="KE133" s="1001" t="str">
        <f t="shared" si="54"/>
        <v/>
      </c>
    </row>
    <row r="134" spans="2:291" ht="15" customHeight="1">
      <c r="B134" s="310">
        <v>114</v>
      </c>
      <c r="C134" s="303"/>
      <c r="D134" s="675"/>
      <c r="E134" s="144"/>
      <c r="F134" s="144"/>
      <c r="G134" s="678" t="str">
        <f t="shared" si="33"/>
        <v/>
      </c>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677" t="str">
        <f t="shared" si="34"/>
        <v/>
      </c>
      <c r="AF134" s="195"/>
      <c r="AG134" s="678" t="str">
        <f t="shared" si="35"/>
        <v/>
      </c>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677" t="str">
        <f t="shared" si="36"/>
        <v/>
      </c>
      <c r="BF134" s="195"/>
      <c r="BG134" s="678" t="str">
        <f t="shared" si="37"/>
        <v/>
      </c>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677" t="str">
        <f t="shared" si="38"/>
        <v/>
      </c>
      <c r="CF134" s="195"/>
      <c r="CG134" s="678" t="str">
        <f t="shared" si="39"/>
        <v/>
      </c>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677" t="str">
        <f t="shared" si="40"/>
        <v/>
      </c>
      <c r="DF134" s="195"/>
      <c r="DG134" s="678" t="str">
        <f t="shared" si="41"/>
        <v/>
      </c>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677" t="str">
        <f t="shared" si="42"/>
        <v/>
      </c>
      <c r="EF134" s="195"/>
      <c r="EG134" s="678" t="str">
        <f t="shared" si="43"/>
        <v/>
      </c>
      <c r="EH134" s="144"/>
      <c r="EI134" s="144"/>
      <c r="EJ134" s="144"/>
      <c r="EK134" s="144"/>
      <c r="EL134" s="144"/>
      <c r="EM134" s="144"/>
      <c r="EN134" s="144"/>
      <c r="EO134" s="144"/>
      <c r="EP134" s="144"/>
      <c r="EQ134" s="144"/>
      <c r="ER134" s="144"/>
      <c r="ES134" s="144"/>
      <c r="ET134" s="144"/>
      <c r="EU134" s="144"/>
      <c r="EV134" s="144"/>
      <c r="EW134" s="144"/>
      <c r="EX134" s="144"/>
      <c r="EY134" s="144"/>
      <c r="EZ134" s="144"/>
      <c r="FA134" s="144"/>
      <c r="FB134" s="144"/>
      <c r="FC134" s="144"/>
      <c r="FD134" s="144"/>
      <c r="FE134" s="677" t="str">
        <f t="shared" si="44"/>
        <v/>
      </c>
      <c r="FF134" s="195"/>
      <c r="FG134" s="678" t="str">
        <f t="shared" si="45"/>
        <v/>
      </c>
      <c r="FH134" s="144"/>
      <c r="FI134" s="144"/>
      <c r="FJ134" s="144"/>
      <c r="FK134" s="144"/>
      <c r="FL134" s="144"/>
      <c r="FM134" s="144"/>
      <c r="FN134" s="144"/>
      <c r="FO134" s="144"/>
      <c r="FP134" s="144"/>
      <c r="FQ134" s="144"/>
      <c r="FR134" s="144"/>
      <c r="FS134" s="144"/>
      <c r="FT134" s="144"/>
      <c r="FU134" s="144"/>
      <c r="FV134" s="144"/>
      <c r="FW134" s="144"/>
      <c r="FX134" s="144"/>
      <c r="FY134" s="144"/>
      <c r="FZ134" s="144"/>
      <c r="GA134" s="144"/>
      <c r="GB134" s="144"/>
      <c r="GC134" s="144"/>
      <c r="GD134" s="144"/>
      <c r="GE134" s="677" t="str">
        <f t="shared" si="46"/>
        <v/>
      </c>
      <c r="GF134" s="195"/>
      <c r="GG134" s="678" t="str">
        <f t="shared" si="47"/>
        <v/>
      </c>
      <c r="GH134" s="144"/>
      <c r="GI134" s="144"/>
      <c r="GJ134" s="144"/>
      <c r="GK134" s="144"/>
      <c r="GL134" s="144"/>
      <c r="GM134" s="144"/>
      <c r="GN134" s="144"/>
      <c r="GO134" s="144"/>
      <c r="GP134" s="144"/>
      <c r="GQ134" s="144"/>
      <c r="GR134" s="144"/>
      <c r="GS134" s="144"/>
      <c r="GT134" s="144"/>
      <c r="GU134" s="144"/>
      <c r="GV134" s="144"/>
      <c r="GW134" s="144"/>
      <c r="GX134" s="144"/>
      <c r="GY134" s="144"/>
      <c r="GZ134" s="144"/>
      <c r="HA134" s="144"/>
      <c r="HB134" s="144"/>
      <c r="HC134" s="144"/>
      <c r="HD134" s="144"/>
      <c r="HE134" s="677" t="str">
        <f t="shared" si="48"/>
        <v/>
      </c>
      <c r="HF134" s="195"/>
      <c r="HG134" s="678" t="str">
        <f t="shared" si="49"/>
        <v/>
      </c>
      <c r="HH134" s="144"/>
      <c r="HI134" s="144"/>
      <c r="HJ134" s="144"/>
      <c r="HK134" s="144"/>
      <c r="HL134" s="144"/>
      <c r="HM134" s="144"/>
      <c r="HN134" s="144"/>
      <c r="HO134" s="144"/>
      <c r="HP134" s="144"/>
      <c r="HQ134" s="144"/>
      <c r="HR134" s="144"/>
      <c r="HS134" s="144"/>
      <c r="HT134" s="144"/>
      <c r="HU134" s="144"/>
      <c r="HV134" s="144"/>
      <c r="HW134" s="144"/>
      <c r="HX134" s="144"/>
      <c r="HY134" s="144"/>
      <c r="HZ134" s="144"/>
      <c r="IA134" s="144"/>
      <c r="IB134" s="144"/>
      <c r="IC134" s="144"/>
      <c r="ID134" s="144"/>
      <c r="IE134" s="677" t="str">
        <f t="shared" si="50"/>
        <v/>
      </c>
      <c r="IF134" s="195"/>
      <c r="IG134" s="678" t="str">
        <f t="shared" si="51"/>
        <v/>
      </c>
      <c r="IH134" s="144"/>
      <c r="II134" s="144"/>
      <c r="IJ134" s="144"/>
      <c r="IK134" s="144"/>
      <c r="IL134" s="144"/>
      <c r="IM134" s="144"/>
      <c r="IN134" s="144"/>
      <c r="IO134" s="144"/>
      <c r="IP134" s="144"/>
      <c r="IQ134" s="144"/>
      <c r="IR134" s="144"/>
      <c r="IS134" s="144"/>
      <c r="IT134" s="144"/>
      <c r="IU134" s="144"/>
      <c r="IV134" s="144"/>
      <c r="IW134" s="144"/>
      <c r="IX134" s="144"/>
      <c r="IY134" s="144"/>
      <c r="IZ134" s="144"/>
      <c r="JA134" s="144"/>
      <c r="JB134" s="144"/>
      <c r="JC134" s="144"/>
      <c r="JD134" s="144"/>
      <c r="JE134" s="1001" t="str">
        <f t="shared" si="52"/>
        <v/>
      </c>
      <c r="JF134" s="195"/>
      <c r="JG134" s="678" t="str">
        <f t="shared" si="53"/>
        <v/>
      </c>
      <c r="JH134" s="144"/>
      <c r="JI134" s="144"/>
      <c r="JJ134" s="144"/>
      <c r="JK134" s="144"/>
      <c r="JL134" s="144"/>
      <c r="JM134" s="144"/>
      <c r="JN134" s="144"/>
      <c r="JO134" s="144"/>
      <c r="JP134" s="144"/>
      <c r="JQ134" s="144"/>
      <c r="JR134" s="144"/>
      <c r="JS134" s="144"/>
      <c r="JT134" s="144"/>
      <c r="JU134" s="144"/>
      <c r="JV134" s="144"/>
      <c r="JW134" s="144"/>
      <c r="JX134" s="144"/>
      <c r="JY134" s="144"/>
      <c r="JZ134" s="144"/>
      <c r="KA134" s="144"/>
      <c r="KB134" s="144"/>
      <c r="KC134" s="144"/>
      <c r="KD134" s="144"/>
      <c r="KE134" s="1001" t="str">
        <f t="shared" si="54"/>
        <v/>
      </c>
    </row>
    <row r="135" spans="2:291" ht="15" customHeight="1">
      <c r="B135" s="310">
        <v>115</v>
      </c>
      <c r="C135" s="303"/>
      <c r="D135" s="675"/>
      <c r="E135" s="144"/>
      <c r="F135" s="144"/>
      <c r="G135" s="678" t="str">
        <f t="shared" si="33"/>
        <v/>
      </c>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677" t="str">
        <f t="shared" si="34"/>
        <v/>
      </c>
      <c r="AF135" s="195"/>
      <c r="AG135" s="678" t="str">
        <f t="shared" si="35"/>
        <v/>
      </c>
      <c r="AH135" s="144"/>
      <c r="AI135" s="144"/>
      <c r="AJ135" s="144"/>
      <c r="AK135" s="144"/>
      <c r="AL135" s="144"/>
      <c r="AM135" s="144"/>
      <c r="AN135" s="144"/>
      <c r="AO135" s="144"/>
      <c r="AP135" s="144"/>
      <c r="AQ135" s="144"/>
      <c r="AR135" s="144"/>
      <c r="AS135" s="144"/>
      <c r="AT135" s="144"/>
      <c r="AU135" s="144"/>
      <c r="AV135" s="144"/>
      <c r="AW135" s="144"/>
      <c r="AX135" s="144"/>
      <c r="AY135" s="144"/>
      <c r="AZ135" s="144"/>
      <c r="BA135" s="144"/>
      <c r="BB135" s="144"/>
      <c r="BC135" s="144"/>
      <c r="BD135" s="144"/>
      <c r="BE135" s="677" t="str">
        <f t="shared" si="36"/>
        <v/>
      </c>
      <c r="BF135" s="195"/>
      <c r="BG135" s="678" t="str">
        <f t="shared" si="37"/>
        <v/>
      </c>
      <c r="BH135" s="144"/>
      <c r="BI135" s="144"/>
      <c r="BJ135" s="144"/>
      <c r="BK135" s="144"/>
      <c r="BL135" s="144"/>
      <c r="BM135" s="144"/>
      <c r="BN135" s="144"/>
      <c r="BO135" s="144"/>
      <c r="BP135" s="144"/>
      <c r="BQ135" s="144"/>
      <c r="BR135" s="144"/>
      <c r="BS135" s="144"/>
      <c r="BT135" s="144"/>
      <c r="BU135" s="144"/>
      <c r="BV135" s="144"/>
      <c r="BW135" s="144"/>
      <c r="BX135" s="144"/>
      <c r="BY135" s="144"/>
      <c r="BZ135" s="144"/>
      <c r="CA135" s="144"/>
      <c r="CB135" s="144"/>
      <c r="CC135" s="144"/>
      <c r="CD135" s="144"/>
      <c r="CE135" s="677" t="str">
        <f t="shared" si="38"/>
        <v/>
      </c>
      <c r="CF135" s="195"/>
      <c r="CG135" s="678" t="str">
        <f t="shared" si="39"/>
        <v/>
      </c>
      <c r="CH135" s="144"/>
      <c r="CI135" s="144"/>
      <c r="CJ135" s="144"/>
      <c r="CK135" s="144"/>
      <c r="CL135" s="144"/>
      <c r="CM135" s="144"/>
      <c r="CN135" s="144"/>
      <c r="CO135" s="144"/>
      <c r="CP135" s="144"/>
      <c r="CQ135" s="144"/>
      <c r="CR135" s="144"/>
      <c r="CS135" s="144"/>
      <c r="CT135" s="144"/>
      <c r="CU135" s="144"/>
      <c r="CV135" s="144"/>
      <c r="CW135" s="144"/>
      <c r="CX135" s="144"/>
      <c r="CY135" s="144"/>
      <c r="CZ135" s="144"/>
      <c r="DA135" s="144"/>
      <c r="DB135" s="144"/>
      <c r="DC135" s="144"/>
      <c r="DD135" s="144"/>
      <c r="DE135" s="677" t="str">
        <f t="shared" si="40"/>
        <v/>
      </c>
      <c r="DF135" s="195"/>
      <c r="DG135" s="678" t="str">
        <f t="shared" si="41"/>
        <v/>
      </c>
      <c r="DH135" s="144"/>
      <c r="DI135" s="144"/>
      <c r="DJ135" s="144"/>
      <c r="DK135" s="144"/>
      <c r="DL135" s="144"/>
      <c r="DM135" s="144"/>
      <c r="DN135" s="144"/>
      <c r="DO135" s="144"/>
      <c r="DP135" s="144"/>
      <c r="DQ135" s="144"/>
      <c r="DR135" s="144"/>
      <c r="DS135" s="144"/>
      <c r="DT135" s="144"/>
      <c r="DU135" s="144"/>
      <c r="DV135" s="144"/>
      <c r="DW135" s="144"/>
      <c r="DX135" s="144"/>
      <c r="DY135" s="144"/>
      <c r="DZ135" s="144"/>
      <c r="EA135" s="144"/>
      <c r="EB135" s="144"/>
      <c r="EC135" s="144"/>
      <c r="ED135" s="144"/>
      <c r="EE135" s="677" t="str">
        <f t="shared" si="42"/>
        <v/>
      </c>
      <c r="EF135" s="195"/>
      <c r="EG135" s="678" t="str">
        <f t="shared" si="43"/>
        <v/>
      </c>
      <c r="EH135" s="144"/>
      <c r="EI135" s="144"/>
      <c r="EJ135" s="144"/>
      <c r="EK135" s="144"/>
      <c r="EL135" s="144"/>
      <c r="EM135" s="144"/>
      <c r="EN135" s="144"/>
      <c r="EO135" s="144"/>
      <c r="EP135" s="144"/>
      <c r="EQ135" s="144"/>
      <c r="ER135" s="144"/>
      <c r="ES135" s="144"/>
      <c r="ET135" s="144"/>
      <c r="EU135" s="144"/>
      <c r="EV135" s="144"/>
      <c r="EW135" s="144"/>
      <c r="EX135" s="144"/>
      <c r="EY135" s="144"/>
      <c r="EZ135" s="144"/>
      <c r="FA135" s="144"/>
      <c r="FB135" s="144"/>
      <c r="FC135" s="144"/>
      <c r="FD135" s="144"/>
      <c r="FE135" s="677" t="str">
        <f t="shared" si="44"/>
        <v/>
      </c>
      <c r="FF135" s="195"/>
      <c r="FG135" s="678" t="str">
        <f t="shared" si="45"/>
        <v/>
      </c>
      <c r="FH135" s="144"/>
      <c r="FI135" s="144"/>
      <c r="FJ135" s="144"/>
      <c r="FK135" s="144"/>
      <c r="FL135" s="144"/>
      <c r="FM135" s="144"/>
      <c r="FN135" s="144"/>
      <c r="FO135" s="144"/>
      <c r="FP135" s="144"/>
      <c r="FQ135" s="144"/>
      <c r="FR135" s="144"/>
      <c r="FS135" s="144"/>
      <c r="FT135" s="144"/>
      <c r="FU135" s="144"/>
      <c r="FV135" s="144"/>
      <c r="FW135" s="144"/>
      <c r="FX135" s="144"/>
      <c r="FY135" s="144"/>
      <c r="FZ135" s="144"/>
      <c r="GA135" s="144"/>
      <c r="GB135" s="144"/>
      <c r="GC135" s="144"/>
      <c r="GD135" s="144"/>
      <c r="GE135" s="677" t="str">
        <f t="shared" si="46"/>
        <v/>
      </c>
      <c r="GF135" s="195"/>
      <c r="GG135" s="678" t="str">
        <f t="shared" si="47"/>
        <v/>
      </c>
      <c r="GH135" s="144"/>
      <c r="GI135" s="144"/>
      <c r="GJ135" s="144"/>
      <c r="GK135" s="144"/>
      <c r="GL135" s="144"/>
      <c r="GM135" s="144"/>
      <c r="GN135" s="144"/>
      <c r="GO135" s="144"/>
      <c r="GP135" s="144"/>
      <c r="GQ135" s="144"/>
      <c r="GR135" s="144"/>
      <c r="GS135" s="144"/>
      <c r="GT135" s="144"/>
      <c r="GU135" s="144"/>
      <c r="GV135" s="144"/>
      <c r="GW135" s="144"/>
      <c r="GX135" s="144"/>
      <c r="GY135" s="144"/>
      <c r="GZ135" s="144"/>
      <c r="HA135" s="144"/>
      <c r="HB135" s="144"/>
      <c r="HC135" s="144"/>
      <c r="HD135" s="144"/>
      <c r="HE135" s="677" t="str">
        <f t="shared" si="48"/>
        <v/>
      </c>
      <c r="HF135" s="195"/>
      <c r="HG135" s="678" t="str">
        <f t="shared" si="49"/>
        <v/>
      </c>
      <c r="HH135" s="144"/>
      <c r="HI135" s="144"/>
      <c r="HJ135" s="144"/>
      <c r="HK135" s="144"/>
      <c r="HL135" s="144"/>
      <c r="HM135" s="144"/>
      <c r="HN135" s="144"/>
      <c r="HO135" s="144"/>
      <c r="HP135" s="144"/>
      <c r="HQ135" s="144"/>
      <c r="HR135" s="144"/>
      <c r="HS135" s="144"/>
      <c r="HT135" s="144"/>
      <c r="HU135" s="144"/>
      <c r="HV135" s="144"/>
      <c r="HW135" s="144"/>
      <c r="HX135" s="144"/>
      <c r="HY135" s="144"/>
      <c r="HZ135" s="144"/>
      <c r="IA135" s="144"/>
      <c r="IB135" s="144"/>
      <c r="IC135" s="144"/>
      <c r="ID135" s="144"/>
      <c r="IE135" s="677" t="str">
        <f t="shared" si="50"/>
        <v/>
      </c>
      <c r="IF135" s="195"/>
      <c r="IG135" s="678" t="str">
        <f t="shared" si="51"/>
        <v/>
      </c>
      <c r="IH135" s="144"/>
      <c r="II135" s="144"/>
      <c r="IJ135" s="144"/>
      <c r="IK135" s="144"/>
      <c r="IL135" s="144"/>
      <c r="IM135" s="144"/>
      <c r="IN135" s="144"/>
      <c r="IO135" s="144"/>
      <c r="IP135" s="144"/>
      <c r="IQ135" s="144"/>
      <c r="IR135" s="144"/>
      <c r="IS135" s="144"/>
      <c r="IT135" s="144"/>
      <c r="IU135" s="144"/>
      <c r="IV135" s="144"/>
      <c r="IW135" s="144"/>
      <c r="IX135" s="144"/>
      <c r="IY135" s="144"/>
      <c r="IZ135" s="144"/>
      <c r="JA135" s="144"/>
      <c r="JB135" s="144"/>
      <c r="JC135" s="144"/>
      <c r="JD135" s="144"/>
      <c r="JE135" s="1001" t="str">
        <f t="shared" si="52"/>
        <v/>
      </c>
      <c r="JF135" s="195"/>
      <c r="JG135" s="678" t="str">
        <f t="shared" si="53"/>
        <v/>
      </c>
      <c r="JH135" s="144"/>
      <c r="JI135" s="144"/>
      <c r="JJ135" s="144"/>
      <c r="JK135" s="144"/>
      <c r="JL135" s="144"/>
      <c r="JM135" s="144"/>
      <c r="JN135" s="144"/>
      <c r="JO135" s="144"/>
      <c r="JP135" s="144"/>
      <c r="JQ135" s="144"/>
      <c r="JR135" s="144"/>
      <c r="JS135" s="144"/>
      <c r="JT135" s="144"/>
      <c r="JU135" s="144"/>
      <c r="JV135" s="144"/>
      <c r="JW135" s="144"/>
      <c r="JX135" s="144"/>
      <c r="JY135" s="144"/>
      <c r="JZ135" s="144"/>
      <c r="KA135" s="144"/>
      <c r="KB135" s="144"/>
      <c r="KC135" s="144"/>
      <c r="KD135" s="144"/>
      <c r="KE135" s="1001" t="str">
        <f t="shared" si="54"/>
        <v/>
      </c>
    </row>
    <row r="136" spans="2:291" ht="15" customHeight="1">
      <c r="B136" s="310">
        <v>116</v>
      </c>
      <c r="C136" s="303"/>
      <c r="D136" s="675"/>
      <c r="E136" s="144"/>
      <c r="F136" s="144"/>
      <c r="G136" s="678" t="str">
        <f t="shared" si="33"/>
        <v/>
      </c>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677" t="str">
        <f t="shared" si="34"/>
        <v/>
      </c>
      <c r="AF136" s="195"/>
      <c r="AG136" s="678" t="str">
        <f t="shared" si="35"/>
        <v/>
      </c>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677" t="str">
        <f t="shared" si="36"/>
        <v/>
      </c>
      <c r="BF136" s="195"/>
      <c r="BG136" s="678" t="str">
        <f t="shared" si="37"/>
        <v/>
      </c>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677" t="str">
        <f t="shared" si="38"/>
        <v/>
      </c>
      <c r="CF136" s="195"/>
      <c r="CG136" s="678" t="str">
        <f t="shared" si="39"/>
        <v/>
      </c>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677" t="str">
        <f t="shared" si="40"/>
        <v/>
      </c>
      <c r="DF136" s="195"/>
      <c r="DG136" s="678" t="str">
        <f t="shared" si="41"/>
        <v/>
      </c>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144"/>
      <c r="EE136" s="677" t="str">
        <f t="shared" si="42"/>
        <v/>
      </c>
      <c r="EF136" s="195"/>
      <c r="EG136" s="678" t="str">
        <f t="shared" si="43"/>
        <v/>
      </c>
      <c r="EH136" s="144"/>
      <c r="EI136" s="144"/>
      <c r="EJ136" s="144"/>
      <c r="EK136" s="144"/>
      <c r="EL136" s="144"/>
      <c r="EM136" s="144"/>
      <c r="EN136" s="144"/>
      <c r="EO136" s="144"/>
      <c r="EP136" s="144"/>
      <c r="EQ136" s="144"/>
      <c r="ER136" s="144"/>
      <c r="ES136" s="144"/>
      <c r="ET136" s="144"/>
      <c r="EU136" s="144"/>
      <c r="EV136" s="144"/>
      <c r="EW136" s="144"/>
      <c r="EX136" s="144"/>
      <c r="EY136" s="144"/>
      <c r="EZ136" s="144"/>
      <c r="FA136" s="144"/>
      <c r="FB136" s="144"/>
      <c r="FC136" s="144"/>
      <c r="FD136" s="144"/>
      <c r="FE136" s="677" t="str">
        <f t="shared" si="44"/>
        <v/>
      </c>
      <c r="FF136" s="195"/>
      <c r="FG136" s="678" t="str">
        <f t="shared" si="45"/>
        <v/>
      </c>
      <c r="FH136" s="144"/>
      <c r="FI136" s="144"/>
      <c r="FJ136" s="144"/>
      <c r="FK136" s="144"/>
      <c r="FL136" s="144"/>
      <c r="FM136" s="144"/>
      <c r="FN136" s="144"/>
      <c r="FO136" s="144"/>
      <c r="FP136" s="144"/>
      <c r="FQ136" s="144"/>
      <c r="FR136" s="144"/>
      <c r="FS136" s="144"/>
      <c r="FT136" s="144"/>
      <c r="FU136" s="144"/>
      <c r="FV136" s="144"/>
      <c r="FW136" s="144"/>
      <c r="FX136" s="144"/>
      <c r="FY136" s="144"/>
      <c r="FZ136" s="144"/>
      <c r="GA136" s="144"/>
      <c r="GB136" s="144"/>
      <c r="GC136" s="144"/>
      <c r="GD136" s="144"/>
      <c r="GE136" s="677" t="str">
        <f t="shared" si="46"/>
        <v/>
      </c>
      <c r="GF136" s="195"/>
      <c r="GG136" s="678" t="str">
        <f t="shared" si="47"/>
        <v/>
      </c>
      <c r="GH136" s="144"/>
      <c r="GI136" s="144"/>
      <c r="GJ136" s="144"/>
      <c r="GK136" s="144"/>
      <c r="GL136" s="144"/>
      <c r="GM136" s="144"/>
      <c r="GN136" s="144"/>
      <c r="GO136" s="144"/>
      <c r="GP136" s="144"/>
      <c r="GQ136" s="144"/>
      <c r="GR136" s="144"/>
      <c r="GS136" s="144"/>
      <c r="GT136" s="144"/>
      <c r="GU136" s="144"/>
      <c r="GV136" s="144"/>
      <c r="GW136" s="144"/>
      <c r="GX136" s="144"/>
      <c r="GY136" s="144"/>
      <c r="GZ136" s="144"/>
      <c r="HA136" s="144"/>
      <c r="HB136" s="144"/>
      <c r="HC136" s="144"/>
      <c r="HD136" s="144"/>
      <c r="HE136" s="677" t="str">
        <f t="shared" si="48"/>
        <v/>
      </c>
      <c r="HF136" s="195"/>
      <c r="HG136" s="678" t="str">
        <f t="shared" si="49"/>
        <v/>
      </c>
      <c r="HH136" s="144"/>
      <c r="HI136" s="144"/>
      <c r="HJ136" s="144"/>
      <c r="HK136" s="144"/>
      <c r="HL136" s="144"/>
      <c r="HM136" s="144"/>
      <c r="HN136" s="144"/>
      <c r="HO136" s="144"/>
      <c r="HP136" s="144"/>
      <c r="HQ136" s="144"/>
      <c r="HR136" s="144"/>
      <c r="HS136" s="144"/>
      <c r="HT136" s="144"/>
      <c r="HU136" s="144"/>
      <c r="HV136" s="144"/>
      <c r="HW136" s="144"/>
      <c r="HX136" s="144"/>
      <c r="HY136" s="144"/>
      <c r="HZ136" s="144"/>
      <c r="IA136" s="144"/>
      <c r="IB136" s="144"/>
      <c r="IC136" s="144"/>
      <c r="ID136" s="144"/>
      <c r="IE136" s="677" t="str">
        <f t="shared" si="50"/>
        <v/>
      </c>
      <c r="IF136" s="195"/>
      <c r="IG136" s="678" t="str">
        <f t="shared" si="51"/>
        <v/>
      </c>
      <c r="IH136" s="144"/>
      <c r="II136" s="144"/>
      <c r="IJ136" s="144"/>
      <c r="IK136" s="144"/>
      <c r="IL136" s="144"/>
      <c r="IM136" s="144"/>
      <c r="IN136" s="144"/>
      <c r="IO136" s="144"/>
      <c r="IP136" s="144"/>
      <c r="IQ136" s="144"/>
      <c r="IR136" s="144"/>
      <c r="IS136" s="144"/>
      <c r="IT136" s="144"/>
      <c r="IU136" s="144"/>
      <c r="IV136" s="144"/>
      <c r="IW136" s="144"/>
      <c r="IX136" s="144"/>
      <c r="IY136" s="144"/>
      <c r="IZ136" s="144"/>
      <c r="JA136" s="144"/>
      <c r="JB136" s="144"/>
      <c r="JC136" s="144"/>
      <c r="JD136" s="144"/>
      <c r="JE136" s="1001" t="str">
        <f t="shared" si="52"/>
        <v/>
      </c>
      <c r="JF136" s="195"/>
      <c r="JG136" s="678" t="str">
        <f t="shared" si="53"/>
        <v/>
      </c>
      <c r="JH136" s="144"/>
      <c r="JI136" s="144"/>
      <c r="JJ136" s="144"/>
      <c r="JK136" s="144"/>
      <c r="JL136" s="144"/>
      <c r="JM136" s="144"/>
      <c r="JN136" s="144"/>
      <c r="JO136" s="144"/>
      <c r="JP136" s="144"/>
      <c r="JQ136" s="144"/>
      <c r="JR136" s="144"/>
      <c r="JS136" s="144"/>
      <c r="JT136" s="144"/>
      <c r="JU136" s="144"/>
      <c r="JV136" s="144"/>
      <c r="JW136" s="144"/>
      <c r="JX136" s="144"/>
      <c r="JY136" s="144"/>
      <c r="JZ136" s="144"/>
      <c r="KA136" s="144"/>
      <c r="KB136" s="144"/>
      <c r="KC136" s="144"/>
      <c r="KD136" s="144"/>
      <c r="KE136" s="1001" t="str">
        <f t="shared" si="54"/>
        <v/>
      </c>
    </row>
    <row r="137" spans="2:291" ht="15" customHeight="1">
      <c r="B137" s="310">
        <v>117</v>
      </c>
      <c r="C137" s="303"/>
      <c r="D137" s="675"/>
      <c r="E137" s="144"/>
      <c r="F137" s="144"/>
      <c r="G137" s="678" t="str">
        <f t="shared" si="33"/>
        <v/>
      </c>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677" t="str">
        <f t="shared" si="34"/>
        <v/>
      </c>
      <c r="AF137" s="195"/>
      <c r="AG137" s="678" t="str">
        <f t="shared" si="35"/>
        <v/>
      </c>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677" t="str">
        <f t="shared" si="36"/>
        <v/>
      </c>
      <c r="BF137" s="195"/>
      <c r="BG137" s="678" t="str">
        <f t="shared" si="37"/>
        <v/>
      </c>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677" t="str">
        <f t="shared" si="38"/>
        <v/>
      </c>
      <c r="CF137" s="195"/>
      <c r="CG137" s="678" t="str">
        <f t="shared" si="39"/>
        <v/>
      </c>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677" t="str">
        <f t="shared" si="40"/>
        <v/>
      </c>
      <c r="DF137" s="195"/>
      <c r="DG137" s="678" t="str">
        <f t="shared" si="41"/>
        <v/>
      </c>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144"/>
      <c r="EE137" s="677" t="str">
        <f t="shared" si="42"/>
        <v/>
      </c>
      <c r="EF137" s="195"/>
      <c r="EG137" s="678" t="str">
        <f t="shared" si="43"/>
        <v/>
      </c>
      <c r="EH137" s="144"/>
      <c r="EI137" s="144"/>
      <c r="EJ137" s="144"/>
      <c r="EK137" s="144"/>
      <c r="EL137" s="144"/>
      <c r="EM137" s="144"/>
      <c r="EN137" s="144"/>
      <c r="EO137" s="144"/>
      <c r="EP137" s="144"/>
      <c r="EQ137" s="144"/>
      <c r="ER137" s="144"/>
      <c r="ES137" s="144"/>
      <c r="ET137" s="144"/>
      <c r="EU137" s="144"/>
      <c r="EV137" s="144"/>
      <c r="EW137" s="144"/>
      <c r="EX137" s="144"/>
      <c r="EY137" s="144"/>
      <c r="EZ137" s="144"/>
      <c r="FA137" s="144"/>
      <c r="FB137" s="144"/>
      <c r="FC137" s="144"/>
      <c r="FD137" s="144"/>
      <c r="FE137" s="677" t="str">
        <f t="shared" si="44"/>
        <v/>
      </c>
      <c r="FF137" s="195"/>
      <c r="FG137" s="678" t="str">
        <f t="shared" si="45"/>
        <v/>
      </c>
      <c r="FH137" s="144"/>
      <c r="FI137" s="144"/>
      <c r="FJ137" s="144"/>
      <c r="FK137" s="144"/>
      <c r="FL137" s="144"/>
      <c r="FM137" s="144"/>
      <c r="FN137" s="144"/>
      <c r="FO137" s="144"/>
      <c r="FP137" s="144"/>
      <c r="FQ137" s="144"/>
      <c r="FR137" s="144"/>
      <c r="FS137" s="144"/>
      <c r="FT137" s="144"/>
      <c r="FU137" s="144"/>
      <c r="FV137" s="144"/>
      <c r="FW137" s="144"/>
      <c r="FX137" s="144"/>
      <c r="FY137" s="144"/>
      <c r="FZ137" s="144"/>
      <c r="GA137" s="144"/>
      <c r="GB137" s="144"/>
      <c r="GC137" s="144"/>
      <c r="GD137" s="144"/>
      <c r="GE137" s="677" t="str">
        <f t="shared" si="46"/>
        <v/>
      </c>
      <c r="GF137" s="195"/>
      <c r="GG137" s="678" t="str">
        <f t="shared" si="47"/>
        <v/>
      </c>
      <c r="GH137" s="144"/>
      <c r="GI137" s="144"/>
      <c r="GJ137" s="144"/>
      <c r="GK137" s="144"/>
      <c r="GL137" s="144"/>
      <c r="GM137" s="144"/>
      <c r="GN137" s="144"/>
      <c r="GO137" s="144"/>
      <c r="GP137" s="144"/>
      <c r="GQ137" s="144"/>
      <c r="GR137" s="144"/>
      <c r="GS137" s="144"/>
      <c r="GT137" s="144"/>
      <c r="GU137" s="144"/>
      <c r="GV137" s="144"/>
      <c r="GW137" s="144"/>
      <c r="GX137" s="144"/>
      <c r="GY137" s="144"/>
      <c r="GZ137" s="144"/>
      <c r="HA137" s="144"/>
      <c r="HB137" s="144"/>
      <c r="HC137" s="144"/>
      <c r="HD137" s="144"/>
      <c r="HE137" s="677" t="str">
        <f t="shared" si="48"/>
        <v/>
      </c>
      <c r="HF137" s="195"/>
      <c r="HG137" s="678" t="str">
        <f t="shared" si="49"/>
        <v/>
      </c>
      <c r="HH137" s="144"/>
      <c r="HI137" s="144"/>
      <c r="HJ137" s="144"/>
      <c r="HK137" s="144"/>
      <c r="HL137" s="144"/>
      <c r="HM137" s="144"/>
      <c r="HN137" s="144"/>
      <c r="HO137" s="144"/>
      <c r="HP137" s="144"/>
      <c r="HQ137" s="144"/>
      <c r="HR137" s="144"/>
      <c r="HS137" s="144"/>
      <c r="HT137" s="144"/>
      <c r="HU137" s="144"/>
      <c r="HV137" s="144"/>
      <c r="HW137" s="144"/>
      <c r="HX137" s="144"/>
      <c r="HY137" s="144"/>
      <c r="HZ137" s="144"/>
      <c r="IA137" s="144"/>
      <c r="IB137" s="144"/>
      <c r="IC137" s="144"/>
      <c r="ID137" s="144"/>
      <c r="IE137" s="677" t="str">
        <f t="shared" si="50"/>
        <v/>
      </c>
      <c r="IF137" s="195"/>
      <c r="IG137" s="678" t="str">
        <f t="shared" si="51"/>
        <v/>
      </c>
      <c r="IH137" s="144"/>
      <c r="II137" s="144"/>
      <c r="IJ137" s="144"/>
      <c r="IK137" s="144"/>
      <c r="IL137" s="144"/>
      <c r="IM137" s="144"/>
      <c r="IN137" s="144"/>
      <c r="IO137" s="144"/>
      <c r="IP137" s="144"/>
      <c r="IQ137" s="144"/>
      <c r="IR137" s="144"/>
      <c r="IS137" s="144"/>
      <c r="IT137" s="144"/>
      <c r="IU137" s="144"/>
      <c r="IV137" s="144"/>
      <c r="IW137" s="144"/>
      <c r="IX137" s="144"/>
      <c r="IY137" s="144"/>
      <c r="IZ137" s="144"/>
      <c r="JA137" s="144"/>
      <c r="JB137" s="144"/>
      <c r="JC137" s="144"/>
      <c r="JD137" s="144"/>
      <c r="JE137" s="1001" t="str">
        <f t="shared" si="52"/>
        <v/>
      </c>
      <c r="JF137" s="195"/>
      <c r="JG137" s="678" t="str">
        <f t="shared" si="53"/>
        <v/>
      </c>
      <c r="JH137" s="144"/>
      <c r="JI137" s="144"/>
      <c r="JJ137" s="144"/>
      <c r="JK137" s="144"/>
      <c r="JL137" s="144"/>
      <c r="JM137" s="144"/>
      <c r="JN137" s="144"/>
      <c r="JO137" s="144"/>
      <c r="JP137" s="144"/>
      <c r="JQ137" s="144"/>
      <c r="JR137" s="144"/>
      <c r="JS137" s="144"/>
      <c r="JT137" s="144"/>
      <c r="JU137" s="144"/>
      <c r="JV137" s="144"/>
      <c r="JW137" s="144"/>
      <c r="JX137" s="144"/>
      <c r="JY137" s="144"/>
      <c r="JZ137" s="144"/>
      <c r="KA137" s="144"/>
      <c r="KB137" s="144"/>
      <c r="KC137" s="144"/>
      <c r="KD137" s="144"/>
      <c r="KE137" s="1001" t="str">
        <f t="shared" si="54"/>
        <v/>
      </c>
    </row>
    <row r="138" spans="2:291" ht="15" customHeight="1">
      <c r="B138" s="310">
        <v>118</v>
      </c>
      <c r="C138" s="303"/>
      <c r="D138" s="675"/>
      <c r="E138" s="144"/>
      <c r="F138" s="144"/>
      <c r="G138" s="678" t="str">
        <f t="shared" si="33"/>
        <v/>
      </c>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677" t="str">
        <f t="shared" si="34"/>
        <v/>
      </c>
      <c r="AF138" s="195"/>
      <c r="AG138" s="678" t="str">
        <f t="shared" si="35"/>
        <v/>
      </c>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677" t="str">
        <f t="shared" si="36"/>
        <v/>
      </c>
      <c r="BF138" s="195"/>
      <c r="BG138" s="678" t="str">
        <f t="shared" si="37"/>
        <v/>
      </c>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677" t="str">
        <f t="shared" si="38"/>
        <v/>
      </c>
      <c r="CF138" s="195"/>
      <c r="CG138" s="678" t="str">
        <f t="shared" si="39"/>
        <v/>
      </c>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677" t="str">
        <f t="shared" si="40"/>
        <v/>
      </c>
      <c r="DF138" s="195"/>
      <c r="DG138" s="678" t="str">
        <f t="shared" si="41"/>
        <v/>
      </c>
      <c r="DH138" s="144"/>
      <c r="DI138" s="144"/>
      <c r="DJ138" s="144"/>
      <c r="DK138" s="144"/>
      <c r="DL138" s="144"/>
      <c r="DM138" s="144"/>
      <c r="DN138" s="144"/>
      <c r="DO138" s="144"/>
      <c r="DP138" s="144"/>
      <c r="DQ138" s="144"/>
      <c r="DR138" s="144"/>
      <c r="DS138" s="144"/>
      <c r="DT138" s="144"/>
      <c r="DU138" s="144"/>
      <c r="DV138" s="144"/>
      <c r="DW138" s="144"/>
      <c r="DX138" s="144"/>
      <c r="DY138" s="144"/>
      <c r="DZ138" s="144"/>
      <c r="EA138" s="144"/>
      <c r="EB138" s="144"/>
      <c r="EC138" s="144"/>
      <c r="ED138" s="144"/>
      <c r="EE138" s="677" t="str">
        <f t="shared" si="42"/>
        <v/>
      </c>
      <c r="EF138" s="195"/>
      <c r="EG138" s="678" t="str">
        <f t="shared" si="43"/>
        <v/>
      </c>
      <c r="EH138" s="144"/>
      <c r="EI138" s="144"/>
      <c r="EJ138" s="144"/>
      <c r="EK138" s="144"/>
      <c r="EL138" s="144"/>
      <c r="EM138" s="144"/>
      <c r="EN138" s="144"/>
      <c r="EO138" s="144"/>
      <c r="EP138" s="144"/>
      <c r="EQ138" s="144"/>
      <c r="ER138" s="144"/>
      <c r="ES138" s="144"/>
      <c r="ET138" s="144"/>
      <c r="EU138" s="144"/>
      <c r="EV138" s="144"/>
      <c r="EW138" s="144"/>
      <c r="EX138" s="144"/>
      <c r="EY138" s="144"/>
      <c r="EZ138" s="144"/>
      <c r="FA138" s="144"/>
      <c r="FB138" s="144"/>
      <c r="FC138" s="144"/>
      <c r="FD138" s="144"/>
      <c r="FE138" s="677" t="str">
        <f t="shared" si="44"/>
        <v/>
      </c>
      <c r="FF138" s="195"/>
      <c r="FG138" s="678" t="str">
        <f t="shared" si="45"/>
        <v/>
      </c>
      <c r="FH138" s="144"/>
      <c r="FI138" s="144"/>
      <c r="FJ138" s="144"/>
      <c r="FK138" s="144"/>
      <c r="FL138" s="144"/>
      <c r="FM138" s="144"/>
      <c r="FN138" s="144"/>
      <c r="FO138" s="144"/>
      <c r="FP138" s="144"/>
      <c r="FQ138" s="144"/>
      <c r="FR138" s="144"/>
      <c r="FS138" s="144"/>
      <c r="FT138" s="144"/>
      <c r="FU138" s="144"/>
      <c r="FV138" s="144"/>
      <c r="FW138" s="144"/>
      <c r="FX138" s="144"/>
      <c r="FY138" s="144"/>
      <c r="FZ138" s="144"/>
      <c r="GA138" s="144"/>
      <c r="GB138" s="144"/>
      <c r="GC138" s="144"/>
      <c r="GD138" s="144"/>
      <c r="GE138" s="677" t="str">
        <f t="shared" si="46"/>
        <v/>
      </c>
      <c r="GF138" s="195"/>
      <c r="GG138" s="678" t="str">
        <f t="shared" si="47"/>
        <v/>
      </c>
      <c r="GH138" s="144"/>
      <c r="GI138" s="144"/>
      <c r="GJ138" s="144"/>
      <c r="GK138" s="144"/>
      <c r="GL138" s="144"/>
      <c r="GM138" s="144"/>
      <c r="GN138" s="144"/>
      <c r="GO138" s="144"/>
      <c r="GP138" s="144"/>
      <c r="GQ138" s="144"/>
      <c r="GR138" s="144"/>
      <c r="GS138" s="144"/>
      <c r="GT138" s="144"/>
      <c r="GU138" s="144"/>
      <c r="GV138" s="144"/>
      <c r="GW138" s="144"/>
      <c r="GX138" s="144"/>
      <c r="GY138" s="144"/>
      <c r="GZ138" s="144"/>
      <c r="HA138" s="144"/>
      <c r="HB138" s="144"/>
      <c r="HC138" s="144"/>
      <c r="HD138" s="144"/>
      <c r="HE138" s="677" t="str">
        <f t="shared" si="48"/>
        <v/>
      </c>
      <c r="HF138" s="195"/>
      <c r="HG138" s="678" t="str">
        <f t="shared" si="49"/>
        <v/>
      </c>
      <c r="HH138" s="144"/>
      <c r="HI138" s="144"/>
      <c r="HJ138" s="144"/>
      <c r="HK138" s="144"/>
      <c r="HL138" s="144"/>
      <c r="HM138" s="144"/>
      <c r="HN138" s="144"/>
      <c r="HO138" s="144"/>
      <c r="HP138" s="144"/>
      <c r="HQ138" s="144"/>
      <c r="HR138" s="144"/>
      <c r="HS138" s="144"/>
      <c r="HT138" s="144"/>
      <c r="HU138" s="144"/>
      <c r="HV138" s="144"/>
      <c r="HW138" s="144"/>
      <c r="HX138" s="144"/>
      <c r="HY138" s="144"/>
      <c r="HZ138" s="144"/>
      <c r="IA138" s="144"/>
      <c r="IB138" s="144"/>
      <c r="IC138" s="144"/>
      <c r="ID138" s="144"/>
      <c r="IE138" s="677" t="str">
        <f t="shared" si="50"/>
        <v/>
      </c>
      <c r="IF138" s="195"/>
      <c r="IG138" s="678" t="str">
        <f t="shared" si="51"/>
        <v/>
      </c>
      <c r="IH138" s="144"/>
      <c r="II138" s="144"/>
      <c r="IJ138" s="144"/>
      <c r="IK138" s="144"/>
      <c r="IL138" s="144"/>
      <c r="IM138" s="144"/>
      <c r="IN138" s="144"/>
      <c r="IO138" s="144"/>
      <c r="IP138" s="144"/>
      <c r="IQ138" s="144"/>
      <c r="IR138" s="144"/>
      <c r="IS138" s="144"/>
      <c r="IT138" s="144"/>
      <c r="IU138" s="144"/>
      <c r="IV138" s="144"/>
      <c r="IW138" s="144"/>
      <c r="IX138" s="144"/>
      <c r="IY138" s="144"/>
      <c r="IZ138" s="144"/>
      <c r="JA138" s="144"/>
      <c r="JB138" s="144"/>
      <c r="JC138" s="144"/>
      <c r="JD138" s="144"/>
      <c r="JE138" s="1001" t="str">
        <f t="shared" si="52"/>
        <v/>
      </c>
      <c r="JF138" s="195"/>
      <c r="JG138" s="678" t="str">
        <f t="shared" si="53"/>
        <v/>
      </c>
      <c r="JH138" s="144"/>
      <c r="JI138" s="144"/>
      <c r="JJ138" s="144"/>
      <c r="JK138" s="144"/>
      <c r="JL138" s="144"/>
      <c r="JM138" s="144"/>
      <c r="JN138" s="144"/>
      <c r="JO138" s="144"/>
      <c r="JP138" s="144"/>
      <c r="JQ138" s="144"/>
      <c r="JR138" s="144"/>
      <c r="JS138" s="144"/>
      <c r="JT138" s="144"/>
      <c r="JU138" s="144"/>
      <c r="JV138" s="144"/>
      <c r="JW138" s="144"/>
      <c r="JX138" s="144"/>
      <c r="JY138" s="144"/>
      <c r="JZ138" s="144"/>
      <c r="KA138" s="144"/>
      <c r="KB138" s="144"/>
      <c r="KC138" s="144"/>
      <c r="KD138" s="144"/>
      <c r="KE138" s="1001" t="str">
        <f t="shared" si="54"/>
        <v/>
      </c>
    </row>
    <row r="139" spans="2:291" ht="15" customHeight="1">
      <c r="B139" s="310">
        <v>119</v>
      </c>
      <c r="C139" s="303"/>
      <c r="D139" s="675"/>
      <c r="E139" s="144"/>
      <c r="F139" s="144"/>
      <c r="G139" s="678" t="str">
        <f t="shared" si="33"/>
        <v/>
      </c>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677" t="str">
        <f t="shared" si="34"/>
        <v/>
      </c>
      <c r="AF139" s="195"/>
      <c r="AG139" s="678" t="str">
        <f t="shared" si="35"/>
        <v/>
      </c>
      <c r="AH139" s="144"/>
      <c r="AI139" s="144"/>
      <c r="AJ139" s="144"/>
      <c r="AK139" s="144"/>
      <c r="AL139" s="144"/>
      <c r="AM139" s="144"/>
      <c r="AN139" s="144"/>
      <c r="AO139" s="144"/>
      <c r="AP139" s="144"/>
      <c r="AQ139" s="144"/>
      <c r="AR139" s="144"/>
      <c r="AS139" s="144"/>
      <c r="AT139" s="144"/>
      <c r="AU139" s="144"/>
      <c r="AV139" s="144"/>
      <c r="AW139" s="144"/>
      <c r="AX139" s="144"/>
      <c r="AY139" s="144"/>
      <c r="AZ139" s="144"/>
      <c r="BA139" s="144"/>
      <c r="BB139" s="144"/>
      <c r="BC139" s="144"/>
      <c r="BD139" s="144"/>
      <c r="BE139" s="677" t="str">
        <f t="shared" si="36"/>
        <v/>
      </c>
      <c r="BF139" s="195"/>
      <c r="BG139" s="678" t="str">
        <f t="shared" si="37"/>
        <v/>
      </c>
      <c r="BH139" s="144"/>
      <c r="BI139" s="144"/>
      <c r="BJ139" s="144"/>
      <c r="BK139" s="144"/>
      <c r="BL139" s="144"/>
      <c r="BM139" s="144"/>
      <c r="BN139" s="144"/>
      <c r="BO139" s="144"/>
      <c r="BP139" s="144"/>
      <c r="BQ139" s="144"/>
      <c r="BR139" s="144"/>
      <c r="BS139" s="144"/>
      <c r="BT139" s="144"/>
      <c r="BU139" s="144"/>
      <c r="BV139" s="144"/>
      <c r="BW139" s="144"/>
      <c r="BX139" s="144"/>
      <c r="BY139" s="144"/>
      <c r="BZ139" s="144"/>
      <c r="CA139" s="144"/>
      <c r="CB139" s="144"/>
      <c r="CC139" s="144"/>
      <c r="CD139" s="144"/>
      <c r="CE139" s="677" t="str">
        <f t="shared" si="38"/>
        <v/>
      </c>
      <c r="CF139" s="195"/>
      <c r="CG139" s="678" t="str">
        <f t="shared" si="39"/>
        <v/>
      </c>
      <c r="CH139" s="144"/>
      <c r="CI139" s="144"/>
      <c r="CJ139" s="144"/>
      <c r="CK139" s="144"/>
      <c r="CL139" s="144"/>
      <c r="CM139" s="144"/>
      <c r="CN139" s="144"/>
      <c r="CO139" s="144"/>
      <c r="CP139" s="144"/>
      <c r="CQ139" s="144"/>
      <c r="CR139" s="144"/>
      <c r="CS139" s="144"/>
      <c r="CT139" s="144"/>
      <c r="CU139" s="144"/>
      <c r="CV139" s="144"/>
      <c r="CW139" s="144"/>
      <c r="CX139" s="144"/>
      <c r="CY139" s="144"/>
      <c r="CZ139" s="144"/>
      <c r="DA139" s="144"/>
      <c r="DB139" s="144"/>
      <c r="DC139" s="144"/>
      <c r="DD139" s="144"/>
      <c r="DE139" s="677" t="str">
        <f t="shared" si="40"/>
        <v/>
      </c>
      <c r="DF139" s="195"/>
      <c r="DG139" s="678" t="str">
        <f t="shared" si="41"/>
        <v/>
      </c>
      <c r="DH139" s="144"/>
      <c r="DI139" s="144"/>
      <c r="DJ139" s="144"/>
      <c r="DK139" s="144"/>
      <c r="DL139" s="144"/>
      <c r="DM139" s="144"/>
      <c r="DN139" s="144"/>
      <c r="DO139" s="144"/>
      <c r="DP139" s="144"/>
      <c r="DQ139" s="144"/>
      <c r="DR139" s="144"/>
      <c r="DS139" s="144"/>
      <c r="DT139" s="144"/>
      <c r="DU139" s="144"/>
      <c r="DV139" s="144"/>
      <c r="DW139" s="144"/>
      <c r="DX139" s="144"/>
      <c r="DY139" s="144"/>
      <c r="DZ139" s="144"/>
      <c r="EA139" s="144"/>
      <c r="EB139" s="144"/>
      <c r="EC139" s="144"/>
      <c r="ED139" s="144"/>
      <c r="EE139" s="677" t="str">
        <f t="shared" si="42"/>
        <v/>
      </c>
      <c r="EF139" s="195"/>
      <c r="EG139" s="678" t="str">
        <f t="shared" si="43"/>
        <v/>
      </c>
      <c r="EH139" s="144"/>
      <c r="EI139" s="144"/>
      <c r="EJ139" s="144"/>
      <c r="EK139" s="144"/>
      <c r="EL139" s="144"/>
      <c r="EM139" s="144"/>
      <c r="EN139" s="144"/>
      <c r="EO139" s="144"/>
      <c r="EP139" s="144"/>
      <c r="EQ139" s="144"/>
      <c r="ER139" s="144"/>
      <c r="ES139" s="144"/>
      <c r="ET139" s="144"/>
      <c r="EU139" s="144"/>
      <c r="EV139" s="144"/>
      <c r="EW139" s="144"/>
      <c r="EX139" s="144"/>
      <c r="EY139" s="144"/>
      <c r="EZ139" s="144"/>
      <c r="FA139" s="144"/>
      <c r="FB139" s="144"/>
      <c r="FC139" s="144"/>
      <c r="FD139" s="144"/>
      <c r="FE139" s="677" t="str">
        <f t="shared" si="44"/>
        <v/>
      </c>
      <c r="FF139" s="195"/>
      <c r="FG139" s="678" t="str">
        <f t="shared" si="45"/>
        <v/>
      </c>
      <c r="FH139" s="144"/>
      <c r="FI139" s="144"/>
      <c r="FJ139" s="144"/>
      <c r="FK139" s="144"/>
      <c r="FL139" s="144"/>
      <c r="FM139" s="144"/>
      <c r="FN139" s="144"/>
      <c r="FO139" s="144"/>
      <c r="FP139" s="144"/>
      <c r="FQ139" s="144"/>
      <c r="FR139" s="144"/>
      <c r="FS139" s="144"/>
      <c r="FT139" s="144"/>
      <c r="FU139" s="144"/>
      <c r="FV139" s="144"/>
      <c r="FW139" s="144"/>
      <c r="FX139" s="144"/>
      <c r="FY139" s="144"/>
      <c r="FZ139" s="144"/>
      <c r="GA139" s="144"/>
      <c r="GB139" s="144"/>
      <c r="GC139" s="144"/>
      <c r="GD139" s="144"/>
      <c r="GE139" s="677" t="str">
        <f t="shared" si="46"/>
        <v/>
      </c>
      <c r="GF139" s="195"/>
      <c r="GG139" s="678" t="str">
        <f t="shared" si="47"/>
        <v/>
      </c>
      <c r="GH139" s="144"/>
      <c r="GI139" s="144"/>
      <c r="GJ139" s="144"/>
      <c r="GK139" s="144"/>
      <c r="GL139" s="144"/>
      <c r="GM139" s="144"/>
      <c r="GN139" s="144"/>
      <c r="GO139" s="144"/>
      <c r="GP139" s="144"/>
      <c r="GQ139" s="144"/>
      <c r="GR139" s="144"/>
      <c r="GS139" s="144"/>
      <c r="GT139" s="144"/>
      <c r="GU139" s="144"/>
      <c r="GV139" s="144"/>
      <c r="GW139" s="144"/>
      <c r="GX139" s="144"/>
      <c r="GY139" s="144"/>
      <c r="GZ139" s="144"/>
      <c r="HA139" s="144"/>
      <c r="HB139" s="144"/>
      <c r="HC139" s="144"/>
      <c r="HD139" s="144"/>
      <c r="HE139" s="677" t="str">
        <f t="shared" si="48"/>
        <v/>
      </c>
      <c r="HF139" s="195"/>
      <c r="HG139" s="678" t="str">
        <f t="shared" si="49"/>
        <v/>
      </c>
      <c r="HH139" s="144"/>
      <c r="HI139" s="144"/>
      <c r="HJ139" s="144"/>
      <c r="HK139" s="144"/>
      <c r="HL139" s="144"/>
      <c r="HM139" s="144"/>
      <c r="HN139" s="144"/>
      <c r="HO139" s="144"/>
      <c r="HP139" s="144"/>
      <c r="HQ139" s="144"/>
      <c r="HR139" s="144"/>
      <c r="HS139" s="144"/>
      <c r="HT139" s="144"/>
      <c r="HU139" s="144"/>
      <c r="HV139" s="144"/>
      <c r="HW139" s="144"/>
      <c r="HX139" s="144"/>
      <c r="HY139" s="144"/>
      <c r="HZ139" s="144"/>
      <c r="IA139" s="144"/>
      <c r="IB139" s="144"/>
      <c r="IC139" s="144"/>
      <c r="ID139" s="144"/>
      <c r="IE139" s="677" t="str">
        <f t="shared" si="50"/>
        <v/>
      </c>
      <c r="IF139" s="195"/>
      <c r="IG139" s="678" t="str">
        <f t="shared" si="51"/>
        <v/>
      </c>
      <c r="IH139" s="144"/>
      <c r="II139" s="144"/>
      <c r="IJ139" s="144"/>
      <c r="IK139" s="144"/>
      <c r="IL139" s="144"/>
      <c r="IM139" s="144"/>
      <c r="IN139" s="144"/>
      <c r="IO139" s="144"/>
      <c r="IP139" s="144"/>
      <c r="IQ139" s="144"/>
      <c r="IR139" s="144"/>
      <c r="IS139" s="144"/>
      <c r="IT139" s="144"/>
      <c r="IU139" s="144"/>
      <c r="IV139" s="144"/>
      <c r="IW139" s="144"/>
      <c r="IX139" s="144"/>
      <c r="IY139" s="144"/>
      <c r="IZ139" s="144"/>
      <c r="JA139" s="144"/>
      <c r="JB139" s="144"/>
      <c r="JC139" s="144"/>
      <c r="JD139" s="144"/>
      <c r="JE139" s="1001" t="str">
        <f t="shared" si="52"/>
        <v/>
      </c>
      <c r="JF139" s="195"/>
      <c r="JG139" s="678" t="str">
        <f t="shared" si="53"/>
        <v/>
      </c>
      <c r="JH139" s="144"/>
      <c r="JI139" s="144"/>
      <c r="JJ139" s="144"/>
      <c r="JK139" s="144"/>
      <c r="JL139" s="144"/>
      <c r="JM139" s="144"/>
      <c r="JN139" s="144"/>
      <c r="JO139" s="144"/>
      <c r="JP139" s="144"/>
      <c r="JQ139" s="144"/>
      <c r="JR139" s="144"/>
      <c r="JS139" s="144"/>
      <c r="JT139" s="144"/>
      <c r="JU139" s="144"/>
      <c r="JV139" s="144"/>
      <c r="JW139" s="144"/>
      <c r="JX139" s="144"/>
      <c r="JY139" s="144"/>
      <c r="JZ139" s="144"/>
      <c r="KA139" s="144"/>
      <c r="KB139" s="144"/>
      <c r="KC139" s="144"/>
      <c r="KD139" s="144"/>
      <c r="KE139" s="1001" t="str">
        <f t="shared" si="54"/>
        <v/>
      </c>
    </row>
    <row r="140" spans="2:291" ht="15" customHeight="1">
      <c r="B140" s="310">
        <v>120</v>
      </c>
      <c r="C140" s="303"/>
      <c r="D140" s="675"/>
      <c r="E140" s="144"/>
      <c r="F140" s="144"/>
      <c r="G140" s="678" t="str">
        <f t="shared" si="33"/>
        <v/>
      </c>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677" t="str">
        <f t="shared" si="34"/>
        <v/>
      </c>
      <c r="AF140" s="195"/>
      <c r="AG140" s="678" t="str">
        <f t="shared" si="35"/>
        <v/>
      </c>
      <c r="AH140" s="144"/>
      <c r="AI140" s="144"/>
      <c r="AJ140" s="144"/>
      <c r="AK140" s="144"/>
      <c r="AL140" s="144"/>
      <c r="AM140" s="144"/>
      <c r="AN140" s="144"/>
      <c r="AO140" s="144"/>
      <c r="AP140" s="144"/>
      <c r="AQ140" s="144"/>
      <c r="AR140" s="144"/>
      <c r="AS140" s="144"/>
      <c r="AT140" s="144"/>
      <c r="AU140" s="144"/>
      <c r="AV140" s="144"/>
      <c r="AW140" s="144"/>
      <c r="AX140" s="144"/>
      <c r="AY140" s="144"/>
      <c r="AZ140" s="144"/>
      <c r="BA140" s="144"/>
      <c r="BB140" s="144"/>
      <c r="BC140" s="144"/>
      <c r="BD140" s="144"/>
      <c r="BE140" s="677" t="str">
        <f t="shared" si="36"/>
        <v/>
      </c>
      <c r="BF140" s="195"/>
      <c r="BG140" s="678" t="str">
        <f t="shared" si="37"/>
        <v/>
      </c>
      <c r="BH140" s="144"/>
      <c r="BI140" s="144"/>
      <c r="BJ140" s="144"/>
      <c r="BK140" s="144"/>
      <c r="BL140" s="144"/>
      <c r="BM140" s="144"/>
      <c r="BN140" s="144"/>
      <c r="BO140" s="144"/>
      <c r="BP140" s="144"/>
      <c r="BQ140" s="144"/>
      <c r="BR140" s="144"/>
      <c r="BS140" s="144"/>
      <c r="BT140" s="144"/>
      <c r="BU140" s="144"/>
      <c r="BV140" s="144"/>
      <c r="BW140" s="144"/>
      <c r="BX140" s="144"/>
      <c r="BY140" s="144"/>
      <c r="BZ140" s="144"/>
      <c r="CA140" s="144"/>
      <c r="CB140" s="144"/>
      <c r="CC140" s="144"/>
      <c r="CD140" s="144"/>
      <c r="CE140" s="677" t="str">
        <f t="shared" si="38"/>
        <v/>
      </c>
      <c r="CF140" s="195"/>
      <c r="CG140" s="678" t="str">
        <f t="shared" si="39"/>
        <v/>
      </c>
      <c r="CH140" s="144"/>
      <c r="CI140" s="144"/>
      <c r="CJ140" s="144"/>
      <c r="CK140" s="144"/>
      <c r="CL140" s="144"/>
      <c r="CM140" s="144"/>
      <c r="CN140" s="144"/>
      <c r="CO140" s="144"/>
      <c r="CP140" s="144"/>
      <c r="CQ140" s="144"/>
      <c r="CR140" s="144"/>
      <c r="CS140" s="144"/>
      <c r="CT140" s="144"/>
      <c r="CU140" s="144"/>
      <c r="CV140" s="144"/>
      <c r="CW140" s="144"/>
      <c r="CX140" s="144"/>
      <c r="CY140" s="144"/>
      <c r="CZ140" s="144"/>
      <c r="DA140" s="144"/>
      <c r="DB140" s="144"/>
      <c r="DC140" s="144"/>
      <c r="DD140" s="144"/>
      <c r="DE140" s="677" t="str">
        <f t="shared" si="40"/>
        <v/>
      </c>
      <c r="DF140" s="195"/>
      <c r="DG140" s="678" t="str">
        <f t="shared" si="41"/>
        <v/>
      </c>
      <c r="DH140" s="144"/>
      <c r="DI140" s="144"/>
      <c r="DJ140" s="144"/>
      <c r="DK140" s="144"/>
      <c r="DL140" s="144"/>
      <c r="DM140" s="144"/>
      <c r="DN140" s="144"/>
      <c r="DO140" s="144"/>
      <c r="DP140" s="144"/>
      <c r="DQ140" s="144"/>
      <c r="DR140" s="144"/>
      <c r="DS140" s="144"/>
      <c r="DT140" s="144"/>
      <c r="DU140" s="144"/>
      <c r="DV140" s="144"/>
      <c r="DW140" s="144"/>
      <c r="DX140" s="144"/>
      <c r="DY140" s="144"/>
      <c r="DZ140" s="144"/>
      <c r="EA140" s="144"/>
      <c r="EB140" s="144"/>
      <c r="EC140" s="144"/>
      <c r="ED140" s="144"/>
      <c r="EE140" s="677" t="str">
        <f t="shared" si="42"/>
        <v/>
      </c>
      <c r="EF140" s="195"/>
      <c r="EG140" s="678" t="str">
        <f t="shared" si="43"/>
        <v/>
      </c>
      <c r="EH140" s="144"/>
      <c r="EI140" s="144"/>
      <c r="EJ140" s="144"/>
      <c r="EK140" s="144"/>
      <c r="EL140" s="144"/>
      <c r="EM140" s="144"/>
      <c r="EN140" s="144"/>
      <c r="EO140" s="144"/>
      <c r="EP140" s="144"/>
      <c r="EQ140" s="144"/>
      <c r="ER140" s="144"/>
      <c r="ES140" s="144"/>
      <c r="ET140" s="144"/>
      <c r="EU140" s="144"/>
      <c r="EV140" s="144"/>
      <c r="EW140" s="144"/>
      <c r="EX140" s="144"/>
      <c r="EY140" s="144"/>
      <c r="EZ140" s="144"/>
      <c r="FA140" s="144"/>
      <c r="FB140" s="144"/>
      <c r="FC140" s="144"/>
      <c r="FD140" s="144"/>
      <c r="FE140" s="677" t="str">
        <f t="shared" si="44"/>
        <v/>
      </c>
      <c r="FF140" s="195"/>
      <c r="FG140" s="678" t="str">
        <f t="shared" si="45"/>
        <v/>
      </c>
      <c r="FH140" s="144"/>
      <c r="FI140" s="144"/>
      <c r="FJ140" s="144"/>
      <c r="FK140" s="144"/>
      <c r="FL140" s="144"/>
      <c r="FM140" s="144"/>
      <c r="FN140" s="144"/>
      <c r="FO140" s="144"/>
      <c r="FP140" s="144"/>
      <c r="FQ140" s="144"/>
      <c r="FR140" s="144"/>
      <c r="FS140" s="144"/>
      <c r="FT140" s="144"/>
      <c r="FU140" s="144"/>
      <c r="FV140" s="144"/>
      <c r="FW140" s="144"/>
      <c r="FX140" s="144"/>
      <c r="FY140" s="144"/>
      <c r="FZ140" s="144"/>
      <c r="GA140" s="144"/>
      <c r="GB140" s="144"/>
      <c r="GC140" s="144"/>
      <c r="GD140" s="144"/>
      <c r="GE140" s="677" t="str">
        <f t="shared" si="46"/>
        <v/>
      </c>
      <c r="GF140" s="195"/>
      <c r="GG140" s="678" t="str">
        <f t="shared" si="47"/>
        <v/>
      </c>
      <c r="GH140" s="144"/>
      <c r="GI140" s="144"/>
      <c r="GJ140" s="144"/>
      <c r="GK140" s="144"/>
      <c r="GL140" s="144"/>
      <c r="GM140" s="144"/>
      <c r="GN140" s="144"/>
      <c r="GO140" s="144"/>
      <c r="GP140" s="144"/>
      <c r="GQ140" s="144"/>
      <c r="GR140" s="144"/>
      <c r="GS140" s="144"/>
      <c r="GT140" s="144"/>
      <c r="GU140" s="144"/>
      <c r="GV140" s="144"/>
      <c r="GW140" s="144"/>
      <c r="GX140" s="144"/>
      <c r="GY140" s="144"/>
      <c r="GZ140" s="144"/>
      <c r="HA140" s="144"/>
      <c r="HB140" s="144"/>
      <c r="HC140" s="144"/>
      <c r="HD140" s="144"/>
      <c r="HE140" s="677" t="str">
        <f t="shared" si="48"/>
        <v/>
      </c>
      <c r="HF140" s="195"/>
      <c r="HG140" s="678" t="str">
        <f t="shared" si="49"/>
        <v/>
      </c>
      <c r="HH140" s="144"/>
      <c r="HI140" s="144"/>
      <c r="HJ140" s="144"/>
      <c r="HK140" s="144"/>
      <c r="HL140" s="144"/>
      <c r="HM140" s="144"/>
      <c r="HN140" s="144"/>
      <c r="HO140" s="144"/>
      <c r="HP140" s="144"/>
      <c r="HQ140" s="144"/>
      <c r="HR140" s="144"/>
      <c r="HS140" s="144"/>
      <c r="HT140" s="144"/>
      <c r="HU140" s="144"/>
      <c r="HV140" s="144"/>
      <c r="HW140" s="144"/>
      <c r="HX140" s="144"/>
      <c r="HY140" s="144"/>
      <c r="HZ140" s="144"/>
      <c r="IA140" s="144"/>
      <c r="IB140" s="144"/>
      <c r="IC140" s="144"/>
      <c r="ID140" s="144"/>
      <c r="IE140" s="677" t="str">
        <f t="shared" si="50"/>
        <v/>
      </c>
      <c r="IF140" s="195"/>
      <c r="IG140" s="678" t="str">
        <f t="shared" si="51"/>
        <v/>
      </c>
      <c r="IH140" s="144"/>
      <c r="II140" s="144"/>
      <c r="IJ140" s="144"/>
      <c r="IK140" s="144"/>
      <c r="IL140" s="144"/>
      <c r="IM140" s="144"/>
      <c r="IN140" s="144"/>
      <c r="IO140" s="144"/>
      <c r="IP140" s="144"/>
      <c r="IQ140" s="144"/>
      <c r="IR140" s="144"/>
      <c r="IS140" s="144"/>
      <c r="IT140" s="144"/>
      <c r="IU140" s="144"/>
      <c r="IV140" s="144"/>
      <c r="IW140" s="144"/>
      <c r="IX140" s="144"/>
      <c r="IY140" s="144"/>
      <c r="IZ140" s="144"/>
      <c r="JA140" s="144"/>
      <c r="JB140" s="144"/>
      <c r="JC140" s="144"/>
      <c r="JD140" s="144"/>
      <c r="JE140" s="1001" t="str">
        <f t="shared" si="52"/>
        <v/>
      </c>
      <c r="JF140" s="195"/>
      <c r="JG140" s="678" t="str">
        <f t="shared" si="53"/>
        <v/>
      </c>
      <c r="JH140" s="144"/>
      <c r="JI140" s="144"/>
      <c r="JJ140" s="144"/>
      <c r="JK140" s="144"/>
      <c r="JL140" s="144"/>
      <c r="JM140" s="144"/>
      <c r="JN140" s="144"/>
      <c r="JO140" s="144"/>
      <c r="JP140" s="144"/>
      <c r="JQ140" s="144"/>
      <c r="JR140" s="144"/>
      <c r="JS140" s="144"/>
      <c r="JT140" s="144"/>
      <c r="JU140" s="144"/>
      <c r="JV140" s="144"/>
      <c r="JW140" s="144"/>
      <c r="JX140" s="144"/>
      <c r="JY140" s="144"/>
      <c r="JZ140" s="144"/>
      <c r="KA140" s="144"/>
      <c r="KB140" s="144"/>
      <c r="KC140" s="144"/>
      <c r="KD140" s="144"/>
      <c r="KE140" s="1001" t="str">
        <f t="shared" si="54"/>
        <v/>
      </c>
    </row>
    <row r="141" spans="2:291" ht="15" customHeight="1">
      <c r="B141" s="310">
        <v>121</v>
      </c>
      <c r="C141" s="303"/>
      <c r="D141" s="675"/>
      <c r="E141" s="144"/>
      <c r="F141" s="144"/>
      <c r="G141" s="678" t="str">
        <f t="shared" si="33"/>
        <v/>
      </c>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677" t="str">
        <f t="shared" si="34"/>
        <v/>
      </c>
      <c r="AF141" s="195"/>
      <c r="AG141" s="678" t="str">
        <f t="shared" si="35"/>
        <v/>
      </c>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677" t="str">
        <f t="shared" si="36"/>
        <v/>
      </c>
      <c r="BF141" s="195"/>
      <c r="BG141" s="678" t="str">
        <f t="shared" si="37"/>
        <v/>
      </c>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677" t="str">
        <f t="shared" si="38"/>
        <v/>
      </c>
      <c r="CF141" s="195"/>
      <c r="CG141" s="678" t="str">
        <f t="shared" si="39"/>
        <v/>
      </c>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677" t="str">
        <f t="shared" si="40"/>
        <v/>
      </c>
      <c r="DF141" s="195"/>
      <c r="DG141" s="678" t="str">
        <f t="shared" si="41"/>
        <v/>
      </c>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144"/>
      <c r="EE141" s="677" t="str">
        <f t="shared" si="42"/>
        <v/>
      </c>
      <c r="EF141" s="195"/>
      <c r="EG141" s="678" t="str">
        <f t="shared" si="43"/>
        <v/>
      </c>
      <c r="EH141" s="144"/>
      <c r="EI141" s="144"/>
      <c r="EJ141" s="144"/>
      <c r="EK141" s="144"/>
      <c r="EL141" s="144"/>
      <c r="EM141" s="144"/>
      <c r="EN141" s="144"/>
      <c r="EO141" s="144"/>
      <c r="EP141" s="144"/>
      <c r="EQ141" s="144"/>
      <c r="ER141" s="144"/>
      <c r="ES141" s="144"/>
      <c r="ET141" s="144"/>
      <c r="EU141" s="144"/>
      <c r="EV141" s="144"/>
      <c r="EW141" s="144"/>
      <c r="EX141" s="144"/>
      <c r="EY141" s="144"/>
      <c r="EZ141" s="144"/>
      <c r="FA141" s="144"/>
      <c r="FB141" s="144"/>
      <c r="FC141" s="144"/>
      <c r="FD141" s="144"/>
      <c r="FE141" s="677" t="str">
        <f t="shared" si="44"/>
        <v/>
      </c>
      <c r="FF141" s="195"/>
      <c r="FG141" s="678" t="str">
        <f t="shared" si="45"/>
        <v/>
      </c>
      <c r="FH141" s="144"/>
      <c r="FI141" s="144"/>
      <c r="FJ141" s="144"/>
      <c r="FK141" s="144"/>
      <c r="FL141" s="144"/>
      <c r="FM141" s="144"/>
      <c r="FN141" s="144"/>
      <c r="FO141" s="144"/>
      <c r="FP141" s="144"/>
      <c r="FQ141" s="144"/>
      <c r="FR141" s="144"/>
      <c r="FS141" s="144"/>
      <c r="FT141" s="144"/>
      <c r="FU141" s="144"/>
      <c r="FV141" s="144"/>
      <c r="FW141" s="144"/>
      <c r="FX141" s="144"/>
      <c r="FY141" s="144"/>
      <c r="FZ141" s="144"/>
      <c r="GA141" s="144"/>
      <c r="GB141" s="144"/>
      <c r="GC141" s="144"/>
      <c r="GD141" s="144"/>
      <c r="GE141" s="677" t="str">
        <f t="shared" si="46"/>
        <v/>
      </c>
      <c r="GF141" s="195"/>
      <c r="GG141" s="678" t="str">
        <f t="shared" si="47"/>
        <v/>
      </c>
      <c r="GH141" s="144"/>
      <c r="GI141" s="144"/>
      <c r="GJ141" s="144"/>
      <c r="GK141" s="144"/>
      <c r="GL141" s="144"/>
      <c r="GM141" s="144"/>
      <c r="GN141" s="144"/>
      <c r="GO141" s="144"/>
      <c r="GP141" s="144"/>
      <c r="GQ141" s="144"/>
      <c r="GR141" s="144"/>
      <c r="GS141" s="144"/>
      <c r="GT141" s="144"/>
      <c r="GU141" s="144"/>
      <c r="GV141" s="144"/>
      <c r="GW141" s="144"/>
      <c r="GX141" s="144"/>
      <c r="GY141" s="144"/>
      <c r="GZ141" s="144"/>
      <c r="HA141" s="144"/>
      <c r="HB141" s="144"/>
      <c r="HC141" s="144"/>
      <c r="HD141" s="144"/>
      <c r="HE141" s="677" t="str">
        <f t="shared" si="48"/>
        <v/>
      </c>
      <c r="HF141" s="195"/>
      <c r="HG141" s="678" t="str">
        <f t="shared" si="49"/>
        <v/>
      </c>
      <c r="HH141" s="144"/>
      <c r="HI141" s="144"/>
      <c r="HJ141" s="144"/>
      <c r="HK141" s="144"/>
      <c r="HL141" s="144"/>
      <c r="HM141" s="144"/>
      <c r="HN141" s="144"/>
      <c r="HO141" s="144"/>
      <c r="HP141" s="144"/>
      <c r="HQ141" s="144"/>
      <c r="HR141" s="144"/>
      <c r="HS141" s="144"/>
      <c r="HT141" s="144"/>
      <c r="HU141" s="144"/>
      <c r="HV141" s="144"/>
      <c r="HW141" s="144"/>
      <c r="HX141" s="144"/>
      <c r="HY141" s="144"/>
      <c r="HZ141" s="144"/>
      <c r="IA141" s="144"/>
      <c r="IB141" s="144"/>
      <c r="IC141" s="144"/>
      <c r="ID141" s="144"/>
      <c r="IE141" s="677" t="str">
        <f t="shared" si="50"/>
        <v/>
      </c>
      <c r="IF141" s="195"/>
      <c r="IG141" s="678" t="str">
        <f t="shared" si="51"/>
        <v/>
      </c>
      <c r="IH141" s="144"/>
      <c r="II141" s="144"/>
      <c r="IJ141" s="144"/>
      <c r="IK141" s="144"/>
      <c r="IL141" s="144"/>
      <c r="IM141" s="144"/>
      <c r="IN141" s="144"/>
      <c r="IO141" s="144"/>
      <c r="IP141" s="144"/>
      <c r="IQ141" s="144"/>
      <c r="IR141" s="144"/>
      <c r="IS141" s="144"/>
      <c r="IT141" s="144"/>
      <c r="IU141" s="144"/>
      <c r="IV141" s="144"/>
      <c r="IW141" s="144"/>
      <c r="IX141" s="144"/>
      <c r="IY141" s="144"/>
      <c r="IZ141" s="144"/>
      <c r="JA141" s="144"/>
      <c r="JB141" s="144"/>
      <c r="JC141" s="144"/>
      <c r="JD141" s="144"/>
      <c r="JE141" s="1001" t="str">
        <f t="shared" si="52"/>
        <v/>
      </c>
      <c r="JF141" s="195"/>
      <c r="JG141" s="678" t="str">
        <f t="shared" si="53"/>
        <v/>
      </c>
      <c r="JH141" s="144"/>
      <c r="JI141" s="144"/>
      <c r="JJ141" s="144"/>
      <c r="JK141" s="144"/>
      <c r="JL141" s="144"/>
      <c r="JM141" s="144"/>
      <c r="JN141" s="144"/>
      <c r="JO141" s="144"/>
      <c r="JP141" s="144"/>
      <c r="JQ141" s="144"/>
      <c r="JR141" s="144"/>
      <c r="JS141" s="144"/>
      <c r="JT141" s="144"/>
      <c r="JU141" s="144"/>
      <c r="JV141" s="144"/>
      <c r="JW141" s="144"/>
      <c r="JX141" s="144"/>
      <c r="JY141" s="144"/>
      <c r="JZ141" s="144"/>
      <c r="KA141" s="144"/>
      <c r="KB141" s="144"/>
      <c r="KC141" s="144"/>
      <c r="KD141" s="144"/>
      <c r="KE141" s="1001" t="str">
        <f t="shared" si="54"/>
        <v/>
      </c>
    </row>
    <row r="142" spans="2:291" ht="15" customHeight="1">
      <c r="B142" s="310">
        <v>122</v>
      </c>
      <c r="C142" s="303"/>
      <c r="D142" s="675"/>
      <c r="E142" s="144"/>
      <c r="F142" s="144"/>
      <c r="G142" s="678" t="str">
        <f t="shared" si="33"/>
        <v/>
      </c>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677" t="str">
        <f t="shared" si="34"/>
        <v/>
      </c>
      <c r="AF142" s="195"/>
      <c r="AG142" s="678" t="str">
        <f t="shared" si="35"/>
        <v/>
      </c>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c r="BC142" s="144"/>
      <c r="BD142" s="144"/>
      <c r="BE142" s="677" t="str">
        <f t="shared" si="36"/>
        <v/>
      </c>
      <c r="BF142" s="195"/>
      <c r="BG142" s="678" t="str">
        <f t="shared" si="37"/>
        <v/>
      </c>
      <c r="BH142" s="144"/>
      <c r="BI142" s="144"/>
      <c r="BJ142" s="144"/>
      <c r="BK142" s="144"/>
      <c r="BL142" s="144"/>
      <c r="BM142" s="144"/>
      <c r="BN142" s="144"/>
      <c r="BO142" s="144"/>
      <c r="BP142" s="144"/>
      <c r="BQ142" s="144"/>
      <c r="BR142" s="144"/>
      <c r="BS142" s="144"/>
      <c r="BT142" s="144"/>
      <c r="BU142" s="144"/>
      <c r="BV142" s="144"/>
      <c r="BW142" s="144"/>
      <c r="BX142" s="144"/>
      <c r="BY142" s="144"/>
      <c r="BZ142" s="144"/>
      <c r="CA142" s="144"/>
      <c r="CB142" s="144"/>
      <c r="CC142" s="144"/>
      <c r="CD142" s="144"/>
      <c r="CE142" s="677" t="str">
        <f t="shared" si="38"/>
        <v/>
      </c>
      <c r="CF142" s="195"/>
      <c r="CG142" s="678" t="str">
        <f t="shared" si="39"/>
        <v/>
      </c>
      <c r="CH142" s="144"/>
      <c r="CI142" s="144"/>
      <c r="CJ142" s="144"/>
      <c r="CK142" s="144"/>
      <c r="CL142" s="144"/>
      <c r="CM142" s="144"/>
      <c r="CN142" s="144"/>
      <c r="CO142" s="144"/>
      <c r="CP142" s="144"/>
      <c r="CQ142" s="144"/>
      <c r="CR142" s="144"/>
      <c r="CS142" s="144"/>
      <c r="CT142" s="144"/>
      <c r="CU142" s="144"/>
      <c r="CV142" s="144"/>
      <c r="CW142" s="144"/>
      <c r="CX142" s="144"/>
      <c r="CY142" s="144"/>
      <c r="CZ142" s="144"/>
      <c r="DA142" s="144"/>
      <c r="DB142" s="144"/>
      <c r="DC142" s="144"/>
      <c r="DD142" s="144"/>
      <c r="DE142" s="677" t="str">
        <f t="shared" si="40"/>
        <v/>
      </c>
      <c r="DF142" s="195"/>
      <c r="DG142" s="678" t="str">
        <f t="shared" si="41"/>
        <v/>
      </c>
      <c r="DH142" s="144"/>
      <c r="DI142" s="144"/>
      <c r="DJ142" s="144"/>
      <c r="DK142" s="144"/>
      <c r="DL142" s="144"/>
      <c r="DM142" s="144"/>
      <c r="DN142" s="144"/>
      <c r="DO142" s="144"/>
      <c r="DP142" s="144"/>
      <c r="DQ142" s="144"/>
      <c r="DR142" s="144"/>
      <c r="DS142" s="144"/>
      <c r="DT142" s="144"/>
      <c r="DU142" s="144"/>
      <c r="DV142" s="144"/>
      <c r="DW142" s="144"/>
      <c r="DX142" s="144"/>
      <c r="DY142" s="144"/>
      <c r="DZ142" s="144"/>
      <c r="EA142" s="144"/>
      <c r="EB142" s="144"/>
      <c r="EC142" s="144"/>
      <c r="ED142" s="144"/>
      <c r="EE142" s="677" t="str">
        <f t="shared" si="42"/>
        <v/>
      </c>
      <c r="EF142" s="195"/>
      <c r="EG142" s="678" t="str">
        <f t="shared" si="43"/>
        <v/>
      </c>
      <c r="EH142" s="144"/>
      <c r="EI142" s="144"/>
      <c r="EJ142" s="144"/>
      <c r="EK142" s="144"/>
      <c r="EL142" s="144"/>
      <c r="EM142" s="144"/>
      <c r="EN142" s="144"/>
      <c r="EO142" s="144"/>
      <c r="EP142" s="144"/>
      <c r="EQ142" s="144"/>
      <c r="ER142" s="144"/>
      <c r="ES142" s="144"/>
      <c r="ET142" s="144"/>
      <c r="EU142" s="144"/>
      <c r="EV142" s="144"/>
      <c r="EW142" s="144"/>
      <c r="EX142" s="144"/>
      <c r="EY142" s="144"/>
      <c r="EZ142" s="144"/>
      <c r="FA142" s="144"/>
      <c r="FB142" s="144"/>
      <c r="FC142" s="144"/>
      <c r="FD142" s="144"/>
      <c r="FE142" s="677" t="str">
        <f t="shared" si="44"/>
        <v/>
      </c>
      <c r="FF142" s="195"/>
      <c r="FG142" s="678" t="str">
        <f t="shared" si="45"/>
        <v/>
      </c>
      <c r="FH142" s="144"/>
      <c r="FI142" s="144"/>
      <c r="FJ142" s="144"/>
      <c r="FK142" s="144"/>
      <c r="FL142" s="144"/>
      <c r="FM142" s="144"/>
      <c r="FN142" s="144"/>
      <c r="FO142" s="144"/>
      <c r="FP142" s="144"/>
      <c r="FQ142" s="144"/>
      <c r="FR142" s="144"/>
      <c r="FS142" s="144"/>
      <c r="FT142" s="144"/>
      <c r="FU142" s="144"/>
      <c r="FV142" s="144"/>
      <c r="FW142" s="144"/>
      <c r="FX142" s="144"/>
      <c r="FY142" s="144"/>
      <c r="FZ142" s="144"/>
      <c r="GA142" s="144"/>
      <c r="GB142" s="144"/>
      <c r="GC142" s="144"/>
      <c r="GD142" s="144"/>
      <c r="GE142" s="677" t="str">
        <f t="shared" si="46"/>
        <v/>
      </c>
      <c r="GF142" s="195"/>
      <c r="GG142" s="678" t="str">
        <f t="shared" si="47"/>
        <v/>
      </c>
      <c r="GH142" s="144"/>
      <c r="GI142" s="144"/>
      <c r="GJ142" s="144"/>
      <c r="GK142" s="144"/>
      <c r="GL142" s="144"/>
      <c r="GM142" s="144"/>
      <c r="GN142" s="144"/>
      <c r="GO142" s="144"/>
      <c r="GP142" s="144"/>
      <c r="GQ142" s="144"/>
      <c r="GR142" s="144"/>
      <c r="GS142" s="144"/>
      <c r="GT142" s="144"/>
      <c r="GU142" s="144"/>
      <c r="GV142" s="144"/>
      <c r="GW142" s="144"/>
      <c r="GX142" s="144"/>
      <c r="GY142" s="144"/>
      <c r="GZ142" s="144"/>
      <c r="HA142" s="144"/>
      <c r="HB142" s="144"/>
      <c r="HC142" s="144"/>
      <c r="HD142" s="144"/>
      <c r="HE142" s="677" t="str">
        <f t="shared" si="48"/>
        <v/>
      </c>
      <c r="HF142" s="195"/>
      <c r="HG142" s="678" t="str">
        <f t="shared" si="49"/>
        <v/>
      </c>
      <c r="HH142" s="144"/>
      <c r="HI142" s="144"/>
      <c r="HJ142" s="144"/>
      <c r="HK142" s="144"/>
      <c r="HL142" s="144"/>
      <c r="HM142" s="144"/>
      <c r="HN142" s="144"/>
      <c r="HO142" s="144"/>
      <c r="HP142" s="144"/>
      <c r="HQ142" s="144"/>
      <c r="HR142" s="144"/>
      <c r="HS142" s="144"/>
      <c r="HT142" s="144"/>
      <c r="HU142" s="144"/>
      <c r="HV142" s="144"/>
      <c r="HW142" s="144"/>
      <c r="HX142" s="144"/>
      <c r="HY142" s="144"/>
      <c r="HZ142" s="144"/>
      <c r="IA142" s="144"/>
      <c r="IB142" s="144"/>
      <c r="IC142" s="144"/>
      <c r="ID142" s="144"/>
      <c r="IE142" s="677" t="str">
        <f t="shared" si="50"/>
        <v/>
      </c>
      <c r="IF142" s="195"/>
      <c r="IG142" s="678" t="str">
        <f t="shared" si="51"/>
        <v/>
      </c>
      <c r="IH142" s="144"/>
      <c r="II142" s="144"/>
      <c r="IJ142" s="144"/>
      <c r="IK142" s="144"/>
      <c r="IL142" s="144"/>
      <c r="IM142" s="144"/>
      <c r="IN142" s="144"/>
      <c r="IO142" s="144"/>
      <c r="IP142" s="144"/>
      <c r="IQ142" s="144"/>
      <c r="IR142" s="144"/>
      <c r="IS142" s="144"/>
      <c r="IT142" s="144"/>
      <c r="IU142" s="144"/>
      <c r="IV142" s="144"/>
      <c r="IW142" s="144"/>
      <c r="IX142" s="144"/>
      <c r="IY142" s="144"/>
      <c r="IZ142" s="144"/>
      <c r="JA142" s="144"/>
      <c r="JB142" s="144"/>
      <c r="JC142" s="144"/>
      <c r="JD142" s="144"/>
      <c r="JE142" s="1001" t="str">
        <f t="shared" si="52"/>
        <v/>
      </c>
      <c r="JF142" s="195"/>
      <c r="JG142" s="678" t="str">
        <f t="shared" si="53"/>
        <v/>
      </c>
      <c r="JH142" s="144"/>
      <c r="JI142" s="144"/>
      <c r="JJ142" s="144"/>
      <c r="JK142" s="144"/>
      <c r="JL142" s="144"/>
      <c r="JM142" s="144"/>
      <c r="JN142" s="144"/>
      <c r="JO142" s="144"/>
      <c r="JP142" s="144"/>
      <c r="JQ142" s="144"/>
      <c r="JR142" s="144"/>
      <c r="JS142" s="144"/>
      <c r="JT142" s="144"/>
      <c r="JU142" s="144"/>
      <c r="JV142" s="144"/>
      <c r="JW142" s="144"/>
      <c r="JX142" s="144"/>
      <c r="JY142" s="144"/>
      <c r="JZ142" s="144"/>
      <c r="KA142" s="144"/>
      <c r="KB142" s="144"/>
      <c r="KC142" s="144"/>
      <c r="KD142" s="144"/>
      <c r="KE142" s="1001" t="str">
        <f t="shared" si="54"/>
        <v/>
      </c>
    </row>
    <row r="143" spans="2:291" ht="15" customHeight="1">
      <c r="B143" s="310">
        <v>123</v>
      </c>
      <c r="C143" s="303"/>
      <c r="D143" s="675"/>
      <c r="E143" s="144"/>
      <c r="F143" s="144"/>
      <c r="G143" s="678" t="str">
        <f t="shared" si="33"/>
        <v/>
      </c>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677" t="str">
        <f t="shared" si="34"/>
        <v/>
      </c>
      <c r="AF143" s="195"/>
      <c r="AG143" s="678" t="str">
        <f t="shared" si="35"/>
        <v/>
      </c>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c r="BC143" s="144"/>
      <c r="BD143" s="144"/>
      <c r="BE143" s="677" t="str">
        <f t="shared" si="36"/>
        <v/>
      </c>
      <c r="BF143" s="195"/>
      <c r="BG143" s="678" t="str">
        <f t="shared" si="37"/>
        <v/>
      </c>
      <c r="BH143" s="144"/>
      <c r="BI143" s="144"/>
      <c r="BJ143" s="144"/>
      <c r="BK143" s="144"/>
      <c r="BL143" s="144"/>
      <c r="BM143" s="144"/>
      <c r="BN143" s="144"/>
      <c r="BO143" s="144"/>
      <c r="BP143" s="144"/>
      <c r="BQ143" s="144"/>
      <c r="BR143" s="144"/>
      <c r="BS143" s="144"/>
      <c r="BT143" s="144"/>
      <c r="BU143" s="144"/>
      <c r="BV143" s="144"/>
      <c r="BW143" s="144"/>
      <c r="BX143" s="144"/>
      <c r="BY143" s="144"/>
      <c r="BZ143" s="144"/>
      <c r="CA143" s="144"/>
      <c r="CB143" s="144"/>
      <c r="CC143" s="144"/>
      <c r="CD143" s="144"/>
      <c r="CE143" s="677" t="str">
        <f t="shared" si="38"/>
        <v/>
      </c>
      <c r="CF143" s="195"/>
      <c r="CG143" s="678" t="str">
        <f t="shared" si="39"/>
        <v/>
      </c>
      <c r="CH143" s="144"/>
      <c r="CI143" s="144"/>
      <c r="CJ143" s="144"/>
      <c r="CK143" s="144"/>
      <c r="CL143" s="144"/>
      <c r="CM143" s="144"/>
      <c r="CN143" s="144"/>
      <c r="CO143" s="144"/>
      <c r="CP143" s="144"/>
      <c r="CQ143" s="144"/>
      <c r="CR143" s="144"/>
      <c r="CS143" s="144"/>
      <c r="CT143" s="144"/>
      <c r="CU143" s="144"/>
      <c r="CV143" s="144"/>
      <c r="CW143" s="144"/>
      <c r="CX143" s="144"/>
      <c r="CY143" s="144"/>
      <c r="CZ143" s="144"/>
      <c r="DA143" s="144"/>
      <c r="DB143" s="144"/>
      <c r="DC143" s="144"/>
      <c r="DD143" s="144"/>
      <c r="DE143" s="677" t="str">
        <f t="shared" si="40"/>
        <v/>
      </c>
      <c r="DF143" s="195"/>
      <c r="DG143" s="678" t="str">
        <f t="shared" si="41"/>
        <v/>
      </c>
      <c r="DH143" s="144"/>
      <c r="DI143" s="144"/>
      <c r="DJ143" s="144"/>
      <c r="DK143" s="144"/>
      <c r="DL143" s="144"/>
      <c r="DM143" s="144"/>
      <c r="DN143" s="144"/>
      <c r="DO143" s="144"/>
      <c r="DP143" s="144"/>
      <c r="DQ143" s="144"/>
      <c r="DR143" s="144"/>
      <c r="DS143" s="144"/>
      <c r="DT143" s="144"/>
      <c r="DU143" s="144"/>
      <c r="DV143" s="144"/>
      <c r="DW143" s="144"/>
      <c r="DX143" s="144"/>
      <c r="DY143" s="144"/>
      <c r="DZ143" s="144"/>
      <c r="EA143" s="144"/>
      <c r="EB143" s="144"/>
      <c r="EC143" s="144"/>
      <c r="ED143" s="144"/>
      <c r="EE143" s="677" t="str">
        <f t="shared" si="42"/>
        <v/>
      </c>
      <c r="EF143" s="195"/>
      <c r="EG143" s="678" t="str">
        <f t="shared" si="43"/>
        <v/>
      </c>
      <c r="EH143" s="144"/>
      <c r="EI143" s="144"/>
      <c r="EJ143" s="144"/>
      <c r="EK143" s="144"/>
      <c r="EL143" s="144"/>
      <c r="EM143" s="144"/>
      <c r="EN143" s="144"/>
      <c r="EO143" s="144"/>
      <c r="EP143" s="144"/>
      <c r="EQ143" s="144"/>
      <c r="ER143" s="144"/>
      <c r="ES143" s="144"/>
      <c r="ET143" s="144"/>
      <c r="EU143" s="144"/>
      <c r="EV143" s="144"/>
      <c r="EW143" s="144"/>
      <c r="EX143" s="144"/>
      <c r="EY143" s="144"/>
      <c r="EZ143" s="144"/>
      <c r="FA143" s="144"/>
      <c r="FB143" s="144"/>
      <c r="FC143" s="144"/>
      <c r="FD143" s="144"/>
      <c r="FE143" s="677" t="str">
        <f t="shared" si="44"/>
        <v/>
      </c>
      <c r="FF143" s="195"/>
      <c r="FG143" s="678" t="str">
        <f t="shared" si="45"/>
        <v/>
      </c>
      <c r="FH143" s="144"/>
      <c r="FI143" s="144"/>
      <c r="FJ143" s="144"/>
      <c r="FK143" s="144"/>
      <c r="FL143" s="144"/>
      <c r="FM143" s="144"/>
      <c r="FN143" s="144"/>
      <c r="FO143" s="144"/>
      <c r="FP143" s="144"/>
      <c r="FQ143" s="144"/>
      <c r="FR143" s="144"/>
      <c r="FS143" s="144"/>
      <c r="FT143" s="144"/>
      <c r="FU143" s="144"/>
      <c r="FV143" s="144"/>
      <c r="FW143" s="144"/>
      <c r="FX143" s="144"/>
      <c r="FY143" s="144"/>
      <c r="FZ143" s="144"/>
      <c r="GA143" s="144"/>
      <c r="GB143" s="144"/>
      <c r="GC143" s="144"/>
      <c r="GD143" s="144"/>
      <c r="GE143" s="677" t="str">
        <f t="shared" si="46"/>
        <v/>
      </c>
      <c r="GF143" s="195"/>
      <c r="GG143" s="678" t="str">
        <f t="shared" si="47"/>
        <v/>
      </c>
      <c r="GH143" s="144"/>
      <c r="GI143" s="144"/>
      <c r="GJ143" s="144"/>
      <c r="GK143" s="144"/>
      <c r="GL143" s="144"/>
      <c r="GM143" s="144"/>
      <c r="GN143" s="144"/>
      <c r="GO143" s="144"/>
      <c r="GP143" s="144"/>
      <c r="GQ143" s="144"/>
      <c r="GR143" s="144"/>
      <c r="GS143" s="144"/>
      <c r="GT143" s="144"/>
      <c r="GU143" s="144"/>
      <c r="GV143" s="144"/>
      <c r="GW143" s="144"/>
      <c r="GX143" s="144"/>
      <c r="GY143" s="144"/>
      <c r="GZ143" s="144"/>
      <c r="HA143" s="144"/>
      <c r="HB143" s="144"/>
      <c r="HC143" s="144"/>
      <c r="HD143" s="144"/>
      <c r="HE143" s="677" t="str">
        <f t="shared" si="48"/>
        <v/>
      </c>
      <c r="HF143" s="195"/>
      <c r="HG143" s="678" t="str">
        <f t="shared" si="49"/>
        <v/>
      </c>
      <c r="HH143" s="144"/>
      <c r="HI143" s="144"/>
      <c r="HJ143" s="144"/>
      <c r="HK143" s="144"/>
      <c r="HL143" s="144"/>
      <c r="HM143" s="144"/>
      <c r="HN143" s="144"/>
      <c r="HO143" s="144"/>
      <c r="HP143" s="144"/>
      <c r="HQ143" s="144"/>
      <c r="HR143" s="144"/>
      <c r="HS143" s="144"/>
      <c r="HT143" s="144"/>
      <c r="HU143" s="144"/>
      <c r="HV143" s="144"/>
      <c r="HW143" s="144"/>
      <c r="HX143" s="144"/>
      <c r="HY143" s="144"/>
      <c r="HZ143" s="144"/>
      <c r="IA143" s="144"/>
      <c r="IB143" s="144"/>
      <c r="IC143" s="144"/>
      <c r="ID143" s="144"/>
      <c r="IE143" s="677" t="str">
        <f t="shared" si="50"/>
        <v/>
      </c>
      <c r="IF143" s="195"/>
      <c r="IG143" s="678" t="str">
        <f t="shared" si="51"/>
        <v/>
      </c>
      <c r="IH143" s="144"/>
      <c r="II143" s="144"/>
      <c r="IJ143" s="144"/>
      <c r="IK143" s="144"/>
      <c r="IL143" s="144"/>
      <c r="IM143" s="144"/>
      <c r="IN143" s="144"/>
      <c r="IO143" s="144"/>
      <c r="IP143" s="144"/>
      <c r="IQ143" s="144"/>
      <c r="IR143" s="144"/>
      <c r="IS143" s="144"/>
      <c r="IT143" s="144"/>
      <c r="IU143" s="144"/>
      <c r="IV143" s="144"/>
      <c r="IW143" s="144"/>
      <c r="IX143" s="144"/>
      <c r="IY143" s="144"/>
      <c r="IZ143" s="144"/>
      <c r="JA143" s="144"/>
      <c r="JB143" s="144"/>
      <c r="JC143" s="144"/>
      <c r="JD143" s="144"/>
      <c r="JE143" s="1001" t="str">
        <f t="shared" si="52"/>
        <v/>
      </c>
      <c r="JF143" s="195"/>
      <c r="JG143" s="678" t="str">
        <f t="shared" si="53"/>
        <v/>
      </c>
      <c r="JH143" s="144"/>
      <c r="JI143" s="144"/>
      <c r="JJ143" s="144"/>
      <c r="JK143" s="144"/>
      <c r="JL143" s="144"/>
      <c r="JM143" s="144"/>
      <c r="JN143" s="144"/>
      <c r="JO143" s="144"/>
      <c r="JP143" s="144"/>
      <c r="JQ143" s="144"/>
      <c r="JR143" s="144"/>
      <c r="JS143" s="144"/>
      <c r="JT143" s="144"/>
      <c r="JU143" s="144"/>
      <c r="JV143" s="144"/>
      <c r="JW143" s="144"/>
      <c r="JX143" s="144"/>
      <c r="JY143" s="144"/>
      <c r="JZ143" s="144"/>
      <c r="KA143" s="144"/>
      <c r="KB143" s="144"/>
      <c r="KC143" s="144"/>
      <c r="KD143" s="144"/>
      <c r="KE143" s="1001" t="str">
        <f t="shared" si="54"/>
        <v/>
      </c>
    </row>
    <row r="144" spans="2:291" ht="15" customHeight="1">
      <c r="B144" s="310">
        <v>124</v>
      </c>
      <c r="C144" s="303"/>
      <c r="D144" s="675"/>
      <c r="E144" s="144"/>
      <c r="F144" s="144"/>
      <c r="G144" s="678" t="str">
        <f t="shared" si="33"/>
        <v/>
      </c>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677" t="str">
        <f t="shared" si="34"/>
        <v/>
      </c>
      <c r="AF144" s="195"/>
      <c r="AG144" s="678" t="str">
        <f t="shared" si="35"/>
        <v/>
      </c>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677" t="str">
        <f t="shared" si="36"/>
        <v/>
      </c>
      <c r="BF144" s="195"/>
      <c r="BG144" s="678" t="str">
        <f t="shared" si="37"/>
        <v/>
      </c>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677" t="str">
        <f t="shared" si="38"/>
        <v/>
      </c>
      <c r="CF144" s="195"/>
      <c r="CG144" s="678" t="str">
        <f t="shared" si="39"/>
        <v/>
      </c>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677" t="str">
        <f t="shared" si="40"/>
        <v/>
      </c>
      <c r="DF144" s="195"/>
      <c r="DG144" s="678" t="str">
        <f t="shared" si="41"/>
        <v/>
      </c>
      <c r="DH144" s="144"/>
      <c r="DI144" s="144"/>
      <c r="DJ144" s="144"/>
      <c r="DK144" s="144"/>
      <c r="DL144" s="144"/>
      <c r="DM144" s="144"/>
      <c r="DN144" s="144"/>
      <c r="DO144" s="144"/>
      <c r="DP144" s="144"/>
      <c r="DQ144" s="144"/>
      <c r="DR144" s="144"/>
      <c r="DS144" s="144"/>
      <c r="DT144" s="144"/>
      <c r="DU144" s="144"/>
      <c r="DV144" s="144"/>
      <c r="DW144" s="144"/>
      <c r="DX144" s="144"/>
      <c r="DY144" s="144"/>
      <c r="DZ144" s="144"/>
      <c r="EA144" s="144"/>
      <c r="EB144" s="144"/>
      <c r="EC144" s="144"/>
      <c r="ED144" s="144"/>
      <c r="EE144" s="677" t="str">
        <f t="shared" si="42"/>
        <v/>
      </c>
      <c r="EF144" s="195"/>
      <c r="EG144" s="678" t="str">
        <f t="shared" si="43"/>
        <v/>
      </c>
      <c r="EH144" s="144"/>
      <c r="EI144" s="144"/>
      <c r="EJ144" s="144"/>
      <c r="EK144" s="144"/>
      <c r="EL144" s="144"/>
      <c r="EM144" s="144"/>
      <c r="EN144" s="144"/>
      <c r="EO144" s="144"/>
      <c r="EP144" s="144"/>
      <c r="EQ144" s="144"/>
      <c r="ER144" s="144"/>
      <c r="ES144" s="144"/>
      <c r="ET144" s="144"/>
      <c r="EU144" s="144"/>
      <c r="EV144" s="144"/>
      <c r="EW144" s="144"/>
      <c r="EX144" s="144"/>
      <c r="EY144" s="144"/>
      <c r="EZ144" s="144"/>
      <c r="FA144" s="144"/>
      <c r="FB144" s="144"/>
      <c r="FC144" s="144"/>
      <c r="FD144" s="144"/>
      <c r="FE144" s="677" t="str">
        <f t="shared" si="44"/>
        <v/>
      </c>
      <c r="FF144" s="195"/>
      <c r="FG144" s="678" t="str">
        <f t="shared" si="45"/>
        <v/>
      </c>
      <c r="FH144" s="144"/>
      <c r="FI144" s="144"/>
      <c r="FJ144" s="144"/>
      <c r="FK144" s="144"/>
      <c r="FL144" s="144"/>
      <c r="FM144" s="144"/>
      <c r="FN144" s="144"/>
      <c r="FO144" s="144"/>
      <c r="FP144" s="144"/>
      <c r="FQ144" s="144"/>
      <c r="FR144" s="144"/>
      <c r="FS144" s="144"/>
      <c r="FT144" s="144"/>
      <c r="FU144" s="144"/>
      <c r="FV144" s="144"/>
      <c r="FW144" s="144"/>
      <c r="FX144" s="144"/>
      <c r="FY144" s="144"/>
      <c r="FZ144" s="144"/>
      <c r="GA144" s="144"/>
      <c r="GB144" s="144"/>
      <c r="GC144" s="144"/>
      <c r="GD144" s="144"/>
      <c r="GE144" s="677" t="str">
        <f t="shared" si="46"/>
        <v/>
      </c>
      <c r="GF144" s="195"/>
      <c r="GG144" s="678" t="str">
        <f t="shared" si="47"/>
        <v/>
      </c>
      <c r="GH144" s="144"/>
      <c r="GI144" s="144"/>
      <c r="GJ144" s="144"/>
      <c r="GK144" s="144"/>
      <c r="GL144" s="144"/>
      <c r="GM144" s="144"/>
      <c r="GN144" s="144"/>
      <c r="GO144" s="144"/>
      <c r="GP144" s="144"/>
      <c r="GQ144" s="144"/>
      <c r="GR144" s="144"/>
      <c r="GS144" s="144"/>
      <c r="GT144" s="144"/>
      <c r="GU144" s="144"/>
      <c r="GV144" s="144"/>
      <c r="GW144" s="144"/>
      <c r="GX144" s="144"/>
      <c r="GY144" s="144"/>
      <c r="GZ144" s="144"/>
      <c r="HA144" s="144"/>
      <c r="HB144" s="144"/>
      <c r="HC144" s="144"/>
      <c r="HD144" s="144"/>
      <c r="HE144" s="677" t="str">
        <f t="shared" si="48"/>
        <v/>
      </c>
      <c r="HF144" s="195"/>
      <c r="HG144" s="678" t="str">
        <f t="shared" si="49"/>
        <v/>
      </c>
      <c r="HH144" s="144"/>
      <c r="HI144" s="144"/>
      <c r="HJ144" s="144"/>
      <c r="HK144" s="144"/>
      <c r="HL144" s="144"/>
      <c r="HM144" s="144"/>
      <c r="HN144" s="144"/>
      <c r="HO144" s="144"/>
      <c r="HP144" s="144"/>
      <c r="HQ144" s="144"/>
      <c r="HR144" s="144"/>
      <c r="HS144" s="144"/>
      <c r="HT144" s="144"/>
      <c r="HU144" s="144"/>
      <c r="HV144" s="144"/>
      <c r="HW144" s="144"/>
      <c r="HX144" s="144"/>
      <c r="HY144" s="144"/>
      <c r="HZ144" s="144"/>
      <c r="IA144" s="144"/>
      <c r="IB144" s="144"/>
      <c r="IC144" s="144"/>
      <c r="ID144" s="144"/>
      <c r="IE144" s="677" t="str">
        <f t="shared" si="50"/>
        <v/>
      </c>
      <c r="IF144" s="195"/>
      <c r="IG144" s="678" t="str">
        <f t="shared" si="51"/>
        <v/>
      </c>
      <c r="IH144" s="144"/>
      <c r="II144" s="144"/>
      <c r="IJ144" s="144"/>
      <c r="IK144" s="144"/>
      <c r="IL144" s="144"/>
      <c r="IM144" s="144"/>
      <c r="IN144" s="144"/>
      <c r="IO144" s="144"/>
      <c r="IP144" s="144"/>
      <c r="IQ144" s="144"/>
      <c r="IR144" s="144"/>
      <c r="IS144" s="144"/>
      <c r="IT144" s="144"/>
      <c r="IU144" s="144"/>
      <c r="IV144" s="144"/>
      <c r="IW144" s="144"/>
      <c r="IX144" s="144"/>
      <c r="IY144" s="144"/>
      <c r="IZ144" s="144"/>
      <c r="JA144" s="144"/>
      <c r="JB144" s="144"/>
      <c r="JC144" s="144"/>
      <c r="JD144" s="144"/>
      <c r="JE144" s="1001" t="str">
        <f t="shared" si="52"/>
        <v/>
      </c>
      <c r="JF144" s="195"/>
      <c r="JG144" s="678" t="str">
        <f t="shared" si="53"/>
        <v/>
      </c>
      <c r="JH144" s="144"/>
      <c r="JI144" s="144"/>
      <c r="JJ144" s="144"/>
      <c r="JK144" s="144"/>
      <c r="JL144" s="144"/>
      <c r="JM144" s="144"/>
      <c r="JN144" s="144"/>
      <c r="JO144" s="144"/>
      <c r="JP144" s="144"/>
      <c r="JQ144" s="144"/>
      <c r="JR144" s="144"/>
      <c r="JS144" s="144"/>
      <c r="JT144" s="144"/>
      <c r="JU144" s="144"/>
      <c r="JV144" s="144"/>
      <c r="JW144" s="144"/>
      <c r="JX144" s="144"/>
      <c r="JY144" s="144"/>
      <c r="JZ144" s="144"/>
      <c r="KA144" s="144"/>
      <c r="KB144" s="144"/>
      <c r="KC144" s="144"/>
      <c r="KD144" s="144"/>
      <c r="KE144" s="1001" t="str">
        <f t="shared" si="54"/>
        <v/>
      </c>
    </row>
    <row r="145" spans="2:291" ht="15" customHeight="1">
      <c r="B145" s="310">
        <v>125</v>
      </c>
      <c r="C145" s="303"/>
      <c r="D145" s="675"/>
      <c r="E145" s="144"/>
      <c r="F145" s="144"/>
      <c r="G145" s="678" t="str">
        <f t="shared" si="33"/>
        <v/>
      </c>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677" t="str">
        <f t="shared" si="34"/>
        <v/>
      </c>
      <c r="AF145" s="195"/>
      <c r="AG145" s="678" t="str">
        <f t="shared" si="35"/>
        <v/>
      </c>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677" t="str">
        <f t="shared" si="36"/>
        <v/>
      </c>
      <c r="BF145" s="195"/>
      <c r="BG145" s="678" t="str">
        <f t="shared" si="37"/>
        <v/>
      </c>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677" t="str">
        <f t="shared" si="38"/>
        <v/>
      </c>
      <c r="CF145" s="195"/>
      <c r="CG145" s="678" t="str">
        <f t="shared" si="39"/>
        <v/>
      </c>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677" t="str">
        <f t="shared" si="40"/>
        <v/>
      </c>
      <c r="DF145" s="195"/>
      <c r="DG145" s="678" t="str">
        <f t="shared" si="41"/>
        <v/>
      </c>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144"/>
      <c r="EE145" s="677" t="str">
        <f t="shared" si="42"/>
        <v/>
      </c>
      <c r="EF145" s="195"/>
      <c r="EG145" s="678" t="str">
        <f t="shared" si="43"/>
        <v/>
      </c>
      <c r="EH145" s="144"/>
      <c r="EI145" s="144"/>
      <c r="EJ145" s="144"/>
      <c r="EK145" s="144"/>
      <c r="EL145" s="144"/>
      <c r="EM145" s="144"/>
      <c r="EN145" s="144"/>
      <c r="EO145" s="144"/>
      <c r="EP145" s="144"/>
      <c r="EQ145" s="144"/>
      <c r="ER145" s="144"/>
      <c r="ES145" s="144"/>
      <c r="ET145" s="144"/>
      <c r="EU145" s="144"/>
      <c r="EV145" s="144"/>
      <c r="EW145" s="144"/>
      <c r="EX145" s="144"/>
      <c r="EY145" s="144"/>
      <c r="EZ145" s="144"/>
      <c r="FA145" s="144"/>
      <c r="FB145" s="144"/>
      <c r="FC145" s="144"/>
      <c r="FD145" s="144"/>
      <c r="FE145" s="677" t="str">
        <f t="shared" si="44"/>
        <v/>
      </c>
      <c r="FF145" s="195"/>
      <c r="FG145" s="678" t="str">
        <f t="shared" si="45"/>
        <v/>
      </c>
      <c r="FH145" s="144"/>
      <c r="FI145" s="144"/>
      <c r="FJ145" s="144"/>
      <c r="FK145" s="144"/>
      <c r="FL145" s="144"/>
      <c r="FM145" s="144"/>
      <c r="FN145" s="144"/>
      <c r="FO145" s="144"/>
      <c r="FP145" s="144"/>
      <c r="FQ145" s="144"/>
      <c r="FR145" s="144"/>
      <c r="FS145" s="144"/>
      <c r="FT145" s="144"/>
      <c r="FU145" s="144"/>
      <c r="FV145" s="144"/>
      <c r="FW145" s="144"/>
      <c r="FX145" s="144"/>
      <c r="FY145" s="144"/>
      <c r="FZ145" s="144"/>
      <c r="GA145" s="144"/>
      <c r="GB145" s="144"/>
      <c r="GC145" s="144"/>
      <c r="GD145" s="144"/>
      <c r="GE145" s="677" t="str">
        <f t="shared" si="46"/>
        <v/>
      </c>
      <c r="GF145" s="195"/>
      <c r="GG145" s="678" t="str">
        <f t="shared" si="47"/>
        <v/>
      </c>
      <c r="GH145" s="144"/>
      <c r="GI145" s="144"/>
      <c r="GJ145" s="144"/>
      <c r="GK145" s="144"/>
      <c r="GL145" s="144"/>
      <c r="GM145" s="144"/>
      <c r="GN145" s="144"/>
      <c r="GO145" s="144"/>
      <c r="GP145" s="144"/>
      <c r="GQ145" s="144"/>
      <c r="GR145" s="144"/>
      <c r="GS145" s="144"/>
      <c r="GT145" s="144"/>
      <c r="GU145" s="144"/>
      <c r="GV145" s="144"/>
      <c r="GW145" s="144"/>
      <c r="GX145" s="144"/>
      <c r="GY145" s="144"/>
      <c r="GZ145" s="144"/>
      <c r="HA145" s="144"/>
      <c r="HB145" s="144"/>
      <c r="HC145" s="144"/>
      <c r="HD145" s="144"/>
      <c r="HE145" s="677" t="str">
        <f t="shared" si="48"/>
        <v/>
      </c>
      <c r="HF145" s="195"/>
      <c r="HG145" s="678" t="str">
        <f t="shared" si="49"/>
        <v/>
      </c>
      <c r="HH145" s="144"/>
      <c r="HI145" s="144"/>
      <c r="HJ145" s="144"/>
      <c r="HK145" s="144"/>
      <c r="HL145" s="144"/>
      <c r="HM145" s="144"/>
      <c r="HN145" s="144"/>
      <c r="HO145" s="144"/>
      <c r="HP145" s="144"/>
      <c r="HQ145" s="144"/>
      <c r="HR145" s="144"/>
      <c r="HS145" s="144"/>
      <c r="HT145" s="144"/>
      <c r="HU145" s="144"/>
      <c r="HV145" s="144"/>
      <c r="HW145" s="144"/>
      <c r="HX145" s="144"/>
      <c r="HY145" s="144"/>
      <c r="HZ145" s="144"/>
      <c r="IA145" s="144"/>
      <c r="IB145" s="144"/>
      <c r="IC145" s="144"/>
      <c r="ID145" s="144"/>
      <c r="IE145" s="677" t="str">
        <f t="shared" si="50"/>
        <v/>
      </c>
      <c r="IF145" s="195"/>
      <c r="IG145" s="678" t="str">
        <f t="shared" si="51"/>
        <v/>
      </c>
      <c r="IH145" s="144"/>
      <c r="II145" s="144"/>
      <c r="IJ145" s="144"/>
      <c r="IK145" s="144"/>
      <c r="IL145" s="144"/>
      <c r="IM145" s="144"/>
      <c r="IN145" s="144"/>
      <c r="IO145" s="144"/>
      <c r="IP145" s="144"/>
      <c r="IQ145" s="144"/>
      <c r="IR145" s="144"/>
      <c r="IS145" s="144"/>
      <c r="IT145" s="144"/>
      <c r="IU145" s="144"/>
      <c r="IV145" s="144"/>
      <c r="IW145" s="144"/>
      <c r="IX145" s="144"/>
      <c r="IY145" s="144"/>
      <c r="IZ145" s="144"/>
      <c r="JA145" s="144"/>
      <c r="JB145" s="144"/>
      <c r="JC145" s="144"/>
      <c r="JD145" s="144"/>
      <c r="JE145" s="1001" t="str">
        <f t="shared" si="52"/>
        <v/>
      </c>
      <c r="JF145" s="195"/>
      <c r="JG145" s="678" t="str">
        <f t="shared" si="53"/>
        <v/>
      </c>
      <c r="JH145" s="144"/>
      <c r="JI145" s="144"/>
      <c r="JJ145" s="144"/>
      <c r="JK145" s="144"/>
      <c r="JL145" s="144"/>
      <c r="JM145" s="144"/>
      <c r="JN145" s="144"/>
      <c r="JO145" s="144"/>
      <c r="JP145" s="144"/>
      <c r="JQ145" s="144"/>
      <c r="JR145" s="144"/>
      <c r="JS145" s="144"/>
      <c r="JT145" s="144"/>
      <c r="JU145" s="144"/>
      <c r="JV145" s="144"/>
      <c r="JW145" s="144"/>
      <c r="JX145" s="144"/>
      <c r="JY145" s="144"/>
      <c r="JZ145" s="144"/>
      <c r="KA145" s="144"/>
      <c r="KB145" s="144"/>
      <c r="KC145" s="144"/>
      <c r="KD145" s="144"/>
      <c r="KE145" s="1001" t="str">
        <f t="shared" si="54"/>
        <v/>
      </c>
    </row>
    <row r="146" spans="2:291" ht="15" customHeight="1">
      <c r="B146" s="310">
        <v>126</v>
      </c>
      <c r="C146" s="303"/>
      <c r="D146" s="675"/>
      <c r="E146" s="144"/>
      <c r="F146" s="144"/>
      <c r="G146" s="678" t="str">
        <f t="shared" si="33"/>
        <v/>
      </c>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677" t="str">
        <f t="shared" si="34"/>
        <v/>
      </c>
      <c r="AF146" s="195"/>
      <c r="AG146" s="678" t="str">
        <f t="shared" si="35"/>
        <v/>
      </c>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677" t="str">
        <f t="shared" si="36"/>
        <v/>
      </c>
      <c r="BF146" s="195"/>
      <c r="BG146" s="678" t="str">
        <f t="shared" si="37"/>
        <v/>
      </c>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677" t="str">
        <f t="shared" si="38"/>
        <v/>
      </c>
      <c r="CF146" s="195"/>
      <c r="CG146" s="678" t="str">
        <f t="shared" si="39"/>
        <v/>
      </c>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677" t="str">
        <f t="shared" si="40"/>
        <v/>
      </c>
      <c r="DF146" s="195"/>
      <c r="DG146" s="678" t="str">
        <f t="shared" si="41"/>
        <v/>
      </c>
      <c r="DH146" s="144"/>
      <c r="DI146" s="144"/>
      <c r="DJ146" s="144"/>
      <c r="DK146" s="144"/>
      <c r="DL146" s="144"/>
      <c r="DM146" s="144"/>
      <c r="DN146" s="144"/>
      <c r="DO146" s="144"/>
      <c r="DP146" s="144"/>
      <c r="DQ146" s="144"/>
      <c r="DR146" s="144"/>
      <c r="DS146" s="144"/>
      <c r="DT146" s="144"/>
      <c r="DU146" s="144"/>
      <c r="DV146" s="144"/>
      <c r="DW146" s="144"/>
      <c r="DX146" s="144"/>
      <c r="DY146" s="144"/>
      <c r="DZ146" s="144"/>
      <c r="EA146" s="144"/>
      <c r="EB146" s="144"/>
      <c r="EC146" s="144"/>
      <c r="ED146" s="144"/>
      <c r="EE146" s="677" t="str">
        <f t="shared" si="42"/>
        <v/>
      </c>
      <c r="EF146" s="195"/>
      <c r="EG146" s="678" t="str">
        <f t="shared" si="43"/>
        <v/>
      </c>
      <c r="EH146" s="144"/>
      <c r="EI146" s="144"/>
      <c r="EJ146" s="144"/>
      <c r="EK146" s="144"/>
      <c r="EL146" s="144"/>
      <c r="EM146" s="144"/>
      <c r="EN146" s="144"/>
      <c r="EO146" s="144"/>
      <c r="EP146" s="144"/>
      <c r="EQ146" s="144"/>
      <c r="ER146" s="144"/>
      <c r="ES146" s="144"/>
      <c r="ET146" s="144"/>
      <c r="EU146" s="144"/>
      <c r="EV146" s="144"/>
      <c r="EW146" s="144"/>
      <c r="EX146" s="144"/>
      <c r="EY146" s="144"/>
      <c r="EZ146" s="144"/>
      <c r="FA146" s="144"/>
      <c r="FB146" s="144"/>
      <c r="FC146" s="144"/>
      <c r="FD146" s="144"/>
      <c r="FE146" s="677" t="str">
        <f t="shared" si="44"/>
        <v/>
      </c>
      <c r="FF146" s="195"/>
      <c r="FG146" s="678" t="str">
        <f t="shared" si="45"/>
        <v/>
      </c>
      <c r="FH146" s="144"/>
      <c r="FI146" s="144"/>
      <c r="FJ146" s="144"/>
      <c r="FK146" s="144"/>
      <c r="FL146" s="144"/>
      <c r="FM146" s="144"/>
      <c r="FN146" s="144"/>
      <c r="FO146" s="144"/>
      <c r="FP146" s="144"/>
      <c r="FQ146" s="144"/>
      <c r="FR146" s="144"/>
      <c r="FS146" s="144"/>
      <c r="FT146" s="144"/>
      <c r="FU146" s="144"/>
      <c r="FV146" s="144"/>
      <c r="FW146" s="144"/>
      <c r="FX146" s="144"/>
      <c r="FY146" s="144"/>
      <c r="FZ146" s="144"/>
      <c r="GA146" s="144"/>
      <c r="GB146" s="144"/>
      <c r="GC146" s="144"/>
      <c r="GD146" s="144"/>
      <c r="GE146" s="677" t="str">
        <f t="shared" si="46"/>
        <v/>
      </c>
      <c r="GF146" s="195"/>
      <c r="GG146" s="678" t="str">
        <f t="shared" si="47"/>
        <v/>
      </c>
      <c r="GH146" s="144"/>
      <c r="GI146" s="144"/>
      <c r="GJ146" s="144"/>
      <c r="GK146" s="144"/>
      <c r="GL146" s="144"/>
      <c r="GM146" s="144"/>
      <c r="GN146" s="144"/>
      <c r="GO146" s="144"/>
      <c r="GP146" s="144"/>
      <c r="GQ146" s="144"/>
      <c r="GR146" s="144"/>
      <c r="GS146" s="144"/>
      <c r="GT146" s="144"/>
      <c r="GU146" s="144"/>
      <c r="GV146" s="144"/>
      <c r="GW146" s="144"/>
      <c r="GX146" s="144"/>
      <c r="GY146" s="144"/>
      <c r="GZ146" s="144"/>
      <c r="HA146" s="144"/>
      <c r="HB146" s="144"/>
      <c r="HC146" s="144"/>
      <c r="HD146" s="144"/>
      <c r="HE146" s="677" t="str">
        <f t="shared" si="48"/>
        <v/>
      </c>
      <c r="HF146" s="195"/>
      <c r="HG146" s="678" t="str">
        <f t="shared" si="49"/>
        <v/>
      </c>
      <c r="HH146" s="144"/>
      <c r="HI146" s="144"/>
      <c r="HJ146" s="144"/>
      <c r="HK146" s="144"/>
      <c r="HL146" s="144"/>
      <c r="HM146" s="144"/>
      <c r="HN146" s="144"/>
      <c r="HO146" s="144"/>
      <c r="HP146" s="144"/>
      <c r="HQ146" s="144"/>
      <c r="HR146" s="144"/>
      <c r="HS146" s="144"/>
      <c r="HT146" s="144"/>
      <c r="HU146" s="144"/>
      <c r="HV146" s="144"/>
      <c r="HW146" s="144"/>
      <c r="HX146" s="144"/>
      <c r="HY146" s="144"/>
      <c r="HZ146" s="144"/>
      <c r="IA146" s="144"/>
      <c r="IB146" s="144"/>
      <c r="IC146" s="144"/>
      <c r="ID146" s="144"/>
      <c r="IE146" s="677" t="str">
        <f t="shared" si="50"/>
        <v/>
      </c>
      <c r="IF146" s="195"/>
      <c r="IG146" s="678" t="str">
        <f t="shared" si="51"/>
        <v/>
      </c>
      <c r="IH146" s="144"/>
      <c r="II146" s="144"/>
      <c r="IJ146" s="144"/>
      <c r="IK146" s="144"/>
      <c r="IL146" s="144"/>
      <c r="IM146" s="144"/>
      <c r="IN146" s="144"/>
      <c r="IO146" s="144"/>
      <c r="IP146" s="144"/>
      <c r="IQ146" s="144"/>
      <c r="IR146" s="144"/>
      <c r="IS146" s="144"/>
      <c r="IT146" s="144"/>
      <c r="IU146" s="144"/>
      <c r="IV146" s="144"/>
      <c r="IW146" s="144"/>
      <c r="IX146" s="144"/>
      <c r="IY146" s="144"/>
      <c r="IZ146" s="144"/>
      <c r="JA146" s="144"/>
      <c r="JB146" s="144"/>
      <c r="JC146" s="144"/>
      <c r="JD146" s="144"/>
      <c r="JE146" s="1001" t="str">
        <f t="shared" si="52"/>
        <v/>
      </c>
      <c r="JF146" s="195"/>
      <c r="JG146" s="678" t="str">
        <f t="shared" si="53"/>
        <v/>
      </c>
      <c r="JH146" s="144"/>
      <c r="JI146" s="144"/>
      <c r="JJ146" s="144"/>
      <c r="JK146" s="144"/>
      <c r="JL146" s="144"/>
      <c r="JM146" s="144"/>
      <c r="JN146" s="144"/>
      <c r="JO146" s="144"/>
      <c r="JP146" s="144"/>
      <c r="JQ146" s="144"/>
      <c r="JR146" s="144"/>
      <c r="JS146" s="144"/>
      <c r="JT146" s="144"/>
      <c r="JU146" s="144"/>
      <c r="JV146" s="144"/>
      <c r="JW146" s="144"/>
      <c r="JX146" s="144"/>
      <c r="JY146" s="144"/>
      <c r="JZ146" s="144"/>
      <c r="KA146" s="144"/>
      <c r="KB146" s="144"/>
      <c r="KC146" s="144"/>
      <c r="KD146" s="144"/>
      <c r="KE146" s="1001" t="str">
        <f t="shared" si="54"/>
        <v/>
      </c>
    </row>
    <row r="147" spans="2:291" ht="15" customHeight="1">
      <c r="B147" s="310">
        <v>127</v>
      </c>
      <c r="C147" s="303"/>
      <c r="D147" s="675"/>
      <c r="E147" s="144"/>
      <c r="F147" s="144"/>
      <c r="G147" s="678" t="str">
        <f t="shared" si="33"/>
        <v/>
      </c>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677" t="str">
        <f t="shared" si="34"/>
        <v/>
      </c>
      <c r="AF147" s="195"/>
      <c r="AG147" s="678" t="str">
        <f t="shared" si="35"/>
        <v/>
      </c>
      <c r="AH147" s="144"/>
      <c r="AI147" s="144"/>
      <c r="AJ147" s="144"/>
      <c r="AK147" s="144"/>
      <c r="AL147" s="144"/>
      <c r="AM147" s="144"/>
      <c r="AN147" s="144"/>
      <c r="AO147" s="144"/>
      <c r="AP147" s="144"/>
      <c r="AQ147" s="144"/>
      <c r="AR147" s="144"/>
      <c r="AS147" s="144"/>
      <c r="AT147" s="144"/>
      <c r="AU147" s="144"/>
      <c r="AV147" s="144"/>
      <c r="AW147" s="144"/>
      <c r="AX147" s="144"/>
      <c r="AY147" s="144"/>
      <c r="AZ147" s="144"/>
      <c r="BA147" s="144"/>
      <c r="BB147" s="144"/>
      <c r="BC147" s="144"/>
      <c r="BD147" s="144"/>
      <c r="BE147" s="677" t="str">
        <f t="shared" si="36"/>
        <v/>
      </c>
      <c r="BF147" s="195"/>
      <c r="BG147" s="678" t="str">
        <f t="shared" si="37"/>
        <v/>
      </c>
      <c r="BH147" s="144"/>
      <c r="BI147" s="144"/>
      <c r="BJ147" s="144"/>
      <c r="BK147" s="144"/>
      <c r="BL147" s="144"/>
      <c r="BM147" s="144"/>
      <c r="BN147" s="144"/>
      <c r="BO147" s="144"/>
      <c r="BP147" s="144"/>
      <c r="BQ147" s="144"/>
      <c r="BR147" s="144"/>
      <c r="BS147" s="144"/>
      <c r="BT147" s="144"/>
      <c r="BU147" s="144"/>
      <c r="BV147" s="144"/>
      <c r="BW147" s="144"/>
      <c r="BX147" s="144"/>
      <c r="BY147" s="144"/>
      <c r="BZ147" s="144"/>
      <c r="CA147" s="144"/>
      <c r="CB147" s="144"/>
      <c r="CC147" s="144"/>
      <c r="CD147" s="144"/>
      <c r="CE147" s="677" t="str">
        <f t="shared" si="38"/>
        <v/>
      </c>
      <c r="CF147" s="195"/>
      <c r="CG147" s="678" t="str">
        <f t="shared" si="39"/>
        <v/>
      </c>
      <c r="CH147" s="144"/>
      <c r="CI147" s="144"/>
      <c r="CJ147" s="144"/>
      <c r="CK147" s="144"/>
      <c r="CL147" s="144"/>
      <c r="CM147" s="144"/>
      <c r="CN147" s="144"/>
      <c r="CO147" s="144"/>
      <c r="CP147" s="144"/>
      <c r="CQ147" s="144"/>
      <c r="CR147" s="144"/>
      <c r="CS147" s="144"/>
      <c r="CT147" s="144"/>
      <c r="CU147" s="144"/>
      <c r="CV147" s="144"/>
      <c r="CW147" s="144"/>
      <c r="CX147" s="144"/>
      <c r="CY147" s="144"/>
      <c r="CZ147" s="144"/>
      <c r="DA147" s="144"/>
      <c r="DB147" s="144"/>
      <c r="DC147" s="144"/>
      <c r="DD147" s="144"/>
      <c r="DE147" s="677" t="str">
        <f t="shared" si="40"/>
        <v/>
      </c>
      <c r="DF147" s="195"/>
      <c r="DG147" s="678" t="str">
        <f t="shared" si="41"/>
        <v/>
      </c>
      <c r="DH147" s="144"/>
      <c r="DI147" s="144"/>
      <c r="DJ147" s="144"/>
      <c r="DK147" s="144"/>
      <c r="DL147" s="144"/>
      <c r="DM147" s="144"/>
      <c r="DN147" s="144"/>
      <c r="DO147" s="144"/>
      <c r="DP147" s="144"/>
      <c r="DQ147" s="144"/>
      <c r="DR147" s="144"/>
      <c r="DS147" s="144"/>
      <c r="DT147" s="144"/>
      <c r="DU147" s="144"/>
      <c r="DV147" s="144"/>
      <c r="DW147" s="144"/>
      <c r="DX147" s="144"/>
      <c r="DY147" s="144"/>
      <c r="DZ147" s="144"/>
      <c r="EA147" s="144"/>
      <c r="EB147" s="144"/>
      <c r="EC147" s="144"/>
      <c r="ED147" s="144"/>
      <c r="EE147" s="677" t="str">
        <f t="shared" si="42"/>
        <v/>
      </c>
      <c r="EF147" s="195"/>
      <c r="EG147" s="678" t="str">
        <f t="shared" si="43"/>
        <v/>
      </c>
      <c r="EH147" s="144"/>
      <c r="EI147" s="144"/>
      <c r="EJ147" s="144"/>
      <c r="EK147" s="144"/>
      <c r="EL147" s="144"/>
      <c r="EM147" s="144"/>
      <c r="EN147" s="144"/>
      <c r="EO147" s="144"/>
      <c r="EP147" s="144"/>
      <c r="EQ147" s="144"/>
      <c r="ER147" s="144"/>
      <c r="ES147" s="144"/>
      <c r="ET147" s="144"/>
      <c r="EU147" s="144"/>
      <c r="EV147" s="144"/>
      <c r="EW147" s="144"/>
      <c r="EX147" s="144"/>
      <c r="EY147" s="144"/>
      <c r="EZ147" s="144"/>
      <c r="FA147" s="144"/>
      <c r="FB147" s="144"/>
      <c r="FC147" s="144"/>
      <c r="FD147" s="144"/>
      <c r="FE147" s="677" t="str">
        <f t="shared" si="44"/>
        <v/>
      </c>
      <c r="FF147" s="195"/>
      <c r="FG147" s="678" t="str">
        <f t="shared" si="45"/>
        <v/>
      </c>
      <c r="FH147" s="144"/>
      <c r="FI147" s="144"/>
      <c r="FJ147" s="144"/>
      <c r="FK147" s="144"/>
      <c r="FL147" s="144"/>
      <c r="FM147" s="144"/>
      <c r="FN147" s="144"/>
      <c r="FO147" s="144"/>
      <c r="FP147" s="144"/>
      <c r="FQ147" s="144"/>
      <c r="FR147" s="144"/>
      <c r="FS147" s="144"/>
      <c r="FT147" s="144"/>
      <c r="FU147" s="144"/>
      <c r="FV147" s="144"/>
      <c r="FW147" s="144"/>
      <c r="FX147" s="144"/>
      <c r="FY147" s="144"/>
      <c r="FZ147" s="144"/>
      <c r="GA147" s="144"/>
      <c r="GB147" s="144"/>
      <c r="GC147" s="144"/>
      <c r="GD147" s="144"/>
      <c r="GE147" s="677" t="str">
        <f t="shared" si="46"/>
        <v/>
      </c>
      <c r="GF147" s="195"/>
      <c r="GG147" s="678" t="str">
        <f t="shared" si="47"/>
        <v/>
      </c>
      <c r="GH147" s="144"/>
      <c r="GI147" s="144"/>
      <c r="GJ147" s="144"/>
      <c r="GK147" s="144"/>
      <c r="GL147" s="144"/>
      <c r="GM147" s="144"/>
      <c r="GN147" s="144"/>
      <c r="GO147" s="144"/>
      <c r="GP147" s="144"/>
      <c r="GQ147" s="144"/>
      <c r="GR147" s="144"/>
      <c r="GS147" s="144"/>
      <c r="GT147" s="144"/>
      <c r="GU147" s="144"/>
      <c r="GV147" s="144"/>
      <c r="GW147" s="144"/>
      <c r="GX147" s="144"/>
      <c r="GY147" s="144"/>
      <c r="GZ147" s="144"/>
      <c r="HA147" s="144"/>
      <c r="HB147" s="144"/>
      <c r="HC147" s="144"/>
      <c r="HD147" s="144"/>
      <c r="HE147" s="677" t="str">
        <f t="shared" si="48"/>
        <v/>
      </c>
      <c r="HF147" s="195"/>
      <c r="HG147" s="678" t="str">
        <f t="shared" si="49"/>
        <v/>
      </c>
      <c r="HH147" s="144"/>
      <c r="HI147" s="144"/>
      <c r="HJ147" s="144"/>
      <c r="HK147" s="144"/>
      <c r="HL147" s="144"/>
      <c r="HM147" s="144"/>
      <c r="HN147" s="144"/>
      <c r="HO147" s="144"/>
      <c r="HP147" s="144"/>
      <c r="HQ147" s="144"/>
      <c r="HR147" s="144"/>
      <c r="HS147" s="144"/>
      <c r="HT147" s="144"/>
      <c r="HU147" s="144"/>
      <c r="HV147" s="144"/>
      <c r="HW147" s="144"/>
      <c r="HX147" s="144"/>
      <c r="HY147" s="144"/>
      <c r="HZ147" s="144"/>
      <c r="IA147" s="144"/>
      <c r="IB147" s="144"/>
      <c r="IC147" s="144"/>
      <c r="ID147" s="144"/>
      <c r="IE147" s="677" t="str">
        <f t="shared" si="50"/>
        <v/>
      </c>
      <c r="IF147" s="195"/>
      <c r="IG147" s="678" t="str">
        <f t="shared" si="51"/>
        <v/>
      </c>
      <c r="IH147" s="144"/>
      <c r="II147" s="144"/>
      <c r="IJ147" s="144"/>
      <c r="IK147" s="144"/>
      <c r="IL147" s="144"/>
      <c r="IM147" s="144"/>
      <c r="IN147" s="144"/>
      <c r="IO147" s="144"/>
      <c r="IP147" s="144"/>
      <c r="IQ147" s="144"/>
      <c r="IR147" s="144"/>
      <c r="IS147" s="144"/>
      <c r="IT147" s="144"/>
      <c r="IU147" s="144"/>
      <c r="IV147" s="144"/>
      <c r="IW147" s="144"/>
      <c r="IX147" s="144"/>
      <c r="IY147" s="144"/>
      <c r="IZ147" s="144"/>
      <c r="JA147" s="144"/>
      <c r="JB147" s="144"/>
      <c r="JC147" s="144"/>
      <c r="JD147" s="144"/>
      <c r="JE147" s="1001" t="str">
        <f t="shared" si="52"/>
        <v/>
      </c>
      <c r="JF147" s="195"/>
      <c r="JG147" s="678" t="str">
        <f t="shared" si="53"/>
        <v/>
      </c>
      <c r="JH147" s="144"/>
      <c r="JI147" s="144"/>
      <c r="JJ147" s="144"/>
      <c r="JK147" s="144"/>
      <c r="JL147" s="144"/>
      <c r="JM147" s="144"/>
      <c r="JN147" s="144"/>
      <c r="JO147" s="144"/>
      <c r="JP147" s="144"/>
      <c r="JQ147" s="144"/>
      <c r="JR147" s="144"/>
      <c r="JS147" s="144"/>
      <c r="JT147" s="144"/>
      <c r="JU147" s="144"/>
      <c r="JV147" s="144"/>
      <c r="JW147" s="144"/>
      <c r="JX147" s="144"/>
      <c r="JY147" s="144"/>
      <c r="JZ147" s="144"/>
      <c r="KA147" s="144"/>
      <c r="KB147" s="144"/>
      <c r="KC147" s="144"/>
      <c r="KD147" s="144"/>
      <c r="KE147" s="1001" t="str">
        <f t="shared" si="54"/>
        <v/>
      </c>
    </row>
    <row r="148" spans="2:291" ht="15" customHeight="1">
      <c r="B148" s="310">
        <v>128</v>
      </c>
      <c r="C148" s="303"/>
      <c r="D148" s="675"/>
      <c r="E148" s="144"/>
      <c r="F148" s="144"/>
      <c r="G148" s="678" t="str">
        <f t="shared" si="33"/>
        <v/>
      </c>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677" t="str">
        <f t="shared" si="34"/>
        <v/>
      </c>
      <c r="AF148" s="195"/>
      <c r="AG148" s="678" t="str">
        <f t="shared" si="35"/>
        <v/>
      </c>
      <c r="AH148" s="144"/>
      <c r="AI148" s="144"/>
      <c r="AJ148" s="144"/>
      <c r="AK148" s="144"/>
      <c r="AL148" s="144"/>
      <c r="AM148" s="144"/>
      <c r="AN148" s="144"/>
      <c r="AO148" s="144"/>
      <c r="AP148" s="144"/>
      <c r="AQ148" s="144"/>
      <c r="AR148" s="144"/>
      <c r="AS148" s="144"/>
      <c r="AT148" s="144"/>
      <c r="AU148" s="144"/>
      <c r="AV148" s="144"/>
      <c r="AW148" s="144"/>
      <c r="AX148" s="144"/>
      <c r="AY148" s="144"/>
      <c r="AZ148" s="144"/>
      <c r="BA148" s="144"/>
      <c r="BB148" s="144"/>
      <c r="BC148" s="144"/>
      <c r="BD148" s="144"/>
      <c r="BE148" s="677" t="str">
        <f t="shared" si="36"/>
        <v/>
      </c>
      <c r="BF148" s="195"/>
      <c r="BG148" s="678" t="str">
        <f t="shared" si="37"/>
        <v/>
      </c>
      <c r="BH148" s="144"/>
      <c r="BI148" s="144"/>
      <c r="BJ148" s="144"/>
      <c r="BK148" s="144"/>
      <c r="BL148" s="144"/>
      <c r="BM148" s="144"/>
      <c r="BN148" s="144"/>
      <c r="BO148" s="144"/>
      <c r="BP148" s="144"/>
      <c r="BQ148" s="144"/>
      <c r="BR148" s="144"/>
      <c r="BS148" s="144"/>
      <c r="BT148" s="144"/>
      <c r="BU148" s="144"/>
      <c r="BV148" s="144"/>
      <c r="BW148" s="144"/>
      <c r="BX148" s="144"/>
      <c r="BY148" s="144"/>
      <c r="BZ148" s="144"/>
      <c r="CA148" s="144"/>
      <c r="CB148" s="144"/>
      <c r="CC148" s="144"/>
      <c r="CD148" s="144"/>
      <c r="CE148" s="677" t="str">
        <f t="shared" si="38"/>
        <v/>
      </c>
      <c r="CF148" s="195"/>
      <c r="CG148" s="678" t="str">
        <f t="shared" si="39"/>
        <v/>
      </c>
      <c r="CH148" s="144"/>
      <c r="CI148" s="144"/>
      <c r="CJ148" s="144"/>
      <c r="CK148" s="144"/>
      <c r="CL148" s="144"/>
      <c r="CM148" s="144"/>
      <c r="CN148" s="144"/>
      <c r="CO148" s="144"/>
      <c r="CP148" s="144"/>
      <c r="CQ148" s="144"/>
      <c r="CR148" s="144"/>
      <c r="CS148" s="144"/>
      <c r="CT148" s="144"/>
      <c r="CU148" s="144"/>
      <c r="CV148" s="144"/>
      <c r="CW148" s="144"/>
      <c r="CX148" s="144"/>
      <c r="CY148" s="144"/>
      <c r="CZ148" s="144"/>
      <c r="DA148" s="144"/>
      <c r="DB148" s="144"/>
      <c r="DC148" s="144"/>
      <c r="DD148" s="144"/>
      <c r="DE148" s="677" t="str">
        <f t="shared" si="40"/>
        <v/>
      </c>
      <c r="DF148" s="195"/>
      <c r="DG148" s="678" t="str">
        <f t="shared" si="41"/>
        <v/>
      </c>
      <c r="DH148" s="144"/>
      <c r="DI148" s="144"/>
      <c r="DJ148" s="144"/>
      <c r="DK148" s="144"/>
      <c r="DL148" s="144"/>
      <c r="DM148" s="144"/>
      <c r="DN148" s="144"/>
      <c r="DO148" s="144"/>
      <c r="DP148" s="144"/>
      <c r="DQ148" s="144"/>
      <c r="DR148" s="144"/>
      <c r="DS148" s="144"/>
      <c r="DT148" s="144"/>
      <c r="DU148" s="144"/>
      <c r="DV148" s="144"/>
      <c r="DW148" s="144"/>
      <c r="DX148" s="144"/>
      <c r="DY148" s="144"/>
      <c r="DZ148" s="144"/>
      <c r="EA148" s="144"/>
      <c r="EB148" s="144"/>
      <c r="EC148" s="144"/>
      <c r="ED148" s="144"/>
      <c r="EE148" s="677" t="str">
        <f t="shared" si="42"/>
        <v/>
      </c>
      <c r="EF148" s="195"/>
      <c r="EG148" s="678" t="str">
        <f t="shared" si="43"/>
        <v/>
      </c>
      <c r="EH148" s="144"/>
      <c r="EI148" s="144"/>
      <c r="EJ148" s="144"/>
      <c r="EK148" s="144"/>
      <c r="EL148" s="144"/>
      <c r="EM148" s="144"/>
      <c r="EN148" s="144"/>
      <c r="EO148" s="144"/>
      <c r="EP148" s="144"/>
      <c r="EQ148" s="144"/>
      <c r="ER148" s="144"/>
      <c r="ES148" s="144"/>
      <c r="ET148" s="144"/>
      <c r="EU148" s="144"/>
      <c r="EV148" s="144"/>
      <c r="EW148" s="144"/>
      <c r="EX148" s="144"/>
      <c r="EY148" s="144"/>
      <c r="EZ148" s="144"/>
      <c r="FA148" s="144"/>
      <c r="FB148" s="144"/>
      <c r="FC148" s="144"/>
      <c r="FD148" s="144"/>
      <c r="FE148" s="677" t="str">
        <f t="shared" si="44"/>
        <v/>
      </c>
      <c r="FF148" s="195"/>
      <c r="FG148" s="678" t="str">
        <f t="shared" si="45"/>
        <v/>
      </c>
      <c r="FH148" s="144"/>
      <c r="FI148" s="144"/>
      <c r="FJ148" s="144"/>
      <c r="FK148" s="144"/>
      <c r="FL148" s="144"/>
      <c r="FM148" s="144"/>
      <c r="FN148" s="144"/>
      <c r="FO148" s="144"/>
      <c r="FP148" s="144"/>
      <c r="FQ148" s="144"/>
      <c r="FR148" s="144"/>
      <c r="FS148" s="144"/>
      <c r="FT148" s="144"/>
      <c r="FU148" s="144"/>
      <c r="FV148" s="144"/>
      <c r="FW148" s="144"/>
      <c r="FX148" s="144"/>
      <c r="FY148" s="144"/>
      <c r="FZ148" s="144"/>
      <c r="GA148" s="144"/>
      <c r="GB148" s="144"/>
      <c r="GC148" s="144"/>
      <c r="GD148" s="144"/>
      <c r="GE148" s="677" t="str">
        <f t="shared" si="46"/>
        <v/>
      </c>
      <c r="GF148" s="195"/>
      <c r="GG148" s="678" t="str">
        <f t="shared" si="47"/>
        <v/>
      </c>
      <c r="GH148" s="144"/>
      <c r="GI148" s="144"/>
      <c r="GJ148" s="144"/>
      <c r="GK148" s="144"/>
      <c r="GL148" s="144"/>
      <c r="GM148" s="144"/>
      <c r="GN148" s="144"/>
      <c r="GO148" s="144"/>
      <c r="GP148" s="144"/>
      <c r="GQ148" s="144"/>
      <c r="GR148" s="144"/>
      <c r="GS148" s="144"/>
      <c r="GT148" s="144"/>
      <c r="GU148" s="144"/>
      <c r="GV148" s="144"/>
      <c r="GW148" s="144"/>
      <c r="GX148" s="144"/>
      <c r="GY148" s="144"/>
      <c r="GZ148" s="144"/>
      <c r="HA148" s="144"/>
      <c r="HB148" s="144"/>
      <c r="HC148" s="144"/>
      <c r="HD148" s="144"/>
      <c r="HE148" s="677" t="str">
        <f t="shared" si="48"/>
        <v/>
      </c>
      <c r="HF148" s="195"/>
      <c r="HG148" s="678" t="str">
        <f t="shared" si="49"/>
        <v/>
      </c>
      <c r="HH148" s="144"/>
      <c r="HI148" s="144"/>
      <c r="HJ148" s="144"/>
      <c r="HK148" s="144"/>
      <c r="HL148" s="144"/>
      <c r="HM148" s="144"/>
      <c r="HN148" s="144"/>
      <c r="HO148" s="144"/>
      <c r="HP148" s="144"/>
      <c r="HQ148" s="144"/>
      <c r="HR148" s="144"/>
      <c r="HS148" s="144"/>
      <c r="HT148" s="144"/>
      <c r="HU148" s="144"/>
      <c r="HV148" s="144"/>
      <c r="HW148" s="144"/>
      <c r="HX148" s="144"/>
      <c r="HY148" s="144"/>
      <c r="HZ148" s="144"/>
      <c r="IA148" s="144"/>
      <c r="IB148" s="144"/>
      <c r="IC148" s="144"/>
      <c r="ID148" s="144"/>
      <c r="IE148" s="677" t="str">
        <f t="shared" si="50"/>
        <v/>
      </c>
      <c r="IF148" s="195"/>
      <c r="IG148" s="678" t="str">
        <f t="shared" si="51"/>
        <v/>
      </c>
      <c r="IH148" s="144"/>
      <c r="II148" s="144"/>
      <c r="IJ148" s="144"/>
      <c r="IK148" s="144"/>
      <c r="IL148" s="144"/>
      <c r="IM148" s="144"/>
      <c r="IN148" s="144"/>
      <c r="IO148" s="144"/>
      <c r="IP148" s="144"/>
      <c r="IQ148" s="144"/>
      <c r="IR148" s="144"/>
      <c r="IS148" s="144"/>
      <c r="IT148" s="144"/>
      <c r="IU148" s="144"/>
      <c r="IV148" s="144"/>
      <c r="IW148" s="144"/>
      <c r="IX148" s="144"/>
      <c r="IY148" s="144"/>
      <c r="IZ148" s="144"/>
      <c r="JA148" s="144"/>
      <c r="JB148" s="144"/>
      <c r="JC148" s="144"/>
      <c r="JD148" s="144"/>
      <c r="JE148" s="1001" t="str">
        <f t="shared" si="52"/>
        <v/>
      </c>
      <c r="JF148" s="195"/>
      <c r="JG148" s="678" t="str">
        <f t="shared" si="53"/>
        <v/>
      </c>
      <c r="JH148" s="144"/>
      <c r="JI148" s="144"/>
      <c r="JJ148" s="144"/>
      <c r="JK148" s="144"/>
      <c r="JL148" s="144"/>
      <c r="JM148" s="144"/>
      <c r="JN148" s="144"/>
      <c r="JO148" s="144"/>
      <c r="JP148" s="144"/>
      <c r="JQ148" s="144"/>
      <c r="JR148" s="144"/>
      <c r="JS148" s="144"/>
      <c r="JT148" s="144"/>
      <c r="JU148" s="144"/>
      <c r="JV148" s="144"/>
      <c r="JW148" s="144"/>
      <c r="JX148" s="144"/>
      <c r="JY148" s="144"/>
      <c r="JZ148" s="144"/>
      <c r="KA148" s="144"/>
      <c r="KB148" s="144"/>
      <c r="KC148" s="144"/>
      <c r="KD148" s="144"/>
      <c r="KE148" s="1001" t="str">
        <f t="shared" si="54"/>
        <v/>
      </c>
    </row>
    <row r="149" spans="2:291" ht="15" customHeight="1">
      <c r="B149" s="310">
        <v>129</v>
      </c>
      <c r="C149" s="303"/>
      <c r="D149" s="675"/>
      <c r="E149" s="144"/>
      <c r="F149" s="144"/>
      <c r="G149" s="678" t="str">
        <f t="shared" si="33"/>
        <v/>
      </c>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677" t="str">
        <f t="shared" si="34"/>
        <v/>
      </c>
      <c r="AF149" s="195"/>
      <c r="AG149" s="678" t="str">
        <f t="shared" si="35"/>
        <v/>
      </c>
      <c r="AH149" s="144"/>
      <c r="AI149" s="144"/>
      <c r="AJ149" s="144"/>
      <c r="AK149" s="144"/>
      <c r="AL149" s="144"/>
      <c r="AM149" s="144"/>
      <c r="AN149" s="144"/>
      <c r="AO149" s="144"/>
      <c r="AP149" s="144"/>
      <c r="AQ149" s="144"/>
      <c r="AR149" s="144"/>
      <c r="AS149" s="144"/>
      <c r="AT149" s="144"/>
      <c r="AU149" s="144"/>
      <c r="AV149" s="144"/>
      <c r="AW149" s="144"/>
      <c r="AX149" s="144"/>
      <c r="AY149" s="144"/>
      <c r="AZ149" s="144"/>
      <c r="BA149" s="144"/>
      <c r="BB149" s="144"/>
      <c r="BC149" s="144"/>
      <c r="BD149" s="144"/>
      <c r="BE149" s="677" t="str">
        <f t="shared" si="36"/>
        <v/>
      </c>
      <c r="BF149" s="195"/>
      <c r="BG149" s="678" t="str">
        <f t="shared" si="37"/>
        <v/>
      </c>
      <c r="BH149" s="144"/>
      <c r="BI149" s="144"/>
      <c r="BJ149" s="144"/>
      <c r="BK149" s="144"/>
      <c r="BL149" s="144"/>
      <c r="BM149" s="144"/>
      <c r="BN149" s="144"/>
      <c r="BO149" s="144"/>
      <c r="BP149" s="144"/>
      <c r="BQ149" s="144"/>
      <c r="BR149" s="144"/>
      <c r="BS149" s="144"/>
      <c r="BT149" s="144"/>
      <c r="BU149" s="144"/>
      <c r="BV149" s="144"/>
      <c r="BW149" s="144"/>
      <c r="BX149" s="144"/>
      <c r="BY149" s="144"/>
      <c r="BZ149" s="144"/>
      <c r="CA149" s="144"/>
      <c r="CB149" s="144"/>
      <c r="CC149" s="144"/>
      <c r="CD149" s="144"/>
      <c r="CE149" s="677" t="str">
        <f t="shared" si="38"/>
        <v/>
      </c>
      <c r="CF149" s="195"/>
      <c r="CG149" s="678" t="str">
        <f t="shared" si="39"/>
        <v/>
      </c>
      <c r="CH149" s="144"/>
      <c r="CI149" s="144"/>
      <c r="CJ149" s="144"/>
      <c r="CK149" s="144"/>
      <c r="CL149" s="144"/>
      <c r="CM149" s="144"/>
      <c r="CN149" s="144"/>
      <c r="CO149" s="144"/>
      <c r="CP149" s="144"/>
      <c r="CQ149" s="144"/>
      <c r="CR149" s="144"/>
      <c r="CS149" s="144"/>
      <c r="CT149" s="144"/>
      <c r="CU149" s="144"/>
      <c r="CV149" s="144"/>
      <c r="CW149" s="144"/>
      <c r="CX149" s="144"/>
      <c r="CY149" s="144"/>
      <c r="CZ149" s="144"/>
      <c r="DA149" s="144"/>
      <c r="DB149" s="144"/>
      <c r="DC149" s="144"/>
      <c r="DD149" s="144"/>
      <c r="DE149" s="677" t="str">
        <f t="shared" si="40"/>
        <v/>
      </c>
      <c r="DF149" s="195"/>
      <c r="DG149" s="678" t="str">
        <f t="shared" si="41"/>
        <v/>
      </c>
      <c r="DH149" s="144"/>
      <c r="DI149" s="144"/>
      <c r="DJ149" s="144"/>
      <c r="DK149" s="144"/>
      <c r="DL149" s="144"/>
      <c r="DM149" s="144"/>
      <c r="DN149" s="144"/>
      <c r="DO149" s="144"/>
      <c r="DP149" s="144"/>
      <c r="DQ149" s="144"/>
      <c r="DR149" s="144"/>
      <c r="DS149" s="144"/>
      <c r="DT149" s="144"/>
      <c r="DU149" s="144"/>
      <c r="DV149" s="144"/>
      <c r="DW149" s="144"/>
      <c r="DX149" s="144"/>
      <c r="DY149" s="144"/>
      <c r="DZ149" s="144"/>
      <c r="EA149" s="144"/>
      <c r="EB149" s="144"/>
      <c r="EC149" s="144"/>
      <c r="ED149" s="144"/>
      <c r="EE149" s="677" t="str">
        <f t="shared" si="42"/>
        <v/>
      </c>
      <c r="EF149" s="195"/>
      <c r="EG149" s="678" t="str">
        <f t="shared" si="43"/>
        <v/>
      </c>
      <c r="EH149" s="144"/>
      <c r="EI149" s="144"/>
      <c r="EJ149" s="144"/>
      <c r="EK149" s="144"/>
      <c r="EL149" s="144"/>
      <c r="EM149" s="144"/>
      <c r="EN149" s="144"/>
      <c r="EO149" s="144"/>
      <c r="EP149" s="144"/>
      <c r="EQ149" s="144"/>
      <c r="ER149" s="144"/>
      <c r="ES149" s="144"/>
      <c r="ET149" s="144"/>
      <c r="EU149" s="144"/>
      <c r="EV149" s="144"/>
      <c r="EW149" s="144"/>
      <c r="EX149" s="144"/>
      <c r="EY149" s="144"/>
      <c r="EZ149" s="144"/>
      <c r="FA149" s="144"/>
      <c r="FB149" s="144"/>
      <c r="FC149" s="144"/>
      <c r="FD149" s="144"/>
      <c r="FE149" s="677" t="str">
        <f t="shared" si="44"/>
        <v/>
      </c>
      <c r="FF149" s="195"/>
      <c r="FG149" s="678" t="str">
        <f t="shared" si="45"/>
        <v/>
      </c>
      <c r="FH149" s="144"/>
      <c r="FI149" s="144"/>
      <c r="FJ149" s="144"/>
      <c r="FK149" s="144"/>
      <c r="FL149" s="144"/>
      <c r="FM149" s="144"/>
      <c r="FN149" s="144"/>
      <c r="FO149" s="144"/>
      <c r="FP149" s="144"/>
      <c r="FQ149" s="144"/>
      <c r="FR149" s="144"/>
      <c r="FS149" s="144"/>
      <c r="FT149" s="144"/>
      <c r="FU149" s="144"/>
      <c r="FV149" s="144"/>
      <c r="FW149" s="144"/>
      <c r="FX149" s="144"/>
      <c r="FY149" s="144"/>
      <c r="FZ149" s="144"/>
      <c r="GA149" s="144"/>
      <c r="GB149" s="144"/>
      <c r="GC149" s="144"/>
      <c r="GD149" s="144"/>
      <c r="GE149" s="677" t="str">
        <f t="shared" si="46"/>
        <v/>
      </c>
      <c r="GF149" s="195"/>
      <c r="GG149" s="678" t="str">
        <f t="shared" si="47"/>
        <v/>
      </c>
      <c r="GH149" s="144"/>
      <c r="GI149" s="144"/>
      <c r="GJ149" s="144"/>
      <c r="GK149" s="144"/>
      <c r="GL149" s="144"/>
      <c r="GM149" s="144"/>
      <c r="GN149" s="144"/>
      <c r="GO149" s="144"/>
      <c r="GP149" s="144"/>
      <c r="GQ149" s="144"/>
      <c r="GR149" s="144"/>
      <c r="GS149" s="144"/>
      <c r="GT149" s="144"/>
      <c r="GU149" s="144"/>
      <c r="GV149" s="144"/>
      <c r="GW149" s="144"/>
      <c r="GX149" s="144"/>
      <c r="GY149" s="144"/>
      <c r="GZ149" s="144"/>
      <c r="HA149" s="144"/>
      <c r="HB149" s="144"/>
      <c r="HC149" s="144"/>
      <c r="HD149" s="144"/>
      <c r="HE149" s="677" t="str">
        <f t="shared" si="48"/>
        <v/>
      </c>
      <c r="HF149" s="195"/>
      <c r="HG149" s="678" t="str">
        <f t="shared" si="49"/>
        <v/>
      </c>
      <c r="HH149" s="144"/>
      <c r="HI149" s="144"/>
      <c r="HJ149" s="144"/>
      <c r="HK149" s="144"/>
      <c r="HL149" s="144"/>
      <c r="HM149" s="144"/>
      <c r="HN149" s="144"/>
      <c r="HO149" s="144"/>
      <c r="HP149" s="144"/>
      <c r="HQ149" s="144"/>
      <c r="HR149" s="144"/>
      <c r="HS149" s="144"/>
      <c r="HT149" s="144"/>
      <c r="HU149" s="144"/>
      <c r="HV149" s="144"/>
      <c r="HW149" s="144"/>
      <c r="HX149" s="144"/>
      <c r="HY149" s="144"/>
      <c r="HZ149" s="144"/>
      <c r="IA149" s="144"/>
      <c r="IB149" s="144"/>
      <c r="IC149" s="144"/>
      <c r="ID149" s="144"/>
      <c r="IE149" s="677" t="str">
        <f t="shared" si="50"/>
        <v/>
      </c>
      <c r="IF149" s="195"/>
      <c r="IG149" s="678" t="str">
        <f t="shared" si="51"/>
        <v/>
      </c>
      <c r="IH149" s="144"/>
      <c r="II149" s="144"/>
      <c r="IJ149" s="144"/>
      <c r="IK149" s="144"/>
      <c r="IL149" s="144"/>
      <c r="IM149" s="144"/>
      <c r="IN149" s="144"/>
      <c r="IO149" s="144"/>
      <c r="IP149" s="144"/>
      <c r="IQ149" s="144"/>
      <c r="IR149" s="144"/>
      <c r="IS149" s="144"/>
      <c r="IT149" s="144"/>
      <c r="IU149" s="144"/>
      <c r="IV149" s="144"/>
      <c r="IW149" s="144"/>
      <c r="IX149" s="144"/>
      <c r="IY149" s="144"/>
      <c r="IZ149" s="144"/>
      <c r="JA149" s="144"/>
      <c r="JB149" s="144"/>
      <c r="JC149" s="144"/>
      <c r="JD149" s="144"/>
      <c r="JE149" s="1001" t="str">
        <f t="shared" si="52"/>
        <v/>
      </c>
      <c r="JF149" s="195"/>
      <c r="JG149" s="678" t="str">
        <f t="shared" si="53"/>
        <v/>
      </c>
      <c r="JH149" s="144"/>
      <c r="JI149" s="144"/>
      <c r="JJ149" s="144"/>
      <c r="JK149" s="144"/>
      <c r="JL149" s="144"/>
      <c r="JM149" s="144"/>
      <c r="JN149" s="144"/>
      <c r="JO149" s="144"/>
      <c r="JP149" s="144"/>
      <c r="JQ149" s="144"/>
      <c r="JR149" s="144"/>
      <c r="JS149" s="144"/>
      <c r="JT149" s="144"/>
      <c r="JU149" s="144"/>
      <c r="JV149" s="144"/>
      <c r="JW149" s="144"/>
      <c r="JX149" s="144"/>
      <c r="JY149" s="144"/>
      <c r="JZ149" s="144"/>
      <c r="KA149" s="144"/>
      <c r="KB149" s="144"/>
      <c r="KC149" s="144"/>
      <c r="KD149" s="144"/>
      <c r="KE149" s="1001" t="str">
        <f t="shared" si="54"/>
        <v/>
      </c>
    </row>
    <row r="150" spans="2:291" ht="15" customHeight="1">
      <c r="B150" s="310">
        <v>130</v>
      </c>
      <c r="C150" s="303"/>
      <c r="D150" s="675"/>
      <c r="E150" s="144"/>
      <c r="F150" s="144"/>
      <c r="G150" s="678" t="str">
        <f t="shared" ref="G150:G170" si="55">IF($C150="","",L$9)</f>
        <v/>
      </c>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677" t="str">
        <f t="shared" ref="AE150:AE170" si="56">IF($C150="","",SUM(H150:AD150))</f>
        <v/>
      </c>
      <c r="AF150" s="195"/>
      <c r="AG150" s="678" t="str">
        <f t="shared" ref="AG150:AG170" si="57">IF($C150="","",AL$9)</f>
        <v/>
      </c>
      <c r="AH150" s="144"/>
      <c r="AI150" s="144"/>
      <c r="AJ150" s="144"/>
      <c r="AK150" s="144"/>
      <c r="AL150" s="144"/>
      <c r="AM150" s="144"/>
      <c r="AN150" s="144"/>
      <c r="AO150" s="144"/>
      <c r="AP150" s="144"/>
      <c r="AQ150" s="144"/>
      <c r="AR150" s="144"/>
      <c r="AS150" s="144"/>
      <c r="AT150" s="144"/>
      <c r="AU150" s="144"/>
      <c r="AV150" s="144"/>
      <c r="AW150" s="144"/>
      <c r="AX150" s="144"/>
      <c r="AY150" s="144"/>
      <c r="AZ150" s="144"/>
      <c r="BA150" s="144"/>
      <c r="BB150" s="144"/>
      <c r="BC150" s="144"/>
      <c r="BD150" s="144"/>
      <c r="BE150" s="677" t="str">
        <f t="shared" ref="BE150:BE170" si="58">IF($C150="","",SUM(AH150:BD150))</f>
        <v/>
      </c>
      <c r="BF150" s="195"/>
      <c r="BG150" s="678" t="str">
        <f t="shared" ref="BG150:BG170" si="59">IF($C150="","",BL$9)</f>
        <v/>
      </c>
      <c r="BH150" s="144"/>
      <c r="BI150" s="144"/>
      <c r="BJ150" s="144"/>
      <c r="BK150" s="144"/>
      <c r="BL150" s="144"/>
      <c r="BM150" s="144"/>
      <c r="BN150" s="144"/>
      <c r="BO150" s="144"/>
      <c r="BP150" s="144"/>
      <c r="BQ150" s="144"/>
      <c r="BR150" s="144"/>
      <c r="BS150" s="144"/>
      <c r="BT150" s="144"/>
      <c r="BU150" s="144"/>
      <c r="BV150" s="144"/>
      <c r="BW150" s="144"/>
      <c r="BX150" s="144"/>
      <c r="BY150" s="144"/>
      <c r="BZ150" s="144"/>
      <c r="CA150" s="144"/>
      <c r="CB150" s="144"/>
      <c r="CC150" s="144"/>
      <c r="CD150" s="144"/>
      <c r="CE150" s="677" t="str">
        <f t="shared" ref="CE150:CE170" si="60">IF($C150="","",SUM(BH150:CD150))</f>
        <v/>
      </c>
      <c r="CF150" s="195"/>
      <c r="CG150" s="678" t="str">
        <f t="shared" ref="CG150:CG170" si="61">IF($C150="","",CL$9)</f>
        <v/>
      </c>
      <c r="CH150" s="144"/>
      <c r="CI150" s="144"/>
      <c r="CJ150" s="144"/>
      <c r="CK150" s="144"/>
      <c r="CL150" s="144"/>
      <c r="CM150" s="144"/>
      <c r="CN150" s="144"/>
      <c r="CO150" s="144"/>
      <c r="CP150" s="144"/>
      <c r="CQ150" s="144"/>
      <c r="CR150" s="144"/>
      <c r="CS150" s="144"/>
      <c r="CT150" s="144"/>
      <c r="CU150" s="144"/>
      <c r="CV150" s="144"/>
      <c r="CW150" s="144"/>
      <c r="CX150" s="144"/>
      <c r="CY150" s="144"/>
      <c r="CZ150" s="144"/>
      <c r="DA150" s="144"/>
      <c r="DB150" s="144"/>
      <c r="DC150" s="144"/>
      <c r="DD150" s="144"/>
      <c r="DE150" s="677" t="str">
        <f t="shared" ref="DE150:DE170" si="62">IF($C150="","",SUM(CH150:DD150))</f>
        <v/>
      </c>
      <c r="DF150" s="195"/>
      <c r="DG150" s="678" t="str">
        <f t="shared" ref="DG150:DG170" si="63">IF($C150="","",DL$9)</f>
        <v/>
      </c>
      <c r="DH150" s="144"/>
      <c r="DI150" s="144"/>
      <c r="DJ150" s="144"/>
      <c r="DK150" s="144"/>
      <c r="DL150" s="144"/>
      <c r="DM150" s="144"/>
      <c r="DN150" s="144"/>
      <c r="DO150" s="144"/>
      <c r="DP150" s="144"/>
      <c r="DQ150" s="144"/>
      <c r="DR150" s="144"/>
      <c r="DS150" s="144"/>
      <c r="DT150" s="144"/>
      <c r="DU150" s="144"/>
      <c r="DV150" s="144"/>
      <c r="DW150" s="144"/>
      <c r="DX150" s="144"/>
      <c r="DY150" s="144"/>
      <c r="DZ150" s="144"/>
      <c r="EA150" s="144"/>
      <c r="EB150" s="144"/>
      <c r="EC150" s="144"/>
      <c r="ED150" s="144"/>
      <c r="EE150" s="677" t="str">
        <f t="shared" ref="EE150:EE170" si="64">IF($C150="","",SUM(DH150:ED150))</f>
        <v/>
      </c>
      <c r="EF150" s="195"/>
      <c r="EG150" s="678" t="str">
        <f t="shared" ref="EG150:EG170" si="65">IF($C150="","",EL$9)</f>
        <v/>
      </c>
      <c r="EH150" s="144"/>
      <c r="EI150" s="144"/>
      <c r="EJ150" s="144"/>
      <c r="EK150" s="144"/>
      <c r="EL150" s="144"/>
      <c r="EM150" s="144"/>
      <c r="EN150" s="144"/>
      <c r="EO150" s="144"/>
      <c r="EP150" s="144"/>
      <c r="EQ150" s="144"/>
      <c r="ER150" s="144"/>
      <c r="ES150" s="144"/>
      <c r="ET150" s="144"/>
      <c r="EU150" s="144"/>
      <c r="EV150" s="144"/>
      <c r="EW150" s="144"/>
      <c r="EX150" s="144"/>
      <c r="EY150" s="144"/>
      <c r="EZ150" s="144"/>
      <c r="FA150" s="144"/>
      <c r="FB150" s="144"/>
      <c r="FC150" s="144"/>
      <c r="FD150" s="144"/>
      <c r="FE150" s="677" t="str">
        <f t="shared" ref="FE150:FE170" si="66">IF($C150="","",SUM(EH150:FD150))</f>
        <v/>
      </c>
      <c r="FF150" s="195"/>
      <c r="FG150" s="678" t="str">
        <f t="shared" ref="FG150:FG170" si="67">IF($C150="","",FL$9)</f>
        <v/>
      </c>
      <c r="FH150" s="144"/>
      <c r="FI150" s="144"/>
      <c r="FJ150" s="144"/>
      <c r="FK150" s="144"/>
      <c r="FL150" s="144"/>
      <c r="FM150" s="144"/>
      <c r="FN150" s="144"/>
      <c r="FO150" s="144"/>
      <c r="FP150" s="144"/>
      <c r="FQ150" s="144"/>
      <c r="FR150" s="144"/>
      <c r="FS150" s="144"/>
      <c r="FT150" s="144"/>
      <c r="FU150" s="144"/>
      <c r="FV150" s="144"/>
      <c r="FW150" s="144"/>
      <c r="FX150" s="144"/>
      <c r="FY150" s="144"/>
      <c r="FZ150" s="144"/>
      <c r="GA150" s="144"/>
      <c r="GB150" s="144"/>
      <c r="GC150" s="144"/>
      <c r="GD150" s="144"/>
      <c r="GE150" s="677" t="str">
        <f t="shared" ref="GE150:GE170" si="68">IF($C150="","",SUM(FH150:GD150))</f>
        <v/>
      </c>
      <c r="GF150" s="195"/>
      <c r="GG150" s="678" t="str">
        <f t="shared" ref="GG150:GG170" si="69">IF($C150="","",GL$9)</f>
        <v/>
      </c>
      <c r="GH150" s="144"/>
      <c r="GI150" s="144"/>
      <c r="GJ150" s="144"/>
      <c r="GK150" s="144"/>
      <c r="GL150" s="144"/>
      <c r="GM150" s="144"/>
      <c r="GN150" s="144"/>
      <c r="GO150" s="144"/>
      <c r="GP150" s="144"/>
      <c r="GQ150" s="144"/>
      <c r="GR150" s="144"/>
      <c r="GS150" s="144"/>
      <c r="GT150" s="144"/>
      <c r="GU150" s="144"/>
      <c r="GV150" s="144"/>
      <c r="GW150" s="144"/>
      <c r="GX150" s="144"/>
      <c r="GY150" s="144"/>
      <c r="GZ150" s="144"/>
      <c r="HA150" s="144"/>
      <c r="HB150" s="144"/>
      <c r="HC150" s="144"/>
      <c r="HD150" s="144"/>
      <c r="HE150" s="677" t="str">
        <f t="shared" ref="HE150:HE170" si="70">IF($C150="","",SUM(GH150:HD150))</f>
        <v/>
      </c>
      <c r="HF150" s="195"/>
      <c r="HG150" s="678" t="str">
        <f t="shared" ref="HG150:HG170" si="71">IF($C150="","",HL$9)</f>
        <v/>
      </c>
      <c r="HH150" s="144"/>
      <c r="HI150" s="144"/>
      <c r="HJ150" s="144"/>
      <c r="HK150" s="144"/>
      <c r="HL150" s="144"/>
      <c r="HM150" s="144"/>
      <c r="HN150" s="144"/>
      <c r="HO150" s="144"/>
      <c r="HP150" s="144"/>
      <c r="HQ150" s="144"/>
      <c r="HR150" s="144"/>
      <c r="HS150" s="144"/>
      <c r="HT150" s="144"/>
      <c r="HU150" s="144"/>
      <c r="HV150" s="144"/>
      <c r="HW150" s="144"/>
      <c r="HX150" s="144"/>
      <c r="HY150" s="144"/>
      <c r="HZ150" s="144"/>
      <c r="IA150" s="144"/>
      <c r="IB150" s="144"/>
      <c r="IC150" s="144"/>
      <c r="ID150" s="144"/>
      <c r="IE150" s="677" t="str">
        <f t="shared" ref="IE150:IE170" si="72">IF($C150="","",SUM(HH150:ID150))</f>
        <v/>
      </c>
      <c r="IF150" s="195"/>
      <c r="IG150" s="678" t="str">
        <f t="shared" ref="IG150:IG170" si="73">IF($C150="","",IL$9)</f>
        <v/>
      </c>
      <c r="IH150" s="144"/>
      <c r="II150" s="144"/>
      <c r="IJ150" s="144"/>
      <c r="IK150" s="144"/>
      <c r="IL150" s="144"/>
      <c r="IM150" s="144"/>
      <c r="IN150" s="144"/>
      <c r="IO150" s="144"/>
      <c r="IP150" s="144"/>
      <c r="IQ150" s="144"/>
      <c r="IR150" s="144"/>
      <c r="IS150" s="144"/>
      <c r="IT150" s="144"/>
      <c r="IU150" s="144"/>
      <c r="IV150" s="144"/>
      <c r="IW150" s="144"/>
      <c r="IX150" s="144"/>
      <c r="IY150" s="144"/>
      <c r="IZ150" s="144"/>
      <c r="JA150" s="144"/>
      <c r="JB150" s="144"/>
      <c r="JC150" s="144"/>
      <c r="JD150" s="144"/>
      <c r="JE150" s="1001" t="str">
        <f t="shared" ref="JE150:JE170" si="74">IF($C150="","",SUM(IH150:JD150))</f>
        <v/>
      </c>
      <c r="JF150" s="195"/>
      <c r="JG150" s="678" t="str">
        <f t="shared" ref="JG150:JG170" si="75">IF($C150="","",JL$9)</f>
        <v/>
      </c>
      <c r="JH150" s="144"/>
      <c r="JI150" s="144"/>
      <c r="JJ150" s="144"/>
      <c r="JK150" s="144"/>
      <c r="JL150" s="144"/>
      <c r="JM150" s="144"/>
      <c r="JN150" s="144"/>
      <c r="JO150" s="144"/>
      <c r="JP150" s="144"/>
      <c r="JQ150" s="144"/>
      <c r="JR150" s="144"/>
      <c r="JS150" s="144"/>
      <c r="JT150" s="144"/>
      <c r="JU150" s="144"/>
      <c r="JV150" s="144"/>
      <c r="JW150" s="144"/>
      <c r="JX150" s="144"/>
      <c r="JY150" s="144"/>
      <c r="JZ150" s="144"/>
      <c r="KA150" s="144"/>
      <c r="KB150" s="144"/>
      <c r="KC150" s="144"/>
      <c r="KD150" s="144"/>
      <c r="KE150" s="1001" t="str">
        <f t="shared" ref="KE150:KE170" si="76">IF($C150="","",SUM(JH150:KD150))</f>
        <v/>
      </c>
    </row>
    <row r="151" spans="2:291" ht="15" customHeight="1">
      <c r="B151" s="310">
        <v>131</v>
      </c>
      <c r="C151" s="303"/>
      <c r="D151" s="675"/>
      <c r="E151" s="144"/>
      <c r="F151" s="144"/>
      <c r="G151" s="678" t="str">
        <f t="shared" si="55"/>
        <v/>
      </c>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677" t="str">
        <f t="shared" si="56"/>
        <v/>
      </c>
      <c r="AF151" s="195"/>
      <c r="AG151" s="678" t="str">
        <f t="shared" si="57"/>
        <v/>
      </c>
      <c r="AH151" s="144"/>
      <c r="AI151" s="144"/>
      <c r="AJ151" s="144"/>
      <c r="AK151" s="144"/>
      <c r="AL151" s="144"/>
      <c r="AM151" s="144"/>
      <c r="AN151" s="144"/>
      <c r="AO151" s="144"/>
      <c r="AP151" s="144"/>
      <c r="AQ151" s="144"/>
      <c r="AR151" s="144"/>
      <c r="AS151" s="144"/>
      <c r="AT151" s="144"/>
      <c r="AU151" s="144"/>
      <c r="AV151" s="144"/>
      <c r="AW151" s="144"/>
      <c r="AX151" s="144"/>
      <c r="AY151" s="144"/>
      <c r="AZ151" s="144"/>
      <c r="BA151" s="144"/>
      <c r="BB151" s="144"/>
      <c r="BC151" s="144"/>
      <c r="BD151" s="144"/>
      <c r="BE151" s="677" t="str">
        <f t="shared" si="58"/>
        <v/>
      </c>
      <c r="BF151" s="195"/>
      <c r="BG151" s="678" t="str">
        <f t="shared" si="59"/>
        <v/>
      </c>
      <c r="BH151" s="144"/>
      <c r="BI151" s="144"/>
      <c r="BJ151" s="144"/>
      <c r="BK151" s="144"/>
      <c r="BL151" s="144"/>
      <c r="BM151" s="144"/>
      <c r="BN151" s="144"/>
      <c r="BO151" s="144"/>
      <c r="BP151" s="144"/>
      <c r="BQ151" s="144"/>
      <c r="BR151" s="144"/>
      <c r="BS151" s="144"/>
      <c r="BT151" s="144"/>
      <c r="BU151" s="144"/>
      <c r="BV151" s="144"/>
      <c r="BW151" s="144"/>
      <c r="BX151" s="144"/>
      <c r="BY151" s="144"/>
      <c r="BZ151" s="144"/>
      <c r="CA151" s="144"/>
      <c r="CB151" s="144"/>
      <c r="CC151" s="144"/>
      <c r="CD151" s="144"/>
      <c r="CE151" s="677" t="str">
        <f t="shared" si="60"/>
        <v/>
      </c>
      <c r="CF151" s="195"/>
      <c r="CG151" s="678" t="str">
        <f t="shared" si="61"/>
        <v/>
      </c>
      <c r="CH151" s="144"/>
      <c r="CI151" s="144"/>
      <c r="CJ151" s="144"/>
      <c r="CK151" s="144"/>
      <c r="CL151" s="144"/>
      <c r="CM151" s="144"/>
      <c r="CN151" s="144"/>
      <c r="CO151" s="144"/>
      <c r="CP151" s="144"/>
      <c r="CQ151" s="144"/>
      <c r="CR151" s="144"/>
      <c r="CS151" s="144"/>
      <c r="CT151" s="144"/>
      <c r="CU151" s="144"/>
      <c r="CV151" s="144"/>
      <c r="CW151" s="144"/>
      <c r="CX151" s="144"/>
      <c r="CY151" s="144"/>
      <c r="CZ151" s="144"/>
      <c r="DA151" s="144"/>
      <c r="DB151" s="144"/>
      <c r="DC151" s="144"/>
      <c r="DD151" s="144"/>
      <c r="DE151" s="677" t="str">
        <f t="shared" si="62"/>
        <v/>
      </c>
      <c r="DF151" s="195"/>
      <c r="DG151" s="678" t="str">
        <f t="shared" si="63"/>
        <v/>
      </c>
      <c r="DH151" s="144"/>
      <c r="DI151" s="144"/>
      <c r="DJ151" s="144"/>
      <c r="DK151" s="144"/>
      <c r="DL151" s="144"/>
      <c r="DM151" s="144"/>
      <c r="DN151" s="144"/>
      <c r="DO151" s="144"/>
      <c r="DP151" s="144"/>
      <c r="DQ151" s="144"/>
      <c r="DR151" s="144"/>
      <c r="DS151" s="144"/>
      <c r="DT151" s="144"/>
      <c r="DU151" s="144"/>
      <c r="DV151" s="144"/>
      <c r="DW151" s="144"/>
      <c r="DX151" s="144"/>
      <c r="DY151" s="144"/>
      <c r="DZ151" s="144"/>
      <c r="EA151" s="144"/>
      <c r="EB151" s="144"/>
      <c r="EC151" s="144"/>
      <c r="ED151" s="144"/>
      <c r="EE151" s="677" t="str">
        <f t="shared" si="64"/>
        <v/>
      </c>
      <c r="EF151" s="195"/>
      <c r="EG151" s="678" t="str">
        <f t="shared" si="65"/>
        <v/>
      </c>
      <c r="EH151" s="144"/>
      <c r="EI151" s="144"/>
      <c r="EJ151" s="144"/>
      <c r="EK151" s="144"/>
      <c r="EL151" s="144"/>
      <c r="EM151" s="144"/>
      <c r="EN151" s="144"/>
      <c r="EO151" s="144"/>
      <c r="EP151" s="144"/>
      <c r="EQ151" s="144"/>
      <c r="ER151" s="144"/>
      <c r="ES151" s="144"/>
      <c r="ET151" s="144"/>
      <c r="EU151" s="144"/>
      <c r="EV151" s="144"/>
      <c r="EW151" s="144"/>
      <c r="EX151" s="144"/>
      <c r="EY151" s="144"/>
      <c r="EZ151" s="144"/>
      <c r="FA151" s="144"/>
      <c r="FB151" s="144"/>
      <c r="FC151" s="144"/>
      <c r="FD151" s="144"/>
      <c r="FE151" s="677" t="str">
        <f t="shared" si="66"/>
        <v/>
      </c>
      <c r="FF151" s="195"/>
      <c r="FG151" s="678" t="str">
        <f t="shared" si="67"/>
        <v/>
      </c>
      <c r="FH151" s="144"/>
      <c r="FI151" s="144"/>
      <c r="FJ151" s="144"/>
      <c r="FK151" s="144"/>
      <c r="FL151" s="144"/>
      <c r="FM151" s="144"/>
      <c r="FN151" s="144"/>
      <c r="FO151" s="144"/>
      <c r="FP151" s="144"/>
      <c r="FQ151" s="144"/>
      <c r="FR151" s="144"/>
      <c r="FS151" s="144"/>
      <c r="FT151" s="144"/>
      <c r="FU151" s="144"/>
      <c r="FV151" s="144"/>
      <c r="FW151" s="144"/>
      <c r="FX151" s="144"/>
      <c r="FY151" s="144"/>
      <c r="FZ151" s="144"/>
      <c r="GA151" s="144"/>
      <c r="GB151" s="144"/>
      <c r="GC151" s="144"/>
      <c r="GD151" s="144"/>
      <c r="GE151" s="677" t="str">
        <f t="shared" si="68"/>
        <v/>
      </c>
      <c r="GF151" s="195"/>
      <c r="GG151" s="678" t="str">
        <f t="shared" si="69"/>
        <v/>
      </c>
      <c r="GH151" s="144"/>
      <c r="GI151" s="144"/>
      <c r="GJ151" s="144"/>
      <c r="GK151" s="144"/>
      <c r="GL151" s="144"/>
      <c r="GM151" s="144"/>
      <c r="GN151" s="144"/>
      <c r="GO151" s="144"/>
      <c r="GP151" s="144"/>
      <c r="GQ151" s="144"/>
      <c r="GR151" s="144"/>
      <c r="GS151" s="144"/>
      <c r="GT151" s="144"/>
      <c r="GU151" s="144"/>
      <c r="GV151" s="144"/>
      <c r="GW151" s="144"/>
      <c r="GX151" s="144"/>
      <c r="GY151" s="144"/>
      <c r="GZ151" s="144"/>
      <c r="HA151" s="144"/>
      <c r="HB151" s="144"/>
      <c r="HC151" s="144"/>
      <c r="HD151" s="144"/>
      <c r="HE151" s="677" t="str">
        <f t="shared" si="70"/>
        <v/>
      </c>
      <c r="HF151" s="195"/>
      <c r="HG151" s="678" t="str">
        <f t="shared" si="71"/>
        <v/>
      </c>
      <c r="HH151" s="144"/>
      <c r="HI151" s="144"/>
      <c r="HJ151" s="144"/>
      <c r="HK151" s="144"/>
      <c r="HL151" s="144"/>
      <c r="HM151" s="144"/>
      <c r="HN151" s="144"/>
      <c r="HO151" s="144"/>
      <c r="HP151" s="144"/>
      <c r="HQ151" s="144"/>
      <c r="HR151" s="144"/>
      <c r="HS151" s="144"/>
      <c r="HT151" s="144"/>
      <c r="HU151" s="144"/>
      <c r="HV151" s="144"/>
      <c r="HW151" s="144"/>
      <c r="HX151" s="144"/>
      <c r="HY151" s="144"/>
      <c r="HZ151" s="144"/>
      <c r="IA151" s="144"/>
      <c r="IB151" s="144"/>
      <c r="IC151" s="144"/>
      <c r="ID151" s="144"/>
      <c r="IE151" s="677" t="str">
        <f t="shared" si="72"/>
        <v/>
      </c>
      <c r="IF151" s="195"/>
      <c r="IG151" s="678" t="str">
        <f t="shared" si="73"/>
        <v/>
      </c>
      <c r="IH151" s="144"/>
      <c r="II151" s="144"/>
      <c r="IJ151" s="144"/>
      <c r="IK151" s="144"/>
      <c r="IL151" s="144"/>
      <c r="IM151" s="144"/>
      <c r="IN151" s="144"/>
      <c r="IO151" s="144"/>
      <c r="IP151" s="144"/>
      <c r="IQ151" s="144"/>
      <c r="IR151" s="144"/>
      <c r="IS151" s="144"/>
      <c r="IT151" s="144"/>
      <c r="IU151" s="144"/>
      <c r="IV151" s="144"/>
      <c r="IW151" s="144"/>
      <c r="IX151" s="144"/>
      <c r="IY151" s="144"/>
      <c r="IZ151" s="144"/>
      <c r="JA151" s="144"/>
      <c r="JB151" s="144"/>
      <c r="JC151" s="144"/>
      <c r="JD151" s="144"/>
      <c r="JE151" s="1001" t="str">
        <f t="shared" si="74"/>
        <v/>
      </c>
      <c r="JF151" s="195"/>
      <c r="JG151" s="678" t="str">
        <f t="shared" si="75"/>
        <v/>
      </c>
      <c r="JH151" s="144"/>
      <c r="JI151" s="144"/>
      <c r="JJ151" s="144"/>
      <c r="JK151" s="144"/>
      <c r="JL151" s="144"/>
      <c r="JM151" s="144"/>
      <c r="JN151" s="144"/>
      <c r="JO151" s="144"/>
      <c r="JP151" s="144"/>
      <c r="JQ151" s="144"/>
      <c r="JR151" s="144"/>
      <c r="JS151" s="144"/>
      <c r="JT151" s="144"/>
      <c r="JU151" s="144"/>
      <c r="JV151" s="144"/>
      <c r="JW151" s="144"/>
      <c r="JX151" s="144"/>
      <c r="JY151" s="144"/>
      <c r="JZ151" s="144"/>
      <c r="KA151" s="144"/>
      <c r="KB151" s="144"/>
      <c r="KC151" s="144"/>
      <c r="KD151" s="144"/>
      <c r="KE151" s="1001" t="str">
        <f t="shared" si="76"/>
        <v/>
      </c>
    </row>
    <row r="152" spans="2:291" ht="15" customHeight="1">
      <c r="B152" s="310">
        <v>132</v>
      </c>
      <c r="C152" s="303"/>
      <c r="D152" s="675"/>
      <c r="E152" s="144"/>
      <c r="F152" s="144"/>
      <c r="G152" s="678" t="str">
        <f t="shared" si="55"/>
        <v/>
      </c>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677" t="str">
        <f t="shared" si="56"/>
        <v/>
      </c>
      <c r="AF152" s="195"/>
      <c r="AG152" s="678" t="str">
        <f t="shared" si="57"/>
        <v/>
      </c>
      <c r="AH152" s="144"/>
      <c r="AI152" s="144"/>
      <c r="AJ152" s="144"/>
      <c r="AK152" s="144"/>
      <c r="AL152" s="144"/>
      <c r="AM152" s="144"/>
      <c r="AN152" s="144"/>
      <c r="AO152" s="144"/>
      <c r="AP152" s="144"/>
      <c r="AQ152" s="144"/>
      <c r="AR152" s="144"/>
      <c r="AS152" s="144"/>
      <c r="AT152" s="144"/>
      <c r="AU152" s="144"/>
      <c r="AV152" s="144"/>
      <c r="AW152" s="144"/>
      <c r="AX152" s="144"/>
      <c r="AY152" s="144"/>
      <c r="AZ152" s="144"/>
      <c r="BA152" s="144"/>
      <c r="BB152" s="144"/>
      <c r="BC152" s="144"/>
      <c r="BD152" s="144"/>
      <c r="BE152" s="677" t="str">
        <f t="shared" si="58"/>
        <v/>
      </c>
      <c r="BF152" s="195"/>
      <c r="BG152" s="678" t="str">
        <f t="shared" si="59"/>
        <v/>
      </c>
      <c r="BH152" s="144"/>
      <c r="BI152" s="144"/>
      <c r="BJ152" s="144"/>
      <c r="BK152" s="144"/>
      <c r="BL152" s="144"/>
      <c r="BM152" s="144"/>
      <c r="BN152" s="144"/>
      <c r="BO152" s="144"/>
      <c r="BP152" s="144"/>
      <c r="BQ152" s="144"/>
      <c r="BR152" s="144"/>
      <c r="BS152" s="144"/>
      <c r="BT152" s="144"/>
      <c r="BU152" s="144"/>
      <c r="BV152" s="144"/>
      <c r="BW152" s="144"/>
      <c r="BX152" s="144"/>
      <c r="BY152" s="144"/>
      <c r="BZ152" s="144"/>
      <c r="CA152" s="144"/>
      <c r="CB152" s="144"/>
      <c r="CC152" s="144"/>
      <c r="CD152" s="144"/>
      <c r="CE152" s="677" t="str">
        <f t="shared" si="60"/>
        <v/>
      </c>
      <c r="CF152" s="195"/>
      <c r="CG152" s="678" t="str">
        <f t="shared" si="61"/>
        <v/>
      </c>
      <c r="CH152" s="144"/>
      <c r="CI152" s="144"/>
      <c r="CJ152" s="144"/>
      <c r="CK152" s="144"/>
      <c r="CL152" s="144"/>
      <c r="CM152" s="144"/>
      <c r="CN152" s="144"/>
      <c r="CO152" s="144"/>
      <c r="CP152" s="144"/>
      <c r="CQ152" s="144"/>
      <c r="CR152" s="144"/>
      <c r="CS152" s="144"/>
      <c r="CT152" s="144"/>
      <c r="CU152" s="144"/>
      <c r="CV152" s="144"/>
      <c r="CW152" s="144"/>
      <c r="CX152" s="144"/>
      <c r="CY152" s="144"/>
      <c r="CZ152" s="144"/>
      <c r="DA152" s="144"/>
      <c r="DB152" s="144"/>
      <c r="DC152" s="144"/>
      <c r="DD152" s="144"/>
      <c r="DE152" s="677" t="str">
        <f t="shared" si="62"/>
        <v/>
      </c>
      <c r="DF152" s="195"/>
      <c r="DG152" s="678" t="str">
        <f t="shared" si="63"/>
        <v/>
      </c>
      <c r="DH152" s="144"/>
      <c r="DI152" s="144"/>
      <c r="DJ152" s="144"/>
      <c r="DK152" s="144"/>
      <c r="DL152" s="144"/>
      <c r="DM152" s="144"/>
      <c r="DN152" s="144"/>
      <c r="DO152" s="144"/>
      <c r="DP152" s="144"/>
      <c r="DQ152" s="144"/>
      <c r="DR152" s="144"/>
      <c r="DS152" s="144"/>
      <c r="DT152" s="144"/>
      <c r="DU152" s="144"/>
      <c r="DV152" s="144"/>
      <c r="DW152" s="144"/>
      <c r="DX152" s="144"/>
      <c r="DY152" s="144"/>
      <c r="DZ152" s="144"/>
      <c r="EA152" s="144"/>
      <c r="EB152" s="144"/>
      <c r="EC152" s="144"/>
      <c r="ED152" s="144"/>
      <c r="EE152" s="677" t="str">
        <f t="shared" si="64"/>
        <v/>
      </c>
      <c r="EF152" s="195"/>
      <c r="EG152" s="678" t="str">
        <f t="shared" si="65"/>
        <v/>
      </c>
      <c r="EH152" s="144"/>
      <c r="EI152" s="144"/>
      <c r="EJ152" s="144"/>
      <c r="EK152" s="144"/>
      <c r="EL152" s="144"/>
      <c r="EM152" s="144"/>
      <c r="EN152" s="144"/>
      <c r="EO152" s="144"/>
      <c r="EP152" s="144"/>
      <c r="EQ152" s="144"/>
      <c r="ER152" s="144"/>
      <c r="ES152" s="144"/>
      <c r="ET152" s="144"/>
      <c r="EU152" s="144"/>
      <c r="EV152" s="144"/>
      <c r="EW152" s="144"/>
      <c r="EX152" s="144"/>
      <c r="EY152" s="144"/>
      <c r="EZ152" s="144"/>
      <c r="FA152" s="144"/>
      <c r="FB152" s="144"/>
      <c r="FC152" s="144"/>
      <c r="FD152" s="144"/>
      <c r="FE152" s="677" t="str">
        <f t="shared" si="66"/>
        <v/>
      </c>
      <c r="FF152" s="195"/>
      <c r="FG152" s="678" t="str">
        <f t="shared" si="67"/>
        <v/>
      </c>
      <c r="FH152" s="144"/>
      <c r="FI152" s="144"/>
      <c r="FJ152" s="144"/>
      <c r="FK152" s="144"/>
      <c r="FL152" s="144"/>
      <c r="FM152" s="144"/>
      <c r="FN152" s="144"/>
      <c r="FO152" s="144"/>
      <c r="FP152" s="144"/>
      <c r="FQ152" s="144"/>
      <c r="FR152" s="144"/>
      <c r="FS152" s="144"/>
      <c r="FT152" s="144"/>
      <c r="FU152" s="144"/>
      <c r="FV152" s="144"/>
      <c r="FW152" s="144"/>
      <c r="FX152" s="144"/>
      <c r="FY152" s="144"/>
      <c r="FZ152" s="144"/>
      <c r="GA152" s="144"/>
      <c r="GB152" s="144"/>
      <c r="GC152" s="144"/>
      <c r="GD152" s="144"/>
      <c r="GE152" s="677" t="str">
        <f t="shared" si="68"/>
        <v/>
      </c>
      <c r="GF152" s="195"/>
      <c r="GG152" s="678" t="str">
        <f t="shared" si="69"/>
        <v/>
      </c>
      <c r="GH152" s="144"/>
      <c r="GI152" s="144"/>
      <c r="GJ152" s="144"/>
      <c r="GK152" s="144"/>
      <c r="GL152" s="144"/>
      <c r="GM152" s="144"/>
      <c r="GN152" s="144"/>
      <c r="GO152" s="144"/>
      <c r="GP152" s="144"/>
      <c r="GQ152" s="144"/>
      <c r="GR152" s="144"/>
      <c r="GS152" s="144"/>
      <c r="GT152" s="144"/>
      <c r="GU152" s="144"/>
      <c r="GV152" s="144"/>
      <c r="GW152" s="144"/>
      <c r="GX152" s="144"/>
      <c r="GY152" s="144"/>
      <c r="GZ152" s="144"/>
      <c r="HA152" s="144"/>
      <c r="HB152" s="144"/>
      <c r="HC152" s="144"/>
      <c r="HD152" s="144"/>
      <c r="HE152" s="677" t="str">
        <f t="shared" si="70"/>
        <v/>
      </c>
      <c r="HF152" s="195"/>
      <c r="HG152" s="678" t="str">
        <f t="shared" si="71"/>
        <v/>
      </c>
      <c r="HH152" s="144"/>
      <c r="HI152" s="144"/>
      <c r="HJ152" s="144"/>
      <c r="HK152" s="144"/>
      <c r="HL152" s="144"/>
      <c r="HM152" s="144"/>
      <c r="HN152" s="144"/>
      <c r="HO152" s="144"/>
      <c r="HP152" s="144"/>
      <c r="HQ152" s="144"/>
      <c r="HR152" s="144"/>
      <c r="HS152" s="144"/>
      <c r="HT152" s="144"/>
      <c r="HU152" s="144"/>
      <c r="HV152" s="144"/>
      <c r="HW152" s="144"/>
      <c r="HX152" s="144"/>
      <c r="HY152" s="144"/>
      <c r="HZ152" s="144"/>
      <c r="IA152" s="144"/>
      <c r="IB152" s="144"/>
      <c r="IC152" s="144"/>
      <c r="ID152" s="144"/>
      <c r="IE152" s="677" t="str">
        <f t="shared" si="72"/>
        <v/>
      </c>
      <c r="IF152" s="195"/>
      <c r="IG152" s="678" t="str">
        <f t="shared" si="73"/>
        <v/>
      </c>
      <c r="IH152" s="144"/>
      <c r="II152" s="144"/>
      <c r="IJ152" s="144"/>
      <c r="IK152" s="144"/>
      <c r="IL152" s="144"/>
      <c r="IM152" s="144"/>
      <c r="IN152" s="144"/>
      <c r="IO152" s="144"/>
      <c r="IP152" s="144"/>
      <c r="IQ152" s="144"/>
      <c r="IR152" s="144"/>
      <c r="IS152" s="144"/>
      <c r="IT152" s="144"/>
      <c r="IU152" s="144"/>
      <c r="IV152" s="144"/>
      <c r="IW152" s="144"/>
      <c r="IX152" s="144"/>
      <c r="IY152" s="144"/>
      <c r="IZ152" s="144"/>
      <c r="JA152" s="144"/>
      <c r="JB152" s="144"/>
      <c r="JC152" s="144"/>
      <c r="JD152" s="144"/>
      <c r="JE152" s="1001" t="str">
        <f t="shared" si="74"/>
        <v/>
      </c>
      <c r="JF152" s="195"/>
      <c r="JG152" s="678" t="str">
        <f t="shared" si="75"/>
        <v/>
      </c>
      <c r="JH152" s="144"/>
      <c r="JI152" s="144"/>
      <c r="JJ152" s="144"/>
      <c r="JK152" s="144"/>
      <c r="JL152" s="144"/>
      <c r="JM152" s="144"/>
      <c r="JN152" s="144"/>
      <c r="JO152" s="144"/>
      <c r="JP152" s="144"/>
      <c r="JQ152" s="144"/>
      <c r="JR152" s="144"/>
      <c r="JS152" s="144"/>
      <c r="JT152" s="144"/>
      <c r="JU152" s="144"/>
      <c r="JV152" s="144"/>
      <c r="JW152" s="144"/>
      <c r="JX152" s="144"/>
      <c r="JY152" s="144"/>
      <c r="JZ152" s="144"/>
      <c r="KA152" s="144"/>
      <c r="KB152" s="144"/>
      <c r="KC152" s="144"/>
      <c r="KD152" s="144"/>
      <c r="KE152" s="1001" t="str">
        <f t="shared" si="76"/>
        <v/>
      </c>
    </row>
    <row r="153" spans="2:291" ht="15" customHeight="1">
      <c r="B153" s="310">
        <v>133</v>
      </c>
      <c r="C153" s="303"/>
      <c r="D153" s="675"/>
      <c r="E153" s="144"/>
      <c r="F153" s="144"/>
      <c r="G153" s="678" t="str">
        <f t="shared" si="55"/>
        <v/>
      </c>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677" t="str">
        <f t="shared" si="56"/>
        <v/>
      </c>
      <c r="AF153" s="195"/>
      <c r="AG153" s="678" t="str">
        <f t="shared" si="57"/>
        <v/>
      </c>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677" t="str">
        <f t="shared" si="58"/>
        <v/>
      </c>
      <c r="BF153" s="195"/>
      <c r="BG153" s="678" t="str">
        <f t="shared" si="59"/>
        <v/>
      </c>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677" t="str">
        <f t="shared" si="60"/>
        <v/>
      </c>
      <c r="CF153" s="195"/>
      <c r="CG153" s="678" t="str">
        <f t="shared" si="61"/>
        <v/>
      </c>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677" t="str">
        <f t="shared" si="62"/>
        <v/>
      </c>
      <c r="DF153" s="195"/>
      <c r="DG153" s="678" t="str">
        <f t="shared" si="63"/>
        <v/>
      </c>
      <c r="DH153" s="144"/>
      <c r="DI153" s="144"/>
      <c r="DJ153" s="144"/>
      <c r="DK153" s="144"/>
      <c r="DL153" s="144"/>
      <c r="DM153" s="144"/>
      <c r="DN153" s="144"/>
      <c r="DO153" s="144"/>
      <c r="DP153" s="144"/>
      <c r="DQ153" s="144"/>
      <c r="DR153" s="144"/>
      <c r="DS153" s="144"/>
      <c r="DT153" s="144"/>
      <c r="DU153" s="144"/>
      <c r="DV153" s="144"/>
      <c r="DW153" s="144"/>
      <c r="DX153" s="144"/>
      <c r="DY153" s="144"/>
      <c r="DZ153" s="144"/>
      <c r="EA153" s="144"/>
      <c r="EB153" s="144"/>
      <c r="EC153" s="144"/>
      <c r="ED153" s="144"/>
      <c r="EE153" s="677" t="str">
        <f t="shared" si="64"/>
        <v/>
      </c>
      <c r="EF153" s="195"/>
      <c r="EG153" s="678" t="str">
        <f t="shared" si="65"/>
        <v/>
      </c>
      <c r="EH153" s="144"/>
      <c r="EI153" s="144"/>
      <c r="EJ153" s="144"/>
      <c r="EK153" s="144"/>
      <c r="EL153" s="144"/>
      <c r="EM153" s="144"/>
      <c r="EN153" s="144"/>
      <c r="EO153" s="144"/>
      <c r="EP153" s="144"/>
      <c r="EQ153" s="144"/>
      <c r="ER153" s="144"/>
      <c r="ES153" s="144"/>
      <c r="ET153" s="144"/>
      <c r="EU153" s="144"/>
      <c r="EV153" s="144"/>
      <c r="EW153" s="144"/>
      <c r="EX153" s="144"/>
      <c r="EY153" s="144"/>
      <c r="EZ153" s="144"/>
      <c r="FA153" s="144"/>
      <c r="FB153" s="144"/>
      <c r="FC153" s="144"/>
      <c r="FD153" s="144"/>
      <c r="FE153" s="677" t="str">
        <f t="shared" si="66"/>
        <v/>
      </c>
      <c r="FF153" s="195"/>
      <c r="FG153" s="678" t="str">
        <f t="shared" si="67"/>
        <v/>
      </c>
      <c r="FH153" s="144"/>
      <c r="FI153" s="144"/>
      <c r="FJ153" s="144"/>
      <c r="FK153" s="144"/>
      <c r="FL153" s="144"/>
      <c r="FM153" s="144"/>
      <c r="FN153" s="144"/>
      <c r="FO153" s="144"/>
      <c r="FP153" s="144"/>
      <c r="FQ153" s="144"/>
      <c r="FR153" s="144"/>
      <c r="FS153" s="144"/>
      <c r="FT153" s="144"/>
      <c r="FU153" s="144"/>
      <c r="FV153" s="144"/>
      <c r="FW153" s="144"/>
      <c r="FX153" s="144"/>
      <c r="FY153" s="144"/>
      <c r="FZ153" s="144"/>
      <c r="GA153" s="144"/>
      <c r="GB153" s="144"/>
      <c r="GC153" s="144"/>
      <c r="GD153" s="144"/>
      <c r="GE153" s="677" t="str">
        <f t="shared" si="68"/>
        <v/>
      </c>
      <c r="GF153" s="195"/>
      <c r="GG153" s="678" t="str">
        <f t="shared" si="69"/>
        <v/>
      </c>
      <c r="GH153" s="144"/>
      <c r="GI153" s="144"/>
      <c r="GJ153" s="144"/>
      <c r="GK153" s="144"/>
      <c r="GL153" s="144"/>
      <c r="GM153" s="144"/>
      <c r="GN153" s="144"/>
      <c r="GO153" s="144"/>
      <c r="GP153" s="144"/>
      <c r="GQ153" s="144"/>
      <c r="GR153" s="144"/>
      <c r="GS153" s="144"/>
      <c r="GT153" s="144"/>
      <c r="GU153" s="144"/>
      <c r="GV153" s="144"/>
      <c r="GW153" s="144"/>
      <c r="GX153" s="144"/>
      <c r="GY153" s="144"/>
      <c r="GZ153" s="144"/>
      <c r="HA153" s="144"/>
      <c r="HB153" s="144"/>
      <c r="HC153" s="144"/>
      <c r="HD153" s="144"/>
      <c r="HE153" s="677" t="str">
        <f t="shared" si="70"/>
        <v/>
      </c>
      <c r="HF153" s="195"/>
      <c r="HG153" s="678" t="str">
        <f t="shared" si="71"/>
        <v/>
      </c>
      <c r="HH153" s="144"/>
      <c r="HI153" s="144"/>
      <c r="HJ153" s="144"/>
      <c r="HK153" s="144"/>
      <c r="HL153" s="144"/>
      <c r="HM153" s="144"/>
      <c r="HN153" s="144"/>
      <c r="HO153" s="144"/>
      <c r="HP153" s="144"/>
      <c r="HQ153" s="144"/>
      <c r="HR153" s="144"/>
      <c r="HS153" s="144"/>
      <c r="HT153" s="144"/>
      <c r="HU153" s="144"/>
      <c r="HV153" s="144"/>
      <c r="HW153" s="144"/>
      <c r="HX153" s="144"/>
      <c r="HY153" s="144"/>
      <c r="HZ153" s="144"/>
      <c r="IA153" s="144"/>
      <c r="IB153" s="144"/>
      <c r="IC153" s="144"/>
      <c r="ID153" s="144"/>
      <c r="IE153" s="677" t="str">
        <f t="shared" si="72"/>
        <v/>
      </c>
      <c r="IF153" s="195"/>
      <c r="IG153" s="678" t="str">
        <f t="shared" si="73"/>
        <v/>
      </c>
      <c r="IH153" s="144"/>
      <c r="II153" s="144"/>
      <c r="IJ153" s="144"/>
      <c r="IK153" s="144"/>
      <c r="IL153" s="144"/>
      <c r="IM153" s="144"/>
      <c r="IN153" s="144"/>
      <c r="IO153" s="144"/>
      <c r="IP153" s="144"/>
      <c r="IQ153" s="144"/>
      <c r="IR153" s="144"/>
      <c r="IS153" s="144"/>
      <c r="IT153" s="144"/>
      <c r="IU153" s="144"/>
      <c r="IV153" s="144"/>
      <c r="IW153" s="144"/>
      <c r="IX153" s="144"/>
      <c r="IY153" s="144"/>
      <c r="IZ153" s="144"/>
      <c r="JA153" s="144"/>
      <c r="JB153" s="144"/>
      <c r="JC153" s="144"/>
      <c r="JD153" s="144"/>
      <c r="JE153" s="1001" t="str">
        <f t="shared" si="74"/>
        <v/>
      </c>
      <c r="JF153" s="195"/>
      <c r="JG153" s="678" t="str">
        <f t="shared" si="75"/>
        <v/>
      </c>
      <c r="JH153" s="144"/>
      <c r="JI153" s="144"/>
      <c r="JJ153" s="144"/>
      <c r="JK153" s="144"/>
      <c r="JL153" s="144"/>
      <c r="JM153" s="144"/>
      <c r="JN153" s="144"/>
      <c r="JO153" s="144"/>
      <c r="JP153" s="144"/>
      <c r="JQ153" s="144"/>
      <c r="JR153" s="144"/>
      <c r="JS153" s="144"/>
      <c r="JT153" s="144"/>
      <c r="JU153" s="144"/>
      <c r="JV153" s="144"/>
      <c r="JW153" s="144"/>
      <c r="JX153" s="144"/>
      <c r="JY153" s="144"/>
      <c r="JZ153" s="144"/>
      <c r="KA153" s="144"/>
      <c r="KB153" s="144"/>
      <c r="KC153" s="144"/>
      <c r="KD153" s="144"/>
      <c r="KE153" s="1001" t="str">
        <f t="shared" si="76"/>
        <v/>
      </c>
    </row>
    <row r="154" spans="2:291" ht="15" customHeight="1">
      <c r="B154" s="310">
        <v>134</v>
      </c>
      <c r="C154" s="303"/>
      <c r="D154" s="675"/>
      <c r="E154" s="144"/>
      <c r="F154" s="144"/>
      <c r="G154" s="678" t="str">
        <f t="shared" si="55"/>
        <v/>
      </c>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677" t="str">
        <f t="shared" si="56"/>
        <v/>
      </c>
      <c r="AF154" s="195"/>
      <c r="AG154" s="678" t="str">
        <f t="shared" si="57"/>
        <v/>
      </c>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677" t="str">
        <f t="shared" si="58"/>
        <v/>
      </c>
      <c r="BF154" s="195"/>
      <c r="BG154" s="678" t="str">
        <f t="shared" si="59"/>
        <v/>
      </c>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677" t="str">
        <f t="shared" si="60"/>
        <v/>
      </c>
      <c r="CF154" s="195"/>
      <c r="CG154" s="678" t="str">
        <f t="shared" si="61"/>
        <v/>
      </c>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677" t="str">
        <f t="shared" si="62"/>
        <v/>
      </c>
      <c r="DF154" s="195"/>
      <c r="DG154" s="678" t="str">
        <f t="shared" si="63"/>
        <v/>
      </c>
      <c r="DH154" s="144"/>
      <c r="DI154" s="144"/>
      <c r="DJ154" s="144"/>
      <c r="DK154" s="144"/>
      <c r="DL154" s="144"/>
      <c r="DM154" s="144"/>
      <c r="DN154" s="144"/>
      <c r="DO154" s="144"/>
      <c r="DP154" s="144"/>
      <c r="DQ154" s="144"/>
      <c r="DR154" s="144"/>
      <c r="DS154" s="144"/>
      <c r="DT154" s="144"/>
      <c r="DU154" s="144"/>
      <c r="DV154" s="144"/>
      <c r="DW154" s="144"/>
      <c r="DX154" s="144"/>
      <c r="DY154" s="144"/>
      <c r="DZ154" s="144"/>
      <c r="EA154" s="144"/>
      <c r="EB154" s="144"/>
      <c r="EC154" s="144"/>
      <c r="ED154" s="144"/>
      <c r="EE154" s="677" t="str">
        <f t="shared" si="64"/>
        <v/>
      </c>
      <c r="EF154" s="195"/>
      <c r="EG154" s="678" t="str">
        <f t="shared" si="65"/>
        <v/>
      </c>
      <c r="EH154" s="144"/>
      <c r="EI154" s="144"/>
      <c r="EJ154" s="144"/>
      <c r="EK154" s="144"/>
      <c r="EL154" s="144"/>
      <c r="EM154" s="144"/>
      <c r="EN154" s="144"/>
      <c r="EO154" s="144"/>
      <c r="EP154" s="144"/>
      <c r="EQ154" s="144"/>
      <c r="ER154" s="144"/>
      <c r="ES154" s="144"/>
      <c r="ET154" s="144"/>
      <c r="EU154" s="144"/>
      <c r="EV154" s="144"/>
      <c r="EW154" s="144"/>
      <c r="EX154" s="144"/>
      <c r="EY154" s="144"/>
      <c r="EZ154" s="144"/>
      <c r="FA154" s="144"/>
      <c r="FB154" s="144"/>
      <c r="FC154" s="144"/>
      <c r="FD154" s="144"/>
      <c r="FE154" s="677" t="str">
        <f t="shared" si="66"/>
        <v/>
      </c>
      <c r="FF154" s="195"/>
      <c r="FG154" s="678" t="str">
        <f t="shared" si="67"/>
        <v/>
      </c>
      <c r="FH154" s="144"/>
      <c r="FI154" s="144"/>
      <c r="FJ154" s="144"/>
      <c r="FK154" s="144"/>
      <c r="FL154" s="144"/>
      <c r="FM154" s="144"/>
      <c r="FN154" s="144"/>
      <c r="FO154" s="144"/>
      <c r="FP154" s="144"/>
      <c r="FQ154" s="144"/>
      <c r="FR154" s="144"/>
      <c r="FS154" s="144"/>
      <c r="FT154" s="144"/>
      <c r="FU154" s="144"/>
      <c r="FV154" s="144"/>
      <c r="FW154" s="144"/>
      <c r="FX154" s="144"/>
      <c r="FY154" s="144"/>
      <c r="FZ154" s="144"/>
      <c r="GA154" s="144"/>
      <c r="GB154" s="144"/>
      <c r="GC154" s="144"/>
      <c r="GD154" s="144"/>
      <c r="GE154" s="677" t="str">
        <f t="shared" si="68"/>
        <v/>
      </c>
      <c r="GF154" s="195"/>
      <c r="GG154" s="678" t="str">
        <f t="shared" si="69"/>
        <v/>
      </c>
      <c r="GH154" s="144"/>
      <c r="GI154" s="144"/>
      <c r="GJ154" s="144"/>
      <c r="GK154" s="144"/>
      <c r="GL154" s="144"/>
      <c r="GM154" s="144"/>
      <c r="GN154" s="144"/>
      <c r="GO154" s="144"/>
      <c r="GP154" s="144"/>
      <c r="GQ154" s="144"/>
      <c r="GR154" s="144"/>
      <c r="GS154" s="144"/>
      <c r="GT154" s="144"/>
      <c r="GU154" s="144"/>
      <c r="GV154" s="144"/>
      <c r="GW154" s="144"/>
      <c r="GX154" s="144"/>
      <c r="GY154" s="144"/>
      <c r="GZ154" s="144"/>
      <c r="HA154" s="144"/>
      <c r="HB154" s="144"/>
      <c r="HC154" s="144"/>
      <c r="HD154" s="144"/>
      <c r="HE154" s="677" t="str">
        <f t="shared" si="70"/>
        <v/>
      </c>
      <c r="HF154" s="195"/>
      <c r="HG154" s="678" t="str">
        <f t="shared" si="71"/>
        <v/>
      </c>
      <c r="HH154" s="144"/>
      <c r="HI154" s="144"/>
      <c r="HJ154" s="144"/>
      <c r="HK154" s="144"/>
      <c r="HL154" s="144"/>
      <c r="HM154" s="144"/>
      <c r="HN154" s="144"/>
      <c r="HO154" s="144"/>
      <c r="HP154" s="144"/>
      <c r="HQ154" s="144"/>
      <c r="HR154" s="144"/>
      <c r="HS154" s="144"/>
      <c r="HT154" s="144"/>
      <c r="HU154" s="144"/>
      <c r="HV154" s="144"/>
      <c r="HW154" s="144"/>
      <c r="HX154" s="144"/>
      <c r="HY154" s="144"/>
      <c r="HZ154" s="144"/>
      <c r="IA154" s="144"/>
      <c r="IB154" s="144"/>
      <c r="IC154" s="144"/>
      <c r="ID154" s="144"/>
      <c r="IE154" s="677" t="str">
        <f t="shared" si="72"/>
        <v/>
      </c>
      <c r="IF154" s="195"/>
      <c r="IG154" s="678" t="str">
        <f t="shared" si="73"/>
        <v/>
      </c>
      <c r="IH154" s="144"/>
      <c r="II154" s="144"/>
      <c r="IJ154" s="144"/>
      <c r="IK154" s="144"/>
      <c r="IL154" s="144"/>
      <c r="IM154" s="144"/>
      <c r="IN154" s="144"/>
      <c r="IO154" s="144"/>
      <c r="IP154" s="144"/>
      <c r="IQ154" s="144"/>
      <c r="IR154" s="144"/>
      <c r="IS154" s="144"/>
      <c r="IT154" s="144"/>
      <c r="IU154" s="144"/>
      <c r="IV154" s="144"/>
      <c r="IW154" s="144"/>
      <c r="IX154" s="144"/>
      <c r="IY154" s="144"/>
      <c r="IZ154" s="144"/>
      <c r="JA154" s="144"/>
      <c r="JB154" s="144"/>
      <c r="JC154" s="144"/>
      <c r="JD154" s="144"/>
      <c r="JE154" s="1001" t="str">
        <f t="shared" si="74"/>
        <v/>
      </c>
      <c r="JF154" s="195"/>
      <c r="JG154" s="678" t="str">
        <f t="shared" si="75"/>
        <v/>
      </c>
      <c r="JH154" s="144"/>
      <c r="JI154" s="144"/>
      <c r="JJ154" s="144"/>
      <c r="JK154" s="144"/>
      <c r="JL154" s="144"/>
      <c r="JM154" s="144"/>
      <c r="JN154" s="144"/>
      <c r="JO154" s="144"/>
      <c r="JP154" s="144"/>
      <c r="JQ154" s="144"/>
      <c r="JR154" s="144"/>
      <c r="JS154" s="144"/>
      <c r="JT154" s="144"/>
      <c r="JU154" s="144"/>
      <c r="JV154" s="144"/>
      <c r="JW154" s="144"/>
      <c r="JX154" s="144"/>
      <c r="JY154" s="144"/>
      <c r="JZ154" s="144"/>
      <c r="KA154" s="144"/>
      <c r="KB154" s="144"/>
      <c r="KC154" s="144"/>
      <c r="KD154" s="144"/>
      <c r="KE154" s="1001" t="str">
        <f t="shared" si="76"/>
        <v/>
      </c>
    </row>
    <row r="155" spans="2:291" ht="15" customHeight="1">
      <c r="B155" s="310">
        <v>135</v>
      </c>
      <c r="C155" s="303"/>
      <c r="D155" s="675"/>
      <c r="E155" s="144"/>
      <c r="F155" s="144"/>
      <c r="G155" s="678" t="str">
        <f t="shared" si="55"/>
        <v/>
      </c>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677" t="str">
        <f t="shared" si="56"/>
        <v/>
      </c>
      <c r="AF155" s="195"/>
      <c r="AG155" s="678" t="str">
        <f t="shared" si="57"/>
        <v/>
      </c>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677" t="str">
        <f t="shared" si="58"/>
        <v/>
      </c>
      <c r="BF155" s="195"/>
      <c r="BG155" s="678" t="str">
        <f t="shared" si="59"/>
        <v/>
      </c>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677" t="str">
        <f t="shared" si="60"/>
        <v/>
      </c>
      <c r="CF155" s="195"/>
      <c r="CG155" s="678" t="str">
        <f t="shared" si="61"/>
        <v/>
      </c>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677" t="str">
        <f t="shared" si="62"/>
        <v/>
      </c>
      <c r="DF155" s="195"/>
      <c r="DG155" s="678" t="str">
        <f t="shared" si="63"/>
        <v/>
      </c>
      <c r="DH155" s="144"/>
      <c r="DI155" s="144"/>
      <c r="DJ155" s="144"/>
      <c r="DK155" s="144"/>
      <c r="DL155" s="144"/>
      <c r="DM155" s="144"/>
      <c r="DN155" s="144"/>
      <c r="DO155" s="144"/>
      <c r="DP155" s="144"/>
      <c r="DQ155" s="144"/>
      <c r="DR155" s="144"/>
      <c r="DS155" s="144"/>
      <c r="DT155" s="144"/>
      <c r="DU155" s="144"/>
      <c r="DV155" s="144"/>
      <c r="DW155" s="144"/>
      <c r="DX155" s="144"/>
      <c r="DY155" s="144"/>
      <c r="DZ155" s="144"/>
      <c r="EA155" s="144"/>
      <c r="EB155" s="144"/>
      <c r="EC155" s="144"/>
      <c r="ED155" s="144"/>
      <c r="EE155" s="677" t="str">
        <f t="shared" si="64"/>
        <v/>
      </c>
      <c r="EF155" s="195"/>
      <c r="EG155" s="678" t="str">
        <f t="shared" si="65"/>
        <v/>
      </c>
      <c r="EH155" s="144"/>
      <c r="EI155" s="144"/>
      <c r="EJ155" s="144"/>
      <c r="EK155" s="144"/>
      <c r="EL155" s="144"/>
      <c r="EM155" s="144"/>
      <c r="EN155" s="144"/>
      <c r="EO155" s="144"/>
      <c r="EP155" s="144"/>
      <c r="EQ155" s="144"/>
      <c r="ER155" s="144"/>
      <c r="ES155" s="144"/>
      <c r="ET155" s="144"/>
      <c r="EU155" s="144"/>
      <c r="EV155" s="144"/>
      <c r="EW155" s="144"/>
      <c r="EX155" s="144"/>
      <c r="EY155" s="144"/>
      <c r="EZ155" s="144"/>
      <c r="FA155" s="144"/>
      <c r="FB155" s="144"/>
      <c r="FC155" s="144"/>
      <c r="FD155" s="144"/>
      <c r="FE155" s="677" t="str">
        <f t="shared" si="66"/>
        <v/>
      </c>
      <c r="FF155" s="195"/>
      <c r="FG155" s="678" t="str">
        <f t="shared" si="67"/>
        <v/>
      </c>
      <c r="FH155" s="144"/>
      <c r="FI155" s="144"/>
      <c r="FJ155" s="144"/>
      <c r="FK155" s="144"/>
      <c r="FL155" s="144"/>
      <c r="FM155" s="144"/>
      <c r="FN155" s="144"/>
      <c r="FO155" s="144"/>
      <c r="FP155" s="144"/>
      <c r="FQ155" s="144"/>
      <c r="FR155" s="144"/>
      <c r="FS155" s="144"/>
      <c r="FT155" s="144"/>
      <c r="FU155" s="144"/>
      <c r="FV155" s="144"/>
      <c r="FW155" s="144"/>
      <c r="FX155" s="144"/>
      <c r="FY155" s="144"/>
      <c r="FZ155" s="144"/>
      <c r="GA155" s="144"/>
      <c r="GB155" s="144"/>
      <c r="GC155" s="144"/>
      <c r="GD155" s="144"/>
      <c r="GE155" s="677" t="str">
        <f t="shared" si="68"/>
        <v/>
      </c>
      <c r="GF155" s="195"/>
      <c r="GG155" s="678" t="str">
        <f t="shared" si="69"/>
        <v/>
      </c>
      <c r="GH155" s="144"/>
      <c r="GI155" s="144"/>
      <c r="GJ155" s="144"/>
      <c r="GK155" s="144"/>
      <c r="GL155" s="144"/>
      <c r="GM155" s="144"/>
      <c r="GN155" s="144"/>
      <c r="GO155" s="144"/>
      <c r="GP155" s="144"/>
      <c r="GQ155" s="144"/>
      <c r="GR155" s="144"/>
      <c r="GS155" s="144"/>
      <c r="GT155" s="144"/>
      <c r="GU155" s="144"/>
      <c r="GV155" s="144"/>
      <c r="GW155" s="144"/>
      <c r="GX155" s="144"/>
      <c r="GY155" s="144"/>
      <c r="GZ155" s="144"/>
      <c r="HA155" s="144"/>
      <c r="HB155" s="144"/>
      <c r="HC155" s="144"/>
      <c r="HD155" s="144"/>
      <c r="HE155" s="677" t="str">
        <f t="shared" si="70"/>
        <v/>
      </c>
      <c r="HF155" s="195"/>
      <c r="HG155" s="678" t="str">
        <f t="shared" si="71"/>
        <v/>
      </c>
      <c r="HH155" s="144"/>
      <c r="HI155" s="144"/>
      <c r="HJ155" s="144"/>
      <c r="HK155" s="144"/>
      <c r="HL155" s="144"/>
      <c r="HM155" s="144"/>
      <c r="HN155" s="144"/>
      <c r="HO155" s="144"/>
      <c r="HP155" s="144"/>
      <c r="HQ155" s="144"/>
      <c r="HR155" s="144"/>
      <c r="HS155" s="144"/>
      <c r="HT155" s="144"/>
      <c r="HU155" s="144"/>
      <c r="HV155" s="144"/>
      <c r="HW155" s="144"/>
      <c r="HX155" s="144"/>
      <c r="HY155" s="144"/>
      <c r="HZ155" s="144"/>
      <c r="IA155" s="144"/>
      <c r="IB155" s="144"/>
      <c r="IC155" s="144"/>
      <c r="ID155" s="144"/>
      <c r="IE155" s="677" t="str">
        <f t="shared" si="72"/>
        <v/>
      </c>
      <c r="IF155" s="195"/>
      <c r="IG155" s="678" t="str">
        <f t="shared" si="73"/>
        <v/>
      </c>
      <c r="IH155" s="144"/>
      <c r="II155" s="144"/>
      <c r="IJ155" s="144"/>
      <c r="IK155" s="144"/>
      <c r="IL155" s="144"/>
      <c r="IM155" s="144"/>
      <c r="IN155" s="144"/>
      <c r="IO155" s="144"/>
      <c r="IP155" s="144"/>
      <c r="IQ155" s="144"/>
      <c r="IR155" s="144"/>
      <c r="IS155" s="144"/>
      <c r="IT155" s="144"/>
      <c r="IU155" s="144"/>
      <c r="IV155" s="144"/>
      <c r="IW155" s="144"/>
      <c r="IX155" s="144"/>
      <c r="IY155" s="144"/>
      <c r="IZ155" s="144"/>
      <c r="JA155" s="144"/>
      <c r="JB155" s="144"/>
      <c r="JC155" s="144"/>
      <c r="JD155" s="144"/>
      <c r="JE155" s="1001" t="str">
        <f t="shared" si="74"/>
        <v/>
      </c>
      <c r="JF155" s="195"/>
      <c r="JG155" s="678" t="str">
        <f t="shared" si="75"/>
        <v/>
      </c>
      <c r="JH155" s="144"/>
      <c r="JI155" s="144"/>
      <c r="JJ155" s="144"/>
      <c r="JK155" s="144"/>
      <c r="JL155" s="144"/>
      <c r="JM155" s="144"/>
      <c r="JN155" s="144"/>
      <c r="JO155" s="144"/>
      <c r="JP155" s="144"/>
      <c r="JQ155" s="144"/>
      <c r="JR155" s="144"/>
      <c r="JS155" s="144"/>
      <c r="JT155" s="144"/>
      <c r="JU155" s="144"/>
      <c r="JV155" s="144"/>
      <c r="JW155" s="144"/>
      <c r="JX155" s="144"/>
      <c r="JY155" s="144"/>
      <c r="JZ155" s="144"/>
      <c r="KA155" s="144"/>
      <c r="KB155" s="144"/>
      <c r="KC155" s="144"/>
      <c r="KD155" s="144"/>
      <c r="KE155" s="1001" t="str">
        <f t="shared" si="76"/>
        <v/>
      </c>
    </row>
    <row r="156" spans="2:291" ht="15" customHeight="1">
      <c r="B156" s="310">
        <v>136</v>
      </c>
      <c r="C156" s="303"/>
      <c r="D156" s="675"/>
      <c r="E156" s="144"/>
      <c r="F156" s="144"/>
      <c r="G156" s="678" t="str">
        <f t="shared" si="55"/>
        <v/>
      </c>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677" t="str">
        <f t="shared" si="56"/>
        <v/>
      </c>
      <c r="AF156" s="195"/>
      <c r="AG156" s="678" t="str">
        <f t="shared" si="57"/>
        <v/>
      </c>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677" t="str">
        <f t="shared" si="58"/>
        <v/>
      </c>
      <c r="BF156" s="195"/>
      <c r="BG156" s="678" t="str">
        <f t="shared" si="59"/>
        <v/>
      </c>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677" t="str">
        <f t="shared" si="60"/>
        <v/>
      </c>
      <c r="CF156" s="195"/>
      <c r="CG156" s="678" t="str">
        <f t="shared" si="61"/>
        <v/>
      </c>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677" t="str">
        <f t="shared" si="62"/>
        <v/>
      </c>
      <c r="DF156" s="195"/>
      <c r="DG156" s="678" t="str">
        <f t="shared" si="63"/>
        <v/>
      </c>
      <c r="DH156" s="144"/>
      <c r="DI156" s="144"/>
      <c r="DJ156" s="144"/>
      <c r="DK156" s="144"/>
      <c r="DL156" s="144"/>
      <c r="DM156" s="144"/>
      <c r="DN156" s="144"/>
      <c r="DO156" s="144"/>
      <c r="DP156" s="144"/>
      <c r="DQ156" s="144"/>
      <c r="DR156" s="144"/>
      <c r="DS156" s="144"/>
      <c r="DT156" s="144"/>
      <c r="DU156" s="144"/>
      <c r="DV156" s="144"/>
      <c r="DW156" s="144"/>
      <c r="DX156" s="144"/>
      <c r="DY156" s="144"/>
      <c r="DZ156" s="144"/>
      <c r="EA156" s="144"/>
      <c r="EB156" s="144"/>
      <c r="EC156" s="144"/>
      <c r="ED156" s="144"/>
      <c r="EE156" s="677" t="str">
        <f t="shared" si="64"/>
        <v/>
      </c>
      <c r="EF156" s="195"/>
      <c r="EG156" s="678" t="str">
        <f t="shared" si="65"/>
        <v/>
      </c>
      <c r="EH156" s="144"/>
      <c r="EI156" s="144"/>
      <c r="EJ156" s="144"/>
      <c r="EK156" s="144"/>
      <c r="EL156" s="144"/>
      <c r="EM156" s="144"/>
      <c r="EN156" s="144"/>
      <c r="EO156" s="144"/>
      <c r="EP156" s="144"/>
      <c r="EQ156" s="144"/>
      <c r="ER156" s="144"/>
      <c r="ES156" s="144"/>
      <c r="ET156" s="144"/>
      <c r="EU156" s="144"/>
      <c r="EV156" s="144"/>
      <c r="EW156" s="144"/>
      <c r="EX156" s="144"/>
      <c r="EY156" s="144"/>
      <c r="EZ156" s="144"/>
      <c r="FA156" s="144"/>
      <c r="FB156" s="144"/>
      <c r="FC156" s="144"/>
      <c r="FD156" s="144"/>
      <c r="FE156" s="677" t="str">
        <f t="shared" si="66"/>
        <v/>
      </c>
      <c r="FF156" s="195"/>
      <c r="FG156" s="678" t="str">
        <f t="shared" si="67"/>
        <v/>
      </c>
      <c r="FH156" s="144"/>
      <c r="FI156" s="144"/>
      <c r="FJ156" s="144"/>
      <c r="FK156" s="144"/>
      <c r="FL156" s="144"/>
      <c r="FM156" s="144"/>
      <c r="FN156" s="144"/>
      <c r="FO156" s="144"/>
      <c r="FP156" s="144"/>
      <c r="FQ156" s="144"/>
      <c r="FR156" s="144"/>
      <c r="FS156" s="144"/>
      <c r="FT156" s="144"/>
      <c r="FU156" s="144"/>
      <c r="FV156" s="144"/>
      <c r="FW156" s="144"/>
      <c r="FX156" s="144"/>
      <c r="FY156" s="144"/>
      <c r="FZ156" s="144"/>
      <c r="GA156" s="144"/>
      <c r="GB156" s="144"/>
      <c r="GC156" s="144"/>
      <c r="GD156" s="144"/>
      <c r="GE156" s="677" t="str">
        <f t="shared" si="68"/>
        <v/>
      </c>
      <c r="GF156" s="195"/>
      <c r="GG156" s="678" t="str">
        <f t="shared" si="69"/>
        <v/>
      </c>
      <c r="GH156" s="144"/>
      <c r="GI156" s="144"/>
      <c r="GJ156" s="144"/>
      <c r="GK156" s="144"/>
      <c r="GL156" s="144"/>
      <c r="GM156" s="144"/>
      <c r="GN156" s="144"/>
      <c r="GO156" s="144"/>
      <c r="GP156" s="144"/>
      <c r="GQ156" s="144"/>
      <c r="GR156" s="144"/>
      <c r="GS156" s="144"/>
      <c r="GT156" s="144"/>
      <c r="GU156" s="144"/>
      <c r="GV156" s="144"/>
      <c r="GW156" s="144"/>
      <c r="GX156" s="144"/>
      <c r="GY156" s="144"/>
      <c r="GZ156" s="144"/>
      <c r="HA156" s="144"/>
      <c r="HB156" s="144"/>
      <c r="HC156" s="144"/>
      <c r="HD156" s="144"/>
      <c r="HE156" s="677" t="str">
        <f t="shared" si="70"/>
        <v/>
      </c>
      <c r="HF156" s="195"/>
      <c r="HG156" s="678" t="str">
        <f t="shared" si="71"/>
        <v/>
      </c>
      <c r="HH156" s="144"/>
      <c r="HI156" s="144"/>
      <c r="HJ156" s="144"/>
      <c r="HK156" s="144"/>
      <c r="HL156" s="144"/>
      <c r="HM156" s="144"/>
      <c r="HN156" s="144"/>
      <c r="HO156" s="144"/>
      <c r="HP156" s="144"/>
      <c r="HQ156" s="144"/>
      <c r="HR156" s="144"/>
      <c r="HS156" s="144"/>
      <c r="HT156" s="144"/>
      <c r="HU156" s="144"/>
      <c r="HV156" s="144"/>
      <c r="HW156" s="144"/>
      <c r="HX156" s="144"/>
      <c r="HY156" s="144"/>
      <c r="HZ156" s="144"/>
      <c r="IA156" s="144"/>
      <c r="IB156" s="144"/>
      <c r="IC156" s="144"/>
      <c r="ID156" s="144"/>
      <c r="IE156" s="677" t="str">
        <f t="shared" si="72"/>
        <v/>
      </c>
      <c r="IF156" s="195"/>
      <c r="IG156" s="678" t="str">
        <f t="shared" si="73"/>
        <v/>
      </c>
      <c r="IH156" s="144"/>
      <c r="II156" s="144"/>
      <c r="IJ156" s="144"/>
      <c r="IK156" s="144"/>
      <c r="IL156" s="144"/>
      <c r="IM156" s="144"/>
      <c r="IN156" s="144"/>
      <c r="IO156" s="144"/>
      <c r="IP156" s="144"/>
      <c r="IQ156" s="144"/>
      <c r="IR156" s="144"/>
      <c r="IS156" s="144"/>
      <c r="IT156" s="144"/>
      <c r="IU156" s="144"/>
      <c r="IV156" s="144"/>
      <c r="IW156" s="144"/>
      <c r="IX156" s="144"/>
      <c r="IY156" s="144"/>
      <c r="IZ156" s="144"/>
      <c r="JA156" s="144"/>
      <c r="JB156" s="144"/>
      <c r="JC156" s="144"/>
      <c r="JD156" s="144"/>
      <c r="JE156" s="1001" t="str">
        <f t="shared" si="74"/>
        <v/>
      </c>
      <c r="JF156" s="195"/>
      <c r="JG156" s="678" t="str">
        <f t="shared" si="75"/>
        <v/>
      </c>
      <c r="JH156" s="144"/>
      <c r="JI156" s="144"/>
      <c r="JJ156" s="144"/>
      <c r="JK156" s="144"/>
      <c r="JL156" s="144"/>
      <c r="JM156" s="144"/>
      <c r="JN156" s="144"/>
      <c r="JO156" s="144"/>
      <c r="JP156" s="144"/>
      <c r="JQ156" s="144"/>
      <c r="JR156" s="144"/>
      <c r="JS156" s="144"/>
      <c r="JT156" s="144"/>
      <c r="JU156" s="144"/>
      <c r="JV156" s="144"/>
      <c r="JW156" s="144"/>
      <c r="JX156" s="144"/>
      <c r="JY156" s="144"/>
      <c r="JZ156" s="144"/>
      <c r="KA156" s="144"/>
      <c r="KB156" s="144"/>
      <c r="KC156" s="144"/>
      <c r="KD156" s="144"/>
      <c r="KE156" s="1001" t="str">
        <f t="shared" si="76"/>
        <v/>
      </c>
    </row>
    <row r="157" spans="2:291" ht="15" customHeight="1">
      <c r="B157" s="310">
        <v>137</v>
      </c>
      <c r="C157" s="303"/>
      <c r="D157" s="675"/>
      <c r="E157" s="144"/>
      <c r="F157" s="144"/>
      <c r="G157" s="678" t="str">
        <f t="shared" si="55"/>
        <v/>
      </c>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677" t="str">
        <f t="shared" si="56"/>
        <v/>
      </c>
      <c r="AF157" s="195"/>
      <c r="AG157" s="678" t="str">
        <f t="shared" si="57"/>
        <v/>
      </c>
      <c r="AH157" s="144"/>
      <c r="AI157" s="144"/>
      <c r="AJ157" s="144"/>
      <c r="AK157" s="144"/>
      <c r="AL157" s="144"/>
      <c r="AM157" s="144"/>
      <c r="AN157" s="144"/>
      <c r="AO157" s="144"/>
      <c r="AP157" s="144"/>
      <c r="AQ157" s="144"/>
      <c r="AR157" s="144"/>
      <c r="AS157" s="144"/>
      <c r="AT157" s="144"/>
      <c r="AU157" s="144"/>
      <c r="AV157" s="144"/>
      <c r="AW157" s="144"/>
      <c r="AX157" s="144"/>
      <c r="AY157" s="144"/>
      <c r="AZ157" s="144"/>
      <c r="BA157" s="144"/>
      <c r="BB157" s="144"/>
      <c r="BC157" s="144"/>
      <c r="BD157" s="144"/>
      <c r="BE157" s="677" t="str">
        <f t="shared" si="58"/>
        <v/>
      </c>
      <c r="BF157" s="195"/>
      <c r="BG157" s="678" t="str">
        <f t="shared" si="59"/>
        <v/>
      </c>
      <c r="BH157" s="144"/>
      <c r="BI157" s="144"/>
      <c r="BJ157" s="144"/>
      <c r="BK157" s="144"/>
      <c r="BL157" s="144"/>
      <c r="BM157" s="144"/>
      <c r="BN157" s="144"/>
      <c r="BO157" s="144"/>
      <c r="BP157" s="144"/>
      <c r="BQ157" s="144"/>
      <c r="BR157" s="144"/>
      <c r="BS157" s="144"/>
      <c r="BT157" s="144"/>
      <c r="BU157" s="144"/>
      <c r="BV157" s="144"/>
      <c r="BW157" s="144"/>
      <c r="BX157" s="144"/>
      <c r="BY157" s="144"/>
      <c r="BZ157" s="144"/>
      <c r="CA157" s="144"/>
      <c r="CB157" s="144"/>
      <c r="CC157" s="144"/>
      <c r="CD157" s="144"/>
      <c r="CE157" s="677" t="str">
        <f t="shared" si="60"/>
        <v/>
      </c>
      <c r="CF157" s="195"/>
      <c r="CG157" s="678" t="str">
        <f t="shared" si="61"/>
        <v/>
      </c>
      <c r="CH157" s="144"/>
      <c r="CI157" s="144"/>
      <c r="CJ157" s="144"/>
      <c r="CK157" s="144"/>
      <c r="CL157" s="144"/>
      <c r="CM157" s="144"/>
      <c r="CN157" s="144"/>
      <c r="CO157" s="144"/>
      <c r="CP157" s="144"/>
      <c r="CQ157" s="144"/>
      <c r="CR157" s="144"/>
      <c r="CS157" s="144"/>
      <c r="CT157" s="144"/>
      <c r="CU157" s="144"/>
      <c r="CV157" s="144"/>
      <c r="CW157" s="144"/>
      <c r="CX157" s="144"/>
      <c r="CY157" s="144"/>
      <c r="CZ157" s="144"/>
      <c r="DA157" s="144"/>
      <c r="DB157" s="144"/>
      <c r="DC157" s="144"/>
      <c r="DD157" s="144"/>
      <c r="DE157" s="677" t="str">
        <f t="shared" si="62"/>
        <v/>
      </c>
      <c r="DF157" s="195"/>
      <c r="DG157" s="678" t="str">
        <f t="shared" si="63"/>
        <v/>
      </c>
      <c r="DH157" s="144"/>
      <c r="DI157" s="144"/>
      <c r="DJ157" s="144"/>
      <c r="DK157" s="144"/>
      <c r="DL157" s="144"/>
      <c r="DM157" s="144"/>
      <c r="DN157" s="144"/>
      <c r="DO157" s="144"/>
      <c r="DP157" s="144"/>
      <c r="DQ157" s="144"/>
      <c r="DR157" s="144"/>
      <c r="DS157" s="144"/>
      <c r="DT157" s="144"/>
      <c r="DU157" s="144"/>
      <c r="DV157" s="144"/>
      <c r="DW157" s="144"/>
      <c r="DX157" s="144"/>
      <c r="DY157" s="144"/>
      <c r="DZ157" s="144"/>
      <c r="EA157" s="144"/>
      <c r="EB157" s="144"/>
      <c r="EC157" s="144"/>
      <c r="ED157" s="144"/>
      <c r="EE157" s="677" t="str">
        <f t="shared" si="64"/>
        <v/>
      </c>
      <c r="EF157" s="195"/>
      <c r="EG157" s="678" t="str">
        <f t="shared" si="65"/>
        <v/>
      </c>
      <c r="EH157" s="144"/>
      <c r="EI157" s="144"/>
      <c r="EJ157" s="144"/>
      <c r="EK157" s="144"/>
      <c r="EL157" s="144"/>
      <c r="EM157" s="144"/>
      <c r="EN157" s="144"/>
      <c r="EO157" s="144"/>
      <c r="EP157" s="144"/>
      <c r="EQ157" s="144"/>
      <c r="ER157" s="144"/>
      <c r="ES157" s="144"/>
      <c r="ET157" s="144"/>
      <c r="EU157" s="144"/>
      <c r="EV157" s="144"/>
      <c r="EW157" s="144"/>
      <c r="EX157" s="144"/>
      <c r="EY157" s="144"/>
      <c r="EZ157" s="144"/>
      <c r="FA157" s="144"/>
      <c r="FB157" s="144"/>
      <c r="FC157" s="144"/>
      <c r="FD157" s="144"/>
      <c r="FE157" s="677" t="str">
        <f t="shared" si="66"/>
        <v/>
      </c>
      <c r="FF157" s="195"/>
      <c r="FG157" s="678" t="str">
        <f t="shared" si="67"/>
        <v/>
      </c>
      <c r="FH157" s="144"/>
      <c r="FI157" s="144"/>
      <c r="FJ157" s="144"/>
      <c r="FK157" s="144"/>
      <c r="FL157" s="144"/>
      <c r="FM157" s="144"/>
      <c r="FN157" s="144"/>
      <c r="FO157" s="144"/>
      <c r="FP157" s="144"/>
      <c r="FQ157" s="144"/>
      <c r="FR157" s="144"/>
      <c r="FS157" s="144"/>
      <c r="FT157" s="144"/>
      <c r="FU157" s="144"/>
      <c r="FV157" s="144"/>
      <c r="FW157" s="144"/>
      <c r="FX157" s="144"/>
      <c r="FY157" s="144"/>
      <c r="FZ157" s="144"/>
      <c r="GA157" s="144"/>
      <c r="GB157" s="144"/>
      <c r="GC157" s="144"/>
      <c r="GD157" s="144"/>
      <c r="GE157" s="677" t="str">
        <f t="shared" si="68"/>
        <v/>
      </c>
      <c r="GF157" s="195"/>
      <c r="GG157" s="678" t="str">
        <f t="shared" si="69"/>
        <v/>
      </c>
      <c r="GH157" s="144"/>
      <c r="GI157" s="144"/>
      <c r="GJ157" s="144"/>
      <c r="GK157" s="144"/>
      <c r="GL157" s="144"/>
      <c r="GM157" s="144"/>
      <c r="GN157" s="144"/>
      <c r="GO157" s="144"/>
      <c r="GP157" s="144"/>
      <c r="GQ157" s="144"/>
      <c r="GR157" s="144"/>
      <c r="GS157" s="144"/>
      <c r="GT157" s="144"/>
      <c r="GU157" s="144"/>
      <c r="GV157" s="144"/>
      <c r="GW157" s="144"/>
      <c r="GX157" s="144"/>
      <c r="GY157" s="144"/>
      <c r="GZ157" s="144"/>
      <c r="HA157" s="144"/>
      <c r="HB157" s="144"/>
      <c r="HC157" s="144"/>
      <c r="HD157" s="144"/>
      <c r="HE157" s="677" t="str">
        <f t="shared" si="70"/>
        <v/>
      </c>
      <c r="HF157" s="195"/>
      <c r="HG157" s="678" t="str">
        <f t="shared" si="71"/>
        <v/>
      </c>
      <c r="HH157" s="144"/>
      <c r="HI157" s="144"/>
      <c r="HJ157" s="144"/>
      <c r="HK157" s="144"/>
      <c r="HL157" s="144"/>
      <c r="HM157" s="144"/>
      <c r="HN157" s="144"/>
      <c r="HO157" s="144"/>
      <c r="HP157" s="144"/>
      <c r="HQ157" s="144"/>
      <c r="HR157" s="144"/>
      <c r="HS157" s="144"/>
      <c r="HT157" s="144"/>
      <c r="HU157" s="144"/>
      <c r="HV157" s="144"/>
      <c r="HW157" s="144"/>
      <c r="HX157" s="144"/>
      <c r="HY157" s="144"/>
      <c r="HZ157" s="144"/>
      <c r="IA157" s="144"/>
      <c r="IB157" s="144"/>
      <c r="IC157" s="144"/>
      <c r="ID157" s="144"/>
      <c r="IE157" s="677" t="str">
        <f t="shared" si="72"/>
        <v/>
      </c>
      <c r="IF157" s="195"/>
      <c r="IG157" s="678" t="str">
        <f t="shared" si="73"/>
        <v/>
      </c>
      <c r="IH157" s="144"/>
      <c r="II157" s="144"/>
      <c r="IJ157" s="144"/>
      <c r="IK157" s="144"/>
      <c r="IL157" s="144"/>
      <c r="IM157" s="144"/>
      <c r="IN157" s="144"/>
      <c r="IO157" s="144"/>
      <c r="IP157" s="144"/>
      <c r="IQ157" s="144"/>
      <c r="IR157" s="144"/>
      <c r="IS157" s="144"/>
      <c r="IT157" s="144"/>
      <c r="IU157" s="144"/>
      <c r="IV157" s="144"/>
      <c r="IW157" s="144"/>
      <c r="IX157" s="144"/>
      <c r="IY157" s="144"/>
      <c r="IZ157" s="144"/>
      <c r="JA157" s="144"/>
      <c r="JB157" s="144"/>
      <c r="JC157" s="144"/>
      <c r="JD157" s="144"/>
      <c r="JE157" s="1001" t="str">
        <f t="shared" si="74"/>
        <v/>
      </c>
      <c r="JF157" s="195"/>
      <c r="JG157" s="678" t="str">
        <f t="shared" si="75"/>
        <v/>
      </c>
      <c r="JH157" s="144"/>
      <c r="JI157" s="144"/>
      <c r="JJ157" s="144"/>
      <c r="JK157" s="144"/>
      <c r="JL157" s="144"/>
      <c r="JM157" s="144"/>
      <c r="JN157" s="144"/>
      <c r="JO157" s="144"/>
      <c r="JP157" s="144"/>
      <c r="JQ157" s="144"/>
      <c r="JR157" s="144"/>
      <c r="JS157" s="144"/>
      <c r="JT157" s="144"/>
      <c r="JU157" s="144"/>
      <c r="JV157" s="144"/>
      <c r="JW157" s="144"/>
      <c r="JX157" s="144"/>
      <c r="JY157" s="144"/>
      <c r="JZ157" s="144"/>
      <c r="KA157" s="144"/>
      <c r="KB157" s="144"/>
      <c r="KC157" s="144"/>
      <c r="KD157" s="144"/>
      <c r="KE157" s="1001" t="str">
        <f t="shared" si="76"/>
        <v/>
      </c>
    </row>
    <row r="158" spans="2:291" ht="15" customHeight="1">
      <c r="B158" s="310">
        <v>138</v>
      </c>
      <c r="C158" s="303"/>
      <c r="D158" s="675"/>
      <c r="E158" s="144"/>
      <c r="F158" s="144"/>
      <c r="G158" s="678" t="str">
        <f t="shared" si="55"/>
        <v/>
      </c>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677" t="str">
        <f t="shared" si="56"/>
        <v/>
      </c>
      <c r="AF158" s="195"/>
      <c r="AG158" s="678" t="str">
        <f t="shared" si="57"/>
        <v/>
      </c>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677" t="str">
        <f t="shared" si="58"/>
        <v/>
      </c>
      <c r="BF158" s="195"/>
      <c r="BG158" s="678" t="str">
        <f t="shared" si="59"/>
        <v/>
      </c>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677" t="str">
        <f t="shared" si="60"/>
        <v/>
      </c>
      <c r="CF158" s="195"/>
      <c r="CG158" s="678" t="str">
        <f t="shared" si="61"/>
        <v/>
      </c>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677" t="str">
        <f t="shared" si="62"/>
        <v/>
      </c>
      <c r="DF158" s="195"/>
      <c r="DG158" s="678" t="str">
        <f t="shared" si="63"/>
        <v/>
      </c>
      <c r="DH158" s="144"/>
      <c r="DI158" s="144"/>
      <c r="DJ158" s="144"/>
      <c r="DK158" s="144"/>
      <c r="DL158" s="144"/>
      <c r="DM158" s="144"/>
      <c r="DN158" s="144"/>
      <c r="DO158" s="144"/>
      <c r="DP158" s="144"/>
      <c r="DQ158" s="144"/>
      <c r="DR158" s="144"/>
      <c r="DS158" s="144"/>
      <c r="DT158" s="144"/>
      <c r="DU158" s="144"/>
      <c r="DV158" s="144"/>
      <c r="DW158" s="144"/>
      <c r="DX158" s="144"/>
      <c r="DY158" s="144"/>
      <c r="DZ158" s="144"/>
      <c r="EA158" s="144"/>
      <c r="EB158" s="144"/>
      <c r="EC158" s="144"/>
      <c r="ED158" s="144"/>
      <c r="EE158" s="677" t="str">
        <f t="shared" si="64"/>
        <v/>
      </c>
      <c r="EF158" s="195"/>
      <c r="EG158" s="678" t="str">
        <f t="shared" si="65"/>
        <v/>
      </c>
      <c r="EH158" s="144"/>
      <c r="EI158" s="144"/>
      <c r="EJ158" s="144"/>
      <c r="EK158" s="144"/>
      <c r="EL158" s="144"/>
      <c r="EM158" s="144"/>
      <c r="EN158" s="144"/>
      <c r="EO158" s="144"/>
      <c r="EP158" s="144"/>
      <c r="EQ158" s="144"/>
      <c r="ER158" s="144"/>
      <c r="ES158" s="144"/>
      <c r="ET158" s="144"/>
      <c r="EU158" s="144"/>
      <c r="EV158" s="144"/>
      <c r="EW158" s="144"/>
      <c r="EX158" s="144"/>
      <c r="EY158" s="144"/>
      <c r="EZ158" s="144"/>
      <c r="FA158" s="144"/>
      <c r="FB158" s="144"/>
      <c r="FC158" s="144"/>
      <c r="FD158" s="144"/>
      <c r="FE158" s="677" t="str">
        <f t="shared" si="66"/>
        <v/>
      </c>
      <c r="FF158" s="195"/>
      <c r="FG158" s="678" t="str">
        <f t="shared" si="67"/>
        <v/>
      </c>
      <c r="FH158" s="144"/>
      <c r="FI158" s="144"/>
      <c r="FJ158" s="144"/>
      <c r="FK158" s="144"/>
      <c r="FL158" s="144"/>
      <c r="FM158" s="144"/>
      <c r="FN158" s="144"/>
      <c r="FO158" s="144"/>
      <c r="FP158" s="144"/>
      <c r="FQ158" s="144"/>
      <c r="FR158" s="144"/>
      <c r="FS158" s="144"/>
      <c r="FT158" s="144"/>
      <c r="FU158" s="144"/>
      <c r="FV158" s="144"/>
      <c r="FW158" s="144"/>
      <c r="FX158" s="144"/>
      <c r="FY158" s="144"/>
      <c r="FZ158" s="144"/>
      <c r="GA158" s="144"/>
      <c r="GB158" s="144"/>
      <c r="GC158" s="144"/>
      <c r="GD158" s="144"/>
      <c r="GE158" s="677" t="str">
        <f t="shared" si="68"/>
        <v/>
      </c>
      <c r="GF158" s="195"/>
      <c r="GG158" s="678" t="str">
        <f t="shared" si="69"/>
        <v/>
      </c>
      <c r="GH158" s="144"/>
      <c r="GI158" s="144"/>
      <c r="GJ158" s="144"/>
      <c r="GK158" s="144"/>
      <c r="GL158" s="144"/>
      <c r="GM158" s="144"/>
      <c r="GN158" s="144"/>
      <c r="GO158" s="144"/>
      <c r="GP158" s="144"/>
      <c r="GQ158" s="144"/>
      <c r="GR158" s="144"/>
      <c r="GS158" s="144"/>
      <c r="GT158" s="144"/>
      <c r="GU158" s="144"/>
      <c r="GV158" s="144"/>
      <c r="GW158" s="144"/>
      <c r="GX158" s="144"/>
      <c r="GY158" s="144"/>
      <c r="GZ158" s="144"/>
      <c r="HA158" s="144"/>
      <c r="HB158" s="144"/>
      <c r="HC158" s="144"/>
      <c r="HD158" s="144"/>
      <c r="HE158" s="677" t="str">
        <f t="shared" si="70"/>
        <v/>
      </c>
      <c r="HF158" s="195"/>
      <c r="HG158" s="678" t="str">
        <f t="shared" si="71"/>
        <v/>
      </c>
      <c r="HH158" s="144"/>
      <c r="HI158" s="144"/>
      <c r="HJ158" s="144"/>
      <c r="HK158" s="144"/>
      <c r="HL158" s="144"/>
      <c r="HM158" s="144"/>
      <c r="HN158" s="144"/>
      <c r="HO158" s="144"/>
      <c r="HP158" s="144"/>
      <c r="HQ158" s="144"/>
      <c r="HR158" s="144"/>
      <c r="HS158" s="144"/>
      <c r="HT158" s="144"/>
      <c r="HU158" s="144"/>
      <c r="HV158" s="144"/>
      <c r="HW158" s="144"/>
      <c r="HX158" s="144"/>
      <c r="HY158" s="144"/>
      <c r="HZ158" s="144"/>
      <c r="IA158" s="144"/>
      <c r="IB158" s="144"/>
      <c r="IC158" s="144"/>
      <c r="ID158" s="144"/>
      <c r="IE158" s="677" t="str">
        <f t="shared" si="72"/>
        <v/>
      </c>
      <c r="IF158" s="195"/>
      <c r="IG158" s="678" t="str">
        <f t="shared" si="73"/>
        <v/>
      </c>
      <c r="IH158" s="144"/>
      <c r="II158" s="144"/>
      <c r="IJ158" s="144"/>
      <c r="IK158" s="144"/>
      <c r="IL158" s="144"/>
      <c r="IM158" s="144"/>
      <c r="IN158" s="144"/>
      <c r="IO158" s="144"/>
      <c r="IP158" s="144"/>
      <c r="IQ158" s="144"/>
      <c r="IR158" s="144"/>
      <c r="IS158" s="144"/>
      <c r="IT158" s="144"/>
      <c r="IU158" s="144"/>
      <c r="IV158" s="144"/>
      <c r="IW158" s="144"/>
      <c r="IX158" s="144"/>
      <c r="IY158" s="144"/>
      <c r="IZ158" s="144"/>
      <c r="JA158" s="144"/>
      <c r="JB158" s="144"/>
      <c r="JC158" s="144"/>
      <c r="JD158" s="144"/>
      <c r="JE158" s="1001" t="str">
        <f t="shared" si="74"/>
        <v/>
      </c>
      <c r="JF158" s="195"/>
      <c r="JG158" s="678" t="str">
        <f t="shared" si="75"/>
        <v/>
      </c>
      <c r="JH158" s="144"/>
      <c r="JI158" s="144"/>
      <c r="JJ158" s="144"/>
      <c r="JK158" s="144"/>
      <c r="JL158" s="144"/>
      <c r="JM158" s="144"/>
      <c r="JN158" s="144"/>
      <c r="JO158" s="144"/>
      <c r="JP158" s="144"/>
      <c r="JQ158" s="144"/>
      <c r="JR158" s="144"/>
      <c r="JS158" s="144"/>
      <c r="JT158" s="144"/>
      <c r="JU158" s="144"/>
      <c r="JV158" s="144"/>
      <c r="JW158" s="144"/>
      <c r="JX158" s="144"/>
      <c r="JY158" s="144"/>
      <c r="JZ158" s="144"/>
      <c r="KA158" s="144"/>
      <c r="KB158" s="144"/>
      <c r="KC158" s="144"/>
      <c r="KD158" s="144"/>
      <c r="KE158" s="1001" t="str">
        <f t="shared" si="76"/>
        <v/>
      </c>
    </row>
    <row r="159" spans="2:291" ht="15" customHeight="1">
      <c r="B159" s="310">
        <v>139</v>
      </c>
      <c r="C159" s="303"/>
      <c r="D159" s="675"/>
      <c r="E159" s="144"/>
      <c r="F159" s="144"/>
      <c r="G159" s="678" t="str">
        <f t="shared" si="55"/>
        <v/>
      </c>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677" t="str">
        <f t="shared" si="56"/>
        <v/>
      </c>
      <c r="AF159" s="195"/>
      <c r="AG159" s="678" t="str">
        <f t="shared" si="57"/>
        <v/>
      </c>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677" t="str">
        <f t="shared" si="58"/>
        <v/>
      </c>
      <c r="BF159" s="195"/>
      <c r="BG159" s="678" t="str">
        <f t="shared" si="59"/>
        <v/>
      </c>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677" t="str">
        <f t="shared" si="60"/>
        <v/>
      </c>
      <c r="CF159" s="195"/>
      <c r="CG159" s="678" t="str">
        <f t="shared" si="61"/>
        <v/>
      </c>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677" t="str">
        <f t="shared" si="62"/>
        <v/>
      </c>
      <c r="DF159" s="195"/>
      <c r="DG159" s="678" t="str">
        <f t="shared" si="63"/>
        <v/>
      </c>
      <c r="DH159" s="144"/>
      <c r="DI159" s="144"/>
      <c r="DJ159" s="144"/>
      <c r="DK159" s="144"/>
      <c r="DL159" s="144"/>
      <c r="DM159" s="144"/>
      <c r="DN159" s="144"/>
      <c r="DO159" s="144"/>
      <c r="DP159" s="144"/>
      <c r="DQ159" s="144"/>
      <c r="DR159" s="144"/>
      <c r="DS159" s="144"/>
      <c r="DT159" s="144"/>
      <c r="DU159" s="144"/>
      <c r="DV159" s="144"/>
      <c r="DW159" s="144"/>
      <c r="DX159" s="144"/>
      <c r="DY159" s="144"/>
      <c r="DZ159" s="144"/>
      <c r="EA159" s="144"/>
      <c r="EB159" s="144"/>
      <c r="EC159" s="144"/>
      <c r="ED159" s="144"/>
      <c r="EE159" s="677" t="str">
        <f t="shared" si="64"/>
        <v/>
      </c>
      <c r="EF159" s="195"/>
      <c r="EG159" s="678" t="str">
        <f t="shared" si="65"/>
        <v/>
      </c>
      <c r="EH159" s="144"/>
      <c r="EI159" s="144"/>
      <c r="EJ159" s="144"/>
      <c r="EK159" s="144"/>
      <c r="EL159" s="144"/>
      <c r="EM159" s="144"/>
      <c r="EN159" s="144"/>
      <c r="EO159" s="144"/>
      <c r="EP159" s="144"/>
      <c r="EQ159" s="144"/>
      <c r="ER159" s="144"/>
      <c r="ES159" s="144"/>
      <c r="ET159" s="144"/>
      <c r="EU159" s="144"/>
      <c r="EV159" s="144"/>
      <c r="EW159" s="144"/>
      <c r="EX159" s="144"/>
      <c r="EY159" s="144"/>
      <c r="EZ159" s="144"/>
      <c r="FA159" s="144"/>
      <c r="FB159" s="144"/>
      <c r="FC159" s="144"/>
      <c r="FD159" s="144"/>
      <c r="FE159" s="677" t="str">
        <f t="shared" si="66"/>
        <v/>
      </c>
      <c r="FF159" s="195"/>
      <c r="FG159" s="678" t="str">
        <f t="shared" si="67"/>
        <v/>
      </c>
      <c r="FH159" s="144"/>
      <c r="FI159" s="144"/>
      <c r="FJ159" s="144"/>
      <c r="FK159" s="144"/>
      <c r="FL159" s="144"/>
      <c r="FM159" s="144"/>
      <c r="FN159" s="144"/>
      <c r="FO159" s="144"/>
      <c r="FP159" s="144"/>
      <c r="FQ159" s="144"/>
      <c r="FR159" s="144"/>
      <c r="FS159" s="144"/>
      <c r="FT159" s="144"/>
      <c r="FU159" s="144"/>
      <c r="FV159" s="144"/>
      <c r="FW159" s="144"/>
      <c r="FX159" s="144"/>
      <c r="FY159" s="144"/>
      <c r="FZ159" s="144"/>
      <c r="GA159" s="144"/>
      <c r="GB159" s="144"/>
      <c r="GC159" s="144"/>
      <c r="GD159" s="144"/>
      <c r="GE159" s="677" t="str">
        <f t="shared" si="68"/>
        <v/>
      </c>
      <c r="GF159" s="195"/>
      <c r="GG159" s="678" t="str">
        <f t="shared" si="69"/>
        <v/>
      </c>
      <c r="GH159" s="144"/>
      <c r="GI159" s="144"/>
      <c r="GJ159" s="144"/>
      <c r="GK159" s="144"/>
      <c r="GL159" s="144"/>
      <c r="GM159" s="144"/>
      <c r="GN159" s="144"/>
      <c r="GO159" s="144"/>
      <c r="GP159" s="144"/>
      <c r="GQ159" s="144"/>
      <c r="GR159" s="144"/>
      <c r="GS159" s="144"/>
      <c r="GT159" s="144"/>
      <c r="GU159" s="144"/>
      <c r="GV159" s="144"/>
      <c r="GW159" s="144"/>
      <c r="GX159" s="144"/>
      <c r="GY159" s="144"/>
      <c r="GZ159" s="144"/>
      <c r="HA159" s="144"/>
      <c r="HB159" s="144"/>
      <c r="HC159" s="144"/>
      <c r="HD159" s="144"/>
      <c r="HE159" s="677" t="str">
        <f t="shared" si="70"/>
        <v/>
      </c>
      <c r="HF159" s="195"/>
      <c r="HG159" s="678" t="str">
        <f t="shared" si="71"/>
        <v/>
      </c>
      <c r="HH159" s="144"/>
      <c r="HI159" s="144"/>
      <c r="HJ159" s="144"/>
      <c r="HK159" s="144"/>
      <c r="HL159" s="144"/>
      <c r="HM159" s="144"/>
      <c r="HN159" s="144"/>
      <c r="HO159" s="144"/>
      <c r="HP159" s="144"/>
      <c r="HQ159" s="144"/>
      <c r="HR159" s="144"/>
      <c r="HS159" s="144"/>
      <c r="HT159" s="144"/>
      <c r="HU159" s="144"/>
      <c r="HV159" s="144"/>
      <c r="HW159" s="144"/>
      <c r="HX159" s="144"/>
      <c r="HY159" s="144"/>
      <c r="HZ159" s="144"/>
      <c r="IA159" s="144"/>
      <c r="IB159" s="144"/>
      <c r="IC159" s="144"/>
      <c r="ID159" s="144"/>
      <c r="IE159" s="677" t="str">
        <f t="shared" si="72"/>
        <v/>
      </c>
      <c r="IF159" s="195"/>
      <c r="IG159" s="678" t="str">
        <f t="shared" si="73"/>
        <v/>
      </c>
      <c r="IH159" s="144"/>
      <c r="II159" s="144"/>
      <c r="IJ159" s="144"/>
      <c r="IK159" s="144"/>
      <c r="IL159" s="144"/>
      <c r="IM159" s="144"/>
      <c r="IN159" s="144"/>
      <c r="IO159" s="144"/>
      <c r="IP159" s="144"/>
      <c r="IQ159" s="144"/>
      <c r="IR159" s="144"/>
      <c r="IS159" s="144"/>
      <c r="IT159" s="144"/>
      <c r="IU159" s="144"/>
      <c r="IV159" s="144"/>
      <c r="IW159" s="144"/>
      <c r="IX159" s="144"/>
      <c r="IY159" s="144"/>
      <c r="IZ159" s="144"/>
      <c r="JA159" s="144"/>
      <c r="JB159" s="144"/>
      <c r="JC159" s="144"/>
      <c r="JD159" s="144"/>
      <c r="JE159" s="1001" t="str">
        <f t="shared" si="74"/>
        <v/>
      </c>
      <c r="JF159" s="195"/>
      <c r="JG159" s="678" t="str">
        <f t="shared" si="75"/>
        <v/>
      </c>
      <c r="JH159" s="144"/>
      <c r="JI159" s="144"/>
      <c r="JJ159" s="144"/>
      <c r="JK159" s="144"/>
      <c r="JL159" s="144"/>
      <c r="JM159" s="144"/>
      <c r="JN159" s="144"/>
      <c r="JO159" s="144"/>
      <c r="JP159" s="144"/>
      <c r="JQ159" s="144"/>
      <c r="JR159" s="144"/>
      <c r="JS159" s="144"/>
      <c r="JT159" s="144"/>
      <c r="JU159" s="144"/>
      <c r="JV159" s="144"/>
      <c r="JW159" s="144"/>
      <c r="JX159" s="144"/>
      <c r="JY159" s="144"/>
      <c r="JZ159" s="144"/>
      <c r="KA159" s="144"/>
      <c r="KB159" s="144"/>
      <c r="KC159" s="144"/>
      <c r="KD159" s="144"/>
      <c r="KE159" s="1001" t="str">
        <f t="shared" si="76"/>
        <v/>
      </c>
    </row>
    <row r="160" spans="2:291" ht="15" customHeight="1">
      <c r="B160" s="310">
        <v>140</v>
      </c>
      <c r="C160" s="303"/>
      <c r="D160" s="675"/>
      <c r="E160" s="144"/>
      <c r="F160" s="144"/>
      <c r="G160" s="678" t="str">
        <f t="shared" si="55"/>
        <v/>
      </c>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677" t="str">
        <f t="shared" si="56"/>
        <v/>
      </c>
      <c r="AF160" s="195"/>
      <c r="AG160" s="678" t="str">
        <f t="shared" si="57"/>
        <v/>
      </c>
      <c r="AH160" s="144"/>
      <c r="AI160" s="144"/>
      <c r="AJ160" s="144"/>
      <c r="AK160" s="144"/>
      <c r="AL160" s="144"/>
      <c r="AM160" s="144"/>
      <c r="AN160" s="144"/>
      <c r="AO160" s="144"/>
      <c r="AP160" s="144"/>
      <c r="AQ160" s="144"/>
      <c r="AR160" s="144"/>
      <c r="AS160" s="144"/>
      <c r="AT160" s="144"/>
      <c r="AU160" s="144"/>
      <c r="AV160" s="144"/>
      <c r="AW160" s="144"/>
      <c r="AX160" s="144"/>
      <c r="AY160" s="144"/>
      <c r="AZ160" s="144"/>
      <c r="BA160" s="144"/>
      <c r="BB160" s="144"/>
      <c r="BC160" s="144"/>
      <c r="BD160" s="144"/>
      <c r="BE160" s="677" t="str">
        <f t="shared" si="58"/>
        <v/>
      </c>
      <c r="BF160" s="195"/>
      <c r="BG160" s="678" t="str">
        <f t="shared" si="59"/>
        <v/>
      </c>
      <c r="BH160" s="144"/>
      <c r="BI160" s="144"/>
      <c r="BJ160" s="144"/>
      <c r="BK160" s="144"/>
      <c r="BL160" s="144"/>
      <c r="BM160" s="144"/>
      <c r="BN160" s="144"/>
      <c r="BO160" s="144"/>
      <c r="BP160" s="144"/>
      <c r="BQ160" s="144"/>
      <c r="BR160" s="144"/>
      <c r="BS160" s="144"/>
      <c r="BT160" s="144"/>
      <c r="BU160" s="144"/>
      <c r="BV160" s="144"/>
      <c r="BW160" s="144"/>
      <c r="BX160" s="144"/>
      <c r="BY160" s="144"/>
      <c r="BZ160" s="144"/>
      <c r="CA160" s="144"/>
      <c r="CB160" s="144"/>
      <c r="CC160" s="144"/>
      <c r="CD160" s="144"/>
      <c r="CE160" s="677" t="str">
        <f t="shared" si="60"/>
        <v/>
      </c>
      <c r="CF160" s="195"/>
      <c r="CG160" s="678" t="str">
        <f t="shared" si="61"/>
        <v/>
      </c>
      <c r="CH160" s="144"/>
      <c r="CI160" s="144"/>
      <c r="CJ160" s="144"/>
      <c r="CK160" s="144"/>
      <c r="CL160" s="144"/>
      <c r="CM160" s="144"/>
      <c r="CN160" s="144"/>
      <c r="CO160" s="144"/>
      <c r="CP160" s="144"/>
      <c r="CQ160" s="144"/>
      <c r="CR160" s="144"/>
      <c r="CS160" s="144"/>
      <c r="CT160" s="144"/>
      <c r="CU160" s="144"/>
      <c r="CV160" s="144"/>
      <c r="CW160" s="144"/>
      <c r="CX160" s="144"/>
      <c r="CY160" s="144"/>
      <c r="CZ160" s="144"/>
      <c r="DA160" s="144"/>
      <c r="DB160" s="144"/>
      <c r="DC160" s="144"/>
      <c r="DD160" s="144"/>
      <c r="DE160" s="677" t="str">
        <f t="shared" si="62"/>
        <v/>
      </c>
      <c r="DF160" s="195"/>
      <c r="DG160" s="678" t="str">
        <f t="shared" si="63"/>
        <v/>
      </c>
      <c r="DH160" s="144"/>
      <c r="DI160" s="144"/>
      <c r="DJ160" s="144"/>
      <c r="DK160" s="144"/>
      <c r="DL160" s="144"/>
      <c r="DM160" s="144"/>
      <c r="DN160" s="144"/>
      <c r="DO160" s="144"/>
      <c r="DP160" s="144"/>
      <c r="DQ160" s="144"/>
      <c r="DR160" s="144"/>
      <c r="DS160" s="144"/>
      <c r="DT160" s="144"/>
      <c r="DU160" s="144"/>
      <c r="DV160" s="144"/>
      <c r="DW160" s="144"/>
      <c r="DX160" s="144"/>
      <c r="DY160" s="144"/>
      <c r="DZ160" s="144"/>
      <c r="EA160" s="144"/>
      <c r="EB160" s="144"/>
      <c r="EC160" s="144"/>
      <c r="ED160" s="144"/>
      <c r="EE160" s="677" t="str">
        <f t="shared" si="64"/>
        <v/>
      </c>
      <c r="EF160" s="195"/>
      <c r="EG160" s="678" t="str">
        <f t="shared" si="65"/>
        <v/>
      </c>
      <c r="EH160" s="144"/>
      <c r="EI160" s="144"/>
      <c r="EJ160" s="144"/>
      <c r="EK160" s="144"/>
      <c r="EL160" s="144"/>
      <c r="EM160" s="144"/>
      <c r="EN160" s="144"/>
      <c r="EO160" s="144"/>
      <c r="EP160" s="144"/>
      <c r="EQ160" s="144"/>
      <c r="ER160" s="144"/>
      <c r="ES160" s="144"/>
      <c r="ET160" s="144"/>
      <c r="EU160" s="144"/>
      <c r="EV160" s="144"/>
      <c r="EW160" s="144"/>
      <c r="EX160" s="144"/>
      <c r="EY160" s="144"/>
      <c r="EZ160" s="144"/>
      <c r="FA160" s="144"/>
      <c r="FB160" s="144"/>
      <c r="FC160" s="144"/>
      <c r="FD160" s="144"/>
      <c r="FE160" s="677" t="str">
        <f t="shared" si="66"/>
        <v/>
      </c>
      <c r="FF160" s="195"/>
      <c r="FG160" s="678" t="str">
        <f t="shared" si="67"/>
        <v/>
      </c>
      <c r="FH160" s="144"/>
      <c r="FI160" s="144"/>
      <c r="FJ160" s="144"/>
      <c r="FK160" s="144"/>
      <c r="FL160" s="144"/>
      <c r="FM160" s="144"/>
      <c r="FN160" s="144"/>
      <c r="FO160" s="144"/>
      <c r="FP160" s="144"/>
      <c r="FQ160" s="144"/>
      <c r="FR160" s="144"/>
      <c r="FS160" s="144"/>
      <c r="FT160" s="144"/>
      <c r="FU160" s="144"/>
      <c r="FV160" s="144"/>
      <c r="FW160" s="144"/>
      <c r="FX160" s="144"/>
      <c r="FY160" s="144"/>
      <c r="FZ160" s="144"/>
      <c r="GA160" s="144"/>
      <c r="GB160" s="144"/>
      <c r="GC160" s="144"/>
      <c r="GD160" s="144"/>
      <c r="GE160" s="677" t="str">
        <f t="shared" si="68"/>
        <v/>
      </c>
      <c r="GF160" s="195"/>
      <c r="GG160" s="678" t="str">
        <f t="shared" si="69"/>
        <v/>
      </c>
      <c r="GH160" s="144"/>
      <c r="GI160" s="144"/>
      <c r="GJ160" s="144"/>
      <c r="GK160" s="144"/>
      <c r="GL160" s="144"/>
      <c r="GM160" s="144"/>
      <c r="GN160" s="144"/>
      <c r="GO160" s="144"/>
      <c r="GP160" s="144"/>
      <c r="GQ160" s="144"/>
      <c r="GR160" s="144"/>
      <c r="GS160" s="144"/>
      <c r="GT160" s="144"/>
      <c r="GU160" s="144"/>
      <c r="GV160" s="144"/>
      <c r="GW160" s="144"/>
      <c r="GX160" s="144"/>
      <c r="GY160" s="144"/>
      <c r="GZ160" s="144"/>
      <c r="HA160" s="144"/>
      <c r="HB160" s="144"/>
      <c r="HC160" s="144"/>
      <c r="HD160" s="144"/>
      <c r="HE160" s="677" t="str">
        <f t="shared" si="70"/>
        <v/>
      </c>
      <c r="HF160" s="195"/>
      <c r="HG160" s="678" t="str">
        <f t="shared" si="71"/>
        <v/>
      </c>
      <c r="HH160" s="144"/>
      <c r="HI160" s="144"/>
      <c r="HJ160" s="144"/>
      <c r="HK160" s="144"/>
      <c r="HL160" s="144"/>
      <c r="HM160" s="144"/>
      <c r="HN160" s="144"/>
      <c r="HO160" s="144"/>
      <c r="HP160" s="144"/>
      <c r="HQ160" s="144"/>
      <c r="HR160" s="144"/>
      <c r="HS160" s="144"/>
      <c r="HT160" s="144"/>
      <c r="HU160" s="144"/>
      <c r="HV160" s="144"/>
      <c r="HW160" s="144"/>
      <c r="HX160" s="144"/>
      <c r="HY160" s="144"/>
      <c r="HZ160" s="144"/>
      <c r="IA160" s="144"/>
      <c r="IB160" s="144"/>
      <c r="IC160" s="144"/>
      <c r="ID160" s="144"/>
      <c r="IE160" s="677" t="str">
        <f t="shared" si="72"/>
        <v/>
      </c>
      <c r="IF160" s="195"/>
      <c r="IG160" s="678" t="str">
        <f t="shared" si="73"/>
        <v/>
      </c>
      <c r="IH160" s="144"/>
      <c r="II160" s="144"/>
      <c r="IJ160" s="144"/>
      <c r="IK160" s="144"/>
      <c r="IL160" s="144"/>
      <c r="IM160" s="144"/>
      <c r="IN160" s="144"/>
      <c r="IO160" s="144"/>
      <c r="IP160" s="144"/>
      <c r="IQ160" s="144"/>
      <c r="IR160" s="144"/>
      <c r="IS160" s="144"/>
      <c r="IT160" s="144"/>
      <c r="IU160" s="144"/>
      <c r="IV160" s="144"/>
      <c r="IW160" s="144"/>
      <c r="IX160" s="144"/>
      <c r="IY160" s="144"/>
      <c r="IZ160" s="144"/>
      <c r="JA160" s="144"/>
      <c r="JB160" s="144"/>
      <c r="JC160" s="144"/>
      <c r="JD160" s="144"/>
      <c r="JE160" s="1001" t="str">
        <f t="shared" si="74"/>
        <v/>
      </c>
      <c r="JF160" s="195"/>
      <c r="JG160" s="678" t="str">
        <f t="shared" si="75"/>
        <v/>
      </c>
      <c r="JH160" s="144"/>
      <c r="JI160" s="144"/>
      <c r="JJ160" s="144"/>
      <c r="JK160" s="144"/>
      <c r="JL160" s="144"/>
      <c r="JM160" s="144"/>
      <c r="JN160" s="144"/>
      <c r="JO160" s="144"/>
      <c r="JP160" s="144"/>
      <c r="JQ160" s="144"/>
      <c r="JR160" s="144"/>
      <c r="JS160" s="144"/>
      <c r="JT160" s="144"/>
      <c r="JU160" s="144"/>
      <c r="JV160" s="144"/>
      <c r="JW160" s="144"/>
      <c r="JX160" s="144"/>
      <c r="JY160" s="144"/>
      <c r="JZ160" s="144"/>
      <c r="KA160" s="144"/>
      <c r="KB160" s="144"/>
      <c r="KC160" s="144"/>
      <c r="KD160" s="144"/>
      <c r="KE160" s="1001" t="str">
        <f t="shared" si="76"/>
        <v/>
      </c>
    </row>
    <row r="161" spans="2:291" ht="15" customHeight="1">
      <c r="B161" s="310">
        <v>141</v>
      </c>
      <c r="C161" s="303"/>
      <c r="D161" s="675"/>
      <c r="E161" s="144"/>
      <c r="F161" s="144"/>
      <c r="G161" s="678" t="str">
        <f t="shared" si="55"/>
        <v/>
      </c>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677" t="str">
        <f t="shared" si="56"/>
        <v/>
      </c>
      <c r="AF161" s="195"/>
      <c r="AG161" s="678" t="str">
        <f t="shared" si="57"/>
        <v/>
      </c>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677" t="str">
        <f t="shared" si="58"/>
        <v/>
      </c>
      <c r="BF161" s="195"/>
      <c r="BG161" s="678" t="str">
        <f t="shared" si="59"/>
        <v/>
      </c>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677" t="str">
        <f t="shared" si="60"/>
        <v/>
      </c>
      <c r="CF161" s="195"/>
      <c r="CG161" s="678" t="str">
        <f t="shared" si="61"/>
        <v/>
      </c>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677" t="str">
        <f t="shared" si="62"/>
        <v/>
      </c>
      <c r="DF161" s="195"/>
      <c r="DG161" s="678" t="str">
        <f t="shared" si="63"/>
        <v/>
      </c>
      <c r="DH161" s="144"/>
      <c r="DI161" s="144"/>
      <c r="DJ161" s="144"/>
      <c r="DK161" s="144"/>
      <c r="DL161" s="144"/>
      <c r="DM161" s="144"/>
      <c r="DN161" s="144"/>
      <c r="DO161" s="144"/>
      <c r="DP161" s="144"/>
      <c r="DQ161" s="144"/>
      <c r="DR161" s="144"/>
      <c r="DS161" s="144"/>
      <c r="DT161" s="144"/>
      <c r="DU161" s="144"/>
      <c r="DV161" s="144"/>
      <c r="DW161" s="144"/>
      <c r="DX161" s="144"/>
      <c r="DY161" s="144"/>
      <c r="DZ161" s="144"/>
      <c r="EA161" s="144"/>
      <c r="EB161" s="144"/>
      <c r="EC161" s="144"/>
      <c r="ED161" s="144"/>
      <c r="EE161" s="677" t="str">
        <f t="shared" si="64"/>
        <v/>
      </c>
      <c r="EF161" s="195"/>
      <c r="EG161" s="678" t="str">
        <f t="shared" si="65"/>
        <v/>
      </c>
      <c r="EH161" s="144"/>
      <c r="EI161" s="144"/>
      <c r="EJ161" s="144"/>
      <c r="EK161" s="144"/>
      <c r="EL161" s="144"/>
      <c r="EM161" s="144"/>
      <c r="EN161" s="144"/>
      <c r="EO161" s="144"/>
      <c r="EP161" s="144"/>
      <c r="EQ161" s="144"/>
      <c r="ER161" s="144"/>
      <c r="ES161" s="144"/>
      <c r="ET161" s="144"/>
      <c r="EU161" s="144"/>
      <c r="EV161" s="144"/>
      <c r="EW161" s="144"/>
      <c r="EX161" s="144"/>
      <c r="EY161" s="144"/>
      <c r="EZ161" s="144"/>
      <c r="FA161" s="144"/>
      <c r="FB161" s="144"/>
      <c r="FC161" s="144"/>
      <c r="FD161" s="144"/>
      <c r="FE161" s="677" t="str">
        <f t="shared" si="66"/>
        <v/>
      </c>
      <c r="FF161" s="195"/>
      <c r="FG161" s="678" t="str">
        <f t="shared" si="67"/>
        <v/>
      </c>
      <c r="FH161" s="144"/>
      <c r="FI161" s="144"/>
      <c r="FJ161" s="144"/>
      <c r="FK161" s="144"/>
      <c r="FL161" s="144"/>
      <c r="FM161" s="144"/>
      <c r="FN161" s="144"/>
      <c r="FO161" s="144"/>
      <c r="FP161" s="144"/>
      <c r="FQ161" s="144"/>
      <c r="FR161" s="144"/>
      <c r="FS161" s="144"/>
      <c r="FT161" s="144"/>
      <c r="FU161" s="144"/>
      <c r="FV161" s="144"/>
      <c r="FW161" s="144"/>
      <c r="FX161" s="144"/>
      <c r="FY161" s="144"/>
      <c r="FZ161" s="144"/>
      <c r="GA161" s="144"/>
      <c r="GB161" s="144"/>
      <c r="GC161" s="144"/>
      <c r="GD161" s="144"/>
      <c r="GE161" s="677" t="str">
        <f t="shared" si="68"/>
        <v/>
      </c>
      <c r="GF161" s="195"/>
      <c r="GG161" s="678" t="str">
        <f t="shared" si="69"/>
        <v/>
      </c>
      <c r="GH161" s="144"/>
      <c r="GI161" s="144"/>
      <c r="GJ161" s="144"/>
      <c r="GK161" s="144"/>
      <c r="GL161" s="144"/>
      <c r="GM161" s="144"/>
      <c r="GN161" s="144"/>
      <c r="GO161" s="144"/>
      <c r="GP161" s="144"/>
      <c r="GQ161" s="144"/>
      <c r="GR161" s="144"/>
      <c r="GS161" s="144"/>
      <c r="GT161" s="144"/>
      <c r="GU161" s="144"/>
      <c r="GV161" s="144"/>
      <c r="GW161" s="144"/>
      <c r="GX161" s="144"/>
      <c r="GY161" s="144"/>
      <c r="GZ161" s="144"/>
      <c r="HA161" s="144"/>
      <c r="HB161" s="144"/>
      <c r="HC161" s="144"/>
      <c r="HD161" s="144"/>
      <c r="HE161" s="677" t="str">
        <f t="shared" si="70"/>
        <v/>
      </c>
      <c r="HF161" s="195"/>
      <c r="HG161" s="678" t="str">
        <f t="shared" si="71"/>
        <v/>
      </c>
      <c r="HH161" s="144"/>
      <c r="HI161" s="144"/>
      <c r="HJ161" s="144"/>
      <c r="HK161" s="144"/>
      <c r="HL161" s="144"/>
      <c r="HM161" s="144"/>
      <c r="HN161" s="144"/>
      <c r="HO161" s="144"/>
      <c r="HP161" s="144"/>
      <c r="HQ161" s="144"/>
      <c r="HR161" s="144"/>
      <c r="HS161" s="144"/>
      <c r="HT161" s="144"/>
      <c r="HU161" s="144"/>
      <c r="HV161" s="144"/>
      <c r="HW161" s="144"/>
      <c r="HX161" s="144"/>
      <c r="HY161" s="144"/>
      <c r="HZ161" s="144"/>
      <c r="IA161" s="144"/>
      <c r="IB161" s="144"/>
      <c r="IC161" s="144"/>
      <c r="ID161" s="144"/>
      <c r="IE161" s="677" t="str">
        <f t="shared" si="72"/>
        <v/>
      </c>
      <c r="IF161" s="195"/>
      <c r="IG161" s="678" t="str">
        <f t="shared" si="73"/>
        <v/>
      </c>
      <c r="IH161" s="144"/>
      <c r="II161" s="144"/>
      <c r="IJ161" s="144"/>
      <c r="IK161" s="144"/>
      <c r="IL161" s="144"/>
      <c r="IM161" s="144"/>
      <c r="IN161" s="144"/>
      <c r="IO161" s="144"/>
      <c r="IP161" s="144"/>
      <c r="IQ161" s="144"/>
      <c r="IR161" s="144"/>
      <c r="IS161" s="144"/>
      <c r="IT161" s="144"/>
      <c r="IU161" s="144"/>
      <c r="IV161" s="144"/>
      <c r="IW161" s="144"/>
      <c r="IX161" s="144"/>
      <c r="IY161" s="144"/>
      <c r="IZ161" s="144"/>
      <c r="JA161" s="144"/>
      <c r="JB161" s="144"/>
      <c r="JC161" s="144"/>
      <c r="JD161" s="144"/>
      <c r="JE161" s="1001" t="str">
        <f t="shared" si="74"/>
        <v/>
      </c>
      <c r="JF161" s="195"/>
      <c r="JG161" s="678" t="str">
        <f t="shared" si="75"/>
        <v/>
      </c>
      <c r="JH161" s="144"/>
      <c r="JI161" s="144"/>
      <c r="JJ161" s="144"/>
      <c r="JK161" s="144"/>
      <c r="JL161" s="144"/>
      <c r="JM161" s="144"/>
      <c r="JN161" s="144"/>
      <c r="JO161" s="144"/>
      <c r="JP161" s="144"/>
      <c r="JQ161" s="144"/>
      <c r="JR161" s="144"/>
      <c r="JS161" s="144"/>
      <c r="JT161" s="144"/>
      <c r="JU161" s="144"/>
      <c r="JV161" s="144"/>
      <c r="JW161" s="144"/>
      <c r="JX161" s="144"/>
      <c r="JY161" s="144"/>
      <c r="JZ161" s="144"/>
      <c r="KA161" s="144"/>
      <c r="KB161" s="144"/>
      <c r="KC161" s="144"/>
      <c r="KD161" s="144"/>
      <c r="KE161" s="1001" t="str">
        <f t="shared" si="76"/>
        <v/>
      </c>
    </row>
    <row r="162" spans="2:291" ht="15" customHeight="1">
      <c r="B162" s="310">
        <v>142</v>
      </c>
      <c r="C162" s="303"/>
      <c r="D162" s="675"/>
      <c r="E162" s="144"/>
      <c r="F162" s="144"/>
      <c r="G162" s="678" t="str">
        <f t="shared" si="55"/>
        <v/>
      </c>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677" t="str">
        <f t="shared" si="56"/>
        <v/>
      </c>
      <c r="AF162" s="195"/>
      <c r="AG162" s="678" t="str">
        <f t="shared" si="57"/>
        <v/>
      </c>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677" t="str">
        <f t="shared" si="58"/>
        <v/>
      </c>
      <c r="BF162" s="195"/>
      <c r="BG162" s="678" t="str">
        <f t="shared" si="59"/>
        <v/>
      </c>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677" t="str">
        <f t="shared" si="60"/>
        <v/>
      </c>
      <c r="CF162" s="195"/>
      <c r="CG162" s="678" t="str">
        <f t="shared" si="61"/>
        <v/>
      </c>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677" t="str">
        <f t="shared" si="62"/>
        <v/>
      </c>
      <c r="DF162" s="195"/>
      <c r="DG162" s="678" t="str">
        <f t="shared" si="63"/>
        <v/>
      </c>
      <c r="DH162" s="144"/>
      <c r="DI162" s="144"/>
      <c r="DJ162" s="144"/>
      <c r="DK162" s="144"/>
      <c r="DL162" s="144"/>
      <c r="DM162" s="144"/>
      <c r="DN162" s="144"/>
      <c r="DO162" s="144"/>
      <c r="DP162" s="144"/>
      <c r="DQ162" s="144"/>
      <c r="DR162" s="144"/>
      <c r="DS162" s="144"/>
      <c r="DT162" s="144"/>
      <c r="DU162" s="144"/>
      <c r="DV162" s="144"/>
      <c r="DW162" s="144"/>
      <c r="DX162" s="144"/>
      <c r="DY162" s="144"/>
      <c r="DZ162" s="144"/>
      <c r="EA162" s="144"/>
      <c r="EB162" s="144"/>
      <c r="EC162" s="144"/>
      <c r="ED162" s="144"/>
      <c r="EE162" s="677" t="str">
        <f t="shared" si="64"/>
        <v/>
      </c>
      <c r="EF162" s="195"/>
      <c r="EG162" s="678" t="str">
        <f t="shared" si="65"/>
        <v/>
      </c>
      <c r="EH162" s="144"/>
      <c r="EI162" s="144"/>
      <c r="EJ162" s="144"/>
      <c r="EK162" s="144"/>
      <c r="EL162" s="144"/>
      <c r="EM162" s="144"/>
      <c r="EN162" s="144"/>
      <c r="EO162" s="144"/>
      <c r="EP162" s="144"/>
      <c r="EQ162" s="144"/>
      <c r="ER162" s="144"/>
      <c r="ES162" s="144"/>
      <c r="ET162" s="144"/>
      <c r="EU162" s="144"/>
      <c r="EV162" s="144"/>
      <c r="EW162" s="144"/>
      <c r="EX162" s="144"/>
      <c r="EY162" s="144"/>
      <c r="EZ162" s="144"/>
      <c r="FA162" s="144"/>
      <c r="FB162" s="144"/>
      <c r="FC162" s="144"/>
      <c r="FD162" s="144"/>
      <c r="FE162" s="677" t="str">
        <f t="shared" si="66"/>
        <v/>
      </c>
      <c r="FF162" s="195"/>
      <c r="FG162" s="678" t="str">
        <f t="shared" si="67"/>
        <v/>
      </c>
      <c r="FH162" s="144"/>
      <c r="FI162" s="144"/>
      <c r="FJ162" s="144"/>
      <c r="FK162" s="144"/>
      <c r="FL162" s="144"/>
      <c r="FM162" s="144"/>
      <c r="FN162" s="144"/>
      <c r="FO162" s="144"/>
      <c r="FP162" s="144"/>
      <c r="FQ162" s="144"/>
      <c r="FR162" s="144"/>
      <c r="FS162" s="144"/>
      <c r="FT162" s="144"/>
      <c r="FU162" s="144"/>
      <c r="FV162" s="144"/>
      <c r="FW162" s="144"/>
      <c r="FX162" s="144"/>
      <c r="FY162" s="144"/>
      <c r="FZ162" s="144"/>
      <c r="GA162" s="144"/>
      <c r="GB162" s="144"/>
      <c r="GC162" s="144"/>
      <c r="GD162" s="144"/>
      <c r="GE162" s="677" t="str">
        <f t="shared" si="68"/>
        <v/>
      </c>
      <c r="GF162" s="195"/>
      <c r="GG162" s="678" t="str">
        <f t="shared" si="69"/>
        <v/>
      </c>
      <c r="GH162" s="144"/>
      <c r="GI162" s="144"/>
      <c r="GJ162" s="144"/>
      <c r="GK162" s="144"/>
      <c r="GL162" s="144"/>
      <c r="GM162" s="144"/>
      <c r="GN162" s="144"/>
      <c r="GO162" s="144"/>
      <c r="GP162" s="144"/>
      <c r="GQ162" s="144"/>
      <c r="GR162" s="144"/>
      <c r="GS162" s="144"/>
      <c r="GT162" s="144"/>
      <c r="GU162" s="144"/>
      <c r="GV162" s="144"/>
      <c r="GW162" s="144"/>
      <c r="GX162" s="144"/>
      <c r="GY162" s="144"/>
      <c r="GZ162" s="144"/>
      <c r="HA162" s="144"/>
      <c r="HB162" s="144"/>
      <c r="HC162" s="144"/>
      <c r="HD162" s="144"/>
      <c r="HE162" s="677" t="str">
        <f t="shared" si="70"/>
        <v/>
      </c>
      <c r="HF162" s="195"/>
      <c r="HG162" s="678" t="str">
        <f t="shared" si="71"/>
        <v/>
      </c>
      <c r="HH162" s="144"/>
      <c r="HI162" s="144"/>
      <c r="HJ162" s="144"/>
      <c r="HK162" s="144"/>
      <c r="HL162" s="144"/>
      <c r="HM162" s="144"/>
      <c r="HN162" s="144"/>
      <c r="HO162" s="144"/>
      <c r="HP162" s="144"/>
      <c r="HQ162" s="144"/>
      <c r="HR162" s="144"/>
      <c r="HS162" s="144"/>
      <c r="HT162" s="144"/>
      <c r="HU162" s="144"/>
      <c r="HV162" s="144"/>
      <c r="HW162" s="144"/>
      <c r="HX162" s="144"/>
      <c r="HY162" s="144"/>
      <c r="HZ162" s="144"/>
      <c r="IA162" s="144"/>
      <c r="IB162" s="144"/>
      <c r="IC162" s="144"/>
      <c r="ID162" s="144"/>
      <c r="IE162" s="677" t="str">
        <f t="shared" si="72"/>
        <v/>
      </c>
      <c r="IF162" s="195"/>
      <c r="IG162" s="678" t="str">
        <f t="shared" si="73"/>
        <v/>
      </c>
      <c r="IH162" s="144"/>
      <c r="II162" s="144"/>
      <c r="IJ162" s="144"/>
      <c r="IK162" s="144"/>
      <c r="IL162" s="144"/>
      <c r="IM162" s="144"/>
      <c r="IN162" s="144"/>
      <c r="IO162" s="144"/>
      <c r="IP162" s="144"/>
      <c r="IQ162" s="144"/>
      <c r="IR162" s="144"/>
      <c r="IS162" s="144"/>
      <c r="IT162" s="144"/>
      <c r="IU162" s="144"/>
      <c r="IV162" s="144"/>
      <c r="IW162" s="144"/>
      <c r="IX162" s="144"/>
      <c r="IY162" s="144"/>
      <c r="IZ162" s="144"/>
      <c r="JA162" s="144"/>
      <c r="JB162" s="144"/>
      <c r="JC162" s="144"/>
      <c r="JD162" s="144"/>
      <c r="JE162" s="1001" t="str">
        <f t="shared" si="74"/>
        <v/>
      </c>
      <c r="JF162" s="195"/>
      <c r="JG162" s="678" t="str">
        <f t="shared" si="75"/>
        <v/>
      </c>
      <c r="JH162" s="144"/>
      <c r="JI162" s="144"/>
      <c r="JJ162" s="144"/>
      <c r="JK162" s="144"/>
      <c r="JL162" s="144"/>
      <c r="JM162" s="144"/>
      <c r="JN162" s="144"/>
      <c r="JO162" s="144"/>
      <c r="JP162" s="144"/>
      <c r="JQ162" s="144"/>
      <c r="JR162" s="144"/>
      <c r="JS162" s="144"/>
      <c r="JT162" s="144"/>
      <c r="JU162" s="144"/>
      <c r="JV162" s="144"/>
      <c r="JW162" s="144"/>
      <c r="JX162" s="144"/>
      <c r="JY162" s="144"/>
      <c r="JZ162" s="144"/>
      <c r="KA162" s="144"/>
      <c r="KB162" s="144"/>
      <c r="KC162" s="144"/>
      <c r="KD162" s="144"/>
      <c r="KE162" s="1001" t="str">
        <f t="shared" si="76"/>
        <v/>
      </c>
    </row>
    <row r="163" spans="2:291" ht="15" customHeight="1">
      <c r="B163" s="310">
        <v>143</v>
      </c>
      <c r="C163" s="303"/>
      <c r="D163" s="675"/>
      <c r="E163" s="144"/>
      <c r="F163" s="144"/>
      <c r="G163" s="678" t="str">
        <f t="shared" si="55"/>
        <v/>
      </c>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677" t="str">
        <f t="shared" si="56"/>
        <v/>
      </c>
      <c r="AF163" s="195"/>
      <c r="AG163" s="678" t="str">
        <f t="shared" si="57"/>
        <v/>
      </c>
      <c r="AH163" s="144"/>
      <c r="AI163" s="144"/>
      <c r="AJ163" s="144"/>
      <c r="AK163" s="144"/>
      <c r="AL163" s="144"/>
      <c r="AM163" s="144"/>
      <c r="AN163" s="144"/>
      <c r="AO163" s="144"/>
      <c r="AP163" s="144"/>
      <c r="AQ163" s="144"/>
      <c r="AR163" s="144"/>
      <c r="AS163" s="144"/>
      <c r="AT163" s="144"/>
      <c r="AU163" s="144"/>
      <c r="AV163" s="144"/>
      <c r="AW163" s="144"/>
      <c r="AX163" s="144"/>
      <c r="AY163" s="144"/>
      <c r="AZ163" s="144"/>
      <c r="BA163" s="144"/>
      <c r="BB163" s="144"/>
      <c r="BC163" s="144"/>
      <c r="BD163" s="144"/>
      <c r="BE163" s="677" t="str">
        <f t="shared" si="58"/>
        <v/>
      </c>
      <c r="BF163" s="195"/>
      <c r="BG163" s="678" t="str">
        <f t="shared" si="59"/>
        <v/>
      </c>
      <c r="BH163" s="144"/>
      <c r="BI163" s="144"/>
      <c r="BJ163" s="144"/>
      <c r="BK163" s="144"/>
      <c r="BL163" s="144"/>
      <c r="BM163" s="144"/>
      <c r="BN163" s="144"/>
      <c r="BO163" s="144"/>
      <c r="BP163" s="144"/>
      <c r="BQ163" s="144"/>
      <c r="BR163" s="144"/>
      <c r="BS163" s="144"/>
      <c r="BT163" s="144"/>
      <c r="BU163" s="144"/>
      <c r="BV163" s="144"/>
      <c r="BW163" s="144"/>
      <c r="BX163" s="144"/>
      <c r="BY163" s="144"/>
      <c r="BZ163" s="144"/>
      <c r="CA163" s="144"/>
      <c r="CB163" s="144"/>
      <c r="CC163" s="144"/>
      <c r="CD163" s="144"/>
      <c r="CE163" s="677" t="str">
        <f t="shared" si="60"/>
        <v/>
      </c>
      <c r="CF163" s="195"/>
      <c r="CG163" s="678" t="str">
        <f t="shared" si="61"/>
        <v/>
      </c>
      <c r="CH163" s="144"/>
      <c r="CI163" s="144"/>
      <c r="CJ163" s="144"/>
      <c r="CK163" s="144"/>
      <c r="CL163" s="144"/>
      <c r="CM163" s="144"/>
      <c r="CN163" s="144"/>
      <c r="CO163" s="144"/>
      <c r="CP163" s="144"/>
      <c r="CQ163" s="144"/>
      <c r="CR163" s="144"/>
      <c r="CS163" s="144"/>
      <c r="CT163" s="144"/>
      <c r="CU163" s="144"/>
      <c r="CV163" s="144"/>
      <c r="CW163" s="144"/>
      <c r="CX163" s="144"/>
      <c r="CY163" s="144"/>
      <c r="CZ163" s="144"/>
      <c r="DA163" s="144"/>
      <c r="DB163" s="144"/>
      <c r="DC163" s="144"/>
      <c r="DD163" s="144"/>
      <c r="DE163" s="677" t="str">
        <f t="shared" si="62"/>
        <v/>
      </c>
      <c r="DF163" s="195"/>
      <c r="DG163" s="678" t="str">
        <f t="shared" si="63"/>
        <v/>
      </c>
      <c r="DH163" s="144"/>
      <c r="DI163" s="144"/>
      <c r="DJ163" s="144"/>
      <c r="DK163" s="144"/>
      <c r="DL163" s="144"/>
      <c r="DM163" s="144"/>
      <c r="DN163" s="144"/>
      <c r="DO163" s="144"/>
      <c r="DP163" s="144"/>
      <c r="DQ163" s="144"/>
      <c r="DR163" s="144"/>
      <c r="DS163" s="144"/>
      <c r="DT163" s="144"/>
      <c r="DU163" s="144"/>
      <c r="DV163" s="144"/>
      <c r="DW163" s="144"/>
      <c r="DX163" s="144"/>
      <c r="DY163" s="144"/>
      <c r="DZ163" s="144"/>
      <c r="EA163" s="144"/>
      <c r="EB163" s="144"/>
      <c r="EC163" s="144"/>
      <c r="ED163" s="144"/>
      <c r="EE163" s="677" t="str">
        <f t="shared" si="64"/>
        <v/>
      </c>
      <c r="EF163" s="195"/>
      <c r="EG163" s="678" t="str">
        <f t="shared" si="65"/>
        <v/>
      </c>
      <c r="EH163" s="144"/>
      <c r="EI163" s="144"/>
      <c r="EJ163" s="144"/>
      <c r="EK163" s="144"/>
      <c r="EL163" s="144"/>
      <c r="EM163" s="144"/>
      <c r="EN163" s="144"/>
      <c r="EO163" s="144"/>
      <c r="EP163" s="144"/>
      <c r="EQ163" s="144"/>
      <c r="ER163" s="144"/>
      <c r="ES163" s="144"/>
      <c r="ET163" s="144"/>
      <c r="EU163" s="144"/>
      <c r="EV163" s="144"/>
      <c r="EW163" s="144"/>
      <c r="EX163" s="144"/>
      <c r="EY163" s="144"/>
      <c r="EZ163" s="144"/>
      <c r="FA163" s="144"/>
      <c r="FB163" s="144"/>
      <c r="FC163" s="144"/>
      <c r="FD163" s="144"/>
      <c r="FE163" s="677" t="str">
        <f t="shared" si="66"/>
        <v/>
      </c>
      <c r="FF163" s="195"/>
      <c r="FG163" s="678" t="str">
        <f t="shared" si="67"/>
        <v/>
      </c>
      <c r="FH163" s="144"/>
      <c r="FI163" s="144"/>
      <c r="FJ163" s="144"/>
      <c r="FK163" s="144"/>
      <c r="FL163" s="144"/>
      <c r="FM163" s="144"/>
      <c r="FN163" s="144"/>
      <c r="FO163" s="144"/>
      <c r="FP163" s="144"/>
      <c r="FQ163" s="144"/>
      <c r="FR163" s="144"/>
      <c r="FS163" s="144"/>
      <c r="FT163" s="144"/>
      <c r="FU163" s="144"/>
      <c r="FV163" s="144"/>
      <c r="FW163" s="144"/>
      <c r="FX163" s="144"/>
      <c r="FY163" s="144"/>
      <c r="FZ163" s="144"/>
      <c r="GA163" s="144"/>
      <c r="GB163" s="144"/>
      <c r="GC163" s="144"/>
      <c r="GD163" s="144"/>
      <c r="GE163" s="677" t="str">
        <f t="shared" si="68"/>
        <v/>
      </c>
      <c r="GF163" s="195"/>
      <c r="GG163" s="678" t="str">
        <f t="shared" si="69"/>
        <v/>
      </c>
      <c r="GH163" s="144"/>
      <c r="GI163" s="144"/>
      <c r="GJ163" s="144"/>
      <c r="GK163" s="144"/>
      <c r="GL163" s="144"/>
      <c r="GM163" s="144"/>
      <c r="GN163" s="144"/>
      <c r="GO163" s="144"/>
      <c r="GP163" s="144"/>
      <c r="GQ163" s="144"/>
      <c r="GR163" s="144"/>
      <c r="GS163" s="144"/>
      <c r="GT163" s="144"/>
      <c r="GU163" s="144"/>
      <c r="GV163" s="144"/>
      <c r="GW163" s="144"/>
      <c r="GX163" s="144"/>
      <c r="GY163" s="144"/>
      <c r="GZ163" s="144"/>
      <c r="HA163" s="144"/>
      <c r="HB163" s="144"/>
      <c r="HC163" s="144"/>
      <c r="HD163" s="144"/>
      <c r="HE163" s="677" t="str">
        <f t="shared" si="70"/>
        <v/>
      </c>
      <c r="HF163" s="195"/>
      <c r="HG163" s="678" t="str">
        <f t="shared" si="71"/>
        <v/>
      </c>
      <c r="HH163" s="144"/>
      <c r="HI163" s="144"/>
      <c r="HJ163" s="144"/>
      <c r="HK163" s="144"/>
      <c r="HL163" s="144"/>
      <c r="HM163" s="144"/>
      <c r="HN163" s="144"/>
      <c r="HO163" s="144"/>
      <c r="HP163" s="144"/>
      <c r="HQ163" s="144"/>
      <c r="HR163" s="144"/>
      <c r="HS163" s="144"/>
      <c r="HT163" s="144"/>
      <c r="HU163" s="144"/>
      <c r="HV163" s="144"/>
      <c r="HW163" s="144"/>
      <c r="HX163" s="144"/>
      <c r="HY163" s="144"/>
      <c r="HZ163" s="144"/>
      <c r="IA163" s="144"/>
      <c r="IB163" s="144"/>
      <c r="IC163" s="144"/>
      <c r="ID163" s="144"/>
      <c r="IE163" s="677" t="str">
        <f t="shared" si="72"/>
        <v/>
      </c>
      <c r="IF163" s="195"/>
      <c r="IG163" s="678" t="str">
        <f t="shared" si="73"/>
        <v/>
      </c>
      <c r="IH163" s="144"/>
      <c r="II163" s="144"/>
      <c r="IJ163" s="144"/>
      <c r="IK163" s="144"/>
      <c r="IL163" s="144"/>
      <c r="IM163" s="144"/>
      <c r="IN163" s="144"/>
      <c r="IO163" s="144"/>
      <c r="IP163" s="144"/>
      <c r="IQ163" s="144"/>
      <c r="IR163" s="144"/>
      <c r="IS163" s="144"/>
      <c r="IT163" s="144"/>
      <c r="IU163" s="144"/>
      <c r="IV163" s="144"/>
      <c r="IW163" s="144"/>
      <c r="IX163" s="144"/>
      <c r="IY163" s="144"/>
      <c r="IZ163" s="144"/>
      <c r="JA163" s="144"/>
      <c r="JB163" s="144"/>
      <c r="JC163" s="144"/>
      <c r="JD163" s="144"/>
      <c r="JE163" s="1001" t="str">
        <f t="shared" si="74"/>
        <v/>
      </c>
      <c r="JF163" s="195"/>
      <c r="JG163" s="678" t="str">
        <f t="shared" si="75"/>
        <v/>
      </c>
      <c r="JH163" s="144"/>
      <c r="JI163" s="144"/>
      <c r="JJ163" s="144"/>
      <c r="JK163" s="144"/>
      <c r="JL163" s="144"/>
      <c r="JM163" s="144"/>
      <c r="JN163" s="144"/>
      <c r="JO163" s="144"/>
      <c r="JP163" s="144"/>
      <c r="JQ163" s="144"/>
      <c r="JR163" s="144"/>
      <c r="JS163" s="144"/>
      <c r="JT163" s="144"/>
      <c r="JU163" s="144"/>
      <c r="JV163" s="144"/>
      <c r="JW163" s="144"/>
      <c r="JX163" s="144"/>
      <c r="JY163" s="144"/>
      <c r="JZ163" s="144"/>
      <c r="KA163" s="144"/>
      <c r="KB163" s="144"/>
      <c r="KC163" s="144"/>
      <c r="KD163" s="144"/>
      <c r="KE163" s="1001" t="str">
        <f t="shared" si="76"/>
        <v/>
      </c>
    </row>
    <row r="164" spans="2:291" ht="15" customHeight="1">
      <c r="B164" s="310">
        <v>144</v>
      </c>
      <c r="C164" s="303"/>
      <c r="D164" s="675"/>
      <c r="E164" s="144"/>
      <c r="F164" s="144"/>
      <c r="G164" s="678" t="str">
        <f t="shared" si="55"/>
        <v/>
      </c>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677" t="str">
        <f t="shared" si="56"/>
        <v/>
      </c>
      <c r="AF164" s="195"/>
      <c r="AG164" s="678" t="str">
        <f t="shared" si="57"/>
        <v/>
      </c>
      <c r="AH164" s="144"/>
      <c r="AI164" s="144"/>
      <c r="AJ164" s="144"/>
      <c r="AK164" s="144"/>
      <c r="AL164" s="144"/>
      <c r="AM164" s="144"/>
      <c r="AN164" s="144"/>
      <c r="AO164" s="144"/>
      <c r="AP164" s="144"/>
      <c r="AQ164" s="144"/>
      <c r="AR164" s="144"/>
      <c r="AS164" s="144"/>
      <c r="AT164" s="144"/>
      <c r="AU164" s="144"/>
      <c r="AV164" s="144"/>
      <c r="AW164" s="144"/>
      <c r="AX164" s="144"/>
      <c r="AY164" s="144"/>
      <c r="AZ164" s="144"/>
      <c r="BA164" s="144"/>
      <c r="BB164" s="144"/>
      <c r="BC164" s="144"/>
      <c r="BD164" s="144"/>
      <c r="BE164" s="677" t="str">
        <f t="shared" si="58"/>
        <v/>
      </c>
      <c r="BF164" s="195"/>
      <c r="BG164" s="678" t="str">
        <f t="shared" si="59"/>
        <v/>
      </c>
      <c r="BH164" s="144"/>
      <c r="BI164" s="144"/>
      <c r="BJ164" s="144"/>
      <c r="BK164" s="144"/>
      <c r="BL164" s="144"/>
      <c r="BM164" s="144"/>
      <c r="BN164" s="144"/>
      <c r="BO164" s="144"/>
      <c r="BP164" s="144"/>
      <c r="BQ164" s="144"/>
      <c r="BR164" s="144"/>
      <c r="BS164" s="144"/>
      <c r="BT164" s="144"/>
      <c r="BU164" s="144"/>
      <c r="BV164" s="144"/>
      <c r="BW164" s="144"/>
      <c r="BX164" s="144"/>
      <c r="BY164" s="144"/>
      <c r="BZ164" s="144"/>
      <c r="CA164" s="144"/>
      <c r="CB164" s="144"/>
      <c r="CC164" s="144"/>
      <c r="CD164" s="144"/>
      <c r="CE164" s="677" t="str">
        <f t="shared" si="60"/>
        <v/>
      </c>
      <c r="CF164" s="195"/>
      <c r="CG164" s="678" t="str">
        <f t="shared" si="61"/>
        <v/>
      </c>
      <c r="CH164" s="144"/>
      <c r="CI164" s="144"/>
      <c r="CJ164" s="144"/>
      <c r="CK164" s="144"/>
      <c r="CL164" s="144"/>
      <c r="CM164" s="144"/>
      <c r="CN164" s="144"/>
      <c r="CO164" s="144"/>
      <c r="CP164" s="144"/>
      <c r="CQ164" s="144"/>
      <c r="CR164" s="144"/>
      <c r="CS164" s="144"/>
      <c r="CT164" s="144"/>
      <c r="CU164" s="144"/>
      <c r="CV164" s="144"/>
      <c r="CW164" s="144"/>
      <c r="CX164" s="144"/>
      <c r="CY164" s="144"/>
      <c r="CZ164" s="144"/>
      <c r="DA164" s="144"/>
      <c r="DB164" s="144"/>
      <c r="DC164" s="144"/>
      <c r="DD164" s="144"/>
      <c r="DE164" s="677" t="str">
        <f t="shared" si="62"/>
        <v/>
      </c>
      <c r="DF164" s="195"/>
      <c r="DG164" s="678" t="str">
        <f t="shared" si="63"/>
        <v/>
      </c>
      <c r="DH164" s="144"/>
      <c r="DI164" s="144"/>
      <c r="DJ164" s="144"/>
      <c r="DK164" s="144"/>
      <c r="DL164" s="144"/>
      <c r="DM164" s="144"/>
      <c r="DN164" s="144"/>
      <c r="DO164" s="144"/>
      <c r="DP164" s="144"/>
      <c r="DQ164" s="144"/>
      <c r="DR164" s="144"/>
      <c r="DS164" s="144"/>
      <c r="DT164" s="144"/>
      <c r="DU164" s="144"/>
      <c r="DV164" s="144"/>
      <c r="DW164" s="144"/>
      <c r="DX164" s="144"/>
      <c r="DY164" s="144"/>
      <c r="DZ164" s="144"/>
      <c r="EA164" s="144"/>
      <c r="EB164" s="144"/>
      <c r="EC164" s="144"/>
      <c r="ED164" s="144"/>
      <c r="EE164" s="677" t="str">
        <f t="shared" si="64"/>
        <v/>
      </c>
      <c r="EF164" s="195"/>
      <c r="EG164" s="678" t="str">
        <f t="shared" si="65"/>
        <v/>
      </c>
      <c r="EH164" s="144"/>
      <c r="EI164" s="144"/>
      <c r="EJ164" s="144"/>
      <c r="EK164" s="144"/>
      <c r="EL164" s="144"/>
      <c r="EM164" s="144"/>
      <c r="EN164" s="144"/>
      <c r="EO164" s="144"/>
      <c r="EP164" s="144"/>
      <c r="EQ164" s="144"/>
      <c r="ER164" s="144"/>
      <c r="ES164" s="144"/>
      <c r="ET164" s="144"/>
      <c r="EU164" s="144"/>
      <c r="EV164" s="144"/>
      <c r="EW164" s="144"/>
      <c r="EX164" s="144"/>
      <c r="EY164" s="144"/>
      <c r="EZ164" s="144"/>
      <c r="FA164" s="144"/>
      <c r="FB164" s="144"/>
      <c r="FC164" s="144"/>
      <c r="FD164" s="144"/>
      <c r="FE164" s="677" t="str">
        <f t="shared" si="66"/>
        <v/>
      </c>
      <c r="FF164" s="195"/>
      <c r="FG164" s="678" t="str">
        <f t="shared" si="67"/>
        <v/>
      </c>
      <c r="FH164" s="144"/>
      <c r="FI164" s="144"/>
      <c r="FJ164" s="144"/>
      <c r="FK164" s="144"/>
      <c r="FL164" s="144"/>
      <c r="FM164" s="144"/>
      <c r="FN164" s="144"/>
      <c r="FO164" s="144"/>
      <c r="FP164" s="144"/>
      <c r="FQ164" s="144"/>
      <c r="FR164" s="144"/>
      <c r="FS164" s="144"/>
      <c r="FT164" s="144"/>
      <c r="FU164" s="144"/>
      <c r="FV164" s="144"/>
      <c r="FW164" s="144"/>
      <c r="FX164" s="144"/>
      <c r="FY164" s="144"/>
      <c r="FZ164" s="144"/>
      <c r="GA164" s="144"/>
      <c r="GB164" s="144"/>
      <c r="GC164" s="144"/>
      <c r="GD164" s="144"/>
      <c r="GE164" s="677" t="str">
        <f t="shared" si="68"/>
        <v/>
      </c>
      <c r="GF164" s="195"/>
      <c r="GG164" s="678" t="str">
        <f t="shared" si="69"/>
        <v/>
      </c>
      <c r="GH164" s="144"/>
      <c r="GI164" s="144"/>
      <c r="GJ164" s="144"/>
      <c r="GK164" s="144"/>
      <c r="GL164" s="144"/>
      <c r="GM164" s="144"/>
      <c r="GN164" s="144"/>
      <c r="GO164" s="144"/>
      <c r="GP164" s="144"/>
      <c r="GQ164" s="144"/>
      <c r="GR164" s="144"/>
      <c r="GS164" s="144"/>
      <c r="GT164" s="144"/>
      <c r="GU164" s="144"/>
      <c r="GV164" s="144"/>
      <c r="GW164" s="144"/>
      <c r="GX164" s="144"/>
      <c r="GY164" s="144"/>
      <c r="GZ164" s="144"/>
      <c r="HA164" s="144"/>
      <c r="HB164" s="144"/>
      <c r="HC164" s="144"/>
      <c r="HD164" s="144"/>
      <c r="HE164" s="677" t="str">
        <f t="shared" si="70"/>
        <v/>
      </c>
      <c r="HF164" s="195"/>
      <c r="HG164" s="678" t="str">
        <f t="shared" si="71"/>
        <v/>
      </c>
      <c r="HH164" s="144"/>
      <c r="HI164" s="144"/>
      <c r="HJ164" s="144"/>
      <c r="HK164" s="144"/>
      <c r="HL164" s="144"/>
      <c r="HM164" s="144"/>
      <c r="HN164" s="144"/>
      <c r="HO164" s="144"/>
      <c r="HP164" s="144"/>
      <c r="HQ164" s="144"/>
      <c r="HR164" s="144"/>
      <c r="HS164" s="144"/>
      <c r="HT164" s="144"/>
      <c r="HU164" s="144"/>
      <c r="HV164" s="144"/>
      <c r="HW164" s="144"/>
      <c r="HX164" s="144"/>
      <c r="HY164" s="144"/>
      <c r="HZ164" s="144"/>
      <c r="IA164" s="144"/>
      <c r="IB164" s="144"/>
      <c r="IC164" s="144"/>
      <c r="ID164" s="144"/>
      <c r="IE164" s="677" t="str">
        <f t="shared" si="72"/>
        <v/>
      </c>
      <c r="IF164" s="195"/>
      <c r="IG164" s="678" t="str">
        <f t="shared" si="73"/>
        <v/>
      </c>
      <c r="IH164" s="144"/>
      <c r="II164" s="144"/>
      <c r="IJ164" s="144"/>
      <c r="IK164" s="144"/>
      <c r="IL164" s="144"/>
      <c r="IM164" s="144"/>
      <c r="IN164" s="144"/>
      <c r="IO164" s="144"/>
      <c r="IP164" s="144"/>
      <c r="IQ164" s="144"/>
      <c r="IR164" s="144"/>
      <c r="IS164" s="144"/>
      <c r="IT164" s="144"/>
      <c r="IU164" s="144"/>
      <c r="IV164" s="144"/>
      <c r="IW164" s="144"/>
      <c r="IX164" s="144"/>
      <c r="IY164" s="144"/>
      <c r="IZ164" s="144"/>
      <c r="JA164" s="144"/>
      <c r="JB164" s="144"/>
      <c r="JC164" s="144"/>
      <c r="JD164" s="144"/>
      <c r="JE164" s="1001" t="str">
        <f t="shared" si="74"/>
        <v/>
      </c>
      <c r="JF164" s="195"/>
      <c r="JG164" s="678" t="str">
        <f t="shared" si="75"/>
        <v/>
      </c>
      <c r="JH164" s="144"/>
      <c r="JI164" s="144"/>
      <c r="JJ164" s="144"/>
      <c r="JK164" s="144"/>
      <c r="JL164" s="144"/>
      <c r="JM164" s="144"/>
      <c r="JN164" s="144"/>
      <c r="JO164" s="144"/>
      <c r="JP164" s="144"/>
      <c r="JQ164" s="144"/>
      <c r="JR164" s="144"/>
      <c r="JS164" s="144"/>
      <c r="JT164" s="144"/>
      <c r="JU164" s="144"/>
      <c r="JV164" s="144"/>
      <c r="JW164" s="144"/>
      <c r="JX164" s="144"/>
      <c r="JY164" s="144"/>
      <c r="JZ164" s="144"/>
      <c r="KA164" s="144"/>
      <c r="KB164" s="144"/>
      <c r="KC164" s="144"/>
      <c r="KD164" s="144"/>
      <c r="KE164" s="1001" t="str">
        <f t="shared" si="76"/>
        <v/>
      </c>
    </row>
    <row r="165" spans="2:291" ht="15" customHeight="1">
      <c r="B165" s="310">
        <v>145</v>
      </c>
      <c r="C165" s="303"/>
      <c r="D165" s="675"/>
      <c r="E165" s="144"/>
      <c r="F165" s="144"/>
      <c r="G165" s="678" t="str">
        <f t="shared" si="55"/>
        <v/>
      </c>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677" t="str">
        <f t="shared" si="56"/>
        <v/>
      </c>
      <c r="AF165" s="195"/>
      <c r="AG165" s="678" t="str">
        <f t="shared" si="57"/>
        <v/>
      </c>
      <c r="AH165" s="144"/>
      <c r="AI165" s="144"/>
      <c r="AJ165" s="144"/>
      <c r="AK165" s="144"/>
      <c r="AL165" s="144"/>
      <c r="AM165" s="144"/>
      <c r="AN165" s="144"/>
      <c r="AO165" s="144"/>
      <c r="AP165" s="144"/>
      <c r="AQ165" s="144"/>
      <c r="AR165" s="144"/>
      <c r="AS165" s="144"/>
      <c r="AT165" s="144"/>
      <c r="AU165" s="144"/>
      <c r="AV165" s="144"/>
      <c r="AW165" s="144"/>
      <c r="AX165" s="144"/>
      <c r="AY165" s="144"/>
      <c r="AZ165" s="144"/>
      <c r="BA165" s="144"/>
      <c r="BB165" s="144"/>
      <c r="BC165" s="144"/>
      <c r="BD165" s="144"/>
      <c r="BE165" s="677" t="str">
        <f t="shared" si="58"/>
        <v/>
      </c>
      <c r="BF165" s="195"/>
      <c r="BG165" s="678" t="str">
        <f t="shared" si="59"/>
        <v/>
      </c>
      <c r="BH165" s="144"/>
      <c r="BI165" s="144"/>
      <c r="BJ165" s="144"/>
      <c r="BK165" s="144"/>
      <c r="BL165" s="144"/>
      <c r="BM165" s="144"/>
      <c r="BN165" s="144"/>
      <c r="BO165" s="144"/>
      <c r="BP165" s="144"/>
      <c r="BQ165" s="144"/>
      <c r="BR165" s="144"/>
      <c r="BS165" s="144"/>
      <c r="BT165" s="144"/>
      <c r="BU165" s="144"/>
      <c r="BV165" s="144"/>
      <c r="BW165" s="144"/>
      <c r="BX165" s="144"/>
      <c r="BY165" s="144"/>
      <c r="BZ165" s="144"/>
      <c r="CA165" s="144"/>
      <c r="CB165" s="144"/>
      <c r="CC165" s="144"/>
      <c r="CD165" s="144"/>
      <c r="CE165" s="677" t="str">
        <f t="shared" si="60"/>
        <v/>
      </c>
      <c r="CF165" s="195"/>
      <c r="CG165" s="678" t="str">
        <f t="shared" si="61"/>
        <v/>
      </c>
      <c r="CH165" s="144"/>
      <c r="CI165" s="144"/>
      <c r="CJ165" s="144"/>
      <c r="CK165" s="144"/>
      <c r="CL165" s="144"/>
      <c r="CM165" s="144"/>
      <c r="CN165" s="144"/>
      <c r="CO165" s="144"/>
      <c r="CP165" s="144"/>
      <c r="CQ165" s="144"/>
      <c r="CR165" s="144"/>
      <c r="CS165" s="144"/>
      <c r="CT165" s="144"/>
      <c r="CU165" s="144"/>
      <c r="CV165" s="144"/>
      <c r="CW165" s="144"/>
      <c r="CX165" s="144"/>
      <c r="CY165" s="144"/>
      <c r="CZ165" s="144"/>
      <c r="DA165" s="144"/>
      <c r="DB165" s="144"/>
      <c r="DC165" s="144"/>
      <c r="DD165" s="144"/>
      <c r="DE165" s="677" t="str">
        <f t="shared" si="62"/>
        <v/>
      </c>
      <c r="DF165" s="195"/>
      <c r="DG165" s="678" t="str">
        <f t="shared" si="63"/>
        <v/>
      </c>
      <c r="DH165" s="144"/>
      <c r="DI165" s="144"/>
      <c r="DJ165" s="144"/>
      <c r="DK165" s="144"/>
      <c r="DL165" s="144"/>
      <c r="DM165" s="144"/>
      <c r="DN165" s="144"/>
      <c r="DO165" s="144"/>
      <c r="DP165" s="144"/>
      <c r="DQ165" s="144"/>
      <c r="DR165" s="144"/>
      <c r="DS165" s="144"/>
      <c r="DT165" s="144"/>
      <c r="DU165" s="144"/>
      <c r="DV165" s="144"/>
      <c r="DW165" s="144"/>
      <c r="DX165" s="144"/>
      <c r="DY165" s="144"/>
      <c r="DZ165" s="144"/>
      <c r="EA165" s="144"/>
      <c r="EB165" s="144"/>
      <c r="EC165" s="144"/>
      <c r="ED165" s="144"/>
      <c r="EE165" s="677" t="str">
        <f t="shared" si="64"/>
        <v/>
      </c>
      <c r="EF165" s="195"/>
      <c r="EG165" s="678" t="str">
        <f t="shared" si="65"/>
        <v/>
      </c>
      <c r="EH165" s="144"/>
      <c r="EI165" s="144"/>
      <c r="EJ165" s="144"/>
      <c r="EK165" s="144"/>
      <c r="EL165" s="144"/>
      <c r="EM165" s="144"/>
      <c r="EN165" s="144"/>
      <c r="EO165" s="144"/>
      <c r="EP165" s="144"/>
      <c r="EQ165" s="144"/>
      <c r="ER165" s="144"/>
      <c r="ES165" s="144"/>
      <c r="ET165" s="144"/>
      <c r="EU165" s="144"/>
      <c r="EV165" s="144"/>
      <c r="EW165" s="144"/>
      <c r="EX165" s="144"/>
      <c r="EY165" s="144"/>
      <c r="EZ165" s="144"/>
      <c r="FA165" s="144"/>
      <c r="FB165" s="144"/>
      <c r="FC165" s="144"/>
      <c r="FD165" s="144"/>
      <c r="FE165" s="677" t="str">
        <f t="shared" si="66"/>
        <v/>
      </c>
      <c r="FF165" s="195"/>
      <c r="FG165" s="678" t="str">
        <f t="shared" si="67"/>
        <v/>
      </c>
      <c r="FH165" s="144"/>
      <c r="FI165" s="144"/>
      <c r="FJ165" s="144"/>
      <c r="FK165" s="144"/>
      <c r="FL165" s="144"/>
      <c r="FM165" s="144"/>
      <c r="FN165" s="144"/>
      <c r="FO165" s="144"/>
      <c r="FP165" s="144"/>
      <c r="FQ165" s="144"/>
      <c r="FR165" s="144"/>
      <c r="FS165" s="144"/>
      <c r="FT165" s="144"/>
      <c r="FU165" s="144"/>
      <c r="FV165" s="144"/>
      <c r="FW165" s="144"/>
      <c r="FX165" s="144"/>
      <c r="FY165" s="144"/>
      <c r="FZ165" s="144"/>
      <c r="GA165" s="144"/>
      <c r="GB165" s="144"/>
      <c r="GC165" s="144"/>
      <c r="GD165" s="144"/>
      <c r="GE165" s="677" t="str">
        <f t="shared" si="68"/>
        <v/>
      </c>
      <c r="GF165" s="195"/>
      <c r="GG165" s="678" t="str">
        <f t="shared" si="69"/>
        <v/>
      </c>
      <c r="GH165" s="144"/>
      <c r="GI165" s="144"/>
      <c r="GJ165" s="144"/>
      <c r="GK165" s="144"/>
      <c r="GL165" s="144"/>
      <c r="GM165" s="144"/>
      <c r="GN165" s="144"/>
      <c r="GO165" s="144"/>
      <c r="GP165" s="144"/>
      <c r="GQ165" s="144"/>
      <c r="GR165" s="144"/>
      <c r="GS165" s="144"/>
      <c r="GT165" s="144"/>
      <c r="GU165" s="144"/>
      <c r="GV165" s="144"/>
      <c r="GW165" s="144"/>
      <c r="GX165" s="144"/>
      <c r="GY165" s="144"/>
      <c r="GZ165" s="144"/>
      <c r="HA165" s="144"/>
      <c r="HB165" s="144"/>
      <c r="HC165" s="144"/>
      <c r="HD165" s="144"/>
      <c r="HE165" s="677" t="str">
        <f t="shared" si="70"/>
        <v/>
      </c>
      <c r="HF165" s="195"/>
      <c r="HG165" s="678" t="str">
        <f t="shared" si="71"/>
        <v/>
      </c>
      <c r="HH165" s="144"/>
      <c r="HI165" s="144"/>
      <c r="HJ165" s="144"/>
      <c r="HK165" s="144"/>
      <c r="HL165" s="144"/>
      <c r="HM165" s="144"/>
      <c r="HN165" s="144"/>
      <c r="HO165" s="144"/>
      <c r="HP165" s="144"/>
      <c r="HQ165" s="144"/>
      <c r="HR165" s="144"/>
      <c r="HS165" s="144"/>
      <c r="HT165" s="144"/>
      <c r="HU165" s="144"/>
      <c r="HV165" s="144"/>
      <c r="HW165" s="144"/>
      <c r="HX165" s="144"/>
      <c r="HY165" s="144"/>
      <c r="HZ165" s="144"/>
      <c r="IA165" s="144"/>
      <c r="IB165" s="144"/>
      <c r="IC165" s="144"/>
      <c r="ID165" s="144"/>
      <c r="IE165" s="677" t="str">
        <f t="shared" si="72"/>
        <v/>
      </c>
      <c r="IF165" s="195"/>
      <c r="IG165" s="678" t="str">
        <f t="shared" si="73"/>
        <v/>
      </c>
      <c r="IH165" s="144"/>
      <c r="II165" s="144"/>
      <c r="IJ165" s="144"/>
      <c r="IK165" s="144"/>
      <c r="IL165" s="144"/>
      <c r="IM165" s="144"/>
      <c r="IN165" s="144"/>
      <c r="IO165" s="144"/>
      <c r="IP165" s="144"/>
      <c r="IQ165" s="144"/>
      <c r="IR165" s="144"/>
      <c r="IS165" s="144"/>
      <c r="IT165" s="144"/>
      <c r="IU165" s="144"/>
      <c r="IV165" s="144"/>
      <c r="IW165" s="144"/>
      <c r="IX165" s="144"/>
      <c r="IY165" s="144"/>
      <c r="IZ165" s="144"/>
      <c r="JA165" s="144"/>
      <c r="JB165" s="144"/>
      <c r="JC165" s="144"/>
      <c r="JD165" s="144"/>
      <c r="JE165" s="1001" t="str">
        <f t="shared" si="74"/>
        <v/>
      </c>
      <c r="JF165" s="195"/>
      <c r="JG165" s="678" t="str">
        <f t="shared" si="75"/>
        <v/>
      </c>
      <c r="JH165" s="144"/>
      <c r="JI165" s="144"/>
      <c r="JJ165" s="144"/>
      <c r="JK165" s="144"/>
      <c r="JL165" s="144"/>
      <c r="JM165" s="144"/>
      <c r="JN165" s="144"/>
      <c r="JO165" s="144"/>
      <c r="JP165" s="144"/>
      <c r="JQ165" s="144"/>
      <c r="JR165" s="144"/>
      <c r="JS165" s="144"/>
      <c r="JT165" s="144"/>
      <c r="JU165" s="144"/>
      <c r="JV165" s="144"/>
      <c r="JW165" s="144"/>
      <c r="JX165" s="144"/>
      <c r="JY165" s="144"/>
      <c r="JZ165" s="144"/>
      <c r="KA165" s="144"/>
      <c r="KB165" s="144"/>
      <c r="KC165" s="144"/>
      <c r="KD165" s="144"/>
      <c r="KE165" s="1001" t="str">
        <f t="shared" si="76"/>
        <v/>
      </c>
    </row>
    <row r="166" spans="2:291" ht="15" customHeight="1">
      <c r="B166" s="310">
        <v>146</v>
      </c>
      <c r="C166" s="303"/>
      <c r="D166" s="675"/>
      <c r="E166" s="144"/>
      <c r="F166" s="144"/>
      <c r="G166" s="678" t="str">
        <f t="shared" si="55"/>
        <v/>
      </c>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677" t="str">
        <f t="shared" si="56"/>
        <v/>
      </c>
      <c r="AF166" s="195"/>
      <c r="AG166" s="678" t="str">
        <f t="shared" si="57"/>
        <v/>
      </c>
      <c r="AH166" s="144"/>
      <c r="AI166" s="144"/>
      <c r="AJ166" s="144"/>
      <c r="AK166" s="144"/>
      <c r="AL166" s="144"/>
      <c r="AM166" s="144"/>
      <c r="AN166" s="144"/>
      <c r="AO166" s="144"/>
      <c r="AP166" s="144"/>
      <c r="AQ166" s="144"/>
      <c r="AR166" s="144"/>
      <c r="AS166" s="144"/>
      <c r="AT166" s="144"/>
      <c r="AU166" s="144"/>
      <c r="AV166" s="144"/>
      <c r="AW166" s="144"/>
      <c r="AX166" s="144"/>
      <c r="AY166" s="144"/>
      <c r="AZ166" s="144"/>
      <c r="BA166" s="144"/>
      <c r="BB166" s="144"/>
      <c r="BC166" s="144"/>
      <c r="BD166" s="144"/>
      <c r="BE166" s="677" t="str">
        <f t="shared" si="58"/>
        <v/>
      </c>
      <c r="BF166" s="195"/>
      <c r="BG166" s="678" t="str">
        <f t="shared" si="59"/>
        <v/>
      </c>
      <c r="BH166" s="144"/>
      <c r="BI166" s="144"/>
      <c r="BJ166" s="144"/>
      <c r="BK166" s="144"/>
      <c r="BL166" s="144"/>
      <c r="BM166" s="144"/>
      <c r="BN166" s="144"/>
      <c r="BO166" s="144"/>
      <c r="BP166" s="144"/>
      <c r="BQ166" s="144"/>
      <c r="BR166" s="144"/>
      <c r="BS166" s="144"/>
      <c r="BT166" s="144"/>
      <c r="BU166" s="144"/>
      <c r="BV166" s="144"/>
      <c r="BW166" s="144"/>
      <c r="BX166" s="144"/>
      <c r="BY166" s="144"/>
      <c r="BZ166" s="144"/>
      <c r="CA166" s="144"/>
      <c r="CB166" s="144"/>
      <c r="CC166" s="144"/>
      <c r="CD166" s="144"/>
      <c r="CE166" s="677" t="str">
        <f t="shared" si="60"/>
        <v/>
      </c>
      <c r="CF166" s="195"/>
      <c r="CG166" s="678" t="str">
        <f t="shared" si="61"/>
        <v/>
      </c>
      <c r="CH166" s="144"/>
      <c r="CI166" s="144"/>
      <c r="CJ166" s="144"/>
      <c r="CK166" s="144"/>
      <c r="CL166" s="144"/>
      <c r="CM166" s="144"/>
      <c r="CN166" s="144"/>
      <c r="CO166" s="144"/>
      <c r="CP166" s="144"/>
      <c r="CQ166" s="144"/>
      <c r="CR166" s="144"/>
      <c r="CS166" s="144"/>
      <c r="CT166" s="144"/>
      <c r="CU166" s="144"/>
      <c r="CV166" s="144"/>
      <c r="CW166" s="144"/>
      <c r="CX166" s="144"/>
      <c r="CY166" s="144"/>
      <c r="CZ166" s="144"/>
      <c r="DA166" s="144"/>
      <c r="DB166" s="144"/>
      <c r="DC166" s="144"/>
      <c r="DD166" s="144"/>
      <c r="DE166" s="677" t="str">
        <f t="shared" si="62"/>
        <v/>
      </c>
      <c r="DF166" s="195"/>
      <c r="DG166" s="678" t="str">
        <f t="shared" si="63"/>
        <v/>
      </c>
      <c r="DH166" s="144"/>
      <c r="DI166" s="144"/>
      <c r="DJ166" s="144"/>
      <c r="DK166" s="144"/>
      <c r="DL166" s="144"/>
      <c r="DM166" s="144"/>
      <c r="DN166" s="144"/>
      <c r="DO166" s="144"/>
      <c r="DP166" s="144"/>
      <c r="DQ166" s="144"/>
      <c r="DR166" s="144"/>
      <c r="DS166" s="144"/>
      <c r="DT166" s="144"/>
      <c r="DU166" s="144"/>
      <c r="DV166" s="144"/>
      <c r="DW166" s="144"/>
      <c r="DX166" s="144"/>
      <c r="DY166" s="144"/>
      <c r="DZ166" s="144"/>
      <c r="EA166" s="144"/>
      <c r="EB166" s="144"/>
      <c r="EC166" s="144"/>
      <c r="ED166" s="144"/>
      <c r="EE166" s="677" t="str">
        <f t="shared" si="64"/>
        <v/>
      </c>
      <c r="EF166" s="195"/>
      <c r="EG166" s="678" t="str">
        <f t="shared" si="65"/>
        <v/>
      </c>
      <c r="EH166" s="144"/>
      <c r="EI166" s="144"/>
      <c r="EJ166" s="144"/>
      <c r="EK166" s="144"/>
      <c r="EL166" s="144"/>
      <c r="EM166" s="144"/>
      <c r="EN166" s="144"/>
      <c r="EO166" s="144"/>
      <c r="EP166" s="144"/>
      <c r="EQ166" s="144"/>
      <c r="ER166" s="144"/>
      <c r="ES166" s="144"/>
      <c r="ET166" s="144"/>
      <c r="EU166" s="144"/>
      <c r="EV166" s="144"/>
      <c r="EW166" s="144"/>
      <c r="EX166" s="144"/>
      <c r="EY166" s="144"/>
      <c r="EZ166" s="144"/>
      <c r="FA166" s="144"/>
      <c r="FB166" s="144"/>
      <c r="FC166" s="144"/>
      <c r="FD166" s="144"/>
      <c r="FE166" s="677" t="str">
        <f t="shared" si="66"/>
        <v/>
      </c>
      <c r="FF166" s="195"/>
      <c r="FG166" s="678" t="str">
        <f t="shared" si="67"/>
        <v/>
      </c>
      <c r="FH166" s="144"/>
      <c r="FI166" s="144"/>
      <c r="FJ166" s="144"/>
      <c r="FK166" s="144"/>
      <c r="FL166" s="144"/>
      <c r="FM166" s="144"/>
      <c r="FN166" s="144"/>
      <c r="FO166" s="144"/>
      <c r="FP166" s="144"/>
      <c r="FQ166" s="144"/>
      <c r="FR166" s="144"/>
      <c r="FS166" s="144"/>
      <c r="FT166" s="144"/>
      <c r="FU166" s="144"/>
      <c r="FV166" s="144"/>
      <c r="FW166" s="144"/>
      <c r="FX166" s="144"/>
      <c r="FY166" s="144"/>
      <c r="FZ166" s="144"/>
      <c r="GA166" s="144"/>
      <c r="GB166" s="144"/>
      <c r="GC166" s="144"/>
      <c r="GD166" s="144"/>
      <c r="GE166" s="677" t="str">
        <f t="shared" si="68"/>
        <v/>
      </c>
      <c r="GF166" s="195"/>
      <c r="GG166" s="678" t="str">
        <f t="shared" si="69"/>
        <v/>
      </c>
      <c r="GH166" s="144"/>
      <c r="GI166" s="144"/>
      <c r="GJ166" s="144"/>
      <c r="GK166" s="144"/>
      <c r="GL166" s="144"/>
      <c r="GM166" s="144"/>
      <c r="GN166" s="144"/>
      <c r="GO166" s="144"/>
      <c r="GP166" s="144"/>
      <c r="GQ166" s="144"/>
      <c r="GR166" s="144"/>
      <c r="GS166" s="144"/>
      <c r="GT166" s="144"/>
      <c r="GU166" s="144"/>
      <c r="GV166" s="144"/>
      <c r="GW166" s="144"/>
      <c r="GX166" s="144"/>
      <c r="GY166" s="144"/>
      <c r="GZ166" s="144"/>
      <c r="HA166" s="144"/>
      <c r="HB166" s="144"/>
      <c r="HC166" s="144"/>
      <c r="HD166" s="144"/>
      <c r="HE166" s="677" t="str">
        <f t="shared" si="70"/>
        <v/>
      </c>
      <c r="HF166" s="195"/>
      <c r="HG166" s="678" t="str">
        <f t="shared" si="71"/>
        <v/>
      </c>
      <c r="HH166" s="144"/>
      <c r="HI166" s="144"/>
      <c r="HJ166" s="144"/>
      <c r="HK166" s="144"/>
      <c r="HL166" s="144"/>
      <c r="HM166" s="144"/>
      <c r="HN166" s="144"/>
      <c r="HO166" s="144"/>
      <c r="HP166" s="144"/>
      <c r="HQ166" s="144"/>
      <c r="HR166" s="144"/>
      <c r="HS166" s="144"/>
      <c r="HT166" s="144"/>
      <c r="HU166" s="144"/>
      <c r="HV166" s="144"/>
      <c r="HW166" s="144"/>
      <c r="HX166" s="144"/>
      <c r="HY166" s="144"/>
      <c r="HZ166" s="144"/>
      <c r="IA166" s="144"/>
      <c r="IB166" s="144"/>
      <c r="IC166" s="144"/>
      <c r="ID166" s="144"/>
      <c r="IE166" s="677" t="str">
        <f t="shared" si="72"/>
        <v/>
      </c>
      <c r="IF166" s="195"/>
      <c r="IG166" s="678" t="str">
        <f t="shared" si="73"/>
        <v/>
      </c>
      <c r="IH166" s="144"/>
      <c r="II166" s="144"/>
      <c r="IJ166" s="144"/>
      <c r="IK166" s="144"/>
      <c r="IL166" s="144"/>
      <c r="IM166" s="144"/>
      <c r="IN166" s="144"/>
      <c r="IO166" s="144"/>
      <c r="IP166" s="144"/>
      <c r="IQ166" s="144"/>
      <c r="IR166" s="144"/>
      <c r="IS166" s="144"/>
      <c r="IT166" s="144"/>
      <c r="IU166" s="144"/>
      <c r="IV166" s="144"/>
      <c r="IW166" s="144"/>
      <c r="IX166" s="144"/>
      <c r="IY166" s="144"/>
      <c r="IZ166" s="144"/>
      <c r="JA166" s="144"/>
      <c r="JB166" s="144"/>
      <c r="JC166" s="144"/>
      <c r="JD166" s="144"/>
      <c r="JE166" s="1001" t="str">
        <f t="shared" si="74"/>
        <v/>
      </c>
      <c r="JF166" s="195"/>
      <c r="JG166" s="678" t="str">
        <f t="shared" si="75"/>
        <v/>
      </c>
      <c r="JH166" s="144"/>
      <c r="JI166" s="144"/>
      <c r="JJ166" s="144"/>
      <c r="JK166" s="144"/>
      <c r="JL166" s="144"/>
      <c r="JM166" s="144"/>
      <c r="JN166" s="144"/>
      <c r="JO166" s="144"/>
      <c r="JP166" s="144"/>
      <c r="JQ166" s="144"/>
      <c r="JR166" s="144"/>
      <c r="JS166" s="144"/>
      <c r="JT166" s="144"/>
      <c r="JU166" s="144"/>
      <c r="JV166" s="144"/>
      <c r="JW166" s="144"/>
      <c r="JX166" s="144"/>
      <c r="JY166" s="144"/>
      <c r="JZ166" s="144"/>
      <c r="KA166" s="144"/>
      <c r="KB166" s="144"/>
      <c r="KC166" s="144"/>
      <c r="KD166" s="144"/>
      <c r="KE166" s="1001" t="str">
        <f t="shared" si="76"/>
        <v/>
      </c>
    </row>
    <row r="167" spans="2:291" ht="15" customHeight="1">
      <c r="B167" s="310">
        <v>147</v>
      </c>
      <c r="C167" s="303"/>
      <c r="D167" s="675"/>
      <c r="E167" s="144"/>
      <c r="F167" s="144"/>
      <c r="G167" s="678" t="str">
        <f t="shared" si="55"/>
        <v/>
      </c>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677" t="str">
        <f t="shared" si="56"/>
        <v/>
      </c>
      <c r="AF167" s="195"/>
      <c r="AG167" s="678" t="str">
        <f t="shared" si="57"/>
        <v/>
      </c>
      <c r="AH167" s="144"/>
      <c r="AI167" s="144"/>
      <c r="AJ167" s="144"/>
      <c r="AK167" s="144"/>
      <c r="AL167" s="144"/>
      <c r="AM167" s="144"/>
      <c r="AN167" s="144"/>
      <c r="AO167" s="144"/>
      <c r="AP167" s="144"/>
      <c r="AQ167" s="144"/>
      <c r="AR167" s="144"/>
      <c r="AS167" s="144"/>
      <c r="AT167" s="144"/>
      <c r="AU167" s="144"/>
      <c r="AV167" s="144"/>
      <c r="AW167" s="144"/>
      <c r="AX167" s="144"/>
      <c r="AY167" s="144"/>
      <c r="AZ167" s="144"/>
      <c r="BA167" s="144"/>
      <c r="BB167" s="144"/>
      <c r="BC167" s="144"/>
      <c r="BD167" s="144"/>
      <c r="BE167" s="677" t="str">
        <f t="shared" si="58"/>
        <v/>
      </c>
      <c r="BF167" s="195"/>
      <c r="BG167" s="678" t="str">
        <f t="shared" si="59"/>
        <v/>
      </c>
      <c r="BH167" s="144"/>
      <c r="BI167" s="144"/>
      <c r="BJ167" s="144"/>
      <c r="BK167" s="144"/>
      <c r="BL167" s="144"/>
      <c r="BM167" s="144"/>
      <c r="BN167" s="144"/>
      <c r="BO167" s="144"/>
      <c r="BP167" s="144"/>
      <c r="BQ167" s="144"/>
      <c r="BR167" s="144"/>
      <c r="BS167" s="144"/>
      <c r="BT167" s="144"/>
      <c r="BU167" s="144"/>
      <c r="BV167" s="144"/>
      <c r="BW167" s="144"/>
      <c r="BX167" s="144"/>
      <c r="BY167" s="144"/>
      <c r="BZ167" s="144"/>
      <c r="CA167" s="144"/>
      <c r="CB167" s="144"/>
      <c r="CC167" s="144"/>
      <c r="CD167" s="144"/>
      <c r="CE167" s="677" t="str">
        <f t="shared" si="60"/>
        <v/>
      </c>
      <c r="CF167" s="195"/>
      <c r="CG167" s="678" t="str">
        <f t="shared" si="61"/>
        <v/>
      </c>
      <c r="CH167" s="144"/>
      <c r="CI167" s="144"/>
      <c r="CJ167" s="144"/>
      <c r="CK167" s="144"/>
      <c r="CL167" s="144"/>
      <c r="CM167" s="144"/>
      <c r="CN167" s="144"/>
      <c r="CO167" s="144"/>
      <c r="CP167" s="144"/>
      <c r="CQ167" s="144"/>
      <c r="CR167" s="144"/>
      <c r="CS167" s="144"/>
      <c r="CT167" s="144"/>
      <c r="CU167" s="144"/>
      <c r="CV167" s="144"/>
      <c r="CW167" s="144"/>
      <c r="CX167" s="144"/>
      <c r="CY167" s="144"/>
      <c r="CZ167" s="144"/>
      <c r="DA167" s="144"/>
      <c r="DB167" s="144"/>
      <c r="DC167" s="144"/>
      <c r="DD167" s="144"/>
      <c r="DE167" s="677" t="str">
        <f t="shared" si="62"/>
        <v/>
      </c>
      <c r="DF167" s="195"/>
      <c r="DG167" s="678" t="str">
        <f t="shared" si="63"/>
        <v/>
      </c>
      <c r="DH167" s="144"/>
      <c r="DI167" s="144"/>
      <c r="DJ167" s="144"/>
      <c r="DK167" s="144"/>
      <c r="DL167" s="144"/>
      <c r="DM167" s="144"/>
      <c r="DN167" s="144"/>
      <c r="DO167" s="144"/>
      <c r="DP167" s="144"/>
      <c r="DQ167" s="144"/>
      <c r="DR167" s="144"/>
      <c r="DS167" s="144"/>
      <c r="DT167" s="144"/>
      <c r="DU167" s="144"/>
      <c r="DV167" s="144"/>
      <c r="DW167" s="144"/>
      <c r="DX167" s="144"/>
      <c r="DY167" s="144"/>
      <c r="DZ167" s="144"/>
      <c r="EA167" s="144"/>
      <c r="EB167" s="144"/>
      <c r="EC167" s="144"/>
      <c r="ED167" s="144"/>
      <c r="EE167" s="677" t="str">
        <f t="shared" si="64"/>
        <v/>
      </c>
      <c r="EF167" s="195"/>
      <c r="EG167" s="678" t="str">
        <f t="shared" si="65"/>
        <v/>
      </c>
      <c r="EH167" s="144"/>
      <c r="EI167" s="144"/>
      <c r="EJ167" s="144"/>
      <c r="EK167" s="144"/>
      <c r="EL167" s="144"/>
      <c r="EM167" s="144"/>
      <c r="EN167" s="144"/>
      <c r="EO167" s="144"/>
      <c r="EP167" s="144"/>
      <c r="EQ167" s="144"/>
      <c r="ER167" s="144"/>
      <c r="ES167" s="144"/>
      <c r="ET167" s="144"/>
      <c r="EU167" s="144"/>
      <c r="EV167" s="144"/>
      <c r="EW167" s="144"/>
      <c r="EX167" s="144"/>
      <c r="EY167" s="144"/>
      <c r="EZ167" s="144"/>
      <c r="FA167" s="144"/>
      <c r="FB167" s="144"/>
      <c r="FC167" s="144"/>
      <c r="FD167" s="144"/>
      <c r="FE167" s="677" t="str">
        <f t="shared" si="66"/>
        <v/>
      </c>
      <c r="FF167" s="195"/>
      <c r="FG167" s="678" t="str">
        <f t="shared" si="67"/>
        <v/>
      </c>
      <c r="FH167" s="144"/>
      <c r="FI167" s="144"/>
      <c r="FJ167" s="144"/>
      <c r="FK167" s="144"/>
      <c r="FL167" s="144"/>
      <c r="FM167" s="144"/>
      <c r="FN167" s="144"/>
      <c r="FO167" s="144"/>
      <c r="FP167" s="144"/>
      <c r="FQ167" s="144"/>
      <c r="FR167" s="144"/>
      <c r="FS167" s="144"/>
      <c r="FT167" s="144"/>
      <c r="FU167" s="144"/>
      <c r="FV167" s="144"/>
      <c r="FW167" s="144"/>
      <c r="FX167" s="144"/>
      <c r="FY167" s="144"/>
      <c r="FZ167" s="144"/>
      <c r="GA167" s="144"/>
      <c r="GB167" s="144"/>
      <c r="GC167" s="144"/>
      <c r="GD167" s="144"/>
      <c r="GE167" s="677" t="str">
        <f t="shared" si="68"/>
        <v/>
      </c>
      <c r="GF167" s="195"/>
      <c r="GG167" s="678" t="str">
        <f t="shared" si="69"/>
        <v/>
      </c>
      <c r="GH167" s="144"/>
      <c r="GI167" s="144"/>
      <c r="GJ167" s="144"/>
      <c r="GK167" s="144"/>
      <c r="GL167" s="144"/>
      <c r="GM167" s="144"/>
      <c r="GN167" s="144"/>
      <c r="GO167" s="144"/>
      <c r="GP167" s="144"/>
      <c r="GQ167" s="144"/>
      <c r="GR167" s="144"/>
      <c r="GS167" s="144"/>
      <c r="GT167" s="144"/>
      <c r="GU167" s="144"/>
      <c r="GV167" s="144"/>
      <c r="GW167" s="144"/>
      <c r="GX167" s="144"/>
      <c r="GY167" s="144"/>
      <c r="GZ167" s="144"/>
      <c r="HA167" s="144"/>
      <c r="HB167" s="144"/>
      <c r="HC167" s="144"/>
      <c r="HD167" s="144"/>
      <c r="HE167" s="677" t="str">
        <f t="shared" si="70"/>
        <v/>
      </c>
      <c r="HF167" s="195"/>
      <c r="HG167" s="678" t="str">
        <f t="shared" si="71"/>
        <v/>
      </c>
      <c r="HH167" s="144"/>
      <c r="HI167" s="144"/>
      <c r="HJ167" s="144"/>
      <c r="HK167" s="144"/>
      <c r="HL167" s="144"/>
      <c r="HM167" s="144"/>
      <c r="HN167" s="144"/>
      <c r="HO167" s="144"/>
      <c r="HP167" s="144"/>
      <c r="HQ167" s="144"/>
      <c r="HR167" s="144"/>
      <c r="HS167" s="144"/>
      <c r="HT167" s="144"/>
      <c r="HU167" s="144"/>
      <c r="HV167" s="144"/>
      <c r="HW167" s="144"/>
      <c r="HX167" s="144"/>
      <c r="HY167" s="144"/>
      <c r="HZ167" s="144"/>
      <c r="IA167" s="144"/>
      <c r="IB167" s="144"/>
      <c r="IC167" s="144"/>
      <c r="ID167" s="144"/>
      <c r="IE167" s="677" t="str">
        <f t="shared" si="72"/>
        <v/>
      </c>
      <c r="IF167" s="195"/>
      <c r="IG167" s="678" t="str">
        <f t="shared" si="73"/>
        <v/>
      </c>
      <c r="IH167" s="144"/>
      <c r="II167" s="144"/>
      <c r="IJ167" s="144"/>
      <c r="IK167" s="144"/>
      <c r="IL167" s="144"/>
      <c r="IM167" s="144"/>
      <c r="IN167" s="144"/>
      <c r="IO167" s="144"/>
      <c r="IP167" s="144"/>
      <c r="IQ167" s="144"/>
      <c r="IR167" s="144"/>
      <c r="IS167" s="144"/>
      <c r="IT167" s="144"/>
      <c r="IU167" s="144"/>
      <c r="IV167" s="144"/>
      <c r="IW167" s="144"/>
      <c r="IX167" s="144"/>
      <c r="IY167" s="144"/>
      <c r="IZ167" s="144"/>
      <c r="JA167" s="144"/>
      <c r="JB167" s="144"/>
      <c r="JC167" s="144"/>
      <c r="JD167" s="144"/>
      <c r="JE167" s="1001" t="str">
        <f t="shared" si="74"/>
        <v/>
      </c>
      <c r="JF167" s="195"/>
      <c r="JG167" s="678" t="str">
        <f t="shared" si="75"/>
        <v/>
      </c>
      <c r="JH167" s="144"/>
      <c r="JI167" s="144"/>
      <c r="JJ167" s="144"/>
      <c r="JK167" s="144"/>
      <c r="JL167" s="144"/>
      <c r="JM167" s="144"/>
      <c r="JN167" s="144"/>
      <c r="JO167" s="144"/>
      <c r="JP167" s="144"/>
      <c r="JQ167" s="144"/>
      <c r="JR167" s="144"/>
      <c r="JS167" s="144"/>
      <c r="JT167" s="144"/>
      <c r="JU167" s="144"/>
      <c r="JV167" s="144"/>
      <c r="JW167" s="144"/>
      <c r="JX167" s="144"/>
      <c r="JY167" s="144"/>
      <c r="JZ167" s="144"/>
      <c r="KA167" s="144"/>
      <c r="KB167" s="144"/>
      <c r="KC167" s="144"/>
      <c r="KD167" s="144"/>
      <c r="KE167" s="1001" t="str">
        <f t="shared" si="76"/>
        <v/>
      </c>
    </row>
    <row r="168" spans="2:291" ht="15" customHeight="1">
      <c r="B168" s="310">
        <v>148</v>
      </c>
      <c r="C168" s="303"/>
      <c r="D168" s="675"/>
      <c r="E168" s="144"/>
      <c r="F168" s="144"/>
      <c r="G168" s="678" t="str">
        <f t="shared" si="55"/>
        <v/>
      </c>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677" t="str">
        <f t="shared" si="56"/>
        <v/>
      </c>
      <c r="AF168" s="195"/>
      <c r="AG168" s="678" t="str">
        <f t="shared" si="57"/>
        <v/>
      </c>
      <c r="AH168" s="144"/>
      <c r="AI168" s="144"/>
      <c r="AJ168" s="144"/>
      <c r="AK168" s="144"/>
      <c r="AL168" s="144"/>
      <c r="AM168" s="144"/>
      <c r="AN168" s="144"/>
      <c r="AO168" s="144"/>
      <c r="AP168" s="144"/>
      <c r="AQ168" s="144"/>
      <c r="AR168" s="144"/>
      <c r="AS168" s="144"/>
      <c r="AT168" s="144"/>
      <c r="AU168" s="144"/>
      <c r="AV168" s="144"/>
      <c r="AW168" s="144"/>
      <c r="AX168" s="144"/>
      <c r="AY168" s="144"/>
      <c r="AZ168" s="144"/>
      <c r="BA168" s="144"/>
      <c r="BB168" s="144"/>
      <c r="BC168" s="144"/>
      <c r="BD168" s="144"/>
      <c r="BE168" s="677" t="str">
        <f t="shared" si="58"/>
        <v/>
      </c>
      <c r="BF168" s="195"/>
      <c r="BG168" s="678" t="str">
        <f t="shared" si="59"/>
        <v/>
      </c>
      <c r="BH168" s="144"/>
      <c r="BI168" s="144"/>
      <c r="BJ168" s="144"/>
      <c r="BK168" s="144"/>
      <c r="BL168" s="144"/>
      <c r="BM168" s="144"/>
      <c r="BN168" s="144"/>
      <c r="BO168" s="144"/>
      <c r="BP168" s="144"/>
      <c r="BQ168" s="144"/>
      <c r="BR168" s="144"/>
      <c r="BS168" s="144"/>
      <c r="BT168" s="144"/>
      <c r="BU168" s="144"/>
      <c r="BV168" s="144"/>
      <c r="BW168" s="144"/>
      <c r="BX168" s="144"/>
      <c r="BY168" s="144"/>
      <c r="BZ168" s="144"/>
      <c r="CA168" s="144"/>
      <c r="CB168" s="144"/>
      <c r="CC168" s="144"/>
      <c r="CD168" s="144"/>
      <c r="CE168" s="677" t="str">
        <f t="shared" si="60"/>
        <v/>
      </c>
      <c r="CF168" s="195"/>
      <c r="CG168" s="678" t="str">
        <f t="shared" si="61"/>
        <v/>
      </c>
      <c r="CH168" s="144"/>
      <c r="CI168" s="144"/>
      <c r="CJ168" s="144"/>
      <c r="CK168" s="144"/>
      <c r="CL168" s="144"/>
      <c r="CM168" s="144"/>
      <c r="CN168" s="144"/>
      <c r="CO168" s="144"/>
      <c r="CP168" s="144"/>
      <c r="CQ168" s="144"/>
      <c r="CR168" s="144"/>
      <c r="CS168" s="144"/>
      <c r="CT168" s="144"/>
      <c r="CU168" s="144"/>
      <c r="CV168" s="144"/>
      <c r="CW168" s="144"/>
      <c r="CX168" s="144"/>
      <c r="CY168" s="144"/>
      <c r="CZ168" s="144"/>
      <c r="DA168" s="144"/>
      <c r="DB168" s="144"/>
      <c r="DC168" s="144"/>
      <c r="DD168" s="144"/>
      <c r="DE168" s="677" t="str">
        <f t="shared" si="62"/>
        <v/>
      </c>
      <c r="DF168" s="195"/>
      <c r="DG168" s="678" t="str">
        <f t="shared" si="63"/>
        <v/>
      </c>
      <c r="DH168" s="144"/>
      <c r="DI168" s="144"/>
      <c r="DJ168" s="144"/>
      <c r="DK168" s="144"/>
      <c r="DL168" s="144"/>
      <c r="DM168" s="144"/>
      <c r="DN168" s="144"/>
      <c r="DO168" s="144"/>
      <c r="DP168" s="144"/>
      <c r="DQ168" s="144"/>
      <c r="DR168" s="144"/>
      <c r="DS168" s="144"/>
      <c r="DT168" s="144"/>
      <c r="DU168" s="144"/>
      <c r="DV168" s="144"/>
      <c r="DW168" s="144"/>
      <c r="DX168" s="144"/>
      <c r="DY168" s="144"/>
      <c r="DZ168" s="144"/>
      <c r="EA168" s="144"/>
      <c r="EB168" s="144"/>
      <c r="EC168" s="144"/>
      <c r="ED168" s="144"/>
      <c r="EE168" s="677" t="str">
        <f t="shared" si="64"/>
        <v/>
      </c>
      <c r="EF168" s="195"/>
      <c r="EG168" s="678" t="str">
        <f t="shared" si="65"/>
        <v/>
      </c>
      <c r="EH168" s="144"/>
      <c r="EI168" s="144"/>
      <c r="EJ168" s="144"/>
      <c r="EK168" s="144"/>
      <c r="EL168" s="144"/>
      <c r="EM168" s="144"/>
      <c r="EN168" s="144"/>
      <c r="EO168" s="144"/>
      <c r="EP168" s="144"/>
      <c r="EQ168" s="144"/>
      <c r="ER168" s="144"/>
      <c r="ES168" s="144"/>
      <c r="ET168" s="144"/>
      <c r="EU168" s="144"/>
      <c r="EV168" s="144"/>
      <c r="EW168" s="144"/>
      <c r="EX168" s="144"/>
      <c r="EY168" s="144"/>
      <c r="EZ168" s="144"/>
      <c r="FA168" s="144"/>
      <c r="FB168" s="144"/>
      <c r="FC168" s="144"/>
      <c r="FD168" s="144"/>
      <c r="FE168" s="677" t="str">
        <f t="shared" si="66"/>
        <v/>
      </c>
      <c r="FF168" s="195"/>
      <c r="FG168" s="678" t="str">
        <f t="shared" si="67"/>
        <v/>
      </c>
      <c r="FH168" s="144"/>
      <c r="FI168" s="144"/>
      <c r="FJ168" s="144"/>
      <c r="FK168" s="144"/>
      <c r="FL168" s="144"/>
      <c r="FM168" s="144"/>
      <c r="FN168" s="144"/>
      <c r="FO168" s="144"/>
      <c r="FP168" s="144"/>
      <c r="FQ168" s="144"/>
      <c r="FR168" s="144"/>
      <c r="FS168" s="144"/>
      <c r="FT168" s="144"/>
      <c r="FU168" s="144"/>
      <c r="FV168" s="144"/>
      <c r="FW168" s="144"/>
      <c r="FX168" s="144"/>
      <c r="FY168" s="144"/>
      <c r="FZ168" s="144"/>
      <c r="GA168" s="144"/>
      <c r="GB168" s="144"/>
      <c r="GC168" s="144"/>
      <c r="GD168" s="144"/>
      <c r="GE168" s="677" t="str">
        <f t="shared" si="68"/>
        <v/>
      </c>
      <c r="GF168" s="195"/>
      <c r="GG168" s="678" t="str">
        <f t="shared" si="69"/>
        <v/>
      </c>
      <c r="GH168" s="144"/>
      <c r="GI168" s="144"/>
      <c r="GJ168" s="144"/>
      <c r="GK168" s="144"/>
      <c r="GL168" s="144"/>
      <c r="GM168" s="144"/>
      <c r="GN168" s="144"/>
      <c r="GO168" s="144"/>
      <c r="GP168" s="144"/>
      <c r="GQ168" s="144"/>
      <c r="GR168" s="144"/>
      <c r="GS168" s="144"/>
      <c r="GT168" s="144"/>
      <c r="GU168" s="144"/>
      <c r="GV168" s="144"/>
      <c r="GW168" s="144"/>
      <c r="GX168" s="144"/>
      <c r="GY168" s="144"/>
      <c r="GZ168" s="144"/>
      <c r="HA168" s="144"/>
      <c r="HB168" s="144"/>
      <c r="HC168" s="144"/>
      <c r="HD168" s="144"/>
      <c r="HE168" s="677" t="str">
        <f t="shared" si="70"/>
        <v/>
      </c>
      <c r="HF168" s="195"/>
      <c r="HG168" s="678" t="str">
        <f t="shared" si="71"/>
        <v/>
      </c>
      <c r="HH168" s="144"/>
      <c r="HI168" s="144"/>
      <c r="HJ168" s="144"/>
      <c r="HK168" s="144"/>
      <c r="HL168" s="144"/>
      <c r="HM168" s="144"/>
      <c r="HN168" s="144"/>
      <c r="HO168" s="144"/>
      <c r="HP168" s="144"/>
      <c r="HQ168" s="144"/>
      <c r="HR168" s="144"/>
      <c r="HS168" s="144"/>
      <c r="HT168" s="144"/>
      <c r="HU168" s="144"/>
      <c r="HV168" s="144"/>
      <c r="HW168" s="144"/>
      <c r="HX168" s="144"/>
      <c r="HY168" s="144"/>
      <c r="HZ168" s="144"/>
      <c r="IA168" s="144"/>
      <c r="IB168" s="144"/>
      <c r="IC168" s="144"/>
      <c r="ID168" s="144"/>
      <c r="IE168" s="677" t="str">
        <f t="shared" si="72"/>
        <v/>
      </c>
      <c r="IF168" s="195"/>
      <c r="IG168" s="678" t="str">
        <f t="shared" si="73"/>
        <v/>
      </c>
      <c r="IH168" s="144"/>
      <c r="II168" s="144"/>
      <c r="IJ168" s="144"/>
      <c r="IK168" s="144"/>
      <c r="IL168" s="144"/>
      <c r="IM168" s="144"/>
      <c r="IN168" s="144"/>
      <c r="IO168" s="144"/>
      <c r="IP168" s="144"/>
      <c r="IQ168" s="144"/>
      <c r="IR168" s="144"/>
      <c r="IS168" s="144"/>
      <c r="IT168" s="144"/>
      <c r="IU168" s="144"/>
      <c r="IV168" s="144"/>
      <c r="IW168" s="144"/>
      <c r="IX168" s="144"/>
      <c r="IY168" s="144"/>
      <c r="IZ168" s="144"/>
      <c r="JA168" s="144"/>
      <c r="JB168" s="144"/>
      <c r="JC168" s="144"/>
      <c r="JD168" s="144"/>
      <c r="JE168" s="1001" t="str">
        <f t="shared" si="74"/>
        <v/>
      </c>
      <c r="JF168" s="195"/>
      <c r="JG168" s="678" t="str">
        <f t="shared" si="75"/>
        <v/>
      </c>
      <c r="JH168" s="144"/>
      <c r="JI168" s="144"/>
      <c r="JJ168" s="144"/>
      <c r="JK168" s="144"/>
      <c r="JL168" s="144"/>
      <c r="JM168" s="144"/>
      <c r="JN168" s="144"/>
      <c r="JO168" s="144"/>
      <c r="JP168" s="144"/>
      <c r="JQ168" s="144"/>
      <c r="JR168" s="144"/>
      <c r="JS168" s="144"/>
      <c r="JT168" s="144"/>
      <c r="JU168" s="144"/>
      <c r="JV168" s="144"/>
      <c r="JW168" s="144"/>
      <c r="JX168" s="144"/>
      <c r="JY168" s="144"/>
      <c r="JZ168" s="144"/>
      <c r="KA168" s="144"/>
      <c r="KB168" s="144"/>
      <c r="KC168" s="144"/>
      <c r="KD168" s="144"/>
      <c r="KE168" s="1001" t="str">
        <f t="shared" si="76"/>
        <v/>
      </c>
    </row>
    <row r="169" spans="2:291" ht="15" customHeight="1">
      <c r="B169" s="310">
        <v>149</v>
      </c>
      <c r="C169" s="303"/>
      <c r="D169" s="675"/>
      <c r="E169" s="144"/>
      <c r="F169" s="144"/>
      <c r="G169" s="678" t="str">
        <f t="shared" si="55"/>
        <v/>
      </c>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677" t="str">
        <f t="shared" si="56"/>
        <v/>
      </c>
      <c r="AF169" s="195"/>
      <c r="AG169" s="678" t="str">
        <f t="shared" si="57"/>
        <v/>
      </c>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c r="BC169" s="144"/>
      <c r="BD169" s="144"/>
      <c r="BE169" s="677" t="str">
        <f t="shared" si="58"/>
        <v/>
      </c>
      <c r="BF169" s="195"/>
      <c r="BG169" s="678" t="str">
        <f t="shared" si="59"/>
        <v/>
      </c>
      <c r="BH169" s="144"/>
      <c r="BI169" s="144"/>
      <c r="BJ169" s="144"/>
      <c r="BK169" s="144"/>
      <c r="BL169" s="144"/>
      <c r="BM169" s="144"/>
      <c r="BN169" s="144"/>
      <c r="BO169" s="144"/>
      <c r="BP169" s="144"/>
      <c r="BQ169" s="144"/>
      <c r="BR169" s="144"/>
      <c r="BS169" s="144"/>
      <c r="BT169" s="144"/>
      <c r="BU169" s="144"/>
      <c r="BV169" s="144"/>
      <c r="BW169" s="144"/>
      <c r="BX169" s="144"/>
      <c r="BY169" s="144"/>
      <c r="BZ169" s="144"/>
      <c r="CA169" s="144"/>
      <c r="CB169" s="144"/>
      <c r="CC169" s="144"/>
      <c r="CD169" s="144"/>
      <c r="CE169" s="677" t="str">
        <f t="shared" si="60"/>
        <v/>
      </c>
      <c r="CF169" s="195"/>
      <c r="CG169" s="678" t="str">
        <f t="shared" si="61"/>
        <v/>
      </c>
      <c r="CH169" s="144"/>
      <c r="CI169" s="144"/>
      <c r="CJ169" s="144"/>
      <c r="CK169" s="144"/>
      <c r="CL169" s="144"/>
      <c r="CM169" s="144"/>
      <c r="CN169" s="144"/>
      <c r="CO169" s="144"/>
      <c r="CP169" s="144"/>
      <c r="CQ169" s="144"/>
      <c r="CR169" s="144"/>
      <c r="CS169" s="144"/>
      <c r="CT169" s="144"/>
      <c r="CU169" s="144"/>
      <c r="CV169" s="144"/>
      <c r="CW169" s="144"/>
      <c r="CX169" s="144"/>
      <c r="CY169" s="144"/>
      <c r="CZ169" s="144"/>
      <c r="DA169" s="144"/>
      <c r="DB169" s="144"/>
      <c r="DC169" s="144"/>
      <c r="DD169" s="144"/>
      <c r="DE169" s="677" t="str">
        <f t="shared" si="62"/>
        <v/>
      </c>
      <c r="DF169" s="195"/>
      <c r="DG169" s="678" t="str">
        <f t="shared" si="63"/>
        <v/>
      </c>
      <c r="DH169" s="144"/>
      <c r="DI169" s="144"/>
      <c r="DJ169" s="144"/>
      <c r="DK169" s="144"/>
      <c r="DL169" s="144"/>
      <c r="DM169" s="144"/>
      <c r="DN169" s="144"/>
      <c r="DO169" s="144"/>
      <c r="DP169" s="144"/>
      <c r="DQ169" s="144"/>
      <c r="DR169" s="144"/>
      <c r="DS169" s="144"/>
      <c r="DT169" s="144"/>
      <c r="DU169" s="144"/>
      <c r="DV169" s="144"/>
      <c r="DW169" s="144"/>
      <c r="DX169" s="144"/>
      <c r="DY169" s="144"/>
      <c r="DZ169" s="144"/>
      <c r="EA169" s="144"/>
      <c r="EB169" s="144"/>
      <c r="EC169" s="144"/>
      <c r="ED169" s="144"/>
      <c r="EE169" s="677" t="str">
        <f t="shared" si="64"/>
        <v/>
      </c>
      <c r="EF169" s="195"/>
      <c r="EG169" s="678" t="str">
        <f t="shared" si="65"/>
        <v/>
      </c>
      <c r="EH169" s="144"/>
      <c r="EI169" s="144"/>
      <c r="EJ169" s="144"/>
      <c r="EK169" s="144"/>
      <c r="EL169" s="144"/>
      <c r="EM169" s="144"/>
      <c r="EN169" s="144"/>
      <c r="EO169" s="144"/>
      <c r="EP169" s="144"/>
      <c r="EQ169" s="144"/>
      <c r="ER169" s="144"/>
      <c r="ES169" s="144"/>
      <c r="ET169" s="144"/>
      <c r="EU169" s="144"/>
      <c r="EV169" s="144"/>
      <c r="EW169" s="144"/>
      <c r="EX169" s="144"/>
      <c r="EY169" s="144"/>
      <c r="EZ169" s="144"/>
      <c r="FA169" s="144"/>
      <c r="FB169" s="144"/>
      <c r="FC169" s="144"/>
      <c r="FD169" s="144"/>
      <c r="FE169" s="677" t="str">
        <f t="shared" si="66"/>
        <v/>
      </c>
      <c r="FF169" s="195"/>
      <c r="FG169" s="678" t="str">
        <f t="shared" si="67"/>
        <v/>
      </c>
      <c r="FH169" s="144"/>
      <c r="FI169" s="144"/>
      <c r="FJ169" s="144"/>
      <c r="FK169" s="144"/>
      <c r="FL169" s="144"/>
      <c r="FM169" s="144"/>
      <c r="FN169" s="144"/>
      <c r="FO169" s="144"/>
      <c r="FP169" s="144"/>
      <c r="FQ169" s="144"/>
      <c r="FR169" s="144"/>
      <c r="FS169" s="144"/>
      <c r="FT169" s="144"/>
      <c r="FU169" s="144"/>
      <c r="FV169" s="144"/>
      <c r="FW169" s="144"/>
      <c r="FX169" s="144"/>
      <c r="FY169" s="144"/>
      <c r="FZ169" s="144"/>
      <c r="GA169" s="144"/>
      <c r="GB169" s="144"/>
      <c r="GC169" s="144"/>
      <c r="GD169" s="144"/>
      <c r="GE169" s="677" t="str">
        <f t="shared" si="68"/>
        <v/>
      </c>
      <c r="GF169" s="195"/>
      <c r="GG169" s="678" t="str">
        <f t="shared" si="69"/>
        <v/>
      </c>
      <c r="GH169" s="144"/>
      <c r="GI169" s="144"/>
      <c r="GJ169" s="144"/>
      <c r="GK169" s="144"/>
      <c r="GL169" s="144"/>
      <c r="GM169" s="144"/>
      <c r="GN169" s="144"/>
      <c r="GO169" s="144"/>
      <c r="GP169" s="144"/>
      <c r="GQ169" s="144"/>
      <c r="GR169" s="144"/>
      <c r="GS169" s="144"/>
      <c r="GT169" s="144"/>
      <c r="GU169" s="144"/>
      <c r="GV169" s="144"/>
      <c r="GW169" s="144"/>
      <c r="GX169" s="144"/>
      <c r="GY169" s="144"/>
      <c r="GZ169" s="144"/>
      <c r="HA169" s="144"/>
      <c r="HB169" s="144"/>
      <c r="HC169" s="144"/>
      <c r="HD169" s="144"/>
      <c r="HE169" s="677" t="str">
        <f t="shared" si="70"/>
        <v/>
      </c>
      <c r="HF169" s="195"/>
      <c r="HG169" s="678" t="str">
        <f t="shared" si="71"/>
        <v/>
      </c>
      <c r="HH169" s="144"/>
      <c r="HI169" s="144"/>
      <c r="HJ169" s="144"/>
      <c r="HK169" s="144"/>
      <c r="HL169" s="144"/>
      <c r="HM169" s="144"/>
      <c r="HN169" s="144"/>
      <c r="HO169" s="144"/>
      <c r="HP169" s="144"/>
      <c r="HQ169" s="144"/>
      <c r="HR169" s="144"/>
      <c r="HS169" s="144"/>
      <c r="HT169" s="144"/>
      <c r="HU169" s="144"/>
      <c r="HV169" s="144"/>
      <c r="HW169" s="144"/>
      <c r="HX169" s="144"/>
      <c r="HY169" s="144"/>
      <c r="HZ169" s="144"/>
      <c r="IA169" s="144"/>
      <c r="IB169" s="144"/>
      <c r="IC169" s="144"/>
      <c r="ID169" s="144"/>
      <c r="IE169" s="677" t="str">
        <f t="shared" si="72"/>
        <v/>
      </c>
      <c r="IF169" s="195"/>
      <c r="IG169" s="678" t="str">
        <f t="shared" si="73"/>
        <v/>
      </c>
      <c r="IH169" s="144"/>
      <c r="II169" s="144"/>
      <c r="IJ169" s="144"/>
      <c r="IK169" s="144"/>
      <c r="IL169" s="144"/>
      <c r="IM169" s="144"/>
      <c r="IN169" s="144"/>
      <c r="IO169" s="144"/>
      <c r="IP169" s="144"/>
      <c r="IQ169" s="144"/>
      <c r="IR169" s="144"/>
      <c r="IS169" s="144"/>
      <c r="IT169" s="144"/>
      <c r="IU169" s="144"/>
      <c r="IV169" s="144"/>
      <c r="IW169" s="144"/>
      <c r="IX169" s="144"/>
      <c r="IY169" s="144"/>
      <c r="IZ169" s="144"/>
      <c r="JA169" s="144"/>
      <c r="JB169" s="144"/>
      <c r="JC169" s="144"/>
      <c r="JD169" s="144"/>
      <c r="JE169" s="1001" t="str">
        <f t="shared" si="74"/>
        <v/>
      </c>
      <c r="JF169" s="195"/>
      <c r="JG169" s="678" t="str">
        <f t="shared" si="75"/>
        <v/>
      </c>
      <c r="JH169" s="144"/>
      <c r="JI169" s="144"/>
      <c r="JJ169" s="144"/>
      <c r="JK169" s="144"/>
      <c r="JL169" s="144"/>
      <c r="JM169" s="144"/>
      <c r="JN169" s="144"/>
      <c r="JO169" s="144"/>
      <c r="JP169" s="144"/>
      <c r="JQ169" s="144"/>
      <c r="JR169" s="144"/>
      <c r="JS169" s="144"/>
      <c r="JT169" s="144"/>
      <c r="JU169" s="144"/>
      <c r="JV169" s="144"/>
      <c r="JW169" s="144"/>
      <c r="JX169" s="144"/>
      <c r="JY169" s="144"/>
      <c r="JZ169" s="144"/>
      <c r="KA169" s="144"/>
      <c r="KB169" s="144"/>
      <c r="KC169" s="144"/>
      <c r="KD169" s="144"/>
      <c r="KE169" s="1001" t="str">
        <f t="shared" si="76"/>
        <v/>
      </c>
    </row>
    <row r="170" spans="2:291" ht="15" customHeight="1">
      <c r="B170" s="310">
        <v>150</v>
      </c>
      <c r="C170" s="303"/>
      <c r="D170" s="675"/>
      <c r="E170" s="144"/>
      <c r="F170" s="144"/>
      <c r="G170" s="678" t="str">
        <f t="shared" si="55"/>
        <v/>
      </c>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677" t="str">
        <f t="shared" si="56"/>
        <v/>
      </c>
      <c r="AF170" s="195"/>
      <c r="AG170" s="678" t="str">
        <f t="shared" si="57"/>
        <v/>
      </c>
      <c r="AH170" s="144"/>
      <c r="AI170" s="144"/>
      <c r="AJ170" s="144"/>
      <c r="AK170" s="144"/>
      <c r="AL170" s="144"/>
      <c r="AM170" s="144"/>
      <c r="AN170" s="144"/>
      <c r="AO170" s="144"/>
      <c r="AP170" s="144"/>
      <c r="AQ170" s="144"/>
      <c r="AR170" s="144"/>
      <c r="AS170" s="144"/>
      <c r="AT170" s="144"/>
      <c r="AU170" s="144"/>
      <c r="AV170" s="144"/>
      <c r="AW170" s="144"/>
      <c r="AX170" s="144"/>
      <c r="AY170" s="144"/>
      <c r="AZ170" s="144"/>
      <c r="BA170" s="144"/>
      <c r="BB170" s="144"/>
      <c r="BC170" s="144"/>
      <c r="BD170" s="144"/>
      <c r="BE170" s="677" t="str">
        <f t="shared" si="58"/>
        <v/>
      </c>
      <c r="BF170" s="195"/>
      <c r="BG170" s="678" t="str">
        <f t="shared" si="59"/>
        <v/>
      </c>
      <c r="BH170" s="144"/>
      <c r="BI170" s="144"/>
      <c r="BJ170" s="144"/>
      <c r="BK170" s="144"/>
      <c r="BL170" s="144"/>
      <c r="BM170" s="144"/>
      <c r="BN170" s="144"/>
      <c r="BO170" s="144"/>
      <c r="BP170" s="144"/>
      <c r="BQ170" s="144"/>
      <c r="BR170" s="144"/>
      <c r="BS170" s="144"/>
      <c r="BT170" s="144"/>
      <c r="BU170" s="144"/>
      <c r="BV170" s="144"/>
      <c r="BW170" s="144"/>
      <c r="BX170" s="144"/>
      <c r="BY170" s="144"/>
      <c r="BZ170" s="144"/>
      <c r="CA170" s="144"/>
      <c r="CB170" s="144"/>
      <c r="CC170" s="144"/>
      <c r="CD170" s="144"/>
      <c r="CE170" s="677" t="str">
        <f t="shared" si="60"/>
        <v/>
      </c>
      <c r="CF170" s="195"/>
      <c r="CG170" s="678" t="str">
        <f t="shared" si="61"/>
        <v/>
      </c>
      <c r="CH170" s="144"/>
      <c r="CI170" s="144"/>
      <c r="CJ170" s="144"/>
      <c r="CK170" s="144"/>
      <c r="CL170" s="144"/>
      <c r="CM170" s="144"/>
      <c r="CN170" s="144"/>
      <c r="CO170" s="144"/>
      <c r="CP170" s="144"/>
      <c r="CQ170" s="144"/>
      <c r="CR170" s="144"/>
      <c r="CS170" s="144"/>
      <c r="CT170" s="144"/>
      <c r="CU170" s="144"/>
      <c r="CV170" s="144"/>
      <c r="CW170" s="144"/>
      <c r="CX170" s="144"/>
      <c r="CY170" s="144"/>
      <c r="CZ170" s="144"/>
      <c r="DA170" s="144"/>
      <c r="DB170" s="144"/>
      <c r="DC170" s="144"/>
      <c r="DD170" s="144"/>
      <c r="DE170" s="677" t="str">
        <f t="shared" si="62"/>
        <v/>
      </c>
      <c r="DF170" s="195"/>
      <c r="DG170" s="678" t="str">
        <f t="shared" si="63"/>
        <v/>
      </c>
      <c r="DH170" s="144"/>
      <c r="DI170" s="144"/>
      <c r="DJ170" s="144"/>
      <c r="DK170" s="144"/>
      <c r="DL170" s="144"/>
      <c r="DM170" s="144"/>
      <c r="DN170" s="144"/>
      <c r="DO170" s="144"/>
      <c r="DP170" s="144"/>
      <c r="DQ170" s="144"/>
      <c r="DR170" s="144"/>
      <c r="DS170" s="144"/>
      <c r="DT170" s="144"/>
      <c r="DU170" s="144"/>
      <c r="DV170" s="144"/>
      <c r="DW170" s="144"/>
      <c r="DX170" s="144"/>
      <c r="DY170" s="144"/>
      <c r="DZ170" s="144"/>
      <c r="EA170" s="144"/>
      <c r="EB170" s="144"/>
      <c r="EC170" s="144"/>
      <c r="ED170" s="144"/>
      <c r="EE170" s="677" t="str">
        <f t="shared" si="64"/>
        <v/>
      </c>
      <c r="EF170" s="195"/>
      <c r="EG170" s="678" t="str">
        <f t="shared" si="65"/>
        <v/>
      </c>
      <c r="EH170" s="144"/>
      <c r="EI170" s="144"/>
      <c r="EJ170" s="144"/>
      <c r="EK170" s="144"/>
      <c r="EL170" s="144"/>
      <c r="EM170" s="144"/>
      <c r="EN170" s="144"/>
      <c r="EO170" s="144"/>
      <c r="EP170" s="144"/>
      <c r="EQ170" s="144"/>
      <c r="ER170" s="144"/>
      <c r="ES170" s="144"/>
      <c r="ET170" s="144"/>
      <c r="EU170" s="144"/>
      <c r="EV170" s="144"/>
      <c r="EW170" s="144"/>
      <c r="EX170" s="144"/>
      <c r="EY170" s="144"/>
      <c r="EZ170" s="144"/>
      <c r="FA170" s="144"/>
      <c r="FB170" s="144"/>
      <c r="FC170" s="144"/>
      <c r="FD170" s="144"/>
      <c r="FE170" s="677" t="str">
        <f t="shared" si="66"/>
        <v/>
      </c>
      <c r="FF170" s="195"/>
      <c r="FG170" s="678" t="str">
        <f t="shared" si="67"/>
        <v/>
      </c>
      <c r="FH170" s="144"/>
      <c r="FI170" s="144"/>
      <c r="FJ170" s="144"/>
      <c r="FK170" s="144"/>
      <c r="FL170" s="144"/>
      <c r="FM170" s="144"/>
      <c r="FN170" s="144"/>
      <c r="FO170" s="144"/>
      <c r="FP170" s="144"/>
      <c r="FQ170" s="144"/>
      <c r="FR170" s="144"/>
      <c r="FS170" s="144"/>
      <c r="FT170" s="144"/>
      <c r="FU170" s="144"/>
      <c r="FV170" s="144"/>
      <c r="FW170" s="144"/>
      <c r="FX170" s="144"/>
      <c r="FY170" s="144"/>
      <c r="FZ170" s="144"/>
      <c r="GA170" s="144"/>
      <c r="GB170" s="144"/>
      <c r="GC170" s="144"/>
      <c r="GD170" s="144"/>
      <c r="GE170" s="677" t="str">
        <f t="shared" si="68"/>
        <v/>
      </c>
      <c r="GF170" s="195"/>
      <c r="GG170" s="678" t="str">
        <f t="shared" si="69"/>
        <v/>
      </c>
      <c r="GH170" s="144"/>
      <c r="GI170" s="144"/>
      <c r="GJ170" s="144"/>
      <c r="GK170" s="144"/>
      <c r="GL170" s="144"/>
      <c r="GM170" s="144"/>
      <c r="GN170" s="144"/>
      <c r="GO170" s="144"/>
      <c r="GP170" s="144"/>
      <c r="GQ170" s="144"/>
      <c r="GR170" s="144"/>
      <c r="GS170" s="144"/>
      <c r="GT170" s="144"/>
      <c r="GU170" s="144"/>
      <c r="GV170" s="144"/>
      <c r="GW170" s="144"/>
      <c r="GX170" s="144"/>
      <c r="GY170" s="144"/>
      <c r="GZ170" s="144"/>
      <c r="HA170" s="144"/>
      <c r="HB170" s="144"/>
      <c r="HC170" s="144"/>
      <c r="HD170" s="144"/>
      <c r="HE170" s="677" t="str">
        <f t="shared" si="70"/>
        <v/>
      </c>
      <c r="HF170" s="195"/>
      <c r="HG170" s="678" t="str">
        <f t="shared" si="71"/>
        <v/>
      </c>
      <c r="HH170" s="144"/>
      <c r="HI170" s="144"/>
      <c r="HJ170" s="144"/>
      <c r="HK170" s="144"/>
      <c r="HL170" s="144"/>
      <c r="HM170" s="144"/>
      <c r="HN170" s="144"/>
      <c r="HO170" s="144"/>
      <c r="HP170" s="144"/>
      <c r="HQ170" s="144"/>
      <c r="HR170" s="144"/>
      <c r="HS170" s="144"/>
      <c r="HT170" s="144"/>
      <c r="HU170" s="144"/>
      <c r="HV170" s="144"/>
      <c r="HW170" s="144"/>
      <c r="HX170" s="144"/>
      <c r="HY170" s="144"/>
      <c r="HZ170" s="144"/>
      <c r="IA170" s="144"/>
      <c r="IB170" s="144"/>
      <c r="IC170" s="144"/>
      <c r="ID170" s="144"/>
      <c r="IE170" s="677" t="str">
        <f t="shared" si="72"/>
        <v/>
      </c>
      <c r="IF170" s="195"/>
      <c r="IG170" s="678" t="str">
        <f t="shared" si="73"/>
        <v/>
      </c>
      <c r="IH170" s="144"/>
      <c r="II170" s="144"/>
      <c r="IJ170" s="144"/>
      <c r="IK170" s="144"/>
      <c r="IL170" s="144"/>
      <c r="IM170" s="144"/>
      <c r="IN170" s="144"/>
      <c r="IO170" s="144"/>
      <c r="IP170" s="144"/>
      <c r="IQ170" s="144"/>
      <c r="IR170" s="144"/>
      <c r="IS170" s="144"/>
      <c r="IT170" s="144"/>
      <c r="IU170" s="144"/>
      <c r="IV170" s="144"/>
      <c r="IW170" s="144"/>
      <c r="IX170" s="144"/>
      <c r="IY170" s="144"/>
      <c r="IZ170" s="144"/>
      <c r="JA170" s="144"/>
      <c r="JB170" s="144"/>
      <c r="JC170" s="144"/>
      <c r="JD170" s="144"/>
      <c r="JE170" s="1001" t="str">
        <f t="shared" si="74"/>
        <v/>
      </c>
      <c r="JF170" s="195"/>
      <c r="JG170" s="678" t="str">
        <f t="shared" si="75"/>
        <v/>
      </c>
      <c r="JH170" s="144"/>
      <c r="JI170" s="144"/>
      <c r="JJ170" s="144"/>
      <c r="JK170" s="144"/>
      <c r="JL170" s="144"/>
      <c r="JM170" s="144"/>
      <c r="JN170" s="144"/>
      <c r="JO170" s="144"/>
      <c r="JP170" s="144"/>
      <c r="JQ170" s="144"/>
      <c r="JR170" s="144"/>
      <c r="JS170" s="144"/>
      <c r="JT170" s="144"/>
      <c r="JU170" s="144"/>
      <c r="JV170" s="144"/>
      <c r="JW170" s="144"/>
      <c r="JX170" s="144"/>
      <c r="JY170" s="144"/>
      <c r="JZ170" s="144"/>
      <c r="KA170" s="144"/>
      <c r="KB170" s="144"/>
      <c r="KC170" s="144"/>
      <c r="KD170" s="144"/>
      <c r="KE170" s="1001" t="str">
        <f t="shared" si="76"/>
        <v/>
      </c>
    </row>
  </sheetData>
  <sheetProtection password="C269" sheet="1" objects="1" scenarios="1" formatCells="0" formatColumns="0" formatRows="0" insertRows="0"/>
  <mergeCells count="232">
    <mergeCell ref="JE18:JE20"/>
    <mergeCell ref="H19:AD19"/>
    <mergeCell ref="AH19:BD19"/>
    <mergeCell ref="BH19:CD19"/>
    <mergeCell ref="CH19:DD19"/>
    <mergeCell ref="DH19:ED19"/>
    <mergeCell ref="FH18:GD18"/>
    <mergeCell ref="GE18:GE20"/>
    <mergeCell ref="GG18:GG20"/>
    <mergeCell ref="GH18:HD18"/>
    <mergeCell ref="HE18:HE20"/>
    <mergeCell ref="HG18:HG20"/>
    <mergeCell ref="FH19:GD19"/>
    <mergeCell ref="GH19:HD19"/>
    <mergeCell ref="DH18:ED18"/>
    <mergeCell ref="EE18:EE20"/>
    <mergeCell ref="EG18:EG20"/>
    <mergeCell ref="EH18:FD18"/>
    <mergeCell ref="HL15:HM15"/>
    <mergeCell ref="IH15:II15"/>
    <mergeCell ref="IJ15:IK15"/>
    <mergeCell ref="DJ15:DK15"/>
    <mergeCell ref="FE18:FE20"/>
    <mergeCell ref="FG18:FG20"/>
    <mergeCell ref="EH19:FD19"/>
    <mergeCell ref="BH18:CD18"/>
    <mergeCell ref="CE18:CE20"/>
    <mergeCell ref="CG18:CG20"/>
    <mergeCell ref="CH18:DD18"/>
    <mergeCell ref="DE18:DE20"/>
    <mergeCell ref="DG18:DG20"/>
    <mergeCell ref="HH19:ID19"/>
    <mergeCell ref="IH19:JD19"/>
    <mergeCell ref="HH18:ID18"/>
    <mergeCell ref="IE18:IE20"/>
    <mergeCell ref="IG18:IG20"/>
    <mergeCell ref="IH18:JD18"/>
    <mergeCell ref="FJ15:FK15"/>
    <mergeCell ref="BL15:BM15"/>
    <mergeCell ref="CH15:CI15"/>
    <mergeCell ref="CJ15:CK15"/>
    <mergeCell ref="CL15:CM15"/>
    <mergeCell ref="HH15:HI15"/>
    <mergeCell ref="HJ15:HK15"/>
    <mergeCell ref="DL15:DM15"/>
    <mergeCell ref="EH15:EI15"/>
    <mergeCell ref="EJ15:EK15"/>
    <mergeCell ref="EL15:EM15"/>
    <mergeCell ref="FH15:FI15"/>
    <mergeCell ref="AL14:AM14"/>
    <mergeCell ref="BH14:BI14"/>
    <mergeCell ref="DH15:DI15"/>
    <mergeCell ref="FJ14:FK14"/>
    <mergeCell ref="FL14:FM14"/>
    <mergeCell ref="BJ14:BK14"/>
    <mergeCell ref="BL14:BM14"/>
    <mergeCell ref="CH14:CI14"/>
    <mergeCell ref="CJ14:CK14"/>
    <mergeCell ref="B18:B20"/>
    <mergeCell ref="C18:C20"/>
    <mergeCell ref="D18:D20"/>
    <mergeCell ref="E18:E20"/>
    <mergeCell ref="F18:F20"/>
    <mergeCell ref="G18:G20"/>
    <mergeCell ref="FL15:FM15"/>
    <mergeCell ref="GH15:GI15"/>
    <mergeCell ref="GJ15:GK15"/>
    <mergeCell ref="H18:AD18"/>
    <mergeCell ref="AE18:AE20"/>
    <mergeCell ref="AG18:AG20"/>
    <mergeCell ref="AH18:BD18"/>
    <mergeCell ref="BE18:BE20"/>
    <mergeCell ref="BG18:BG20"/>
    <mergeCell ref="IL14:IM14"/>
    <mergeCell ref="B15:C15"/>
    <mergeCell ref="H15:I15"/>
    <mergeCell ref="J15:K15"/>
    <mergeCell ref="L15:M15"/>
    <mergeCell ref="AH15:AI15"/>
    <mergeCell ref="AJ15:AK15"/>
    <mergeCell ref="AL15:AM15"/>
    <mergeCell ref="BH15:BI15"/>
    <mergeCell ref="BJ15:BK15"/>
    <mergeCell ref="GL14:GM14"/>
    <mergeCell ref="HH14:HI14"/>
    <mergeCell ref="HJ14:HK14"/>
    <mergeCell ref="HL14:HM14"/>
    <mergeCell ref="IH14:II14"/>
    <mergeCell ref="IJ14:IK14"/>
    <mergeCell ref="EL14:EM14"/>
    <mergeCell ref="FH14:FI14"/>
    <mergeCell ref="GH14:GI14"/>
    <mergeCell ref="GJ14:GK14"/>
    <mergeCell ref="CL14:CM14"/>
    <mergeCell ref="DH14:DI14"/>
    <mergeCell ref="IL15:IM15"/>
    <mergeCell ref="GL15:GM15"/>
    <mergeCell ref="GG12:GK12"/>
    <mergeCell ref="HG12:HK12"/>
    <mergeCell ref="IG12:IK12"/>
    <mergeCell ref="B13:C14"/>
    <mergeCell ref="D13:F13"/>
    <mergeCell ref="G13:K13"/>
    <mergeCell ref="AG13:AK13"/>
    <mergeCell ref="BG13:BK13"/>
    <mergeCell ref="CG13:CK13"/>
    <mergeCell ref="DG13:DK13"/>
    <mergeCell ref="EG13:EK13"/>
    <mergeCell ref="FG13:FK13"/>
    <mergeCell ref="GG13:GK13"/>
    <mergeCell ref="HG13:HK13"/>
    <mergeCell ref="IG13:IK13"/>
    <mergeCell ref="H14:I14"/>
    <mergeCell ref="J14:K14"/>
    <mergeCell ref="L14:M14"/>
    <mergeCell ref="AH14:AI14"/>
    <mergeCell ref="AJ14:AK14"/>
    <mergeCell ref="DJ14:DK14"/>
    <mergeCell ref="DL14:DM14"/>
    <mergeCell ref="EH14:EI14"/>
    <mergeCell ref="EJ14:EK14"/>
    <mergeCell ref="IL9:IM9"/>
    <mergeCell ref="IN9:IO9"/>
    <mergeCell ref="B12:F12"/>
    <mergeCell ref="G12:K12"/>
    <mergeCell ref="AG12:AK12"/>
    <mergeCell ref="BG12:BK12"/>
    <mergeCell ref="CG12:CK12"/>
    <mergeCell ref="DG12:DK12"/>
    <mergeCell ref="EG12:EK12"/>
    <mergeCell ref="FG12:FK12"/>
    <mergeCell ref="HG9:HI9"/>
    <mergeCell ref="HJ9:HK9"/>
    <mergeCell ref="HL9:HM9"/>
    <mergeCell ref="HN9:HO9"/>
    <mergeCell ref="IG9:II9"/>
    <mergeCell ref="IJ9:IK9"/>
    <mergeCell ref="FL9:FM9"/>
    <mergeCell ref="FN9:FO9"/>
    <mergeCell ref="GG9:GI9"/>
    <mergeCell ref="GJ9:GK9"/>
    <mergeCell ref="GL9:GM9"/>
    <mergeCell ref="GN9:GO9"/>
    <mergeCell ref="EG9:EI9"/>
    <mergeCell ref="EJ9:EK9"/>
    <mergeCell ref="EL9:EM9"/>
    <mergeCell ref="EN9:EO9"/>
    <mergeCell ref="FG9:FI9"/>
    <mergeCell ref="FJ9:FK9"/>
    <mergeCell ref="CL9:CM9"/>
    <mergeCell ref="CN9:CO9"/>
    <mergeCell ref="DG9:DI9"/>
    <mergeCell ref="DJ9:DK9"/>
    <mergeCell ref="DL9:DM9"/>
    <mergeCell ref="DN9:DO9"/>
    <mergeCell ref="BG9:BI9"/>
    <mergeCell ref="BJ9:BK9"/>
    <mergeCell ref="BL9:BM9"/>
    <mergeCell ref="BN9:BO9"/>
    <mergeCell ref="CG9:CI9"/>
    <mergeCell ref="CJ9:CK9"/>
    <mergeCell ref="IL8:IM8"/>
    <mergeCell ref="IN8:IO8"/>
    <mergeCell ref="G9:I9"/>
    <mergeCell ref="J9:K9"/>
    <mergeCell ref="L9:M9"/>
    <mergeCell ref="N9:O9"/>
    <mergeCell ref="AG9:AI9"/>
    <mergeCell ref="AJ9:AK9"/>
    <mergeCell ref="AL9:AM9"/>
    <mergeCell ref="AN9:AO9"/>
    <mergeCell ref="HG8:HI8"/>
    <mergeCell ref="HJ8:HK8"/>
    <mergeCell ref="HL8:HM8"/>
    <mergeCell ref="HN8:HO8"/>
    <mergeCell ref="IG8:II8"/>
    <mergeCell ref="IJ8:IK8"/>
    <mergeCell ref="FL8:FM8"/>
    <mergeCell ref="FN8:FO8"/>
    <mergeCell ref="GG8:GI8"/>
    <mergeCell ref="GJ8:GK8"/>
    <mergeCell ref="GL8:GM8"/>
    <mergeCell ref="GN8:GO8"/>
    <mergeCell ref="EG8:EI8"/>
    <mergeCell ref="EJ8:EK8"/>
    <mergeCell ref="EL8:EM8"/>
    <mergeCell ref="EN8:EO8"/>
    <mergeCell ref="FG8:FI8"/>
    <mergeCell ref="FJ8:FK8"/>
    <mergeCell ref="CL8:CM8"/>
    <mergeCell ref="CN8:CO8"/>
    <mergeCell ref="DG8:DI8"/>
    <mergeCell ref="DJ8:DK8"/>
    <mergeCell ref="DL8:DM8"/>
    <mergeCell ref="DN8:DO8"/>
    <mergeCell ref="BG8:BI8"/>
    <mergeCell ref="BJ8:BK8"/>
    <mergeCell ref="BL8:BM8"/>
    <mergeCell ref="BN8:BO8"/>
    <mergeCell ref="CG8:CI8"/>
    <mergeCell ref="CJ8:CK8"/>
    <mergeCell ref="L8:M8"/>
    <mergeCell ref="N8:O8"/>
    <mergeCell ref="AG8:AI8"/>
    <mergeCell ref="AJ8:AK8"/>
    <mergeCell ref="AL8:AM8"/>
    <mergeCell ref="AN8:AO8"/>
    <mergeCell ref="C4:D4"/>
    <mergeCell ref="C5:D5"/>
    <mergeCell ref="E7:F7"/>
    <mergeCell ref="G8:I8"/>
    <mergeCell ref="J8:K8"/>
    <mergeCell ref="JG8:JI8"/>
    <mergeCell ref="JJ8:JK8"/>
    <mergeCell ref="JL8:JM8"/>
    <mergeCell ref="JN8:JO8"/>
    <mergeCell ref="JG9:JI9"/>
    <mergeCell ref="JJ9:JK9"/>
    <mergeCell ref="JL9:JM9"/>
    <mergeCell ref="JN9:JO9"/>
    <mergeCell ref="JG12:JK12"/>
    <mergeCell ref="KE18:KE20"/>
    <mergeCell ref="JH19:KD19"/>
    <mergeCell ref="JG13:JK13"/>
    <mergeCell ref="JH14:JI14"/>
    <mergeCell ref="JJ14:JK14"/>
    <mergeCell ref="JL14:JM14"/>
    <mergeCell ref="JH15:JI15"/>
    <mergeCell ref="JJ15:JK15"/>
    <mergeCell ref="JL15:JM15"/>
    <mergeCell ref="JG18:JG20"/>
    <mergeCell ref="JH18:KD18"/>
  </mergeCells>
  <conditionalFormatting sqref="E9">
    <cfRule type="cellIs" dxfId="4510" priority="1" operator="greaterThanOrEqual">
      <formula>900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AF94"/>
  <sheetViews>
    <sheetView showGridLines="0" zoomScale="80" zoomScaleNormal="80" workbookViewId="0">
      <pane ySplit="6" topLeftCell="A7" activePane="bottomLeft" state="frozen"/>
      <selection pane="bottomLeft" activeCell="AB27" sqref="AB27"/>
    </sheetView>
  </sheetViews>
  <sheetFormatPr baseColWidth="10" defaultColWidth="11.42578125" defaultRowHeight="15"/>
  <cols>
    <col min="1" max="1" width="8.140625" style="36" customWidth="1"/>
    <col min="2" max="2" width="3.140625" style="36" customWidth="1"/>
    <col min="3" max="9" width="6.7109375" style="36" customWidth="1"/>
    <col min="10" max="10" width="7.42578125" style="36" customWidth="1"/>
    <col min="11" max="12" width="6.7109375" style="36" customWidth="1"/>
    <col min="13" max="13" width="6.42578125" style="36" customWidth="1"/>
    <col min="14" max="14" width="5.5703125" style="36" customWidth="1"/>
    <col min="15" max="15" width="9.140625" style="36" customWidth="1"/>
    <col min="16" max="16" width="5.140625" style="36" customWidth="1"/>
    <col min="17" max="24" width="6.7109375" style="36" customWidth="1"/>
    <col min="25" max="25" width="6.42578125" style="43" customWidth="1"/>
    <col min="26" max="27" width="6.28515625" style="43" customWidth="1"/>
    <col min="28" max="30" width="6.28515625" style="36" customWidth="1"/>
    <col min="31" max="31" width="11.42578125" style="36"/>
    <col min="32" max="32" width="13.85546875" style="36" customWidth="1"/>
    <col min="33" max="16384" width="11.42578125" style="36"/>
  </cols>
  <sheetData>
    <row r="1" spans="1:32" ht="24" customHeight="1">
      <c r="A1" s="76"/>
      <c r="B1" s="76"/>
      <c r="C1" s="939" t="s">
        <v>552</v>
      </c>
      <c r="D1" s="283"/>
      <c r="E1" s="283"/>
      <c r="F1" s="283"/>
      <c r="G1" s="283"/>
      <c r="H1" s="283"/>
      <c r="I1" s="283"/>
      <c r="J1" s="283"/>
      <c r="K1" s="283"/>
      <c r="L1" s="283"/>
      <c r="M1" s="283"/>
      <c r="N1" s="283"/>
      <c r="O1" s="283"/>
      <c r="P1" s="283"/>
      <c r="Q1" s="283"/>
      <c r="R1" s="283"/>
      <c r="S1" s="283"/>
      <c r="T1" s="283"/>
      <c r="U1" s="283"/>
      <c r="V1" s="283"/>
      <c r="W1" s="283"/>
      <c r="X1" s="283"/>
      <c r="Y1" s="283"/>
      <c r="Z1" s="460"/>
      <c r="AA1" s="182"/>
      <c r="AB1" s="76"/>
      <c r="AC1" s="76"/>
      <c r="AD1" s="76"/>
      <c r="AE1" s="76"/>
      <c r="AF1" s="76"/>
    </row>
    <row r="2" spans="1:32" ht="25.5" customHeight="1">
      <c r="A2" s="76"/>
      <c r="B2" s="76"/>
      <c r="C2" s="948" t="s">
        <v>575</v>
      </c>
      <c r="D2" s="464"/>
      <c r="E2" s="464"/>
      <c r="F2" s="464"/>
      <c r="G2" s="464"/>
      <c r="H2" s="464"/>
      <c r="I2" s="464"/>
      <c r="J2" s="464"/>
      <c r="K2" s="464"/>
      <c r="L2" s="464"/>
      <c r="M2" s="464"/>
      <c r="N2" s="464"/>
      <c r="O2" s="464"/>
      <c r="P2" s="464"/>
      <c r="Q2" s="464"/>
      <c r="R2" s="464"/>
      <c r="S2" s="464"/>
      <c r="T2" s="464"/>
      <c r="U2" s="464"/>
      <c r="V2" s="464"/>
      <c r="W2" s="464"/>
      <c r="X2" s="464"/>
      <c r="Y2" s="182"/>
      <c r="Z2" s="182"/>
      <c r="AA2" s="182"/>
      <c r="AB2" s="76"/>
      <c r="AC2" s="76"/>
      <c r="AD2" s="76"/>
      <c r="AE2" s="76"/>
      <c r="AF2" s="76"/>
    </row>
    <row r="3" spans="1:32" ht="20.25" customHeight="1">
      <c r="A3" s="76"/>
      <c r="B3" s="76"/>
      <c r="C3" s="473" t="s">
        <v>53</v>
      </c>
      <c r="D3" s="465"/>
      <c r="E3" s="465"/>
      <c r="F3" s="465"/>
      <c r="G3" s="466"/>
      <c r="H3" s="466"/>
      <c r="I3" s="465"/>
      <c r="J3" s="465"/>
      <c r="K3" s="465"/>
      <c r="L3" s="465"/>
      <c r="M3" s="76"/>
      <c r="N3" s="76"/>
      <c r="O3" s="76"/>
      <c r="P3" s="76"/>
      <c r="Q3" s="76"/>
      <c r="R3" s="76"/>
      <c r="S3" s="76"/>
      <c r="T3" s="76"/>
      <c r="U3" s="467"/>
      <c r="V3" s="468"/>
      <c r="W3" s="75"/>
      <c r="X3" s="75"/>
      <c r="Y3" s="182"/>
      <c r="Z3" s="182"/>
      <c r="AA3" s="182"/>
      <c r="AB3" s="76"/>
      <c r="AC3" s="76"/>
      <c r="AD3" s="76"/>
      <c r="AE3" s="76"/>
      <c r="AF3" s="76"/>
    </row>
    <row r="4" spans="1:32" ht="20.25" customHeight="1">
      <c r="A4" s="76"/>
      <c r="B4" s="76"/>
      <c r="C4" s="475" t="s">
        <v>576</v>
      </c>
      <c r="D4" s="465"/>
      <c r="E4" s="465"/>
      <c r="F4" s="465"/>
      <c r="G4" s="466"/>
      <c r="H4" s="466"/>
      <c r="I4" s="465"/>
      <c r="J4" s="465"/>
      <c r="K4" s="465"/>
      <c r="L4" s="465"/>
      <c r="M4" s="76"/>
      <c r="N4" s="76"/>
      <c r="O4" s="76"/>
      <c r="P4" s="76"/>
      <c r="Q4" s="76"/>
      <c r="R4" s="76"/>
      <c r="S4" s="76"/>
      <c r="T4" s="76"/>
      <c r="U4" s="467"/>
      <c r="V4" s="468"/>
      <c r="W4" s="75"/>
      <c r="X4" s="75"/>
      <c r="Y4" s="182"/>
      <c r="Z4" s="182"/>
      <c r="AA4" s="182"/>
      <c r="AB4" s="76"/>
      <c r="AC4" s="76"/>
      <c r="AD4" s="76"/>
      <c r="AE4" s="76"/>
      <c r="AF4" s="76"/>
    </row>
    <row r="5" spans="1:32" ht="18.75" customHeight="1">
      <c r="A5" s="76"/>
      <c r="B5" s="76"/>
      <c r="C5" s="475" t="s">
        <v>671</v>
      </c>
      <c r="D5" s="469"/>
      <c r="E5" s="469"/>
      <c r="F5" s="469"/>
      <c r="G5" s="469"/>
      <c r="H5" s="469"/>
      <c r="I5" s="469"/>
      <c r="J5" s="469"/>
      <c r="K5" s="469"/>
      <c r="L5" s="469"/>
      <c r="M5" s="469"/>
      <c r="N5" s="469"/>
      <c r="O5" s="469"/>
      <c r="P5" s="469"/>
      <c r="Q5" s="470"/>
      <c r="R5" s="470"/>
      <c r="S5" s="470"/>
      <c r="T5" s="470"/>
      <c r="U5" s="470"/>
      <c r="V5" s="470"/>
      <c r="W5" s="470"/>
      <c r="X5" s="470"/>
      <c r="Y5" s="182"/>
      <c r="Z5" s="182"/>
      <c r="AA5" s="182"/>
      <c r="AB5" s="76"/>
      <c r="AC5" s="76"/>
      <c r="AD5" s="76"/>
      <c r="AE5" s="76"/>
      <c r="AF5" s="76"/>
    </row>
    <row r="6" spans="1:32" ht="20.25" customHeight="1">
      <c r="A6" s="76"/>
      <c r="B6" s="76"/>
      <c r="C6" s="475" t="s">
        <v>578</v>
      </c>
      <c r="D6" s="469"/>
      <c r="E6" s="469"/>
      <c r="F6" s="469"/>
      <c r="G6" s="469"/>
      <c r="H6" s="469"/>
      <c r="I6" s="469"/>
      <c r="J6" s="469"/>
      <c r="K6" s="469"/>
      <c r="L6" s="469"/>
      <c r="M6" s="469"/>
      <c r="N6" s="469"/>
      <c r="O6" s="469"/>
      <c r="P6" s="470"/>
      <c r="Q6" s="470"/>
      <c r="R6" s="470"/>
      <c r="S6" s="470"/>
      <c r="T6" s="470"/>
      <c r="U6" s="470"/>
      <c r="V6" s="470"/>
      <c r="W6" s="470"/>
      <c r="X6" s="470"/>
      <c r="Y6" s="182"/>
      <c r="Z6" s="182"/>
      <c r="AA6" s="182"/>
      <c r="AB6" s="76"/>
      <c r="AC6" s="76"/>
      <c r="AD6" s="76"/>
      <c r="AE6" s="76"/>
      <c r="AF6" s="76"/>
    </row>
    <row r="7" spans="1:32" ht="10.5" customHeight="1">
      <c r="A7" s="76"/>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row>
    <row r="8" spans="1:32" s="40" customFormat="1" ht="19.5" customHeight="1">
      <c r="A8" s="76"/>
      <c r="B8" s="76"/>
      <c r="C8" s="474" t="s">
        <v>577</v>
      </c>
      <c r="D8" s="76"/>
      <c r="E8" s="76"/>
      <c r="F8" s="76"/>
      <c r="G8" s="76"/>
      <c r="H8" s="76"/>
      <c r="I8" s="76"/>
      <c r="J8" s="76"/>
      <c r="K8" s="76"/>
      <c r="L8" s="76"/>
      <c r="M8" s="76"/>
      <c r="N8" s="76"/>
      <c r="O8" s="182"/>
      <c r="P8" s="76"/>
      <c r="Q8" s="76"/>
      <c r="R8" s="182"/>
      <c r="S8" s="76"/>
      <c r="T8" s="76"/>
      <c r="U8" s="76"/>
      <c r="V8" s="76"/>
      <c r="W8" s="76"/>
      <c r="X8" s="76"/>
      <c r="Y8" s="76"/>
      <c r="Z8" s="76"/>
      <c r="AA8" s="76"/>
      <c r="AB8" s="76"/>
      <c r="AC8" s="76"/>
      <c r="AD8" s="76"/>
    </row>
    <row r="9" spans="1:32" s="40" customFormat="1" ht="7.5" customHeight="1">
      <c r="A9" s="76"/>
      <c r="B9" s="76"/>
      <c r="C9" s="471"/>
      <c r="D9" s="472"/>
      <c r="E9" s="472"/>
      <c r="F9" s="472"/>
      <c r="G9" s="472"/>
      <c r="H9" s="472"/>
      <c r="I9" s="472"/>
      <c r="J9" s="472"/>
      <c r="K9" s="472"/>
      <c r="L9" s="472"/>
      <c r="M9" s="472"/>
      <c r="N9" s="472"/>
      <c r="O9" s="472"/>
      <c r="P9" s="472"/>
      <c r="Q9" s="472"/>
      <c r="R9" s="472"/>
      <c r="S9" s="472"/>
      <c r="T9" s="472"/>
      <c r="U9" s="472"/>
      <c r="V9" s="472"/>
      <c r="W9" s="472"/>
      <c r="X9" s="472"/>
      <c r="Y9" s="76"/>
      <c r="Z9" s="76"/>
      <c r="AA9" s="76"/>
      <c r="AB9" s="76"/>
      <c r="AC9" s="76"/>
      <c r="AD9" s="76"/>
    </row>
    <row r="10" spans="1:32" s="40" customFormat="1" ht="14.25" customHeight="1">
      <c r="A10" s="76"/>
      <c r="B10" s="76"/>
      <c r="C10" s="76" t="s">
        <v>345</v>
      </c>
      <c r="D10" s="76"/>
      <c r="E10" s="76"/>
      <c r="F10" s="461"/>
      <c r="G10" s="461"/>
      <c r="H10" s="462"/>
      <c r="I10" s="462"/>
      <c r="J10" s="462"/>
      <c r="K10" s="76"/>
      <c r="L10" s="76"/>
      <c r="M10" s="76"/>
      <c r="N10" s="76"/>
      <c r="O10" s="76"/>
      <c r="P10" s="76"/>
      <c r="Q10" s="76"/>
      <c r="R10" s="76"/>
      <c r="S10" s="76"/>
      <c r="T10" s="76"/>
      <c r="U10" s="76"/>
      <c r="V10" s="76"/>
      <c r="W10" s="76"/>
      <c r="X10" s="76"/>
      <c r="Y10" s="76"/>
      <c r="Z10" s="76"/>
      <c r="AA10" s="76"/>
      <c r="AB10" s="76"/>
      <c r="AC10" s="76"/>
      <c r="AD10" s="76"/>
    </row>
    <row r="11" spans="1:32" s="40" customFormat="1" ht="14.25" customHeight="1">
      <c r="A11" s="76"/>
      <c r="B11" s="76"/>
      <c r="C11" s="1153" t="s">
        <v>346</v>
      </c>
      <c r="D11" s="1154"/>
      <c r="E11" s="1154"/>
      <c r="F11" s="1154"/>
      <c r="G11" s="1154"/>
      <c r="H11" s="1154"/>
      <c r="I11" s="1154"/>
      <c r="J11" s="1155"/>
      <c r="K11" s="1156" t="s">
        <v>487</v>
      </c>
      <c r="L11" s="1157"/>
      <c r="M11" s="1158"/>
      <c r="N11" s="1156" t="s">
        <v>347</v>
      </c>
      <c r="O11" s="1157"/>
      <c r="P11" s="1158"/>
      <c r="Q11" s="76"/>
      <c r="R11" s="76"/>
      <c r="S11" s="76"/>
      <c r="T11" s="76"/>
      <c r="U11" s="76"/>
      <c r="V11" s="76"/>
      <c r="W11" s="76"/>
      <c r="X11" s="76"/>
      <c r="Y11" s="76"/>
      <c r="Z11" s="76"/>
      <c r="AA11" s="76"/>
      <c r="AB11" s="76"/>
      <c r="AC11" s="76"/>
      <c r="AD11" s="76"/>
    </row>
    <row r="12" spans="1:32" s="40" customFormat="1" ht="14.25" customHeight="1">
      <c r="A12" s="76"/>
      <c r="B12" s="76"/>
      <c r="C12" s="1159" t="s">
        <v>348</v>
      </c>
      <c r="D12" s="1160"/>
      <c r="E12" s="1160"/>
      <c r="F12" s="1160"/>
      <c r="G12" s="1160"/>
      <c r="H12" s="1160"/>
      <c r="I12" s="1160"/>
      <c r="J12" s="1161"/>
      <c r="K12" s="1162">
        <f>SUM(S49:T52)</f>
        <v>0</v>
      </c>
      <c r="L12" s="1163"/>
      <c r="M12" s="1164"/>
      <c r="N12" s="1162">
        <f>SUM(S49:T59)</f>
        <v>0</v>
      </c>
      <c r="O12" s="1163"/>
      <c r="P12" s="1164"/>
      <c r="Q12" s="76"/>
      <c r="R12" s="76"/>
      <c r="S12" s="76"/>
      <c r="T12" s="76"/>
      <c r="U12" s="76"/>
      <c r="V12" s="76"/>
      <c r="W12" s="76"/>
      <c r="X12" s="76"/>
      <c r="Y12" s="76"/>
      <c r="Z12" s="76"/>
      <c r="AA12" s="76"/>
      <c r="AB12" s="76"/>
      <c r="AC12" s="76"/>
      <c r="AD12" s="76"/>
    </row>
    <row r="13" spans="1:32" s="40" customFormat="1" ht="14.25" customHeight="1">
      <c r="A13" s="76"/>
      <c r="B13" s="76"/>
      <c r="C13" s="1159" t="s">
        <v>349</v>
      </c>
      <c r="D13" s="1160"/>
      <c r="E13" s="1160"/>
      <c r="F13" s="1160"/>
      <c r="G13" s="1160"/>
      <c r="H13" s="1160"/>
      <c r="I13" s="1160"/>
      <c r="J13" s="1161"/>
      <c r="K13" s="1162">
        <f>SUM(U49:V52)</f>
        <v>0</v>
      </c>
      <c r="L13" s="1163"/>
      <c r="M13" s="1164"/>
      <c r="N13" s="1162">
        <f>SUM(U49:V59)</f>
        <v>0</v>
      </c>
      <c r="O13" s="1163"/>
      <c r="P13" s="1164"/>
      <c r="Q13" s="76"/>
      <c r="R13" s="76"/>
      <c r="S13" s="76"/>
      <c r="T13" s="76"/>
      <c r="U13" s="76"/>
      <c r="V13" s="76"/>
      <c r="W13" s="76"/>
      <c r="X13" s="76"/>
      <c r="Y13" s="76"/>
      <c r="Z13" s="76"/>
      <c r="AA13" s="76"/>
      <c r="AB13" s="76"/>
      <c r="AC13" s="76"/>
      <c r="AD13" s="76"/>
    </row>
    <row r="14" spans="1:32" s="40" customFormat="1" ht="14.25" customHeight="1">
      <c r="A14" s="76"/>
      <c r="B14" s="76"/>
      <c r="C14" s="1159" t="s">
        <v>350</v>
      </c>
      <c r="D14" s="1160"/>
      <c r="E14" s="1160"/>
      <c r="F14" s="1160"/>
      <c r="G14" s="1160"/>
      <c r="H14" s="1160"/>
      <c r="I14" s="1160"/>
      <c r="J14" s="1161"/>
      <c r="K14" s="1162">
        <f>K13-K12</f>
        <v>0</v>
      </c>
      <c r="L14" s="1163"/>
      <c r="M14" s="1164"/>
      <c r="N14" s="1162">
        <f>N13-N12</f>
        <v>0</v>
      </c>
      <c r="O14" s="1163"/>
      <c r="P14" s="1164"/>
      <c r="Q14" s="76"/>
      <c r="R14" s="76"/>
      <c r="S14" s="76"/>
      <c r="T14" s="76"/>
      <c r="U14" s="76"/>
      <c r="V14" s="76"/>
      <c r="W14" s="76"/>
      <c r="X14" s="76"/>
      <c r="Y14" s="76"/>
      <c r="Z14" s="76"/>
      <c r="AA14" s="76"/>
      <c r="AB14" s="76"/>
      <c r="AC14" s="76"/>
      <c r="AD14" s="76"/>
    </row>
    <row r="15" spans="1:32" s="40" customFormat="1" ht="14.25" customHeight="1">
      <c r="A15" s="76"/>
      <c r="B15" s="76"/>
      <c r="C15" s="1165" t="s">
        <v>351</v>
      </c>
      <c r="D15" s="1166"/>
      <c r="E15" s="1166"/>
      <c r="F15" s="1166"/>
      <c r="G15" s="1166"/>
      <c r="H15" s="1166"/>
      <c r="I15" s="1166"/>
      <c r="J15" s="1167"/>
      <c r="K15" s="1168" t="str">
        <f>IFERROR((IF(K13&gt;K12,1,1-(ABS(K14)/SUM('C3_Form Ini'!AQ21:AQ32)))),"")</f>
        <v/>
      </c>
      <c r="L15" s="1169"/>
      <c r="M15" s="1170"/>
      <c r="N15" s="1168" t="str">
        <f>IFERROR((IF(N13&gt;N12,1,1-(ABS(N14)/SUM('C3_Form Ini'!AQ21:AQ42)))),"")</f>
        <v/>
      </c>
      <c r="O15" s="1169"/>
      <c r="P15" s="1170"/>
      <c r="Q15" s="76"/>
      <c r="R15" s="76"/>
      <c r="S15" s="76"/>
      <c r="T15" s="76"/>
      <c r="U15" s="76"/>
      <c r="V15" s="76"/>
      <c r="W15" s="76"/>
      <c r="X15" s="76"/>
      <c r="Y15" s="76"/>
      <c r="Z15" s="76"/>
      <c r="AA15" s="76"/>
      <c r="AB15" s="76"/>
      <c r="AC15" s="76"/>
      <c r="AD15" s="76"/>
    </row>
    <row r="16" spans="1:32" s="40" customFormat="1" ht="14.25" customHeight="1">
      <c r="A16" s="76"/>
      <c r="B16" s="76"/>
      <c r="C16" s="76"/>
      <c r="D16" s="76"/>
      <c r="E16" s="76"/>
      <c r="F16" s="76"/>
      <c r="G16" s="76"/>
      <c r="H16" s="76"/>
      <c r="I16" s="76"/>
      <c r="J16" s="76"/>
      <c r="K16" s="76"/>
      <c r="L16" s="76"/>
      <c r="M16" s="76"/>
      <c r="N16" s="76"/>
      <c r="O16" s="76"/>
      <c r="P16" s="76"/>
      <c r="Q16" s="76"/>
      <c r="R16" s="76"/>
      <c r="S16" s="76"/>
      <c r="T16" s="76"/>
      <c r="U16" s="76"/>
      <c r="V16" s="76"/>
      <c r="W16" s="76"/>
      <c r="X16" s="76"/>
      <c r="Y16" s="76"/>
      <c r="Z16" s="76"/>
      <c r="AA16" s="76"/>
      <c r="AB16" s="76"/>
      <c r="AC16" s="76"/>
      <c r="AD16" s="76"/>
    </row>
    <row r="17" spans="1:30" s="40" customFormat="1" ht="14.25" customHeight="1">
      <c r="A17" s="76"/>
      <c r="B17" s="76"/>
      <c r="C17" s="1153" t="s">
        <v>352</v>
      </c>
      <c r="D17" s="1154"/>
      <c r="E17" s="1154"/>
      <c r="F17" s="1154"/>
      <c r="G17" s="1154"/>
      <c r="H17" s="1154"/>
      <c r="I17" s="1154"/>
      <c r="J17" s="1155"/>
      <c r="K17" s="1156" t="s">
        <v>487</v>
      </c>
      <c r="L17" s="1157"/>
      <c r="M17" s="1158"/>
      <c r="N17" s="1156" t="s">
        <v>347</v>
      </c>
      <c r="O17" s="1157"/>
      <c r="P17" s="1158"/>
      <c r="Q17" s="76"/>
      <c r="R17" s="76"/>
      <c r="S17" s="76"/>
      <c r="T17" s="76"/>
      <c r="U17" s="76"/>
      <c r="V17" s="76"/>
      <c r="W17" s="76"/>
      <c r="X17" s="76"/>
      <c r="Y17" s="76"/>
      <c r="Z17" s="76"/>
      <c r="AA17" s="76"/>
      <c r="AB17" s="76"/>
      <c r="AC17" s="76"/>
      <c r="AD17" s="76"/>
    </row>
    <row r="18" spans="1:30" s="40" customFormat="1" ht="14.25" customHeight="1">
      <c r="A18" s="76"/>
      <c r="B18" s="76"/>
      <c r="C18" s="1159" t="s">
        <v>348</v>
      </c>
      <c r="D18" s="1160"/>
      <c r="E18" s="1160"/>
      <c r="F18" s="1160"/>
      <c r="G18" s="1160"/>
      <c r="H18" s="1160"/>
      <c r="I18" s="1160"/>
      <c r="J18" s="1161"/>
      <c r="K18" s="1162">
        <f>SUM(S65:T68)</f>
        <v>0</v>
      </c>
      <c r="L18" s="1163"/>
      <c r="M18" s="1164"/>
      <c r="N18" s="1162">
        <f>SUM(S65:T75)</f>
        <v>0</v>
      </c>
      <c r="O18" s="1163"/>
      <c r="P18" s="1164"/>
      <c r="Q18" s="76"/>
      <c r="R18" s="76"/>
      <c r="S18" s="76"/>
      <c r="T18" s="76"/>
      <c r="U18" s="76"/>
      <c r="V18" s="76"/>
      <c r="W18" s="76"/>
      <c r="X18" s="76"/>
      <c r="Y18" s="76"/>
      <c r="Z18" s="76"/>
      <c r="AA18" s="76"/>
      <c r="AB18" s="76"/>
      <c r="AC18" s="76"/>
      <c r="AD18" s="76"/>
    </row>
    <row r="19" spans="1:30" s="40" customFormat="1" ht="14.25" customHeight="1">
      <c r="A19" s="76"/>
      <c r="B19" s="76"/>
      <c r="C19" s="1159" t="s">
        <v>349</v>
      </c>
      <c r="D19" s="1160"/>
      <c r="E19" s="1160"/>
      <c r="F19" s="1160"/>
      <c r="G19" s="1160"/>
      <c r="H19" s="1160"/>
      <c r="I19" s="1160"/>
      <c r="J19" s="1161"/>
      <c r="K19" s="1162">
        <f>SUM(U65:V68)</f>
        <v>0</v>
      </c>
      <c r="L19" s="1163"/>
      <c r="M19" s="1164"/>
      <c r="N19" s="1162">
        <f>SUM(U65:V75)</f>
        <v>0</v>
      </c>
      <c r="O19" s="1163"/>
      <c r="P19" s="1164"/>
      <c r="Q19" s="76"/>
      <c r="R19" s="76"/>
      <c r="S19" s="76"/>
      <c r="T19" s="76"/>
      <c r="U19" s="76"/>
      <c r="V19" s="76"/>
      <c r="W19" s="76"/>
      <c r="X19" s="76"/>
      <c r="Y19" s="76"/>
      <c r="Z19" s="76"/>
      <c r="AA19" s="76"/>
      <c r="AB19" s="76"/>
      <c r="AC19" s="76"/>
      <c r="AD19" s="76"/>
    </row>
    <row r="20" spans="1:30" s="40" customFormat="1" ht="14.25" customHeight="1">
      <c r="A20" s="76"/>
      <c r="B20" s="76"/>
      <c r="C20" s="1159" t="s">
        <v>350</v>
      </c>
      <c r="D20" s="1160"/>
      <c r="E20" s="1160"/>
      <c r="F20" s="1160"/>
      <c r="G20" s="1160"/>
      <c r="H20" s="1160"/>
      <c r="I20" s="1160"/>
      <c r="J20" s="1161"/>
      <c r="K20" s="1162">
        <f>K19-K18</f>
        <v>0</v>
      </c>
      <c r="L20" s="1163"/>
      <c r="M20" s="1164"/>
      <c r="N20" s="1162">
        <f>N19-N18</f>
        <v>0</v>
      </c>
      <c r="O20" s="1163"/>
      <c r="P20" s="1164"/>
      <c r="Q20" s="76"/>
      <c r="R20" s="76"/>
      <c r="S20" s="76"/>
      <c r="T20" s="76"/>
      <c r="U20" s="76"/>
      <c r="V20" s="76"/>
      <c r="W20" s="76"/>
      <c r="X20" s="76"/>
      <c r="Y20" s="76"/>
      <c r="Z20" s="76"/>
      <c r="AA20" s="76"/>
      <c r="AB20" s="76"/>
      <c r="AC20" s="76"/>
      <c r="AD20" s="76"/>
    </row>
    <row r="21" spans="1:30" s="40" customFormat="1" ht="14.25" customHeight="1">
      <c r="A21" s="76"/>
      <c r="B21" s="76"/>
      <c r="C21" s="1171" t="s">
        <v>351</v>
      </c>
      <c r="D21" s="1171"/>
      <c r="E21" s="1171"/>
      <c r="F21" s="1171"/>
      <c r="G21" s="1171"/>
      <c r="H21" s="1171"/>
      <c r="I21" s="1171"/>
      <c r="J21" s="1171"/>
      <c r="K21" s="1172" t="str">
        <f>IFERROR((IF(K19&gt;K18,1,1-(ABS(K20)/SUM('C3_FormPrim'!AQ21:AQ32)))),"")</f>
        <v/>
      </c>
      <c r="L21" s="1172"/>
      <c r="M21" s="1172"/>
      <c r="N21" s="1172" t="str">
        <f>IFERROR((IF(N19&gt;N18,1,1-(ABS(N20)/SUM('C3_FormPrim'!AQ21:AQ42)))),"")</f>
        <v/>
      </c>
      <c r="O21" s="1172"/>
      <c r="P21" s="1172"/>
      <c r="Q21" s="76"/>
      <c r="R21" s="76"/>
      <c r="S21" s="76"/>
      <c r="T21" s="76"/>
      <c r="U21" s="76"/>
      <c r="V21" s="76"/>
      <c r="W21" s="76"/>
      <c r="X21" s="76"/>
      <c r="Y21" s="76"/>
      <c r="Z21" s="76"/>
      <c r="AA21" s="76"/>
      <c r="AB21" s="76"/>
      <c r="AC21" s="76"/>
      <c r="AD21" s="76"/>
    </row>
    <row r="22" spans="1:30" s="40" customFormat="1" ht="14.25" customHeight="1">
      <c r="A22" s="76"/>
      <c r="B22" s="76"/>
      <c r="C22" s="424"/>
      <c r="D22" s="424"/>
      <c r="E22" s="424"/>
      <c r="F22" s="424"/>
      <c r="G22" s="424"/>
      <c r="H22" s="424"/>
      <c r="I22" s="424"/>
      <c r="J22" s="424"/>
      <c r="K22" s="424"/>
      <c r="L22" s="424"/>
      <c r="M22" s="424"/>
      <c r="N22" s="424"/>
      <c r="O22" s="424"/>
      <c r="P22" s="424"/>
      <c r="Q22" s="424"/>
      <c r="R22" s="76"/>
      <c r="S22" s="76"/>
      <c r="T22" s="76"/>
      <c r="U22" s="76"/>
      <c r="V22" s="76"/>
      <c r="W22" s="76"/>
      <c r="X22" s="76"/>
      <c r="Y22" s="76"/>
      <c r="Z22" s="76"/>
      <c r="AA22" s="76"/>
      <c r="AB22" s="76"/>
      <c r="AC22" s="76"/>
      <c r="AD22" s="76"/>
    </row>
    <row r="23" spans="1:30" s="40" customFormat="1" ht="14.25" customHeight="1">
      <c r="A23" s="76"/>
      <c r="B23" s="76"/>
      <c r="C23" s="1173" t="s">
        <v>353</v>
      </c>
      <c r="D23" s="1173"/>
      <c r="E23" s="1173"/>
      <c r="F23" s="1173"/>
      <c r="G23" s="1173"/>
      <c r="H23" s="1173"/>
      <c r="I23" s="1173"/>
      <c r="J23" s="1173"/>
      <c r="K23" s="1174" t="s">
        <v>487</v>
      </c>
      <c r="L23" s="1174"/>
      <c r="M23" s="1174"/>
      <c r="N23" s="1174" t="s">
        <v>347</v>
      </c>
      <c r="O23" s="1174"/>
      <c r="P23" s="1174"/>
      <c r="Q23" s="76"/>
      <c r="R23" s="76"/>
      <c r="S23" s="76"/>
      <c r="T23" s="76"/>
      <c r="U23" s="76"/>
      <c r="V23" s="76"/>
      <c r="W23" s="76"/>
      <c r="X23" s="76"/>
      <c r="Y23" s="76"/>
      <c r="Z23" s="76"/>
      <c r="AA23" s="76"/>
      <c r="AB23" s="76"/>
      <c r="AC23" s="76"/>
      <c r="AD23" s="76"/>
    </row>
    <row r="24" spans="1:30" s="40" customFormat="1" ht="14.25" customHeight="1">
      <c r="A24" s="76"/>
      <c r="B24" s="76"/>
      <c r="C24" s="1159" t="s">
        <v>348</v>
      </c>
      <c r="D24" s="1160"/>
      <c r="E24" s="1160"/>
      <c r="F24" s="1160"/>
      <c r="G24" s="1160"/>
      <c r="H24" s="1160"/>
      <c r="I24" s="1160"/>
      <c r="J24" s="1161"/>
      <c r="K24" s="1162">
        <f>SUM(S65:T68)</f>
        <v>0</v>
      </c>
      <c r="L24" s="1163"/>
      <c r="M24" s="1164"/>
      <c r="N24" s="1162">
        <f>SUM(S81:T91)</f>
        <v>0</v>
      </c>
      <c r="O24" s="1163"/>
      <c r="P24" s="1164"/>
      <c r="Q24" s="76"/>
      <c r="R24" s="76"/>
      <c r="S24" s="76"/>
      <c r="T24" s="76"/>
      <c r="U24" s="76"/>
      <c r="V24" s="76"/>
      <c r="W24" s="76"/>
      <c r="X24" s="76"/>
      <c r="Y24" s="76"/>
      <c r="Z24" s="76"/>
      <c r="AA24" s="76"/>
      <c r="AB24" s="76"/>
      <c r="AC24" s="76"/>
      <c r="AD24" s="76"/>
    </row>
    <row r="25" spans="1:30" s="40" customFormat="1" ht="14.25" customHeight="1">
      <c r="A25" s="76"/>
      <c r="B25" s="76"/>
      <c r="C25" s="1159" t="s">
        <v>349</v>
      </c>
      <c r="D25" s="1160"/>
      <c r="E25" s="1160"/>
      <c r="F25" s="1160"/>
      <c r="G25" s="1160"/>
      <c r="H25" s="1160"/>
      <c r="I25" s="1160"/>
      <c r="J25" s="1161"/>
      <c r="K25" s="1162">
        <f>SUM(U81:V84)</f>
        <v>0</v>
      </c>
      <c r="L25" s="1163"/>
      <c r="M25" s="1164"/>
      <c r="N25" s="1162">
        <f>SUM(U81:V91)</f>
        <v>0</v>
      </c>
      <c r="O25" s="1163"/>
      <c r="P25" s="1164"/>
      <c r="Q25" s="76"/>
      <c r="R25" s="76"/>
      <c r="S25" s="76"/>
      <c r="T25" s="76"/>
      <c r="U25" s="76"/>
      <c r="V25" s="76"/>
      <c r="W25" s="76"/>
      <c r="X25" s="76"/>
      <c r="Y25" s="76"/>
      <c r="Z25" s="76"/>
      <c r="AA25" s="76"/>
      <c r="AB25" s="76"/>
      <c r="AC25" s="76"/>
      <c r="AD25" s="76"/>
    </row>
    <row r="26" spans="1:30" s="40" customFormat="1" ht="14.25" customHeight="1">
      <c r="A26" s="76"/>
      <c r="B26" s="76"/>
      <c r="C26" s="1159" t="s">
        <v>350</v>
      </c>
      <c r="D26" s="1160"/>
      <c r="E26" s="1160"/>
      <c r="F26" s="1160"/>
      <c r="G26" s="1160"/>
      <c r="H26" s="1160"/>
      <c r="I26" s="1160"/>
      <c r="J26" s="1161"/>
      <c r="K26" s="1162">
        <f>K25-K24</f>
        <v>0</v>
      </c>
      <c r="L26" s="1163"/>
      <c r="M26" s="1164"/>
      <c r="N26" s="1162">
        <f>N25-N24</f>
        <v>0</v>
      </c>
      <c r="O26" s="1163"/>
      <c r="P26" s="1164"/>
      <c r="Q26" s="76"/>
      <c r="R26" s="76"/>
      <c r="S26" s="76"/>
      <c r="T26" s="76"/>
      <c r="U26" s="76"/>
      <c r="V26" s="76"/>
      <c r="W26" s="76"/>
      <c r="X26" s="76"/>
      <c r="Y26" s="76"/>
      <c r="Z26" s="76"/>
      <c r="AA26" s="76"/>
      <c r="AB26" s="76"/>
      <c r="AC26" s="76"/>
      <c r="AD26" s="76"/>
    </row>
    <row r="27" spans="1:30" s="40" customFormat="1" ht="14.25" customHeight="1">
      <c r="A27" s="76"/>
      <c r="B27" s="76"/>
      <c r="C27" s="1165" t="s">
        <v>351</v>
      </c>
      <c r="D27" s="1166"/>
      <c r="E27" s="1166"/>
      <c r="F27" s="1166"/>
      <c r="G27" s="1166"/>
      <c r="H27" s="1166"/>
      <c r="I27" s="1166"/>
      <c r="J27" s="1167"/>
      <c r="K27" s="1168" t="str">
        <f>IFERROR((IF(K25&gt;K24,1,1-(ABS(K26)/SUM('C3_FormSec'!AQ22:AQ33)))),"")</f>
        <v/>
      </c>
      <c r="L27" s="1169"/>
      <c r="M27" s="1170"/>
      <c r="N27" s="1168" t="str">
        <f>IFERROR((IF(N25&gt;N24,1,1-(ABS(N26)/SUM('C3_FormSec'!AQ22:AQ43)))),"")</f>
        <v/>
      </c>
      <c r="O27" s="1169"/>
      <c r="P27" s="1170"/>
      <c r="Q27" s="76"/>
      <c r="R27" s="76"/>
      <c r="S27" s="76"/>
      <c r="T27" s="76"/>
      <c r="U27" s="76"/>
      <c r="V27" s="76"/>
      <c r="W27" s="76"/>
      <c r="X27" s="76"/>
      <c r="Y27" s="76"/>
      <c r="Z27" s="76"/>
      <c r="AA27" s="76"/>
      <c r="AB27" s="76"/>
      <c r="AC27" s="76"/>
      <c r="AD27" s="76"/>
    </row>
    <row r="28" spans="1:30" s="40" customFormat="1" ht="14.25" customHeight="1">
      <c r="A28" s="76"/>
      <c r="B28" s="76"/>
      <c r="C28" s="76"/>
      <c r="D28" s="76"/>
      <c r="E28" s="76"/>
      <c r="F28" s="461"/>
      <c r="G28" s="461"/>
      <c r="H28" s="462"/>
      <c r="I28" s="462"/>
      <c r="J28" s="462"/>
      <c r="K28" s="76"/>
      <c r="L28" s="76"/>
      <c r="M28" s="76"/>
      <c r="N28" s="76"/>
      <c r="O28" s="76"/>
      <c r="P28" s="76"/>
      <c r="Q28" s="76"/>
      <c r="R28" s="76"/>
      <c r="S28" s="76"/>
      <c r="T28" s="76"/>
      <c r="U28" s="76"/>
      <c r="V28" s="76"/>
      <c r="W28" s="76"/>
      <c r="X28" s="76"/>
      <c r="Y28" s="76"/>
      <c r="Z28" s="76"/>
      <c r="AA28" s="76"/>
      <c r="AB28" s="76"/>
      <c r="AC28" s="76"/>
      <c r="AD28" s="76"/>
    </row>
    <row r="29" spans="1:30" s="40" customFormat="1" ht="14.25" customHeight="1">
      <c r="A29" s="76"/>
      <c r="B29" s="76"/>
      <c r="C29" s="76"/>
      <c r="D29" s="76"/>
      <c r="E29" s="76"/>
      <c r="F29" s="461"/>
      <c r="G29" s="461"/>
      <c r="H29" s="462"/>
      <c r="I29" s="462"/>
      <c r="J29" s="462"/>
      <c r="K29" s="76"/>
      <c r="L29" s="76"/>
      <c r="M29" s="76"/>
      <c r="N29" s="76"/>
      <c r="O29" s="76"/>
      <c r="P29" s="76"/>
      <c r="Q29" s="76"/>
      <c r="R29" s="76"/>
      <c r="S29" s="76"/>
      <c r="T29" s="76"/>
      <c r="U29" s="76"/>
      <c r="V29" s="76"/>
      <c r="W29" s="76"/>
      <c r="X29" s="76"/>
      <c r="Y29" s="76"/>
      <c r="Z29" s="76"/>
      <c r="AA29" s="76"/>
      <c r="AB29" s="76"/>
      <c r="AC29" s="76"/>
      <c r="AD29" s="76"/>
    </row>
    <row r="30" spans="1:30" s="40" customFormat="1" ht="14.25" customHeight="1">
      <c r="A30" s="76"/>
      <c r="B30" s="76"/>
      <c r="C30" s="1046" t="s">
        <v>354</v>
      </c>
      <c r="D30" s="1046"/>
      <c r="E30" s="1046"/>
      <c r="F30" s="1046"/>
      <c r="G30" s="1046"/>
      <c r="H30" s="1046"/>
      <c r="I30" s="1046"/>
      <c r="J30" s="1046"/>
      <c r="K30" s="1046"/>
      <c r="L30" s="1046"/>
      <c r="M30" s="1046"/>
      <c r="N30" s="1046"/>
      <c r="O30" s="76"/>
      <c r="P30" s="76"/>
      <c r="Q30" s="76"/>
      <c r="R30" s="76"/>
      <c r="S30" s="76"/>
      <c r="T30" s="76"/>
      <c r="U30" s="76"/>
      <c r="V30" s="76"/>
      <c r="W30" s="76"/>
      <c r="X30" s="76"/>
      <c r="Y30" s="76"/>
      <c r="Z30" s="76"/>
      <c r="AA30" s="76"/>
      <c r="AB30" s="76"/>
      <c r="AC30" s="76"/>
      <c r="AD30" s="76"/>
    </row>
    <row r="31" spans="1:30" s="40" customFormat="1" ht="14.25" customHeight="1">
      <c r="A31" s="76"/>
      <c r="B31" s="76"/>
      <c r="C31" s="1175" t="s">
        <v>355</v>
      </c>
      <c r="D31" s="1176"/>
      <c r="E31" s="1176"/>
      <c r="F31" s="1176"/>
      <c r="G31" s="1176"/>
      <c r="H31" s="1177"/>
      <c r="I31" s="1181" t="s">
        <v>356</v>
      </c>
      <c r="J31" s="1181"/>
      <c r="K31" s="1181"/>
      <c r="L31" s="1181"/>
      <c r="M31" s="1181"/>
      <c r="N31" s="1181"/>
      <c r="O31" s="76"/>
      <c r="P31" s="76"/>
      <c r="Q31" s="76"/>
      <c r="R31" s="76"/>
      <c r="S31" s="76"/>
      <c r="T31" s="76"/>
      <c r="U31" s="76"/>
      <c r="V31" s="76"/>
      <c r="W31" s="76"/>
      <c r="X31" s="76"/>
      <c r="Y31" s="76"/>
      <c r="Z31" s="76"/>
      <c r="AA31" s="76"/>
      <c r="AB31" s="76"/>
      <c r="AC31" s="76"/>
      <c r="AD31" s="76"/>
    </row>
    <row r="32" spans="1:30" s="40" customFormat="1" ht="14.25" customHeight="1">
      <c r="A32" s="76"/>
      <c r="B32" s="76"/>
      <c r="C32" s="1178"/>
      <c r="D32" s="1179"/>
      <c r="E32" s="1179"/>
      <c r="F32" s="1179"/>
      <c r="G32" s="1179"/>
      <c r="H32" s="1180"/>
      <c r="I32" s="1182" t="s">
        <v>357</v>
      </c>
      <c r="J32" s="1183"/>
      <c r="K32" s="1182" t="s">
        <v>261</v>
      </c>
      <c r="L32" s="1183"/>
      <c r="M32" s="1184" t="s">
        <v>263</v>
      </c>
      <c r="N32" s="1184"/>
      <c r="O32" s="76"/>
      <c r="P32" s="76"/>
      <c r="Q32" s="76"/>
      <c r="R32" s="76"/>
      <c r="S32" s="76"/>
      <c r="T32" s="76"/>
      <c r="U32" s="76"/>
      <c r="V32" s="76"/>
      <c r="W32" s="76"/>
      <c r="X32" s="76"/>
      <c r="Y32" s="76"/>
      <c r="Z32" s="76"/>
      <c r="AA32" s="76"/>
      <c r="AB32" s="76"/>
      <c r="AC32" s="76"/>
      <c r="AD32" s="76"/>
    </row>
    <row r="33" spans="1:30" s="40" customFormat="1" ht="14.25" customHeight="1">
      <c r="A33" s="76"/>
      <c r="B33" s="76"/>
      <c r="C33" s="1185" t="s">
        <v>358</v>
      </c>
      <c r="D33" s="1186"/>
      <c r="E33" s="1186"/>
      <c r="F33" s="1186"/>
      <c r="G33" s="1186"/>
      <c r="H33" s="1187"/>
      <c r="I33" s="1162">
        <f>SUM(K49:L59)</f>
        <v>0</v>
      </c>
      <c r="J33" s="1164"/>
      <c r="K33" s="1162">
        <f>SUM(K65:L75)</f>
        <v>0</v>
      </c>
      <c r="L33" s="1164"/>
      <c r="M33" s="1188">
        <f>SUM(K81:L91)</f>
        <v>0</v>
      </c>
      <c r="N33" s="1188"/>
      <c r="O33" s="76"/>
      <c r="P33" s="76"/>
      <c r="Q33" s="76"/>
      <c r="R33" s="76"/>
      <c r="S33" s="76"/>
      <c r="T33" s="76"/>
      <c r="U33" s="76"/>
      <c r="V33" s="76"/>
      <c r="W33" s="76"/>
      <c r="X33" s="76"/>
      <c r="Y33" s="76"/>
      <c r="Z33" s="76"/>
      <c r="AA33" s="76"/>
      <c r="AB33" s="76"/>
      <c r="AC33" s="76"/>
      <c r="AD33" s="76"/>
    </row>
    <row r="34" spans="1:30" s="40" customFormat="1" ht="14.25" customHeight="1">
      <c r="A34" s="76"/>
      <c r="B34" s="76"/>
      <c r="C34" s="1185" t="s">
        <v>359</v>
      </c>
      <c r="D34" s="1186"/>
      <c r="E34" s="1186"/>
      <c r="F34" s="1186"/>
      <c r="G34" s="1186"/>
      <c r="H34" s="1187"/>
      <c r="I34" s="1162">
        <f>SUM(M49:N59)</f>
        <v>0</v>
      </c>
      <c r="J34" s="1164"/>
      <c r="K34" s="1162">
        <f>SUM(M65:N75)</f>
        <v>0</v>
      </c>
      <c r="L34" s="1164"/>
      <c r="M34" s="1188">
        <f>SUM(M81:N91)</f>
        <v>0</v>
      </c>
      <c r="N34" s="1188"/>
      <c r="O34" s="76"/>
      <c r="P34" s="76"/>
      <c r="Q34" s="76"/>
      <c r="R34" s="76"/>
      <c r="S34" s="76"/>
      <c r="T34" s="76"/>
      <c r="U34" s="76"/>
      <c r="V34" s="76"/>
      <c r="W34" s="76"/>
      <c r="X34" s="76"/>
      <c r="Y34" s="76"/>
      <c r="Z34" s="76"/>
      <c r="AA34" s="76"/>
      <c r="AB34" s="76"/>
      <c r="AC34" s="76"/>
      <c r="AD34" s="76"/>
    </row>
    <row r="35" spans="1:30" s="40" customFormat="1" ht="14.25" customHeight="1">
      <c r="A35" s="76"/>
      <c r="B35" s="76"/>
      <c r="C35" s="1185" t="s">
        <v>360</v>
      </c>
      <c r="D35" s="1186"/>
      <c r="E35" s="1186"/>
      <c r="F35" s="1186"/>
      <c r="G35" s="1186"/>
      <c r="H35" s="1187"/>
      <c r="I35" s="1162">
        <f>SUM(O49:P59)</f>
        <v>0</v>
      </c>
      <c r="J35" s="1164"/>
      <c r="K35" s="1162">
        <f>SUM(O65:P75)</f>
        <v>0</v>
      </c>
      <c r="L35" s="1164"/>
      <c r="M35" s="1188">
        <f>SUM(O81:P91)</f>
        <v>0</v>
      </c>
      <c r="N35" s="1188"/>
      <c r="O35" s="76"/>
      <c r="P35" s="76"/>
      <c r="Q35" s="76"/>
      <c r="R35" s="76"/>
      <c r="S35" s="76"/>
      <c r="T35" s="76"/>
      <c r="U35" s="76"/>
      <c r="V35" s="76"/>
      <c r="W35" s="76"/>
      <c r="X35" s="76"/>
      <c r="Y35" s="76"/>
      <c r="Z35" s="76"/>
      <c r="AA35" s="76"/>
      <c r="AB35" s="76"/>
      <c r="AC35" s="76"/>
      <c r="AD35" s="76"/>
    </row>
    <row r="36" spans="1:30" s="40" customFormat="1" ht="14.25" customHeight="1">
      <c r="A36" s="76"/>
      <c r="B36" s="76"/>
      <c r="C36" s="1185" t="s">
        <v>361</v>
      </c>
      <c r="D36" s="1186"/>
      <c r="E36" s="1186"/>
      <c r="F36" s="1186"/>
      <c r="G36" s="1186"/>
      <c r="H36" s="1187"/>
      <c r="I36" s="1162">
        <f>SUM(Q49:R59)</f>
        <v>0</v>
      </c>
      <c r="J36" s="1164"/>
      <c r="K36" s="1162">
        <f>SUM(Q65:R75)</f>
        <v>0</v>
      </c>
      <c r="L36" s="1164"/>
      <c r="M36" s="1188">
        <f>SUM(Q81:R91)</f>
        <v>0</v>
      </c>
      <c r="N36" s="1188"/>
      <c r="O36" s="76"/>
      <c r="P36" s="76"/>
      <c r="Q36" s="76"/>
      <c r="R36" s="76"/>
      <c r="S36" s="76"/>
      <c r="T36" s="76"/>
      <c r="U36" s="76"/>
      <c r="V36" s="76"/>
      <c r="W36" s="76"/>
      <c r="X36" s="76"/>
      <c r="Y36" s="76"/>
      <c r="Z36" s="76"/>
      <c r="AA36" s="76"/>
      <c r="AB36" s="76"/>
      <c r="AC36" s="76"/>
      <c r="AD36" s="76"/>
    </row>
    <row r="37" spans="1:30" s="40" customFormat="1" ht="14.25" customHeight="1">
      <c r="A37" s="76"/>
      <c r="B37" s="76"/>
      <c r="C37" s="76" t="s">
        <v>362</v>
      </c>
      <c r="D37" s="76"/>
      <c r="E37" s="76"/>
      <c r="F37" s="461"/>
      <c r="G37" s="461"/>
      <c r="H37" s="462"/>
      <c r="I37" s="462"/>
      <c r="J37" s="462"/>
      <c r="K37" s="76"/>
      <c r="L37" s="76"/>
      <c r="M37" s="76"/>
      <c r="N37" s="76"/>
      <c r="O37" s="76"/>
      <c r="P37" s="76"/>
      <c r="Q37" s="76"/>
      <c r="R37" s="76"/>
      <c r="S37" s="76"/>
      <c r="T37" s="76"/>
      <c r="U37" s="76"/>
      <c r="V37" s="76"/>
      <c r="W37" s="76"/>
      <c r="X37" s="76"/>
      <c r="Y37" s="76"/>
      <c r="Z37" s="76"/>
      <c r="AA37" s="76"/>
      <c r="AB37" s="76"/>
      <c r="AC37" s="76"/>
      <c r="AD37" s="76"/>
    </row>
    <row r="38" spans="1:30" s="40" customFormat="1" ht="14.25" customHeight="1">
      <c r="A38" s="76"/>
      <c r="B38" s="76"/>
      <c r="C38" s="76"/>
      <c r="D38" s="76"/>
      <c r="E38" s="76"/>
      <c r="F38" s="461"/>
      <c r="G38" s="461"/>
      <c r="H38" s="462"/>
      <c r="I38" s="462"/>
      <c r="J38" s="462"/>
      <c r="K38" s="76"/>
      <c r="L38" s="76"/>
      <c r="M38" s="76"/>
      <c r="N38" s="76"/>
      <c r="O38" s="76"/>
      <c r="P38" s="76"/>
      <c r="Q38" s="76"/>
      <c r="R38" s="76"/>
      <c r="S38" s="76"/>
      <c r="T38" s="76"/>
      <c r="U38" s="76"/>
      <c r="V38" s="76"/>
      <c r="W38" s="76"/>
      <c r="X38" s="76"/>
      <c r="Y38" s="76"/>
      <c r="Z38" s="76"/>
      <c r="AA38" s="76"/>
      <c r="AB38" s="76"/>
      <c r="AC38" s="76"/>
      <c r="AD38" s="76"/>
    </row>
    <row r="39" spans="1:30" s="40" customFormat="1" ht="14.25" customHeight="1">
      <c r="A39" s="76"/>
      <c r="B39" s="76"/>
      <c r="C39" s="76"/>
      <c r="D39" s="76"/>
      <c r="E39" s="76"/>
      <c r="F39" s="461"/>
      <c r="G39" s="461"/>
      <c r="H39" s="462"/>
      <c r="I39" s="462"/>
      <c r="J39" s="462"/>
      <c r="K39" s="76"/>
      <c r="L39" s="76"/>
      <c r="M39" s="76"/>
      <c r="N39" s="76"/>
      <c r="O39" s="76"/>
      <c r="P39" s="76"/>
      <c r="Q39" s="76"/>
      <c r="R39" s="76"/>
      <c r="S39" s="76"/>
      <c r="T39" s="76"/>
      <c r="U39" s="76"/>
      <c r="V39" s="76"/>
      <c r="W39" s="76"/>
      <c r="X39" s="76"/>
      <c r="Y39" s="76"/>
      <c r="Z39" s="76"/>
      <c r="AA39" s="76"/>
      <c r="AB39" s="76"/>
      <c r="AC39" s="76"/>
      <c r="AD39" s="76"/>
    </row>
    <row r="40" spans="1:30" s="40" customFormat="1" ht="27" customHeight="1">
      <c r="A40" s="76"/>
      <c r="B40" s="76"/>
      <c r="C40" s="474" t="s">
        <v>363</v>
      </c>
      <c r="D40" s="76"/>
      <c r="E40" s="76"/>
      <c r="F40" s="463"/>
      <c r="G40" s="463"/>
      <c r="H40" s="684"/>
      <c r="I40" s="684"/>
      <c r="J40" s="684"/>
      <c r="K40" s="684"/>
      <c r="L40" s="76"/>
      <c r="M40" s="76"/>
      <c r="N40" s="76"/>
      <c r="O40" s="76"/>
      <c r="P40" s="76"/>
      <c r="Q40" s="76"/>
      <c r="R40" s="76"/>
      <c r="S40" s="76"/>
      <c r="T40" s="76"/>
      <c r="U40" s="76"/>
      <c r="V40" s="76"/>
      <c r="W40" s="76"/>
      <c r="X40" s="76"/>
      <c r="Y40" s="76"/>
      <c r="Z40" s="76"/>
      <c r="AA40" s="76"/>
      <c r="AB40" s="76"/>
      <c r="AC40" s="76"/>
      <c r="AD40" s="76"/>
    </row>
    <row r="41" spans="1:30" ht="6" customHeight="1">
      <c r="A41" s="76"/>
      <c r="B41" s="76"/>
      <c r="C41" s="76"/>
      <c r="D41" s="76"/>
      <c r="E41" s="76"/>
      <c r="F41" s="76"/>
      <c r="G41" s="76"/>
      <c r="H41" s="76"/>
      <c r="I41" s="76"/>
      <c r="J41" s="76"/>
      <c r="K41" s="76"/>
      <c r="L41" s="76"/>
      <c r="M41" s="76"/>
      <c r="N41" s="76"/>
      <c r="O41" s="76"/>
      <c r="P41" s="76"/>
      <c r="Q41" s="76"/>
      <c r="R41" s="76"/>
      <c r="S41" s="76"/>
      <c r="T41" s="76"/>
      <c r="U41" s="76"/>
      <c r="V41" s="76"/>
      <c r="W41" s="76"/>
      <c r="X41" s="76"/>
      <c r="Y41" s="182"/>
      <c r="Z41" s="182"/>
      <c r="AA41" s="76"/>
      <c r="AB41" s="76"/>
      <c r="AC41" s="76"/>
      <c r="AD41" s="76"/>
    </row>
    <row r="42" spans="1:30" ht="19.5" customHeight="1">
      <c r="A42" s="76"/>
      <c r="B42" s="76"/>
      <c r="C42" s="1189" t="s">
        <v>364</v>
      </c>
      <c r="D42" s="1190"/>
      <c r="E42" s="1190"/>
      <c r="F42" s="1190"/>
      <c r="G42" s="1190"/>
      <c r="H42" s="1190"/>
      <c r="I42" s="1190"/>
      <c r="J42" s="1190"/>
      <c r="K42" s="1190"/>
      <c r="L42" s="1190"/>
      <c r="M42" s="1190"/>
      <c r="N42" s="1190"/>
      <c r="O42" s="1190"/>
      <c r="P42" s="1190"/>
      <c r="Q42" s="1190"/>
      <c r="R42" s="1190"/>
      <c r="S42" s="1190"/>
      <c r="T42" s="1190"/>
      <c r="U42" s="1190"/>
      <c r="V42" s="1190"/>
      <c r="W42" s="1190"/>
      <c r="X42" s="1190"/>
      <c r="Y42" s="76"/>
      <c r="Z42" s="76"/>
      <c r="AA42" s="76"/>
      <c r="AB42" s="76"/>
      <c r="AC42" s="76"/>
      <c r="AD42" s="76"/>
    </row>
    <row r="43" spans="1:30" ht="12" customHeight="1">
      <c r="A43" s="76"/>
      <c r="B43" s="76"/>
      <c r="C43" s="1190"/>
      <c r="D43" s="1190"/>
      <c r="E43" s="1190"/>
      <c r="F43" s="1190"/>
      <c r="G43" s="1190"/>
      <c r="H43" s="1190"/>
      <c r="I43" s="1190"/>
      <c r="J43" s="1190"/>
      <c r="K43" s="1190"/>
      <c r="L43" s="1190"/>
      <c r="M43" s="1190"/>
      <c r="N43" s="1190"/>
      <c r="O43" s="1190"/>
      <c r="P43" s="1190"/>
      <c r="Q43" s="1190"/>
      <c r="R43" s="1190"/>
      <c r="S43" s="1190"/>
      <c r="T43" s="1190"/>
      <c r="U43" s="1190"/>
      <c r="V43" s="1190"/>
      <c r="W43" s="1190"/>
      <c r="X43" s="1190"/>
      <c r="Y43" s="76"/>
      <c r="Z43" s="76"/>
      <c r="AA43" s="76"/>
      <c r="AB43" s="76"/>
      <c r="AC43" s="76"/>
      <c r="AD43" s="76"/>
    </row>
    <row r="44" spans="1:30" ht="22.5" customHeight="1">
      <c r="A44" s="76"/>
      <c r="B44" s="76"/>
      <c r="C44" s="1190"/>
      <c r="D44" s="1190"/>
      <c r="E44" s="1190"/>
      <c r="F44" s="1190"/>
      <c r="G44" s="1190"/>
      <c r="H44" s="1190"/>
      <c r="I44" s="1190"/>
      <c r="J44" s="1190"/>
      <c r="K44" s="1190"/>
      <c r="L44" s="1190"/>
      <c r="M44" s="1190"/>
      <c r="N44" s="1190"/>
      <c r="O44" s="1190"/>
      <c r="P44" s="1190"/>
      <c r="Q44" s="1190"/>
      <c r="R44" s="1190"/>
      <c r="S44" s="1190"/>
      <c r="T44" s="1190"/>
      <c r="U44" s="1190"/>
      <c r="V44" s="1190"/>
      <c r="W44" s="1190"/>
      <c r="X44" s="1190"/>
      <c r="Y44" s="182"/>
      <c r="Z44" s="182"/>
      <c r="AA44" s="76"/>
      <c r="AB44" s="76"/>
      <c r="AC44" s="76"/>
      <c r="AD44" s="76"/>
    </row>
    <row r="45" spans="1:30" ht="12.75" customHeight="1">
      <c r="A45" s="76"/>
      <c r="B45" s="76"/>
      <c r="C45" s="1191" t="s">
        <v>164</v>
      </c>
      <c r="D45" s="1191"/>
      <c r="E45" s="1192" t="s">
        <v>365</v>
      </c>
      <c r="F45" s="1192"/>
      <c r="G45" s="1192"/>
      <c r="H45" s="1193" t="s">
        <v>486</v>
      </c>
      <c r="I45" s="1193"/>
      <c r="J45" s="1193"/>
      <c r="K45" s="1191" t="s">
        <v>367</v>
      </c>
      <c r="L45" s="1191"/>
      <c r="M45" s="1191"/>
      <c r="N45" s="1191"/>
      <c r="O45" s="1191"/>
      <c r="P45" s="1191"/>
      <c r="Q45" s="1191"/>
      <c r="R45" s="1191"/>
      <c r="S45" s="1191"/>
      <c r="T45" s="1191"/>
      <c r="U45" s="1193" t="s">
        <v>368</v>
      </c>
      <c r="V45" s="1193"/>
      <c r="W45" s="1193" t="s">
        <v>369</v>
      </c>
      <c r="X45" s="1193"/>
      <c r="Y45" s="182"/>
      <c r="Z45" s="182"/>
      <c r="AA45" s="182"/>
      <c r="AB45" s="76"/>
      <c r="AC45" s="76"/>
      <c r="AD45" s="76"/>
    </row>
    <row r="46" spans="1:30" ht="17.25" customHeight="1">
      <c r="A46" s="76"/>
      <c r="B46" s="76"/>
      <c r="C46" s="1191"/>
      <c r="D46" s="1191"/>
      <c r="E46" s="1192"/>
      <c r="F46" s="1192"/>
      <c r="G46" s="1192"/>
      <c r="H46" s="1193"/>
      <c r="I46" s="1193"/>
      <c r="J46" s="1193"/>
      <c r="K46" s="1194" t="s">
        <v>358</v>
      </c>
      <c r="L46" s="1194"/>
      <c r="M46" s="1194" t="s">
        <v>359</v>
      </c>
      <c r="N46" s="1194"/>
      <c r="O46" s="1194" t="s">
        <v>360</v>
      </c>
      <c r="P46" s="1194"/>
      <c r="Q46" s="1194" t="s">
        <v>361</v>
      </c>
      <c r="R46" s="1194"/>
      <c r="S46" s="1194" t="s">
        <v>370</v>
      </c>
      <c r="T46" s="1194"/>
      <c r="U46" s="1193"/>
      <c r="V46" s="1193"/>
      <c r="W46" s="1193"/>
      <c r="X46" s="1193"/>
      <c r="Y46" s="182"/>
      <c r="Z46" s="182"/>
      <c r="AA46" s="182"/>
      <c r="AB46" s="76"/>
      <c r="AC46" s="76"/>
      <c r="AD46" s="76"/>
    </row>
    <row r="47" spans="1:30" ht="17.25" customHeight="1">
      <c r="A47" s="76"/>
      <c r="B47" s="76"/>
      <c r="C47" s="1191"/>
      <c r="D47" s="1191"/>
      <c r="E47" s="1192"/>
      <c r="F47" s="1192"/>
      <c r="G47" s="1192"/>
      <c r="H47" s="1193"/>
      <c r="I47" s="1193"/>
      <c r="J47" s="1193"/>
      <c r="K47" s="1194"/>
      <c r="L47" s="1194"/>
      <c r="M47" s="1194"/>
      <c r="N47" s="1194"/>
      <c r="O47" s="1194"/>
      <c r="P47" s="1194"/>
      <c r="Q47" s="1194"/>
      <c r="R47" s="1194"/>
      <c r="S47" s="1194"/>
      <c r="T47" s="1194"/>
      <c r="U47" s="1193"/>
      <c r="V47" s="1193"/>
      <c r="W47" s="1193"/>
      <c r="X47" s="1193"/>
      <c r="Y47" s="182"/>
      <c r="Z47" s="182"/>
      <c r="AA47" s="182"/>
      <c r="AB47" s="76"/>
      <c r="AC47" s="76"/>
      <c r="AD47" s="76"/>
    </row>
    <row r="48" spans="1:30" ht="4.5" customHeight="1">
      <c r="A48" s="76"/>
      <c r="B48" s="76"/>
      <c r="C48" s="1191"/>
      <c r="D48" s="1191"/>
      <c r="E48" s="1192"/>
      <c r="F48" s="1192"/>
      <c r="G48" s="1192"/>
      <c r="H48" s="1193"/>
      <c r="I48" s="1193"/>
      <c r="J48" s="1193"/>
      <c r="K48" s="1194"/>
      <c r="L48" s="1194"/>
      <c r="M48" s="1194"/>
      <c r="N48" s="1194"/>
      <c r="O48" s="1194"/>
      <c r="P48" s="1194"/>
      <c r="Q48" s="1194"/>
      <c r="R48" s="1194"/>
      <c r="S48" s="1194"/>
      <c r="T48" s="1194"/>
      <c r="U48" s="1193"/>
      <c r="V48" s="1193"/>
      <c r="W48" s="1193"/>
      <c r="X48" s="1193"/>
      <c r="Y48" s="182"/>
      <c r="Z48" s="182"/>
      <c r="AA48" s="182"/>
      <c r="AB48" s="76"/>
      <c r="AC48" s="76"/>
      <c r="AD48" s="76"/>
    </row>
    <row r="49" spans="1:30" ht="15.75" customHeight="1">
      <c r="A49" s="76"/>
      <c r="B49" s="76"/>
      <c r="C49" s="1196" t="str">
        <f>UPPER(TEXT('C3_Form Ini'!B21,"mmmm"))</f>
        <v>MARZO</v>
      </c>
      <c r="D49" s="1196"/>
      <c r="E49" s="1197" t="s">
        <v>13</v>
      </c>
      <c r="F49" s="1197"/>
      <c r="G49" s="1197"/>
      <c r="H49" s="1198">
        <f>'C3_Form Ini'!AP21</f>
        <v>15</v>
      </c>
      <c r="I49" s="1198"/>
      <c r="J49" s="1198"/>
      <c r="K49" s="1199">
        <v>0</v>
      </c>
      <c r="L49" s="1199"/>
      <c r="M49" s="1199">
        <v>0</v>
      </c>
      <c r="N49" s="1199"/>
      <c r="O49" s="1199">
        <v>0</v>
      </c>
      <c r="P49" s="1199"/>
      <c r="Q49" s="1199">
        <v>0</v>
      </c>
      <c r="R49" s="1199"/>
      <c r="S49" s="1195">
        <f t="shared" ref="S49:S58" si="0">SUM(K49:R49)</f>
        <v>0</v>
      </c>
      <c r="T49" s="1195"/>
      <c r="U49" s="1199">
        <v>0</v>
      </c>
      <c r="V49" s="1199"/>
      <c r="W49" s="1195">
        <f>U49-S49</f>
        <v>0</v>
      </c>
      <c r="X49" s="1195"/>
      <c r="Y49" s="182"/>
      <c r="Z49" s="182"/>
      <c r="AA49" s="182"/>
      <c r="AB49" s="76"/>
      <c r="AC49" s="76"/>
      <c r="AD49" s="76"/>
    </row>
    <row r="50" spans="1:30" ht="16.5">
      <c r="A50" s="76"/>
      <c r="B50" s="76"/>
      <c r="C50" s="1200" t="str">
        <f>UPPER(TEXT('C3_Form Ini'!B23,"mmmm"))</f>
        <v>ABRIL</v>
      </c>
      <c r="D50" s="1201"/>
      <c r="E50" s="1197" t="s">
        <v>13</v>
      </c>
      <c r="F50" s="1197"/>
      <c r="G50" s="1197"/>
      <c r="H50" s="1198">
        <f>'C3_Form Ini'!AP23</f>
        <v>20</v>
      </c>
      <c r="I50" s="1198"/>
      <c r="J50" s="1198"/>
      <c r="K50" s="1199">
        <v>0</v>
      </c>
      <c r="L50" s="1199"/>
      <c r="M50" s="1199">
        <v>0</v>
      </c>
      <c r="N50" s="1199"/>
      <c r="O50" s="1199">
        <v>0</v>
      </c>
      <c r="P50" s="1199"/>
      <c r="Q50" s="1199">
        <v>0</v>
      </c>
      <c r="R50" s="1199"/>
      <c r="S50" s="1195">
        <f t="shared" si="0"/>
        <v>0</v>
      </c>
      <c r="T50" s="1195"/>
      <c r="U50" s="1199">
        <v>0</v>
      </c>
      <c r="V50" s="1199"/>
      <c r="W50" s="1195">
        <f t="shared" ref="W50:W58" si="1">U50-S50</f>
        <v>0</v>
      </c>
      <c r="X50" s="1195"/>
      <c r="Y50" s="182"/>
      <c r="Z50" s="182"/>
      <c r="AA50" s="182"/>
      <c r="AB50" s="76"/>
      <c r="AC50" s="76"/>
      <c r="AD50" s="76"/>
    </row>
    <row r="51" spans="1:30" ht="16.5">
      <c r="A51" s="76"/>
      <c r="B51" s="76"/>
      <c r="C51" s="1200" t="str">
        <f>UPPER(TEXT('C3_Form Ini'!B25,"mmmm"))</f>
        <v>MAYO</v>
      </c>
      <c r="D51" s="1201"/>
      <c r="E51" s="1197" t="s">
        <v>13</v>
      </c>
      <c r="F51" s="1197"/>
      <c r="G51" s="1197"/>
      <c r="H51" s="1198">
        <f>'C3_Form Ini'!AP25</f>
        <v>22</v>
      </c>
      <c r="I51" s="1198"/>
      <c r="J51" s="1198"/>
      <c r="K51" s="1199">
        <v>0</v>
      </c>
      <c r="L51" s="1199"/>
      <c r="M51" s="1199">
        <v>0</v>
      </c>
      <c r="N51" s="1199"/>
      <c r="O51" s="1199">
        <v>0</v>
      </c>
      <c r="P51" s="1199"/>
      <c r="Q51" s="1199">
        <v>0</v>
      </c>
      <c r="R51" s="1199"/>
      <c r="S51" s="1195">
        <f t="shared" si="0"/>
        <v>0</v>
      </c>
      <c r="T51" s="1195"/>
      <c r="U51" s="1199">
        <v>0</v>
      </c>
      <c r="V51" s="1199"/>
      <c r="W51" s="1195">
        <f t="shared" si="1"/>
        <v>0</v>
      </c>
      <c r="X51" s="1195"/>
      <c r="Y51" s="182"/>
      <c r="Z51" s="182"/>
      <c r="AA51" s="182"/>
      <c r="AB51" s="76"/>
      <c r="AC51" s="76"/>
      <c r="AD51" s="76"/>
    </row>
    <row r="52" spans="1:30" ht="15" customHeight="1">
      <c r="A52" s="76"/>
      <c r="B52" s="76"/>
      <c r="C52" s="1200" t="str">
        <f>UPPER(TEXT('C3_Form Ini'!B27,"mmmm"))</f>
        <v>JUNIO</v>
      </c>
      <c r="D52" s="1201"/>
      <c r="E52" s="1197" t="s">
        <v>13</v>
      </c>
      <c r="F52" s="1197"/>
      <c r="G52" s="1197"/>
      <c r="H52" s="1198">
        <f>'C3_Form Ini'!AP27</f>
        <v>20</v>
      </c>
      <c r="I52" s="1198"/>
      <c r="J52" s="1198"/>
      <c r="K52" s="1199">
        <v>0</v>
      </c>
      <c r="L52" s="1199"/>
      <c r="M52" s="1199">
        <v>0</v>
      </c>
      <c r="N52" s="1199"/>
      <c r="O52" s="1199">
        <v>0</v>
      </c>
      <c r="P52" s="1199"/>
      <c r="Q52" s="1199">
        <v>0</v>
      </c>
      <c r="R52" s="1199"/>
      <c r="S52" s="1195">
        <f t="shared" si="0"/>
        <v>0</v>
      </c>
      <c r="T52" s="1195"/>
      <c r="U52" s="1199">
        <v>0</v>
      </c>
      <c r="V52" s="1199"/>
      <c r="W52" s="1195">
        <f t="shared" si="1"/>
        <v>0</v>
      </c>
      <c r="X52" s="1195"/>
      <c r="Y52" s="182"/>
      <c r="Z52" s="182"/>
      <c r="AA52" s="182"/>
      <c r="AB52" s="76"/>
      <c r="AC52" s="76"/>
      <c r="AD52" s="76"/>
    </row>
    <row r="53" spans="1:30" ht="16.5">
      <c r="A53" s="76"/>
      <c r="B53" s="76"/>
      <c r="C53" s="1200" t="str">
        <f>UPPER(TEXT('C3_Form Ini'!B29,"mmmm"))</f>
        <v>JULIO</v>
      </c>
      <c r="D53" s="1201"/>
      <c r="E53" s="1197" t="s">
        <v>13</v>
      </c>
      <c r="F53" s="1197"/>
      <c r="G53" s="1197"/>
      <c r="H53" s="1198">
        <f>'C3_Form Ini'!AP29</f>
        <v>15</v>
      </c>
      <c r="I53" s="1198"/>
      <c r="J53" s="1198"/>
      <c r="K53" s="1199">
        <v>0</v>
      </c>
      <c r="L53" s="1199"/>
      <c r="M53" s="1199">
        <v>0</v>
      </c>
      <c r="N53" s="1199"/>
      <c r="O53" s="1199">
        <v>0</v>
      </c>
      <c r="P53" s="1199"/>
      <c r="Q53" s="1199">
        <v>0</v>
      </c>
      <c r="R53" s="1199"/>
      <c r="S53" s="1195">
        <f t="shared" si="0"/>
        <v>0</v>
      </c>
      <c r="T53" s="1195"/>
      <c r="U53" s="1199">
        <v>0</v>
      </c>
      <c r="V53" s="1199"/>
      <c r="W53" s="1195">
        <f t="shared" si="1"/>
        <v>0</v>
      </c>
      <c r="X53" s="1195"/>
      <c r="Y53" s="182"/>
      <c r="Z53" s="182"/>
      <c r="AA53" s="182"/>
      <c r="AB53" s="76"/>
      <c r="AC53" s="76"/>
      <c r="AD53" s="76"/>
    </row>
    <row r="54" spans="1:30" ht="16.5">
      <c r="A54" s="76"/>
      <c r="B54" s="76"/>
      <c r="C54" s="1200" t="str">
        <f>UPPER(TEXT('C3_Form Ini'!B31,"mmmm"))</f>
        <v>AGOSTO</v>
      </c>
      <c r="D54" s="1201"/>
      <c r="E54" s="1197" t="s">
        <v>13</v>
      </c>
      <c r="F54" s="1197"/>
      <c r="G54" s="1197"/>
      <c r="H54" s="1198">
        <f>'C3_Form Ini'!AP31</f>
        <v>18</v>
      </c>
      <c r="I54" s="1198"/>
      <c r="J54" s="1198"/>
      <c r="K54" s="1199">
        <v>0</v>
      </c>
      <c r="L54" s="1199"/>
      <c r="M54" s="1199">
        <v>0</v>
      </c>
      <c r="N54" s="1199"/>
      <c r="O54" s="1199">
        <v>0</v>
      </c>
      <c r="P54" s="1199"/>
      <c r="Q54" s="1199">
        <v>0</v>
      </c>
      <c r="R54" s="1199"/>
      <c r="S54" s="1195">
        <f t="shared" si="0"/>
        <v>0</v>
      </c>
      <c r="T54" s="1195"/>
      <c r="U54" s="1199">
        <v>0</v>
      </c>
      <c r="V54" s="1199"/>
      <c r="W54" s="1195">
        <f t="shared" si="1"/>
        <v>0</v>
      </c>
      <c r="X54" s="1195"/>
      <c r="Y54" s="182"/>
      <c r="Z54" s="182"/>
      <c r="AA54" s="182"/>
      <c r="AB54" s="76"/>
      <c r="AC54" s="76"/>
      <c r="AD54" s="76"/>
    </row>
    <row r="55" spans="1:30" ht="15" customHeight="1">
      <c r="A55" s="76"/>
      <c r="B55" s="76"/>
      <c r="C55" s="1200" t="str">
        <f>UPPER(TEXT('C3_Form Ini'!B33,"mmmm"))</f>
        <v>SETIEMBRE</v>
      </c>
      <c r="D55" s="1201"/>
      <c r="E55" s="1197" t="s">
        <v>13</v>
      </c>
      <c r="F55" s="1197"/>
      <c r="G55" s="1197"/>
      <c r="H55" s="1198">
        <f>'C3_Form Ini'!AP33</f>
        <v>21</v>
      </c>
      <c r="I55" s="1198"/>
      <c r="J55" s="1198"/>
      <c r="K55" s="1199">
        <v>0</v>
      </c>
      <c r="L55" s="1199"/>
      <c r="M55" s="1199">
        <v>0</v>
      </c>
      <c r="N55" s="1199"/>
      <c r="O55" s="1199">
        <v>0</v>
      </c>
      <c r="P55" s="1199"/>
      <c r="Q55" s="1199">
        <v>0</v>
      </c>
      <c r="R55" s="1199"/>
      <c r="S55" s="1195">
        <f t="shared" si="0"/>
        <v>0</v>
      </c>
      <c r="T55" s="1195"/>
      <c r="U55" s="1199">
        <v>0</v>
      </c>
      <c r="V55" s="1199"/>
      <c r="W55" s="1195">
        <f t="shared" si="1"/>
        <v>0</v>
      </c>
      <c r="X55" s="1195"/>
      <c r="Y55" s="182"/>
      <c r="Z55" s="182"/>
      <c r="AA55" s="182"/>
      <c r="AB55" s="76"/>
      <c r="AC55" s="76"/>
      <c r="AD55" s="76"/>
    </row>
    <row r="56" spans="1:30" ht="16.5">
      <c r="A56" s="76"/>
      <c r="B56" s="76"/>
      <c r="C56" s="1200" t="str">
        <f>UPPER(TEXT('C3_Form Ini'!B35,"mmmm"))</f>
        <v>OCTUBRE</v>
      </c>
      <c r="D56" s="1201"/>
      <c r="E56" s="1197" t="s">
        <v>13</v>
      </c>
      <c r="F56" s="1197"/>
      <c r="G56" s="1197"/>
      <c r="H56" s="1198">
        <f>'C3_Form Ini'!AP35</f>
        <v>22</v>
      </c>
      <c r="I56" s="1198"/>
      <c r="J56" s="1198"/>
      <c r="K56" s="1199">
        <v>0</v>
      </c>
      <c r="L56" s="1199"/>
      <c r="M56" s="1199">
        <v>0</v>
      </c>
      <c r="N56" s="1199"/>
      <c r="O56" s="1199">
        <v>0</v>
      </c>
      <c r="P56" s="1199"/>
      <c r="Q56" s="1199">
        <v>0</v>
      </c>
      <c r="R56" s="1199"/>
      <c r="S56" s="1195">
        <f t="shared" si="0"/>
        <v>0</v>
      </c>
      <c r="T56" s="1195"/>
      <c r="U56" s="1199">
        <v>0</v>
      </c>
      <c r="V56" s="1199"/>
      <c r="W56" s="1195">
        <f t="shared" si="1"/>
        <v>0</v>
      </c>
      <c r="X56" s="1195"/>
      <c r="Y56" s="182"/>
      <c r="Z56" s="182"/>
      <c r="AA56" s="182"/>
      <c r="AB56" s="76"/>
      <c r="AC56" s="76"/>
      <c r="AD56" s="76"/>
    </row>
    <row r="57" spans="1:30" ht="16.5">
      <c r="A57" s="76"/>
      <c r="B57" s="76"/>
      <c r="C57" s="1200" t="str">
        <f>UPPER(TEXT('C3_Form Ini'!B37,"mmmm"))</f>
        <v>NOVIEMBRE</v>
      </c>
      <c r="D57" s="1201"/>
      <c r="E57" s="1197" t="s">
        <v>13</v>
      </c>
      <c r="F57" s="1197"/>
      <c r="G57" s="1197"/>
      <c r="H57" s="1198">
        <f>'C3_Form Ini'!AP37</f>
        <v>21</v>
      </c>
      <c r="I57" s="1198"/>
      <c r="J57" s="1198"/>
      <c r="K57" s="1199">
        <v>0</v>
      </c>
      <c r="L57" s="1199"/>
      <c r="M57" s="1199">
        <v>0</v>
      </c>
      <c r="N57" s="1199"/>
      <c r="O57" s="1199">
        <v>0</v>
      </c>
      <c r="P57" s="1199"/>
      <c r="Q57" s="1199">
        <v>0</v>
      </c>
      <c r="R57" s="1199"/>
      <c r="S57" s="1195">
        <f t="shared" si="0"/>
        <v>0</v>
      </c>
      <c r="T57" s="1195"/>
      <c r="U57" s="1199">
        <v>0</v>
      </c>
      <c r="V57" s="1199"/>
      <c r="W57" s="1195">
        <f t="shared" si="1"/>
        <v>0</v>
      </c>
      <c r="X57" s="1195"/>
      <c r="Y57" s="182"/>
      <c r="Z57" s="182"/>
      <c r="AA57" s="182"/>
      <c r="AB57" s="76"/>
      <c r="AC57" s="76"/>
      <c r="AD57" s="76"/>
    </row>
    <row r="58" spans="1:30" ht="16.5">
      <c r="A58" s="76"/>
      <c r="B58" s="76"/>
      <c r="C58" s="1200">
        <f>'C3_Form Ini'!B39</f>
        <v>43070</v>
      </c>
      <c r="D58" s="1201"/>
      <c r="E58" s="1197" t="s">
        <v>13</v>
      </c>
      <c r="F58" s="1197"/>
      <c r="G58" s="1197"/>
      <c r="H58" s="1198">
        <f>'C3_Form Ini'!AP39</f>
        <v>10</v>
      </c>
      <c r="I58" s="1198"/>
      <c r="J58" s="1198"/>
      <c r="K58" s="1199">
        <v>0</v>
      </c>
      <c r="L58" s="1199"/>
      <c r="M58" s="1199">
        <v>0</v>
      </c>
      <c r="N58" s="1199"/>
      <c r="O58" s="1199">
        <v>0</v>
      </c>
      <c r="P58" s="1199"/>
      <c r="Q58" s="1199">
        <v>0</v>
      </c>
      <c r="R58" s="1199"/>
      <c r="S58" s="1195">
        <f t="shared" si="0"/>
        <v>0</v>
      </c>
      <c r="T58" s="1195"/>
      <c r="U58" s="1199">
        <v>0</v>
      </c>
      <c r="V58" s="1199"/>
      <c r="W58" s="1195">
        <f t="shared" si="1"/>
        <v>0</v>
      </c>
      <c r="X58" s="1195"/>
      <c r="Y58" s="182"/>
      <c r="Z58" s="182"/>
      <c r="AA58" s="182"/>
      <c r="AB58" s="76"/>
      <c r="AC58" s="76"/>
      <c r="AD58" s="76"/>
    </row>
    <row r="59" spans="1:30" ht="16.5">
      <c r="A59" s="76"/>
      <c r="B59" s="76"/>
      <c r="C59" s="1200">
        <f>'C3_Form Ini'!B41</f>
        <v>43101</v>
      </c>
      <c r="D59" s="1201"/>
      <c r="E59" s="1197" t="s">
        <v>13</v>
      </c>
      <c r="F59" s="1197"/>
      <c r="G59" s="1197"/>
      <c r="H59" s="1198">
        <f>'C3_Form Ini'!AP41</f>
        <v>0</v>
      </c>
      <c r="I59" s="1198"/>
      <c r="J59" s="1198"/>
      <c r="K59" s="1199">
        <v>0</v>
      </c>
      <c r="L59" s="1199"/>
      <c r="M59" s="1199">
        <v>0</v>
      </c>
      <c r="N59" s="1199"/>
      <c r="O59" s="1199">
        <v>0</v>
      </c>
      <c r="P59" s="1199"/>
      <c r="Q59" s="1199">
        <v>0</v>
      </c>
      <c r="R59" s="1199"/>
      <c r="S59" s="1195">
        <f>SUM(K59:R59)</f>
        <v>0</v>
      </c>
      <c r="T59" s="1195"/>
      <c r="U59" s="1199">
        <v>0</v>
      </c>
      <c r="V59" s="1199"/>
      <c r="W59" s="1195">
        <f>U59-S59</f>
        <v>0</v>
      </c>
      <c r="X59" s="1195"/>
      <c r="Y59" s="182"/>
      <c r="Z59" s="182"/>
      <c r="AA59" s="182"/>
      <c r="AB59" s="76"/>
      <c r="AC59" s="76"/>
      <c r="AD59" s="76"/>
    </row>
    <row r="60" spans="1:30">
      <c r="A60" s="76"/>
      <c r="B60" s="76"/>
      <c r="C60" s="76"/>
      <c r="D60" s="76"/>
      <c r="E60" s="1000"/>
      <c r="F60" s="1000"/>
      <c r="G60" s="1000"/>
      <c r="H60" s="76"/>
      <c r="I60" s="76"/>
      <c r="J60" s="76"/>
      <c r="K60" s="76"/>
      <c r="L60" s="76"/>
      <c r="M60" s="76"/>
      <c r="N60" s="76"/>
      <c r="O60" s="76"/>
      <c r="P60" s="76"/>
      <c r="Q60" s="76"/>
      <c r="R60" s="76"/>
      <c r="S60" s="804"/>
      <c r="T60" s="804"/>
      <c r="U60" s="804"/>
      <c r="V60" s="804"/>
      <c r="W60" s="804"/>
      <c r="X60" s="804"/>
      <c r="Y60" s="76"/>
      <c r="Z60" s="76"/>
      <c r="AA60" s="76"/>
      <c r="AB60" s="76"/>
      <c r="AC60" s="76"/>
      <c r="AD60" s="76"/>
    </row>
    <row r="61" spans="1:30" ht="15" customHeight="1">
      <c r="A61" s="76"/>
      <c r="B61" s="76"/>
      <c r="C61" s="1191" t="s">
        <v>164</v>
      </c>
      <c r="D61" s="1191"/>
      <c r="E61" s="1192" t="s">
        <v>365</v>
      </c>
      <c r="F61" s="1192"/>
      <c r="G61" s="1192"/>
      <c r="H61" s="1193" t="s">
        <v>486</v>
      </c>
      <c r="I61" s="1193"/>
      <c r="J61" s="1193"/>
      <c r="K61" s="1191" t="s">
        <v>367</v>
      </c>
      <c r="L61" s="1191"/>
      <c r="M61" s="1191"/>
      <c r="N61" s="1191"/>
      <c r="O61" s="1191"/>
      <c r="P61" s="1191"/>
      <c r="Q61" s="1191"/>
      <c r="R61" s="1191"/>
      <c r="S61" s="1191"/>
      <c r="T61" s="1191"/>
      <c r="U61" s="1193" t="s">
        <v>368</v>
      </c>
      <c r="V61" s="1193"/>
      <c r="W61" s="1193" t="s">
        <v>369</v>
      </c>
      <c r="X61" s="1193"/>
      <c r="Y61" s="76"/>
      <c r="Z61" s="76"/>
      <c r="AA61" s="76"/>
      <c r="AB61" s="76"/>
      <c r="AC61" s="76"/>
      <c r="AD61" s="76"/>
    </row>
    <row r="62" spans="1:30">
      <c r="A62" s="76"/>
      <c r="B62" s="76"/>
      <c r="C62" s="1191"/>
      <c r="D62" s="1191"/>
      <c r="E62" s="1192"/>
      <c r="F62" s="1192"/>
      <c r="G62" s="1192"/>
      <c r="H62" s="1193"/>
      <c r="I62" s="1193"/>
      <c r="J62" s="1193"/>
      <c r="K62" s="1194" t="s">
        <v>358</v>
      </c>
      <c r="L62" s="1194"/>
      <c r="M62" s="1194" t="s">
        <v>359</v>
      </c>
      <c r="N62" s="1194"/>
      <c r="O62" s="1194" t="s">
        <v>360</v>
      </c>
      <c r="P62" s="1194"/>
      <c r="Q62" s="1194" t="s">
        <v>361</v>
      </c>
      <c r="R62" s="1194"/>
      <c r="S62" s="1194" t="s">
        <v>370</v>
      </c>
      <c r="T62" s="1194"/>
      <c r="U62" s="1193"/>
      <c r="V62" s="1193"/>
      <c r="W62" s="1193"/>
      <c r="X62" s="1193"/>
      <c r="Y62" s="76"/>
      <c r="Z62" s="76"/>
      <c r="AA62" s="76"/>
      <c r="AB62" s="76"/>
      <c r="AC62" s="76"/>
      <c r="AD62" s="76"/>
    </row>
    <row r="63" spans="1:30">
      <c r="A63" s="76"/>
      <c r="B63" s="76"/>
      <c r="C63" s="1191"/>
      <c r="D63" s="1191"/>
      <c r="E63" s="1192"/>
      <c r="F63" s="1192"/>
      <c r="G63" s="1192"/>
      <c r="H63" s="1193"/>
      <c r="I63" s="1193"/>
      <c r="J63" s="1193"/>
      <c r="K63" s="1194"/>
      <c r="L63" s="1194"/>
      <c r="M63" s="1194"/>
      <c r="N63" s="1194"/>
      <c r="O63" s="1194"/>
      <c r="P63" s="1194"/>
      <c r="Q63" s="1194"/>
      <c r="R63" s="1194"/>
      <c r="S63" s="1194"/>
      <c r="T63" s="1194"/>
      <c r="U63" s="1193"/>
      <c r="V63" s="1193"/>
      <c r="W63" s="1193"/>
      <c r="X63" s="1193"/>
      <c r="Y63" s="76"/>
      <c r="Z63" s="76"/>
      <c r="AA63" s="76"/>
      <c r="AB63" s="76"/>
      <c r="AC63" s="76"/>
      <c r="AD63" s="76"/>
    </row>
    <row r="64" spans="1:30">
      <c r="A64" s="76"/>
      <c r="B64" s="76"/>
      <c r="C64" s="1191"/>
      <c r="D64" s="1191"/>
      <c r="E64" s="1192"/>
      <c r="F64" s="1192"/>
      <c r="G64" s="1192"/>
      <c r="H64" s="1193"/>
      <c r="I64" s="1193"/>
      <c r="J64" s="1193"/>
      <c r="K64" s="1194"/>
      <c r="L64" s="1194"/>
      <c r="M64" s="1194"/>
      <c r="N64" s="1194"/>
      <c r="O64" s="1194"/>
      <c r="P64" s="1194"/>
      <c r="Q64" s="1194"/>
      <c r="R64" s="1194"/>
      <c r="S64" s="1194"/>
      <c r="T64" s="1194"/>
      <c r="U64" s="1193"/>
      <c r="V64" s="1193"/>
      <c r="W64" s="1193"/>
      <c r="X64" s="1193"/>
      <c r="Y64" s="182"/>
      <c r="Z64" s="182"/>
      <c r="AA64" s="182"/>
      <c r="AB64" s="76"/>
      <c r="AC64" s="76"/>
      <c r="AD64" s="76"/>
    </row>
    <row r="65" spans="1:30" ht="16.5">
      <c r="A65" s="76"/>
      <c r="B65" s="76"/>
      <c r="C65" s="1196">
        <f>'C3_FormPrim'!B21</f>
        <v>42795</v>
      </c>
      <c r="D65" s="1196"/>
      <c r="E65" s="1197" t="s">
        <v>16</v>
      </c>
      <c r="F65" s="1197"/>
      <c r="G65" s="1197"/>
      <c r="H65" s="1198">
        <f>'C3_FormPrim'!AP21</f>
        <v>14</v>
      </c>
      <c r="I65" s="1198"/>
      <c r="J65" s="1198"/>
      <c r="K65" s="1199">
        <v>0</v>
      </c>
      <c r="L65" s="1199"/>
      <c r="M65" s="1199">
        <v>0</v>
      </c>
      <c r="N65" s="1199"/>
      <c r="O65" s="1199">
        <v>0</v>
      </c>
      <c r="P65" s="1199"/>
      <c r="Q65" s="1199">
        <v>0</v>
      </c>
      <c r="R65" s="1199"/>
      <c r="S65" s="1195">
        <f t="shared" ref="S65:S75" si="2">SUM(K65:R65)</f>
        <v>0</v>
      </c>
      <c r="T65" s="1195"/>
      <c r="U65" s="1199">
        <v>0</v>
      </c>
      <c r="V65" s="1199"/>
      <c r="W65" s="1195">
        <f t="shared" ref="W65:W75" si="3">U65-S65</f>
        <v>0</v>
      </c>
      <c r="X65" s="1195"/>
      <c r="Y65" s="182"/>
      <c r="Z65" s="182"/>
      <c r="AA65" s="182"/>
      <c r="AB65" s="76"/>
      <c r="AC65" s="76"/>
      <c r="AD65" s="76"/>
    </row>
    <row r="66" spans="1:30" ht="16.5">
      <c r="A66" s="76"/>
      <c r="B66" s="76"/>
      <c r="C66" s="1196">
        <f>'C3_FormPrim'!B23</f>
        <v>42826</v>
      </c>
      <c r="D66" s="1196"/>
      <c r="E66" s="1197" t="s">
        <v>16</v>
      </c>
      <c r="F66" s="1197"/>
      <c r="G66" s="1197"/>
      <c r="H66" s="1198">
        <f>'C3_FormPrim'!AP23</f>
        <v>20</v>
      </c>
      <c r="I66" s="1198"/>
      <c r="J66" s="1198"/>
      <c r="K66" s="1199">
        <v>0</v>
      </c>
      <c r="L66" s="1199"/>
      <c r="M66" s="1199">
        <v>0</v>
      </c>
      <c r="N66" s="1199"/>
      <c r="O66" s="1199">
        <v>0</v>
      </c>
      <c r="P66" s="1199"/>
      <c r="Q66" s="1199">
        <v>0</v>
      </c>
      <c r="R66" s="1199"/>
      <c r="S66" s="1195">
        <f t="shared" si="2"/>
        <v>0</v>
      </c>
      <c r="T66" s="1195"/>
      <c r="U66" s="1199">
        <v>0</v>
      </c>
      <c r="V66" s="1199"/>
      <c r="W66" s="1195">
        <f t="shared" si="3"/>
        <v>0</v>
      </c>
      <c r="X66" s="1195"/>
      <c r="Y66" s="182"/>
      <c r="Z66" s="182"/>
      <c r="AA66" s="182"/>
      <c r="AB66" s="76"/>
      <c r="AC66" s="76"/>
      <c r="AD66" s="76"/>
    </row>
    <row r="67" spans="1:30" ht="16.5">
      <c r="A67" s="76"/>
      <c r="B67" s="76"/>
      <c r="C67" s="1196">
        <f>'C3_FormPrim'!B25</f>
        <v>42856</v>
      </c>
      <c r="D67" s="1196"/>
      <c r="E67" s="1197" t="s">
        <v>16</v>
      </c>
      <c r="F67" s="1197"/>
      <c r="G67" s="1197"/>
      <c r="H67" s="1198">
        <f>'C3_FormPrim'!AP25</f>
        <v>22</v>
      </c>
      <c r="I67" s="1198"/>
      <c r="J67" s="1198"/>
      <c r="K67" s="1199">
        <v>0</v>
      </c>
      <c r="L67" s="1199"/>
      <c r="M67" s="1199">
        <v>0</v>
      </c>
      <c r="N67" s="1199"/>
      <c r="O67" s="1199">
        <v>0</v>
      </c>
      <c r="P67" s="1199"/>
      <c r="Q67" s="1199">
        <v>0</v>
      </c>
      <c r="R67" s="1199"/>
      <c r="S67" s="1195">
        <f t="shared" si="2"/>
        <v>0</v>
      </c>
      <c r="T67" s="1195"/>
      <c r="U67" s="1199">
        <v>0</v>
      </c>
      <c r="V67" s="1199"/>
      <c r="W67" s="1195">
        <f t="shared" si="3"/>
        <v>0</v>
      </c>
      <c r="X67" s="1195"/>
      <c r="Y67" s="182"/>
      <c r="Z67" s="182"/>
      <c r="AA67" s="182"/>
      <c r="AB67" s="76"/>
      <c r="AC67" s="76"/>
      <c r="AD67" s="76"/>
    </row>
    <row r="68" spans="1:30" ht="16.5">
      <c r="A68" s="76"/>
      <c r="B68" s="76"/>
      <c r="C68" s="1196">
        <f>'C3_FormPrim'!B27</f>
        <v>42887</v>
      </c>
      <c r="D68" s="1196"/>
      <c r="E68" s="1197" t="s">
        <v>16</v>
      </c>
      <c r="F68" s="1197"/>
      <c r="G68" s="1197"/>
      <c r="H68" s="1198">
        <f>'C3_FormPrim'!AP27</f>
        <v>21</v>
      </c>
      <c r="I68" s="1198"/>
      <c r="J68" s="1198"/>
      <c r="K68" s="1199">
        <v>0</v>
      </c>
      <c r="L68" s="1199"/>
      <c r="M68" s="1199">
        <v>0</v>
      </c>
      <c r="N68" s="1199"/>
      <c r="O68" s="1199">
        <v>0</v>
      </c>
      <c r="P68" s="1199"/>
      <c r="Q68" s="1199">
        <v>0</v>
      </c>
      <c r="R68" s="1199"/>
      <c r="S68" s="1195">
        <f t="shared" si="2"/>
        <v>0</v>
      </c>
      <c r="T68" s="1195"/>
      <c r="U68" s="1199">
        <v>0</v>
      </c>
      <c r="V68" s="1199"/>
      <c r="W68" s="1195">
        <f t="shared" si="3"/>
        <v>0</v>
      </c>
      <c r="X68" s="1195"/>
      <c r="Y68" s="182"/>
      <c r="Z68" s="182"/>
      <c r="AA68" s="182"/>
      <c r="AB68" s="76"/>
      <c r="AC68" s="76"/>
      <c r="AD68" s="76"/>
    </row>
    <row r="69" spans="1:30" ht="16.5">
      <c r="A69" s="76"/>
      <c r="B69" s="76"/>
      <c r="C69" s="1196">
        <f>'C3_FormPrim'!B29</f>
        <v>42917</v>
      </c>
      <c r="D69" s="1196"/>
      <c r="E69" s="1197" t="s">
        <v>16</v>
      </c>
      <c r="F69" s="1197"/>
      <c r="G69" s="1197"/>
      <c r="H69" s="1198">
        <f>'C3_FormPrim'!AP29</f>
        <v>15</v>
      </c>
      <c r="I69" s="1198"/>
      <c r="J69" s="1198"/>
      <c r="K69" s="1199">
        <v>0</v>
      </c>
      <c r="L69" s="1199"/>
      <c r="M69" s="1199">
        <v>0</v>
      </c>
      <c r="N69" s="1199"/>
      <c r="O69" s="1199">
        <v>0</v>
      </c>
      <c r="P69" s="1199"/>
      <c r="Q69" s="1199">
        <v>0</v>
      </c>
      <c r="R69" s="1199"/>
      <c r="S69" s="1195">
        <f t="shared" si="2"/>
        <v>0</v>
      </c>
      <c r="T69" s="1195"/>
      <c r="U69" s="1199">
        <v>0</v>
      </c>
      <c r="V69" s="1199"/>
      <c r="W69" s="1195">
        <f t="shared" si="3"/>
        <v>0</v>
      </c>
      <c r="X69" s="1195"/>
      <c r="Y69" s="182"/>
      <c r="Z69" s="182"/>
      <c r="AA69" s="182"/>
      <c r="AB69" s="76"/>
      <c r="AC69" s="76"/>
      <c r="AD69" s="76"/>
    </row>
    <row r="70" spans="1:30" ht="16.5">
      <c r="A70" s="76"/>
      <c r="B70" s="76"/>
      <c r="C70" s="1196">
        <f>'C3_FormPrim'!B31</f>
        <v>42948</v>
      </c>
      <c r="D70" s="1196"/>
      <c r="E70" s="1197" t="s">
        <v>16</v>
      </c>
      <c r="F70" s="1197"/>
      <c r="G70" s="1197"/>
      <c r="H70" s="1198">
        <f>'C3_FormPrim'!AP31</f>
        <v>18</v>
      </c>
      <c r="I70" s="1198"/>
      <c r="J70" s="1198"/>
      <c r="K70" s="1199">
        <v>0</v>
      </c>
      <c r="L70" s="1199"/>
      <c r="M70" s="1199">
        <v>0</v>
      </c>
      <c r="N70" s="1199"/>
      <c r="O70" s="1199">
        <v>0</v>
      </c>
      <c r="P70" s="1199"/>
      <c r="Q70" s="1199">
        <v>0</v>
      </c>
      <c r="R70" s="1199"/>
      <c r="S70" s="1195">
        <f t="shared" si="2"/>
        <v>0</v>
      </c>
      <c r="T70" s="1195"/>
      <c r="U70" s="1199">
        <v>0</v>
      </c>
      <c r="V70" s="1199"/>
      <c r="W70" s="1195">
        <f t="shared" si="3"/>
        <v>0</v>
      </c>
      <c r="X70" s="1195"/>
      <c r="Y70" s="182"/>
      <c r="Z70" s="182"/>
      <c r="AA70" s="182"/>
      <c r="AB70" s="76"/>
      <c r="AC70" s="76"/>
      <c r="AD70" s="76"/>
    </row>
    <row r="71" spans="1:30" ht="16.5">
      <c r="A71" s="76"/>
      <c r="B71" s="76"/>
      <c r="C71" s="1196">
        <f>'C3_FormPrim'!B33</f>
        <v>42979</v>
      </c>
      <c r="D71" s="1196"/>
      <c r="E71" s="1197" t="s">
        <v>16</v>
      </c>
      <c r="F71" s="1197"/>
      <c r="G71" s="1197"/>
      <c r="H71" s="1198">
        <f>'C3_FormPrim'!AP33</f>
        <v>21</v>
      </c>
      <c r="I71" s="1198"/>
      <c r="J71" s="1198"/>
      <c r="K71" s="1199">
        <v>0</v>
      </c>
      <c r="L71" s="1199"/>
      <c r="M71" s="1199">
        <v>0</v>
      </c>
      <c r="N71" s="1199"/>
      <c r="O71" s="1199">
        <v>0</v>
      </c>
      <c r="P71" s="1199"/>
      <c r="Q71" s="1199">
        <v>0</v>
      </c>
      <c r="R71" s="1199"/>
      <c r="S71" s="1195">
        <f t="shared" si="2"/>
        <v>0</v>
      </c>
      <c r="T71" s="1195"/>
      <c r="U71" s="1199">
        <v>0</v>
      </c>
      <c r="V71" s="1199"/>
      <c r="W71" s="1195">
        <f t="shared" si="3"/>
        <v>0</v>
      </c>
      <c r="X71" s="1195"/>
      <c r="Y71" s="182"/>
      <c r="Z71" s="182"/>
      <c r="AA71" s="182"/>
      <c r="AB71" s="76"/>
      <c r="AC71" s="76"/>
      <c r="AD71" s="76"/>
    </row>
    <row r="72" spans="1:30" ht="16.5">
      <c r="A72" s="76"/>
      <c r="B72" s="76"/>
      <c r="C72" s="1196">
        <f>'C3_FormPrim'!B35</f>
        <v>43009</v>
      </c>
      <c r="D72" s="1196"/>
      <c r="E72" s="1197" t="s">
        <v>16</v>
      </c>
      <c r="F72" s="1197"/>
      <c r="G72" s="1197"/>
      <c r="H72" s="1198">
        <f>'C3_FormPrim'!AP35</f>
        <v>22</v>
      </c>
      <c r="I72" s="1198"/>
      <c r="J72" s="1198"/>
      <c r="K72" s="1199">
        <v>0</v>
      </c>
      <c r="L72" s="1199"/>
      <c r="M72" s="1199">
        <v>0</v>
      </c>
      <c r="N72" s="1199"/>
      <c r="O72" s="1199">
        <v>0</v>
      </c>
      <c r="P72" s="1199"/>
      <c r="Q72" s="1199">
        <v>0</v>
      </c>
      <c r="R72" s="1199"/>
      <c r="S72" s="1195">
        <f t="shared" si="2"/>
        <v>0</v>
      </c>
      <c r="T72" s="1195"/>
      <c r="U72" s="1199">
        <v>0</v>
      </c>
      <c r="V72" s="1199"/>
      <c r="W72" s="1195">
        <f t="shared" si="3"/>
        <v>0</v>
      </c>
      <c r="X72" s="1195"/>
      <c r="Y72" s="182"/>
      <c r="Z72" s="182"/>
      <c r="AA72" s="182"/>
      <c r="AB72" s="76"/>
      <c r="AC72" s="76"/>
      <c r="AD72" s="76"/>
    </row>
    <row r="73" spans="1:30" ht="16.5">
      <c r="A73" s="76"/>
      <c r="B73" s="76"/>
      <c r="C73" s="1196">
        <f>'C3_FormPrim'!B37</f>
        <v>43040</v>
      </c>
      <c r="D73" s="1196"/>
      <c r="E73" s="1197" t="s">
        <v>16</v>
      </c>
      <c r="F73" s="1197"/>
      <c r="G73" s="1197"/>
      <c r="H73" s="1198">
        <f>'C3_FormPrim'!AP37</f>
        <v>21</v>
      </c>
      <c r="I73" s="1198"/>
      <c r="J73" s="1198"/>
      <c r="K73" s="1199">
        <v>0</v>
      </c>
      <c r="L73" s="1199"/>
      <c r="M73" s="1199">
        <v>0</v>
      </c>
      <c r="N73" s="1199"/>
      <c r="O73" s="1199">
        <v>0</v>
      </c>
      <c r="P73" s="1199"/>
      <c r="Q73" s="1199">
        <v>0</v>
      </c>
      <c r="R73" s="1199"/>
      <c r="S73" s="1195">
        <f t="shared" si="2"/>
        <v>0</v>
      </c>
      <c r="T73" s="1195"/>
      <c r="U73" s="1199">
        <v>0</v>
      </c>
      <c r="V73" s="1199"/>
      <c r="W73" s="1195">
        <f t="shared" si="3"/>
        <v>0</v>
      </c>
      <c r="X73" s="1195"/>
      <c r="Y73" s="182"/>
      <c r="Z73" s="182"/>
      <c r="AA73" s="182"/>
      <c r="AB73" s="76"/>
      <c r="AC73" s="76"/>
      <c r="AD73" s="76"/>
    </row>
    <row r="74" spans="1:30" ht="16.5">
      <c r="A74" s="76"/>
      <c r="B74" s="76"/>
      <c r="C74" s="1196">
        <f>'C3_FormPrim'!B39</f>
        <v>43070</v>
      </c>
      <c r="D74" s="1196"/>
      <c r="E74" s="1197" t="s">
        <v>16</v>
      </c>
      <c r="F74" s="1197"/>
      <c r="G74" s="1197"/>
      <c r="H74" s="1198">
        <f>'C3_FormPrim'!A39</f>
        <v>12</v>
      </c>
      <c r="I74" s="1198"/>
      <c r="J74" s="1198"/>
      <c r="K74" s="1199">
        <v>0</v>
      </c>
      <c r="L74" s="1199"/>
      <c r="M74" s="1199">
        <v>0</v>
      </c>
      <c r="N74" s="1199"/>
      <c r="O74" s="1199">
        <v>0</v>
      </c>
      <c r="P74" s="1199"/>
      <c r="Q74" s="1199">
        <v>0</v>
      </c>
      <c r="R74" s="1199"/>
      <c r="S74" s="1195">
        <f t="shared" si="2"/>
        <v>0</v>
      </c>
      <c r="T74" s="1195"/>
      <c r="U74" s="1199">
        <v>0</v>
      </c>
      <c r="V74" s="1199"/>
      <c r="W74" s="1195">
        <f t="shared" si="3"/>
        <v>0</v>
      </c>
      <c r="X74" s="1195"/>
      <c r="Y74" s="182"/>
      <c r="Z74" s="182"/>
      <c r="AA74" s="182"/>
      <c r="AB74" s="76"/>
      <c r="AC74" s="76"/>
      <c r="AD74" s="76"/>
    </row>
    <row r="75" spans="1:30" ht="16.5">
      <c r="A75" s="76"/>
      <c r="B75" s="76"/>
      <c r="C75" s="1196">
        <f>'C3_FormPrim'!B41</f>
        <v>43101</v>
      </c>
      <c r="D75" s="1196"/>
      <c r="E75" s="1197" t="s">
        <v>16</v>
      </c>
      <c r="F75" s="1197"/>
      <c r="G75" s="1197"/>
      <c r="H75" s="1198">
        <f>'C3_FormPrim'!AP41</f>
        <v>0</v>
      </c>
      <c r="I75" s="1198"/>
      <c r="J75" s="1198"/>
      <c r="K75" s="1199">
        <v>0</v>
      </c>
      <c r="L75" s="1199"/>
      <c r="M75" s="1199">
        <v>0</v>
      </c>
      <c r="N75" s="1199"/>
      <c r="O75" s="1199">
        <v>0</v>
      </c>
      <c r="P75" s="1199"/>
      <c r="Q75" s="1199">
        <v>0</v>
      </c>
      <c r="R75" s="1199"/>
      <c r="S75" s="1195">
        <f t="shared" si="2"/>
        <v>0</v>
      </c>
      <c r="T75" s="1195"/>
      <c r="U75" s="1199">
        <v>0</v>
      </c>
      <c r="V75" s="1199"/>
      <c r="W75" s="1195">
        <f t="shared" si="3"/>
        <v>0</v>
      </c>
      <c r="X75" s="1195"/>
      <c r="Y75" s="182"/>
      <c r="Z75" s="182"/>
      <c r="AA75" s="182"/>
      <c r="AB75" s="76"/>
      <c r="AC75" s="76"/>
      <c r="AD75" s="76"/>
    </row>
    <row r="76" spans="1:30">
      <c r="A76" s="76"/>
      <c r="B76" s="76"/>
      <c r="C76" s="76"/>
      <c r="D76" s="76"/>
      <c r="E76" s="1000"/>
      <c r="F76" s="1000"/>
      <c r="G76" s="1000"/>
      <c r="H76" s="76"/>
      <c r="I76" s="76"/>
      <c r="J76" s="76"/>
      <c r="K76" s="76"/>
      <c r="L76" s="76"/>
      <c r="M76" s="76"/>
      <c r="N76" s="76"/>
      <c r="O76" s="76"/>
      <c r="P76" s="76"/>
      <c r="Q76" s="76"/>
      <c r="R76" s="76"/>
      <c r="S76" s="76"/>
      <c r="T76" s="76"/>
      <c r="U76" s="76"/>
      <c r="V76" s="76"/>
      <c r="W76" s="76"/>
      <c r="X76" s="76"/>
      <c r="Y76" s="182"/>
      <c r="Z76" s="182"/>
      <c r="AA76" s="182"/>
      <c r="AB76" s="76"/>
      <c r="AC76" s="76"/>
      <c r="AD76" s="76"/>
    </row>
    <row r="77" spans="1:30" ht="15" customHeight="1">
      <c r="A77" s="76"/>
      <c r="B77" s="76"/>
      <c r="C77" s="1191" t="s">
        <v>164</v>
      </c>
      <c r="D77" s="1191"/>
      <c r="E77" s="1192" t="s">
        <v>365</v>
      </c>
      <c r="F77" s="1192"/>
      <c r="G77" s="1192"/>
      <c r="H77" s="1193" t="s">
        <v>486</v>
      </c>
      <c r="I77" s="1193"/>
      <c r="J77" s="1193"/>
      <c r="K77" s="1191" t="s">
        <v>367</v>
      </c>
      <c r="L77" s="1191"/>
      <c r="M77" s="1191"/>
      <c r="N77" s="1191"/>
      <c r="O77" s="1191"/>
      <c r="P77" s="1191"/>
      <c r="Q77" s="1191"/>
      <c r="R77" s="1191"/>
      <c r="S77" s="1191"/>
      <c r="T77" s="1191"/>
      <c r="U77" s="1193" t="s">
        <v>368</v>
      </c>
      <c r="V77" s="1193"/>
      <c r="W77" s="1193" t="s">
        <v>369</v>
      </c>
      <c r="X77" s="1193"/>
      <c r="Y77" s="182"/>
      <c r="Z77" s="182"/>
      <c r="AA77" s="182"/>
      <c r="AB77" s="76"/>
      <c r="AC77" s="76"/>
      <c r="AD77" s="76"/>
    </row>
    <row r="78" spans="1:30">
      <c r="A78" s="76"/>
      <c r="B78" s="76"/>
      <c r="C78" s="1191"/>
      <c r="D78" s="1191"/>
      <c r="E78" s="1192"/>
      <c r="F78" s="1192"/>
      <c r="G78" s="1192"/>
      <c r="H78" s="1193"/>
      <c r="I78" s="1193"/>
      <c r="J78" s="1193"/>
      <c r="K78" s="1194" t="s">
        <v>358</v>
      </c>
      <c r="L78" s="1194"/>
      <c r="M78" s="1194" t="s">
        <v>359</v>
      </c>
      <c r="N78" s="1194"/>
      <c r="O78" s="1194" t="s">
        <v>360</v>
      </c>
      <c r="P78" s="1194"/>
      <c r="Q78" s="1194" t="s">
        <v>361</v>
      </c>
      <c r="R78" s="1194"/>
      <c r="S78" s="1194" t="s">
        <v>370</v>
      </c>
      <c r="T78" s="1194"/>
      <c r="U78" s="1193"/>
      <c r="V78" s="1193"/>
      <c r="W78" s="1193"/>
      <c r="X78" s="1193"/>
      <c r="Y78" s="182"/>
      <c r="Z78" s="182"/>
      <c r="AA78" s="182"/>
      <c r="AB78" s="76"/>
      <c r="AC78" s="76"/>
      <c r="AD78" s="76"/>
    </row>
    <row r="79" spans="1:30">
      <c r="A79" s="76"/>
      <c r="B79" s="76"/>
      <c r="C79" s="1191"/>
      <c r="D79" s="1191"/>
      <c r="E79" s="1192"/>
      <c r="F79" s="1192"/>
      <c r="G79" s="1192"/>
      <c r="H79" s="1193"/>
      <c r="I79" s="1193"/>
      <c r="J79" s="1193"/>
      <c r="K79" s="1194"/>
      <c r="L79" s="1194"/>
      <c r="M79" s="1194"/>
      <c r="N79" s="1194"/>
      <c r="O79" s="1194"/>
      <c r="P79" s="1194"/>
      <c r="Q79" s="1194"/>
      <c r="R79" s="1194"/>
      <c r="S79" s="1194"/>
      <c r="T79" s="1194"/>
      <c r="U79" s="1193"/>
      <c r="V79" s="1193"/>
      <c r="W79" s="1193"/>
      <c r="X79" s="1193"/>
      <c r="Y79" s="182"/>
      <c r="Z79" s="182"/>
      <c r="AA79" s="182"/>
      <c r="AB79" s="76"/>
      <c r="AC79" s="76"/>
      <c r="AD79" s="76"/>
    </row>
    <row r="80" spans="1:30">
      <c r="A80" s="76"/>
      <c r="B80" s="76"/>
      <c r="C80" s="1191"/>
      <c r="D80" s="1191"/>
      <c r="E80" s="1192"/>
      <c r="F80" s="1192"/>
      <c r="G80" s="1192"/>
      <c r="H80" s="1193"/>
      <c r="I80" s="1193"/>
      <c r="J80" s="1193"/>
      <c r="K80" s="1194"/>
      <c r="L80" s="1194"/>
      <c r="M80" s="1194"/>
      <c r="N80" s="1194"/>
      <c r="O80" s="1194"/>
      <c r="P80" s="1194"/>
      <c r="Q80" s="1194"/>
      <c r="R80" s="1194"/>
      <c r="S80" s="1194"/>
      <c r="T80" s="1194"/>
      <c r="U80" s="1193"/>
      <c r="V80" s="1193"/>
      <c r="W80" s="1193"/>
      <c r="X80" s="1193"/>
      <c r="Y80" s="182"/>
      <c r="Z80" s="182"/>
      <c r="AA80" s="182"/>
      <c r="AB80" s="76"/>
      <c r="AC80" s="76"/>
      <c r="AD80" s="76"/>
    </row>
    <row r="81" spans="1:30" ht="16.5">
      <c r="A81" s="76"/>
      <c r="B81" s="76"/>
      <c r="C81" s="1196">
        <f>'C3_FormSec'!B22</f>
        <v>42795</v>
      </c>
      <c r="D81" s="1196"/>
      <c r="E81" s="1197" t="s">
        <v>17</v>
      </c>
      <c r="F81" s="1197"/>
      <c r="G81" s="1197"/>
      <c r="H81" s="1198">
        <f>'C3_FormSec'!AP22</f>
        <v>15</v>
      </c>
      <c r="I81" s="1198"/>
      <c r="J81" s="1198"/>
      <c r="K81" s="1199">
        <v>0</v>
      </c>
      <c r="L81" s="1199"/>
      <c r="M81" s="1199">
        <v>0</v>
      </c>
      <c r="N81" s="1199"/>
      <c r="O81" s="1199">
        <v>0</v>
      </c>
      <c r="P81" s="1199"/>
      <c r="Q81" s="1199">
        <v>0</v>
      </c>
      <c r="R81" s="1199"/>
      <c r="S81" s="1195">
        <f t="shared" ref="S81:S91" si="4">SUM(K81:R81)</f>
        <v>0</v>
      </c>
      <c r="T81" s="1195"/>
      <c r="U81" s="1199">
        <v>0</v>
      </c>
      <c r="V81" s="1199"/>
      <c r="W81" s="1195">
        <f t="shared" ref="W81:W91" si="5">U81-S81</f>
        <v>0</v>
      </c>
      <c r="X81" s="1195"/>
      <c r="Y81" s="182"/>
      <c r="Z81" s="182"/>
      <c r="AA81" s="182"/>
      <c r="AB81" s="76"/>
      <c r="AC81" s="76"/>
      <c r="AD81" s="76"/>
    </row>
    <row r="82" spans="1:30" ht="16.5">
      <c r="A82" s="76"/>
      <c r="B82" s="76"/>
      <c r="C82" s="1196">
        <f>'C3_FormSec'!B24</f>
        <v>42826</v>
      </c>
      <c r="D82" s="1196"/>
      <c r="E82" s="1197" t="s">
        <v>17</v>
      </c>
      <c r="F82" s="1197"/>
      <c r="G82" s="1197"/>
      <c r="H82" s="1198">
        <f>'C3_FormSec'!AP24</f>
        <v>20</v>
      </c>
      <c r="I82" s="1198"/>
      <c r="J82" s="1198"/>
      <c r="K82" s="1199">
        <v>0</v>
      </c>
      <c r="L82" s="1199"/>
      <c r="M82" s="1199">
        <v>0</v>
      </c>
      <c r="N82" s="1199"/>
      <c r="O82" s="1199">
        <v>0</v>
      </c>
      <c r="P82" s="1199"/>
      <c r="Q82" s="1199">
        <v>0</v>
      </c>
      <c r="R82" s="1199"/>
      <c r="S82" s="1195">
        <f t="shared" si="4"/>
        <v>0</v>
      </c>
      <c r="T82" s="1195"/>
      <c r="U82" s="1199">
        <v>0</v>
      </c>
      <c r="V82" s="1199"/>
      <c r="W82" s="1195">
        <f t="shared" si="5"/>
        <v>0</v>
      </c>
      <c r="X82" s="1195"/>
      <c r="Y82" s="182"/>
      <c r="Z82" s="182"/>
      <c r="AA82" s="182"/>
      <c r="AB82" s="76"/>
      <c r="AC82" s="76"/>
      <c r="AD82" s="76"/>
    </row>
    <row r="83" spans="1:30" ht="16.5">
      <c r="A83" s="76"/>
      <c r="B83" s="76"/>
      <c r="C83" s="1196">
        <f>'C3_FormSec'!B26</f>
        <v>42856</v>
      </c>
      <c r="D83" s="1196"/>
      <c r="E83" s="1197" t="s">
        <v>17</v>
      </c>
      <c r="F83" s="1197"/>
      <c r="G83" s="1197"/>
      <c r="H83" s="1198">
        <f>'C3_FormSec'!AP26</f>
        <v>22</v>
      </c>
      <c r="I83" s="1198"/>
      <c r="J83" s="1198"/>
      <c r="K83" s="1199">
        <v>0</v>
      </c>
      <c r="L83" s="1199"/>
      <c r="M83" s="1199">
        <v>0</v>
      </c>
      <c r="N83" s="1199"/>
      <c r="O83" s="1199">
        <v>0</v>
      </c>
      <c r="P83" s="1199"/>
      <c r="Q83" s="1199">
        <v>0</v>
      </c>
      <c r="R83" s="1199"/>
      <c r="S83" s="1195">
        <f t="shared" si="4"/>
        <v>0</v>
      </c>
      <c r="T83" s="1195"/>
      <c r="U83" s="1199">
        <v>0</v>
      </c>
      <c r="V83" s="1199"/>
      <c r="W83" s="1195">
        <f t="shared" si="5"/>
        <v>0</v>
      </c>
      <c r="X83" s="1195"/>
      <c r="Y83" s="182"/>
      <c r="Z83" s="182"/>
      <c r="AA83" s="182"/>
      <c r="AB83" s="76"/>
      <c r="AC83" s="76"/>
      <c r="AD83" s="76"/>
    </row>
    <row r="84" spans="1:30" ht="16.5">
      <c r="A84" s="76"/>
      <c r="B84" s="76"/>
      <c r="C84" s="1196">
        <f>'C3_FormSec'!B28</f>
        <v>42887</v>
      </c>
      <c r="D84" s="1196"/>
      <c r="E84" s="1197" t="s">
        <v>17</v>
      </c>
      <c r="F84" s="1197"/>
      <c r="G84" s="1197"/>
      <c r="H84" s="1198">
        <f>'C3_FormSec'!AP28</f>
        <v>21</v>
      </c>
      <c r="I84" s="1198"/>
      <c r="J84" s="1198"/>
      <c r="K84" s="1199">
        <v>0</v>
      </c>
      <c r="L84" s="1199"/>
      <c r="M84" s="1199">
        <v>0</v>
      </c>
      <c r="N84" s="1199"/>
      <c r="O84" s="1199">
        <v>0</v>
      </c>
      <c r="P84" s="1199"/>
      <c r="Q84" s="1199">
        <v>0</v>
      </c>
      <c r="R84" s="1199"/>
      <c r="S84" s="1195">
        <f t="shared" si="4"/>
        <v>0</v>
      </c>
      <c r="T84" s="1195"/>
      <c r="U84" s="1199">
        <v>0</v>
      </c>
      <c r="V84" s="1199"/>
      <c r="W84" s="1195">
        <f t="shared" si="5"/>
        <v>0</v>
      </c>
      <c r="X84" s="1195"/>
      <c r="Y84" s="182"/>
      <c r="Z84" s="182"/>
      <c r="AA84" s="182"/>
      <c r="AB84" s="76"/>
      <c r="AC84" s="76"/>
      <c r="AD84" s="76"/>
    </row>
    <row r="85" spans="1:30" ht="16.5">
      <c r="A85" s="76"/>
      <c r="B85" s="76"/>
      <c r="C85" s="1196">
        <f>'C3_FormSec'!B30</f>
        <v>42917</v>
      </c>
      <c r="D85" s="1196"/>
      <c r="E85" s="1197" t="s">
        <v>17</v>
      </c>
      <c r="F85" s="1197"/>
      <c r="G85" s="1197"/>
      <c r="H85" s="1198">
        <f>'C3_FormSec'!AP30</f>
        <v>15</v>
      </c>
      <c r="I85" s="1198"/>
      <c r="J85" s="1198"/>
      <c r="K85" s="1199">
        <v>0</v>
      </c>
      <c r="L85" s="1199"/>
      <c r="M85" s="1199">
        <v>0</v>
      </c>
      <c r="N85" s="1199"/>
      <c r="O85" s="1199">
        <v>0</v>
      </c>
      <c r="P85" s="1199"/>
      <c r="Q85" s="1199">
        <v>0</v>
      </c>
      <c r="R85" s="1199"/>
      <c r="S85" s="1195">
        <f t="shared" si="4"/>
        <v>0</v>
      </c>
      <c r="T85" s="1195"/>
      <c r="U85" s="1199">
        <v>0</v>
      </c>
      <c r="V85" s="1199"/>
      <c r="W85" s="1195">
        <f t="shared" si="5"/>
        <v>0</v>
      </c>
      <c r="X85" s="1195"/>
      <c r="Y85" s="182"/>
      <c r="Z85" s="182"/>
      <c r="AA85" s="182"/>
      <c r="AB85" s="76"/>
      <c r="AC85" s="76"/>
      <c r="AD85" s="76"/>
    </row>
    <row r="86" spans="1:30" ht="16.5">
      <c r="A86" s="76"/>
      <c r="B86" s="76"/>
      <c r="C86" s="1196">
        <f>'C3_FormSec'!B32</f>
        <v>42948</v>
      </c>
      <c r="D86" s="1196"/>
      <c r="E86" s="1197" t="s">
        <v>17</v>
      </c>
      <c r="F86" s="1197"/>
      <c r="G86" s="1197"/>
      <c r="H86" s="1198">
        <f>'C3_FormSec'!AP32</f>
        <v>18</v>
      </c>
      <c r="I86" s="1198"/>
      <c r="J86" s="1198"/>
      <c r="K86" s="1199">
        <v>0</v>
      </c>
      <c r="L86" s="1199"/>
      <c r="M86" s="1199">
        <v>0</v>
      </c>
      <c r="N86" s="1199"/>
      <c r="O86" s="1199">
        <v>0</v>
      </c>
      <c r="P86" s="1199"/>
      <c r="Q86" s="1199">
        <v>0</v>
      </c>
      <c r="R86" s="1199"/>
      <c r="S86" s="1195">
        <f t="shared" si="4"/>
        <v>0</v>
      </c>
      <c r="T86" s="1195"/>
      <c r="U86" s="1199">
        <v>0</v>
      </c>
      <c r="V86" s="1199"/>
      <c r="W86" s="1195">
        <f t="shared" si="5"/>
        <v>0</v>
      </c>
      <c r="X86" s="1195"/>
      <c r="Y86" s="182"/>
      <c r="Z86" s="182"/>
      <c r="AA86" s="182"/>
      <c r="AB86" s="76"/>
      <c r="AC86" s="76"/>
      <c r="AD86" s="76"/>
    </row>
    <row r="87" spans="1:30" ht="16.5">
      <c r="A87" s="76"/>
      <c r="B87" s="76"/>
      <c r="C87" s="1196">
        <f>'C3_FormSec'!B34</f>
        <v>42979</v>
      </c>
      <c r="D87" s="1196"/>
      <c r="E87" s="1197" t="s">
        <v>17</v>
      </c>
      <c r="F87" s="1197"/>
      <c r="G87" s="1197"/>
      <c r="H87" s="1198">
        <f>'C3_FormSec'!AP34</f>
        <v>21</v>
      </c>
      <c r="I87" s="1198"/>
      <c r="J87" s="1198"/>
      <c r="K87" s="1199">
        <v>0</v>
      </c>
      <c r="L87" s="1199"/>
      <c r="M87" s="1199">
        <v>0</v>
      </c>
      <c r="N87" s="1199"/>
      <c r="O87" s="1199">
        <v>0</v>
      </c>
      <c r="P87" s="1199"/>
      <c r="Q87" s="1199">
        <v>0</v>
      </c>
      <c r="R87" s="1199"/>
      <c r="S87" s="1195">
        <f t="shared" si="4"/>
        <v>0</v>
      </c>
      <c r="T87" s="1195"/>
      <c r="U87" s="1199">
        <v>0</v>
      </c>
      <c r="V87" s="1199"/>
      <c r="W87" s="1195">
        <f t="shared" si="5"/>
        <v>0</v>
      </c>
      <c r="X87" s="1195"/>
      <c r="Y87" s="182"/>
      <c r="Z87" s="182"/>
      <c r="AA87" s="182"/>
      <c r="AB87" s="76"/>
      <c r="AC87" s="76"/>
      <c r="AD87" s="76"/>
    </row>
    <row r="88" spans="1:30" ht="16.5">
      <c r="A88" s="76"/>
      <c r="B88" s="76"/>
      <c r="C88" s="1196">
        <f>'C3_FormSec'!B36</f>
        <v>43009</v>
      </c>
      <c r="D88" s="1196"/>
      <c r="E88" s="1197" t="s">
        <v>17</v>
      </c>
      <c r="F88" s="1197"/>
      <c r="G88" s="1197"/>
      <c r="H88" s="1198">
        <f>'C3_FormSec'!AP36</f>
        <v>22</v>
      </c>
      <c r="I88" s="1198"/>
      <c r="J88" s="1198"/>
      <c r="K88" s="1199">
        <v>0</v>
      </c>
      <c r="L88" s="1199"/>
      <c r="M88" s="1199">
        <v>0</v>
      </c>
      <c r="N88" s="1199"/>
      <c r="O88" s="1199">
        <v>0</v>
      </c>
      <c r="P88" s="1199"/>
      <c r="Q88" s="1199">
        <v>0</v>
      </c>
      <c r="R88" s="1199"/>
      <c r="S88" s="1195">
        <f t="shared" si="4"/>
        <v>0</v>
      </c>
      <c r="T88" s="1195"/>
      <c r="U88" s="1199">
        <v>0</v>
      </c>
      <c r="V88" s="1199"/>
      <c r="W88" s="1195">
        <f t="shared" si="5"/>
        <v>0</v>
      </c>
      <c r="X88" s="1195"/>
      <c r="Y88" s="182"/>
      <c r="Z88" s="182"/>
      <c r="AA88" s="182"/>
      <c r="AB88" s="76"/>
      <c r="AC88" s="76"/>
      <c r="AD88" s="76"/>
    </row>
    <row r="89" spans="1:30" ht="16.5">
      <c r="A89" s="76"/>
      <c r="B89" s="76"/>
      <c r="C89" s="1196">
        <f>'C3_FormSec'!B38</f>
        <v>43040</v>
      </c>
      <c r="D89" s="1196"/>
      <c r="E89" s="1197" t="s">
        <v>17</v>
      </c>
      <c r="F89" s="1197"/>
      <c r="G89" s="1197"/>
      <c r="H89" s="1198">
        <f>'C3_FormSec'!AP38</f>
        <v>21</v>
      </c>
      <c r="I89" s="1198"/>
      <c r="J89" s="1198"/>
      <c r="K89" s="1199">
        <v>0</v>
      </c>
      <c r="L89" s="1199"/>
      <c r="M89" s="1199">
        <v>0</v>
      </c>
      <c r="N89" s="1199"/>
      <c r="O89" s="1199">
        <v>0</v>
      </c>
      <c r="P89" s="1199"/>
      <c r="Q89" s="1199">
        <v>0</v>
      </c>
      <c r="R89" s="1199"/>
      <c r="S89" s="1195">
        <f t="shared" si="4"/>
        <v>0</v>
      </c>
      <c r="T89" s="1195"/>
      <c r="U89" s="1199">
        <v>0</v>
      </c>
      <c r="V89" s="1199"/>
      <c r="W89" s="1195">
        <f t="shared" si="5"/>
        <v>0</v>
      </c>
      <c r="X89" s="1195"/>
      <c r="Y89" s="182"/>
      <c r="Z89" s="182"/>
      <c r="AA89" s="182"/>
      <c r="AB89" s="76"/>
      <c r="AC89" s="76"/>
      <c r="AD89" s="76"/>
    </row>
    <row r="90" spans="1:30" ht="16.5">
      <c r="A90" s="76"/>
      <c r="B90" s="76"/>
      <c r="C90" s="1196">
        <f>'C3_FormSec'!B40</f>
        <v>43070</v>
      </c>
      <c r="D90" s="1196"/>
      <c r="E90" s="1197" t="s">
        <v>17</v>
      </c>
      <c r="F90" s="1197"/>
      <c r="G90" s="1197"/>
      <c r="H90" s="1198">
        <f>'C3_FormSec'!AP40</f>
        <v>10</v>
      </c>
      <c r="I90" s="1198"/>
      <c r="J90" s="1198"/>
      <c r="K90" s="1199">
        <v>0</v>
      </c>
      <c r="L90" s="1199"/>
      <c r="M90" s="1199">
        <v>0</v>
      </c>
      <c r="N90" s="1199"/>
      <c r="O90" s="1199">
        <v>0</v>
      </c>
      <c r="P90" s="1199"/>
      <c r="Q90" s="1199">
        <v>0</v>
      </c>
      <c r="R90" s="1199"/>
      <c r="S90" s="1195">
        <f t="shared" si="4"/>
        <v>0</v>
      </c>
      <c r="T90" s="1195"/>
      <c r="U90" s="1199">
        <v>0</v>
      </c>
      <c r="V90" s="1199"/>
      <c r="W90" s="1195">
        <f t="shared" si="5"/>
        <v>0</v>
      </c>
      <c r="X90" s="1195"/>
      <c r="Y90" s="182"/>
      <c r="Z90" s="182"/>
      <c r="AA90" s="182"/>
      <c r="AB90" s="76"/>
      <c r="AC90" s="76"/>
      <c r="AD90" s="76"/>
    </row>
    <row r="91" spans="1:30" ht="16.5">
      <c r="A91" s="76"/>
      <c r="B91" s="76"/>
      <c r="C91" s="1196">
        <f>'C3_FormSec'!B42</f>
        <v>43101</v>
      </c>
      <c r="D91" s="1196"/>
      <c r="E91" s="1197" t="s">
        <v>17</v>
      </c>
      <c r="F91" s="1197"/>
      <c r="G91" s="1197"/>
      <c r="H91" s="1198">
        <f>'C3_FormSec'!AP42</f>
        <v>0</v>
      </c>
      <c r="I91" s="1198"/>
      <c r="J91" s="1198"/>
      <c r="K91" s="1199">
        <v>0</v>
      </c>
      <c r="L91" s="1199"/>
      <c r="M91" s="1199">
        <v>0</v>
      </c>
      <c r="N91" s="1199"/>
      <c r="O91" s="1199">
        <v>0</v>
      </c>
      <c r="P91" s="1199"/>
      <c r="Q91" s="1199">
        <v>0</v>
      </c>
      <c r="R91" s="1199"/>
      <c r="S91" s="1195">
        <f t="shared" si="4"/>
        <v>0</v>
      </c>
      <c r="T91" s="1195"/>
      <c r="U91" s="1199">
        <v>0</v>
      </c>
      <c r="V91" s="1199"/>
      <c r="W91" s="1195">
        <f t="shared" si="5"/>
        <v>0</v>
      </c>
      <c r="X91" s="1195"/>
      <c r="Y91" s="182"/>
      <c r="Z91" s="182"/>
      <c r="AA91" s="182"/>
      <c r="AB91" s="76"/>
      <c r="AC91" s="76"/>
      <c r="AD91" s="76"/>
    </row>
    <row r="92" spans="1:30">
      <c r="A92" s="76"/>
      <c r="B92" s="76"/>
      <c r="C92" s="76"/>
      <c r="D92" s="76"/>
      <c r="E92" s="76"/>
      <c r="F92" s="76"/>
      <c r="G92" s="76"/>
      <c r="H92" s="76"/>
      <c r="I92" s="76"/>
      <c r="J92" s="76"/>
      <c r="K92" s="76"/>
      <c r="L92" s="76"/>
      <c r="M92" s="76"/>
      <c r="N92" s="76"/>
      <c r="O92" s="76"/>
      <c r="P92" s="76"/>
      <c r="Q92" s="76"/>
      <c r="R92" s="76"/>
      <c r="S92" s="76"/>
      <c r="T92" s="76"/>
      <c r="U92" s="76"/>
      <c r="V92" s="76"/>
      <c r="W92" s="76"/>
      <c r="X92" s="76"/>
      <c r="Y92" s="182"/>
      <c r="Z92" s="182"/>
      <c r="AA92" s="182"/>
      <c r="AB92" s="76"/>
      <c r="AC92" s="76"/>
      <c r="AD92" s="76"/>
    </row>
    <row r="93" spans="1:30">
      <c r="A93" s="76"/>
      <c r="B93" s="76"/>
      <c r="C93" s="76"/>
      <c r="D93" s="76"/>
      <c r="E93" s="76"/>
      <c r="F93" s="76"/>
      <c r="G93" s="76"/>
      <c r="H93" s="76"/>
      <c r="I93" s="76"/>
      <c r="J93" s="76"/>
      <c r="K93" s="76"/>
      <c r="L93" s="76"/>
      <c r="M93" s="76"/>
      <c r="N93" s="76"/>
      <c r="O93" s="76"/>
      <c r="P93" s="76"/>
      <c r="Q93" s="76"/>
      <c r="R93" s="76"/>
      <c r="S93" s="76"/>
      <c r="T93" s="76"/>
      <c r="U93" s="76"/>
      <c r="V93" s="76"/>
      <c r="W93" s="76"/>
      <c r="X93" s="76"/>
      <c r="Y93" s="182"/>
      <c r="Z93" s="182"/>
      <c r="AA93" s="182"/>
      <c r="AB93" s="76"/>
      <c r="AC93" s="76"/>
      <c r="AD93" s="76"/>
    </row>
    <row r="94" spans="1:30">
      <c r="A94" s="76"/>
      <c r="B94" s="76"/>
      <c r="C94" s="76"/>
      <c r="D94" s="76"/>
      <c r="E94" s="76"/>
      <c r="F94" s="76"/>
      <c r="G94" s="76"/>
      <c r="H94" s="76"/>
      <c r="I94" s="76"/>
      <c r="J94" s="76"/>
      <c r="K94" s="76"/>
      <c r="L94" s="76"/>
      <c r="M94" s="76"/>
      <c r="N94" s="76"/>
      <c r="O94" s="76"/>
      <c r="P94" s="76"/>
      <c r="Q94" s="76"/>
      <c r="R94" s="76"/>
      <c r="S94" s="76"/>
      <c r="T94" s="76"/>
      <c r="U94" s="76"/>
      <c r="V94" s="76"/>
      <c r="W94" s="76"/>
      <c r="X94" s="76"/>
      <c r="Y94" s="182"/>
      <c r="Z94" s="182"/>
      <c r="AA94" s="182"/>
      <c r="AB94" s="76"/>
      <c r="AC94" s="76"/>
      <c r="AD94" s="76"/>
    </row>
  </sheetData>
  <sheetProtection password="C269" sheet="1" objects="1" scenarios="1" formatCells="0" formatColumns="0" formatRows="0" insertRows="0"/>
  <mergeCells count="431">
    <mergeCell ref="W91:X91"/>
    <mergeCell ref="C59:D59"/>
    <mergeCell ref="C75:D75"/>
    <mergeCell ref="S75:T75"/>
    <mergeCell ref="U75:V75"/>
    <mergeCell ref="C91:D91"/>
    <mergeCell ref="E91:G91"/>
    <mergeCell ref="H91:J91"/>
    <mergeCell ref="K91:L91"/>
    <mergeCell ref="M91:N91"/>
    <mergeCell ref="O91:P91"/>
    <mergeCell ref="Q91:R91"/>
    <mergeCell ref="S91:T91"/>
    <mergeCell ref="U91:V91"/>
    <mergeCell ref="W89:X89"/>
    <mergeCell ref="C90:D90"/>
    <mergeCell ref="E90:G90"/>
    <mergeCell ref="H90:J90"/>
    <mergeCell ref="K90:L90"/>
    <mergeCell ref="M90:N90"/>
    <mergeCell ref="O90:P90"/>
    <mergeCell ref="Q90:R90"/>
    <mergeCell ref="S90:T90"/>
    <mergeCell ref="U90:V90"/>
    <mergeCell ref="W90:X90"/>
    <mergeCell ref="C89:D89"/>
    <mergeCell ref="E89:G89"/>
    <mergeCell ref="H89:J89"/>
    <mergeCell ref="K89:L89"/>
    <mergeCell ref="M89:N89"/>
    <mergeCell ref="O89:P89"/>
    <mergeCell ref="Q89:R89"/>
    <mergeCell ref="S89:T89"/>
    <mergeCell ref="U89:V89"/>
    <mergeCell ref="W87:X87"/>
    <mergeCell ref="C88:D88"/>
    <mergeCell ref="E88:G88"/>
    <mergeCell ref="H88:J88"/>
    <mergeCell ref="K88:L88"/>
    <mergeCell ref="M88:N88"/>
    <mergeCell ref="O88:P88"/>
    <mergeCell ref="Q88:R88"/>
    <mergeCell ref="S88:T88"/>
    <mergeCell ref="U88:V88"/>
    <mergeCell ref="W88:X88"/>
    <mergeCell ref="C87:D87"/>
    <mergeCell ref="E87:G87"/>
    <mergeCell ref="H87:J87"/>
    <mergeCell ref="K87:L87"/>
    <mergeCell ref="M87:N87"/>
    <mergeCell ref="O87:P87"/>
    <mergeCell ref="Q87:R87"/>
    <mergeCell ref="S87:T87"/>
    <mergeCell ref="U87:V87"/>
    <mergeCell ref="W85:X85"/>
    <mergeCell ref="C86:D86"/>
    <mergeCell ref="E86:G86"/>
    <mergeCell ref="H86:J86"/>
    <mergeCell ref="K86:L86"/>
    <mergeCell ref="M86:N86"/>
    <mergeCell ref="O86:P86"/>
    <mergeCell ref="Q86:R86"/>
    <mergeCell ref="S86:T86"/>
    <mergeCell ref="U86:V86"/>
    <mergeCell ref="W86:X86"/>
    <mergeCell ref="C85:D85"/>
    <mergeCell ref="E85:G85"/>
    <mergeCell ref="H85:J85"/>
    <mergeCell ref="K85:L85"/>
    <mergeCell ref="M85:N85"/>
    <mergeCell ref="O85:P85"/>
    <mergeCell ref="Q85:R85"/>
    <mergeCell ref="S85:T85"/>
    <mergeCell ref="U85:V85"/>
    <mergeCell ref="C77:D80"/>
    <mergeCell ref="E77:G80"/>
    <mergeCell ref="H77:J80"/>
    <mergeCell ref="W83:X83"/>
    <mergeCell ref="C84:D84"/>
    <mergeCell ref="E84:G84"/>
    <mergeCell ref="H84:J84"/>
    <mergeCell ref="K84:L84"/>
    <mergeCell ref="M84:N84"/>
    <mergeCell ref="O84:P84"/>
    <mergeCell ref="Q84:R84"/>
    <mergeCell ref="S84:T84"/>
    <mergeCell ref="U84:V84"/>
    <mergeCell ref="W84:X84"/>
    <mergeCell ref="C83:D83"/>
    <mergeCell ref="E83:G83"/>
    <mergeCell ref="H83:J83"/>
    <mergeCell ref="K83:L83"/>
    <mergeCell ref="M83:N83"/>
    <mergeCell ref="O83:P83"/>
    <mergeCell ref="Q83:R83"/>
    <mergeCell ref="S83:T83"/>
    <mergeCell ref="U83:V83"/>
    <mergeCell ref="W81:X81"/>
    <mergeCell ref="W82:X82"/>
    <mergeCell ref="C81:D81"/>
    <mergeCell ref="E81:G81"/>
    <mergeCell ref="H81:J81"/>
    <mergeCell ref="K81:L81"/>
    <mergeCell ref="M81:N81"/>
    <mergeCell ref="O81:P81"/>
    <mergeCell ref="Q81:R81"/>
    <mergeCell ref="S81:T81"/>
    <mergeCell ref="U81:V81"/>
    <mergeCell ref="C82:D82"/>
    <mergeCell ref="E82:G82"/>
    <mergeCell ref="H82:J82"/>
    <mergeCell ref="K82:L82"/>
    <mergeCell ref="M82:N82"/>
    <mergeCell ref="O82:P82"/>
    <mergeCell ref="Q82:R82"/>
    <mergeCell ref="S82:T82"/>
    <mergeCell ref="U82:V82"/>
    <mergeCell ref="K77:T77"/>
    <mergeCell ref="U77:V80"/>
    <mergeCell ref="W77:X80"/>
    <mergeCell ref="K78:L80"/>
    <mergeCell ref="M78:N80"/>
    <mergeCell ref="O78:P80"/>
    <mergeCell ref="Q78:R80"/>
    <mergeCell ref="S78:T80"/>
    <mergeCell ref="W70:X70"/>
    <mergeCell ref="S74:T74"/>
    <mergeCell ref="U74:V74"/>
    <mergeCell ref="W74:X74"/>
    <mergeCell ref="S73:T73"/>
    <mergeCell ref="U73:V73"/>
    <mergeCell ref="W73:X73"/>
    <mergeCell ref="S72:T72"/>
    <mergeCell ref="U72:V72"/>
    <mergeCell ref="W72:X72"/>
    <mergeCell ref="W75:X75"/>
    <mergeCell ref="K71:L71"/>
    <mergeCell ref="M71:N71"/>
    <mergeCell ref="O71:P71"/>
    <mergeCell ref="Q71:R71"/>
    <mergeCell ref="S71:T71"/>
    <mergeCell ref="C72:D72"/>
    <mergeCell ref="C73:D73"/>
    <mergeCell ref="C74:D74"/>
    <mergeCell ref="E74:G74"/>
    <mergeCell ref="H74:J74"/>
    <mergeCell ref="K74:L74"/>
    <mergeCell ref="M74:N74"/>
    <mergeCell ref="O74:P74"/>
    <mergeCell ref="Q74:R74"/>
    <mergeCell ref="E73:G73"/>
    <mergeCell ref="H73:J73"/>
    <mergeCell ref="K73:L73"/>
    <mergeCell ref="M73:N73"/>
    <mergeCell ref="O73:P73"/>
    <mergeCell ref="Q73:R73"/>
    <mergeCell ref="E72:G72"/>
    <mergeCell ref="H72:J72"/>
    <mergeCell ref="K72:L72"/>
    <mergeCell ref="M72:N72"/>
    <mergeCell ref="O72:P72"/>
    <mergeCell ref="Q72:R72"/>
    <mergeCell ref="U71:V71"/>
    <mergeCell ref="W71:X71"/>
    <mergeCell ref="C69:D69"/>
    <mergeCell ref="E69:G69"/>
    <mergeCell ref="H69:J69"/>
    <mergeCell ref="K69:L69"/>
    <mergeCell ref="M69:N69"/>
    <mergeCell ref="O69:P69"/>
    <mergeCell ref="Q69:R69"/>
    <mergeCell ref="S69:T69"/>
    <mergeCell ref="U69:V69"/>
    <mergeCell ref="U61:V64"/>
    <mergeCell ref="W61:X64"/>
    <mergeCell ref="K62:L64"/>
    <mergeCell ref="M62:N64"/>
    <mergeCell ref="O62:P64"/>
    <mergeCell ref="Q62:R64"/>
    <mergeCell ref="S62:T64"/>
    <mergeCell ref="W65:X65"/>
    <mergeCell ref="C66:D66"/>
    <mergeCell ref="C65:D65"/>
    <mergeCell ref="E65:G65"/>
    <mergeCell ref="H65:J65"/>
    <mergeCell ref="K65:L65"/>
    <mergeCell ref="M65:N65"/>
    <mergeCell ref="O65:P65"/>
    <mergeCell ref="Q65:R65"/>
    <mergeCell ref="S65:T65"/>
    <mergeCell ref="U65:V65"/>
    <mergeCell ref="U66:V66"/>
    <mergeCell ref="W66:X66"/>
    <mergeCell ref="E75:G75"/>
    <mergeCell ref="H75:J75"/>
    <mergeCell ref="K75:L75"/>
    <mergeCell ref="M75:N75"/>
    <mergeCell ref="O75:P75"/>
    <mergeCell ref="Q75:R75"/>
    <mergeCell ref="C61:D64"/>
    <mergeCell ref="E61:G64"/>
    <mergeCell ref="H61:J64"/>
    <mergeCell ref="K61:T61"/>
    <mergeCell ref="C67:D67"/>
    <mergeCell ref="C68:D68"/>
    <mergeCell ref="E68:G68"/>
    <mergeCell ref="H68:J68"/>
    <mergeCell ref="K68:L68"/>
    <mergeCell ref="M68:N68"/>
    <mergeCell ref="O68:P68"/>
    <mergeCell ref="Q68:R68"/>
    <mergeCell ref="S68:T68"/>
    <mergeCell ref="C70:D70"/>
    <mergeCell ref="S70:T70"/>
    <mergeCell ref="C71:D71"/>
    <mergeCell ref="E71:G71"/>
    <mergeCell ref="H71:J71"/>
    <mergeCell ref="C57:D57"/>
    <mergeCell ref="E57:G57"/>
    <mergeCell ref="H57:J57"/>
    <mergeCell ref="K57:L57"/>
    <mergeCell ref="M57:N57"/>
    <mergeCell ref="O57:P57"/>
    <mergeCell ref="Q57:R57"/>
    <mergeCell ref="C58:D58"/>
    <mergeCell ref="E58:G58"/>
    <mergeCell ref="H58:J58"/>
    <mergeCell ref="K58:L58"/>
    <mergeCell ref="O58:P58"/>
    <mergeCell ref="Q58:R58"/>
    <mergeCell ref="H56:J56"/>
    <mergeCell ref="K56:L56"/>
    <mergeCell ref="M56:N56"/>
    <mergeCell ref="O56:P56"/>
    <mergeCell ref="Q56:R56"/>
    <mergeCell ref="E70:G70"/>
    <mergeCell ref="H70:J70"/>
    <mergeCell ref="K70:L70"/>
    <mergeCell ref="M70:N70"/>
    <mergeCell ref="O70:P70"/>
    <mergeCell ref="Q70:R70"/>
    <mergeCell ref="U68:V68"/>
    <mergeCell ref="W68:X68"/>
    <mergeCell ref="W69:X69"/>
    <mergeCell ref="U70:V70"/>
    <mergeCell ref="C55:D55"/>
    <mergeCell ref="E55:G55"/>
    <mergeCell ref="H55:J55"/>
    <mergeCell ref="K55:L55"/>
    <mergeCell ref="M55:N55"/>
    <mergeCell ref="O55:P55"/>
    <mergeCell ref="Q55:R55"/>
    <mergeCell ref="S55:T55"/>
    <mergeCell ref="U55:V55"/>
    <mergeCell ref="E67:G67"/>
    <mergeCell ref="H67:J67"/>
    <mergeCell ref="K67:L67"/>
    <mergeCell ref="M67:N67"/>
    <mergeCell ref="O67:P67"/>
    <mergeCell ref="Q67:R67"/>
    <mergeCell ref="S67:T67"/>
    <mergeCell ref="U67:V67"/>
    <mergeCell ref="W67:X67"/>
    <mergeCell ref="C56:D56"/>
    <mergeCell ref="E56:G56"/>
    <mergeCell ref="C54:D54"/>
    <mergeCell ref="E54:G54"/>
    <mergeCell ref="H54:J54"/>
    <mergeCell ref="K54:L54"/>
    <mergeCell ref="M54:N54"/>
    <mergeCell ref="O54:P54"/>
    <mergeCell ref="Q54:R54"/>
    <mergeCell ref="S54:T54"/>
    <mergeCell ref="U54:V54"/>
    <mergeCell ref="W54:X54"/>
    <mergeCell ref="E66:G66"/>
    <mergeCell ref="H66:J66"/>
    <mergeCell ref="K66:L66"/>
    <mergeCell ref="M66:N66"/>
    <mergeCell ref="O66:P66"/>
    <mergeCell ref="Q66:R66"/>
    <mergeCell ref="S66:T66"/>
    <mergeCell ref="W53:X53"/>
    <mergeCell ref="Q59:R59"/>
    <mergeCell ref="S59:T59"/>
    <mergeCell ref="U59:V59"/>
    <mergeCell ref="W59:X59"/>
    <mergeCell ref="W55:X55"/>
    <mergeCell ref="S56:T56"/>
    <mergeCell ref="U56:V56"/>
    <mergeCell ref="W56:X56"/>
    <mergeCell ref="S58:T58"/>
    <mergeCell ref="U58:V58"/>
    <mergeCell ref="W58:X58"/>
    <mergeCell ref="W57:X57"/>
    <mergeCell ref="S57:T57"/>
    <mergeCell ref="U57:V57"/>
    <mergeCell ref="M58:N58"/>
    <mergeCell ref="U52:V52"/>
    <mergeCell ref="C53:D53"/>
    <mergeCell ref="E53:G53"/>
    <mergeCell ref="H53:J53"/>
    <mergeCell ref="K53:L53"/>
    <mergeCell ref="M53:N53"/>
    <mergeCell ref="O53:P53"/>
    <mergeCell ref="Q53:R53"/>
    <mergeCell ref="S53:T53"/>
    <mergeCell ref="U53:V53"/>
    <mergeCell ref="W52:X52"/>
    <mergeCell ref="E59:G59"/>
    <mergeCell ref="H59:J59"/>
    <mergeCell ref="K59:L59"/>
    <mergeCell ref="M59:N59"/>
    <mergeCell ref="O59:P59"/>
    <mergeCell ref="C51:D51"/>
    <mergeCell ref="E51:G51"/>
    <mergeCell ref="H51:J51"/>
    <mergeCell ref="K51:L51"/>
    <mergeCell ref="M51:N51"/>
    <mergeCell ref="O51:P51"/>
    <mergeCell ref="Q51:R51"/>
    <mergeCell ref="S51:T51"/>
    <mergeCell ref="U51:V51"/>
    <mergeCell ref="W51:X51"/>
    <mergeCell ref="C52:D52"/>
    <mergeCell ref="E52:G52"/>
    <mergeCell ref="H52:J52"/>
    <mergeCell ref="K52:L52"/>
    <mergeCell ref="M52:N52"/>
    <mergeCell ref="O52:P52"/>
    <mergeCell ref="Q52:R52"/>
    <mergeCell ref="S52:T52"/>
    <mergeCell ref="W50:X50"/>
    <mergeCell ref="W49:X49"/>
    <mergeCell ref="C49:D49"/>
    <mergeCell ref="E49:G49"/>
    <mergeCell ref="H49:J49"/>
    <mergeCell ref="K49:L49"/>
    <mergeCell ref="M49:N49"/>
    <mergeCell ref="O49:P49"/>
    <mergeCell ref="Q49:R49"/>
    <mergeCell ref="S49:T49"/>
    <mergeCell ref="U49:V49"/>
    <mergeCell ref="C50:D50"/>
    <mergeCell ref="E50:G50"/>
    <mergeCell ref="H50:J50"/>
    <mergeCell ref="K50:L50"/>
    <mergeCell ref="M50:N50"/>
    <mergeCell ref="O50:P50"/>
    <mergeCell ref="Q50:R50"/>
    <mergeCell ref="S50:T50"/>
    <mergeCell ref="U50:V50"/>
    <mergeCell ref="C42:X44"/>
    <mergeCell ref="C45:D48"/>
    <mergeCell ref="E45:G48"/>
    <mergeCell ref="H45:J48"/>
    <mergeCell ref="K45:T45"/>
    <mergeCell ref="U45:V48"/>
    <mergeCell ref="W45:X48"/>
    <mergeCell ref="K46:L48"/>
    <mergeCell ref="M46:N48"/>
    <mergeCell ref="O46:P48"/>
    <mergeCell ref="Q46:R48"/>
    <mergeCell ref="S46:T48"/>
    <mergeCell ref="C35:H35"/>
    <mergeCell ref="I35:J35"/>
    <mergeCell ref="K35:L35"/>
    <mergeCell ref="M35:N35"/>
    <mergeCell ref="C36:H36"/>
    <mergeCell ref="I36:J36"/>
    <mergeCell ref="K36:L36"/>
    <mergeCell ref="M36:N36"/>
    <mergeCell ref="C33:H33"/>
    <mergeCell ref="I33:J33"/>
    <mergeCell ref="K33:L33"/>
    <mergeCell ref="M33:N33"/>
    <mergeCell ref="C34:H34"/>
    <mergeCell ref="I34:J34"/>
    <mergeCell ref="K34:L34"/>
    <mergeCell ref="M34:N34"/>
    <mergeCell ref="C27:J27"/>
    <mergeCell ref="K27:M27"/>
    <mergeCell ref="N27:P27"/>
    <mergeCell ref="C30:N30"/>
    <mergeCell ref="C31:H32"/>
    <mergeCell ref="I31:N31"/>
    <mergeCell ref="I32:J32"/>
    <mergeCell ref="K32:L32"/>
    <mergeCell ref="M32:N32"/>
    <mergeCell ref="C25:J25"/>
    <mergeCell ref="K25:M25"/>
    <mergeCell ref="N25:P25"/>
    <mergeCell ref="C26:J26"/>
    <mergeCell ref="K26:M26"/>
    <mergeCell ref="N26:P26"/>
    <mergeCell ref="C23:J23"/>
    <mergeCell ref="K23:M23"/>
    <mergeCell ref="N23:P23"/>
    <mergeCell ref="C24:J24"/>
    <mergeCell ref="K24:M24"/>
    <mergeCell ref="N24:P24"/>
    <mergeCell ref="C20:J20"/>
    <mergeCell ref="K20:M20"/>
    <mergeCell ref="N20:P20"/>
    <mergeCell ref="C21:J21"/>
    <mergeCell ref="K21:M21"/>
    <mergeCell ref="N21:P21"/>
    <mergeCell ref="C18:J18"/>
    <mergeCell ref="K18:M18"/>
    <mergeCell ref="N18:P18"/>
    <mergeCell ref="C19:J19"/>
    <mergeCell ref="K19:M19"/>
    <mergeCell ref="N19:P19"/>
    <mergeCell ref="C17:J17"/>
    <mergeCell ref="K17:M17"/>
    <mergeCell ref="N17:P17"/>
    <mergeCell ref="C13:J13"/>
    <mergeCell ref="K13:M13"/>
    <mergeCell ref="N13:P13"/>
    <mergeCell ref="C14:J14"/>
    <mergeCell ref="K14:M14"/>
    <mergeCell ref="N14:P14"/>
    <mergeCell ref="C11:J11"/>
    <mergeCell ref="K11:M11"/>
    <mergeCell ref="N11:P11"/>
    <mergeCell ref="C12:J12"/>
    <mergeCell ref="K12:M12"/>
    <mergeCell ref="N12:P12"/>
    <mergeCell ref="C15:J15"/>
    <mergeCell ref="K15:M15"/>
    <mergeCell ref="N15:P15"/>
  </mergeCells>
  <conditionalFormatting sqref="K14:P14">
    <cfRule type="expression" dxfId="4509" priority="4">
      <formula>K14&lt;0</formula>
    </cfRule>
  </conditionalFormatting>
  <conditionalFormatting sqref="K20:P20">
    <cfRule type="expression" dxfId="4508" priority="2">
      <formula>K20&lt;0</formula>
    </cfRule>
  </conditionalFormatting>
  <conditionalFormatting sqref="K26:P26">
    <cfRule type="expression" dxfId="4507" priority="1">
      <formula>K26&lt;0</formula>
    </cfRule>
  </conditionalFormatting>
  <dataValidations count="1">
    <dataValidation type="decimal" operator="greaterThanOrEqual" allowBlank="1" showInputMessage="1" showErrorMessage="1" sqref="U49:V59 U81:V91 U65:V75 K49:R59 K81:R91 K65:R75">
      <formula1>0</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R85"/>
  <sheetViews>
    <sheetView showGridLines="0" zoomScale="80" zoomScaleNormal="80" workbookViewId="0">
      <selection activeCell="K8" sqref="K8"/>
    </sheetView>
  </sheetViews>
  <sheetFormatPr baseColWidth="10" defaultColWidth="11.42578125" defaultRowHeight="15"/>
  <cols>
    <col min="1" max="1" width="8.85546875" style="36" customWidth="1"/>
    <col min="2" max="2" width="2.85546875" style="36" customWidth="1"/>
    <col min="3" max="9" width="18.28515625" style="36" customWidth="1"/>
    <col min="10" max="10" width="18.28515625" style="53" customWidth="1"/>
    <col min="11" max="11" width="12.7109375" style="36" bestFit="1" customWidth="1"/>
    <col min="12" max="12" width="11.42578125" style="36"/>
    <col min="13" max="13" width="12" style="36" customWidth="1"/>
    <col min="14" max="14" width="14.140625" style="52" customWidth="1"/>
    <col min="15" max="16384" width="11.42578125" style="36"/>
  </cols>
  <sheetData>
    <row r="1" spans="1:14" ht="33" customHeight="1">
      <c r="A1" s="76"/>
      <c r="B1" s="76"/>
      <c r="C1" s="939" t="s">
        <v>539</v>
      </c>
      <c r="D1" s="283"/>
      <c r="E1" s="283"/>
      <c r="F1" s="283"/>
      <c r="G1" s="283"/>
      <c r="H1" s="283"/>
      <c r="I1" s="283"/>
      <c r="J1" s="283"/>
      <c r="K1" s="76"/>
      <c r="L1" s="79"/>
    </row>
    <row r="2" spans="1:14" ht="24.75" customHeight="1">
      <c r="A2" s="76"/>
      <c r="B2" s="76"/>
      <c r="C2" s="473" t="s">
        <v>53</v>
      </c>
      <c r="D2" s="465"/>
      <c r="E2" s="465"/>
      <c r="F2" s="465"/>
      <c r="G2" s="465"/>
      <c r="H2" s="465"/>
      <c r="I2" s="76"/>
      <c r="J2" s="76"/>
      <c r="K2" s="76"/>
      <c r="L2" s="79"/>
    </row>
    <row r="3" spans="1:14" ht="78.75" customHeight="1">
      <c r="A3" s="76"/>
      <c r="B3" s="76"/>
      <c r="C3" s="1202" t="s">
        <v>572</v>
      </c>
      <c r="D3" s="1202"/>
      <c r="E3" s="1202"/>
      <c r="F3" s="1202"/>
      <c r="G3" s="1202"/>
      <c r="H3" s="1202"/>
      <c r="I3" s="1202"/>
      <c r="J3" s="1202"/>
      <c r="K3" s="76"/>
      <c r="L3" s="76"/>
    </row>
    <row r="4" spans="1:14" ht="8.25" customHeight="1">
      <c r="A4" s="76"/>
      <c r="B4" s="76"/>
      <c r="C4" s="1203"/>
      <c r="D4" s="1203"/>
      <c r="E4" s="1203"/>
      <c r="F4" s="1203"/>
      <c r="G4" s="1203"/>
      <c r="H4" s="1203"/>
      <c r="I4" s="1203"/>
      <c r="J4" s="1203"/>
      <c r="K4" s="76"/>
      <c r="L4" s="76"/>
    </row>
    <row r="5" spans="1:14" ht="25.5" customHeight="1">
      <c r="A5" s="76"/>
      <c r="B5" s="76"/>
      <c r="C5" s="784" t="s">
        <v>574</v>
      </c>
      <c r="D5" s="76"/>
      <c r="E5" s="76"/>
      <c r="F5" s="76"/>
      <c r="G5" s="76"/>
      <c r="H5" s="75"/>
      <c r="I5" s="76"/>
      <c r="J5" s="785"/>
      <c r="K5" s="76"/>
      <c r="L5" s="76"/>
    </row>
    <row r="6" spans="1:14" ht="11.25" customHeight="1">
      <c r="A6" s="76"/>
      <c r="B6" s="76"/>
      <c r="C6" s="786"/>
      <c r="D6" s="787"/>
      <c r="E6" s="787"/>
      <c r="F6" s="787"/>
      <c r="G6" s="787"/>
      <c r="H6" s="75"/>
      <c r="I6" s="76"/>
      <c r="J6" s="785"/>
      <c r="K6" s="76"/>
      <c r="L6" s="76"/>
    </row>
    <row r="7" spans="1:14" ht="32.25" customHeight="1">
      <c r="A7" s="76"/>
      <c r="B7" s="76"/>
      <c r="C7" s="998" t="s">
        <v>337</v>
      </c>
      <c r="D7" s="998" t="s">
        <v>132</v>
      </c>
      <c r="E7" s="691" t="s">
        <v>133</v>
      </c>
      <c r="F7" s="691" t="s">
        <v>448</v>
      </c>
      <c r="G7" s="691" t="s">
        <v>449</v>
      </c>
      <c r="H7" s="691" t="s">
        <v>450</v>
      </c>
      <c r="I7" s="691" t="s">
        <v>451</v>
      </c>
      <c r="J7" s="691" t="s">
        <v>452</v>
      </c>
      <c r="K7" s="76"/>
      <c r="L7" s="76"/>
    </row>
    <row r="8" spans="1:14" ht="17.25" customHeight="1">
      <c r="A8" s="76"/>
      <c r="B8" s="76"/>
      <c r="C8" s="1204" t="s">
        <v>134</v>
      </c>
      <c r="D8" s="1207" t="s">
        <v>68</v>
      </c>
      <c r="E8" s="788" t="s">
        <v>135</v>
      </c>
      <c r="F8" s="9"/>
      <c r="G8" s="9"/>
      <c r="H8" s="141"/>
      <c r="I8" s="141"/>
      <c r="J8" s="997">
        <f>(F8+G8)-(H8+I8)</f>
        <v>0</v>
      </c>
      <c r="K8" s="76"/>
      <c r="L8" s="76"/>
    </row>
    <row r="9" spans="1:14" ht="17.25" customHeight="1">
      <c r="A9" s="76"/>
      <c r="B9" s="76"/>
      <c r="C9" s="1205"/>
      <c r="D9" s="1208"/>
      <c r="E9" s="788" t="s">
        <v>136</v>
      </c>
      <c r="F9" s="891"/>
      <c r="G9" s="891"/>
      <c r="H9" s="789" t="str">
        <f>IFERROR(H8/SUM(F8,G8),"")</f>
        <v/>
      </c>
      <c r="I9" s="789" t="str">
        <f>IFERROR(I8/SUM(F8,G8),"")</f>
        <v/>
      </c>
      <c r="J9" s="789" t="str">
        <f>IFERROR(J8/SUM(F8,G8),"")</f>
        <v/>
      </c>
      <c r="K9" s="76"/>
      <c r="L9" s="76"/>
    </row>
    <row r="10" spans="1:14" ht="17.25" customHeight="1">
      <c r="A10" s="76"/>
      <c r="B10" s="76"/>
      <c r="C10" s="1205"/>
      <c r="D10" s="1207" t="s">
        <v>69</v>
      </c>
      <c r="E10" s="788" t="s">
        <v>341</v>
      </c>
      <c r="F10" s="9"/>
      <c r="G10" s="9"/>
      <c r="H10" s="141"/>
      <c r="I10" s="141"/>
      <c r="J10" s="997">
        <f>(F10+G10)-(H10+I10)</f>
        <v>0</v>
      </c>
      <c r="K10" s="76"/>
      <c r="L10" s="76"/>
    </row>
    <row r="11" spans="1:14" ht="17.25" customHeight="1">
      <c r="A11" s="76"/>
      <c r="B11" s="76"/>
      <c r="C11" s="1205"/>
      <c r="D11" s="1208"/>
      <c r="E11" s="788" t="s">
        <v>136</v>
      </c>
      <c r="F11" s="891"/>
      <c r="G11" s="891"/>
      <c r="H11" s="789" t="str">
        <f>IFERROR(H10/SUM(F10,G10),"")</f>
        <v/>
      </c>
      <c r="I11" s="789" t="str">
        <f>IFERROR(I10/SUM(F10,G10),"")</f>
        <v/>
      </c>
      <c r="J11" s="789" t="str">
        <f>IFERROR(J10/SUM(F10,G10),"")</f>
        <v/>
      </c>
      <c r="K11" s="76"/>
      <c r="L11" s="76"/>
    </row>
    <row r="12" spans="1:14" ht="17.25" customHeight="1">
      <c r="A12" s="76"/>
      <c r="B12" s="76"/>
      <c r="C12" s="1205"/>
      <c r="D12" s="1207" t="s">
        <v>72</v>
      </c>
      <c r="E12" s="788" t="s">
        <v>341</v>
      </c>
      <c r="F12" s="9"/>
      <c r="G12" s="9"/>
      <c r="H12" s="141"/>
      <c r="I12" s="141"/>
      <c r="J12" s="997">
        <f>(F12+G12)-(H12+I12)</f>
        <v>0</v>
      </c>
      <c r="K12" s="76"/>
      <c r="L12" s="76"/>
      <c r="N12" s="36"/>
    </row>
    <row r="13" spans="1:14" ht="17.25" customHeight="1" thickBot="1">
      <c r="A13" s="76"/>
      <c r="B13" s="76"/>
      <c r="C13" s="1205"/>
      <c r="D13" s="1209"/>
      <c r="E13" s="790" t="s">
        <v>136</v>
      </c>
      <c r="F13" s="892"/>
      <c r="G13" s="892"/>
      <c r="H13" s="789" t="str">
        <f>IFERROR(H12/SUM(F12,G12),"")</f>
        <v/>
      </c>
      <c r="I13" s="789" t="str">
        <f>IFERROR(I12/SUM(F12,G12),"")</f>
        <v/>
      </c>
      <c r="J13" s="789" t="str">
        <f>IFERROR(J12/SUM(F12,G12),"")</f>
        <v/>
      </c>
      <c r="K13" s="76"/>
      <c r="L13" s="76"/>
      <c r="N13" s="36"/>
    </row>
    <row r="14" spans="1:14" ht="17.25" customHeight="1" thickTop="1">
      <c r="A14" s="76"/>
      <c r="B14" s="76"/>
      <c r="C14" s="1205"/>
      <c r="D14" s="1210" t="s">
        <v>137</v>
      </c>
      <c r="E14" s="791" t="s">
        <v>341</v>
      </c>
      <c r="F14" s="792">
        <f>SUM(F8,F10,F12)</f>
        <v>0</v>
      </c>
      <c r="G14" s="792">
        <f>SUM(G8,G10,G12)</f>
        <v>0</v>
      </c>
      <c r="H14" s="793">
        <f>SUM(H8,H10,H12)</f>
        <v>0</v>
      </c>
      <c r="I14" s="793">
        <f>SUM(I8,I10,I12)</f>
        <v>0</v>
      </c>
      <c r="J14" s="792">
        <f>SUM(J8,J10,J12)</f>
        <v>0</v>
      </c>
      <c r="K14" s="76"/>
      <c r="L14" s="76"/>
      <c r="N14" s="36"/>
    </row>
    <row r="15" spans="1:14" ht="17.25" customHeight="1">
      <c r="A15" s="76"/>
      <c r="B15" s="76"/>
      <c r="C15" s="1206"/>
      <c r="D15" s="1211"/>
      <c r="E15" s="794" t="s">
        <v>136</v>
      </c>
      <c r="F15" s="893"/>
      <c r="G15" s="893"/>
      <c r="H15" s="795" t="str">
        <f>IFERROR(H14/SUM(F14,G14),"")</f>
        <v/>
      </c>
      <c r="I15" s="795" t="str">
        <f>IFERROR(I14/SUM(F14,G14),"")</f>
        <v/>
      </c>
      <c r="J15" s="795" t="str">
        <f>IFERROR(J14/SUM(F14,G14),"")</f>
        <v/>
      </c>
      <c r="K15" s="76"/>
      <c r="L15" s="76"/>
      <c r="N15" s="36"/>
    </row>
    <row r="16" spans="1:14" ht="4.5" customHeight="1">
      <c r="A16" s="76"/>
      <c r="B16" s="76"/>
      <c r="C16" s="796"/>
      <c r="D16" s="797"/>
      <c r="E16" s="798"/>
      <c r="F16" s="803"/>
      <c r="G16" s="803"/>
      <c r="H16" s="803"/>
      <c r="I16" s="803"/>
      <c r="J16" s="996"/>
      <c r="K16" s="76"/>
      <c r="L16" s="76"/>
      <c r="N16" s="36"/>
    </row>
    <row r="17" spans="1:14" ht="17.25" customHeight="1">
      <c r="A17" s="76"/>
      <c r="B17" s="76"/>
      <c r="C17" s="1204" t="s">
        <v>138</v>
      </c>
      <c r="D17" s="1212" t="s">
        <v>97</v>
      </c>
      <c r="E17" s="799" t="s">
        <v>342</v>
      </c>
      <c r="F17" s="9"/>
      <c r="G17" s="9"/>
      <c r="H17" s="141"/>
      <c r="I17" s="141"/>
      <c r="J17" s="997">
        <f>(F17+G17)-(H17+I17)</f>
        <v>0</v>
      </c>
      <c r="K17" s="76"/>
      <c r="L17" s="76"/>
      <c r="N17" s="36"/>
    </row>
    <row r="18" spans="1:14" ht="17.25" customHeight="1">
      <c r="A18" s="76"/>
      <c r="B18" s="76"/>
      <c r="C18" s="1205"/>
      <c r="D18" s="1213"/>
      <c r="E18" s="788" t="s">
        <v>136</v>
      </c>
      <c r="F18" s="891"/>
      <c r="G18" s="891"/>
      <c r="H18" s="789" t="str">
        <f>IFERROR(H17/SUM(F17,G17),"")</f>
        <v/>
      </c>
      <c r="I18" s="789" t="str">
        <f>IFERROR(I17/SUM(F17,G17),"")</f>
        <v/>
      </c>
      <c r="J18" s="789" t="str">
        <f>IFERROR(J17/SUM(F17,G17),"")</f>
        <v/>
      </c>
      <c r="K18" s="76"/>
      <c r="L18" s="76"/>
      <c r="N18" s="36"/>
    </row>
    <row r="19" spans="1:14" ht="17.25" customHeight="1">
      <c r="A19" s="76"/>
      <c r="B19" s="76"/>
      <c r="C19" s="1205"/>
      <c r="D19" s="1212" t="s">
        <v>98</v>
      </c>
      <c r="E19" s="788" t="s">
        <v>341</v>
      </c>
      <c r="F19" s="9"/>
      <c r="G19" s="9"/>
      <c r="H19" s="141"/>
      <c r="I19" s="141"/>
      <c r="J19" s="997">
        <f>(F19+G19)-(H19+I19)</f>
        <v>0</v>
      </c>
      <c r="K19" s="76"/>
      <c r="L19" s="76"/>
      <c r="N19" s="36"/>
    </row>
    <row r="20" spans="1:14" ht="17.25" customHeight="1">
      <c r="A20" s="76"/>
      <c r="B20" s="76"/>
      <c r="C20" s="1205"/>
      <c r="D20" s="1213"/>
      <c r="E20" s="788" t="s">
        <v>136</v>
      </c>
      <c r="F20" s="891"/>
      <c r="G20" s="891"/>
      <c r="H20" s="789" t="str">
        <f>IFERROR(H19/SUM(F19,G19),"")</f>
        <v/>
      </c>
      <c r="I20" s="789" t="str">
        <f>IFERROR(I19/SUM(F19,G19),"")</f>
        <v/>
      </c>
      <c r="J20" s="789" t="str">
        <f>IFERROR(J19/SUM(F19,G19),"")</f>
        <v/>
      </c>
      <c r="K20" s="76"/>
      <c r="L20" s="76"/>
      <c r="N20" s="36"/>
    </row>
    <row r="21" spans="1:14" ht="17.25" customHeight="1">
      <c r="A21" s="76"/>
      <c r="B21" s="76"/>
      <c r="C21" s="1205"/>
      <c r="D21" s="1212" t="s">
        <v>99</v>
      </c>
      <c r="E21" s="788" t="s">
        <v>341</v>
      </c>
      <c r="F21" s="9"/>
      <c r="G21" s="9"/>
      <c r="H21" s="141"/>
      <c r="I21" s="141"/>
      <c r="J21" s="997">
        <f>(F21+G21)-(H21+I21)</f>
        <v>0</v>
      </c>
      <c r="K21" s="76"/>
      <c r="L21" s="76"/>
      <c r="N21" s="36"/>
    </row>
    <row r="22" spans="1:14" ht="17.25" customHeight="1">
      <c r="A22" s="76"/>
      <c r="B22" s="76"/>
      <c r="C22" s="1205"/>
      <c r="D22" s="1213"/>
      <c r="E22" s="788" t="s">
        <v>136</v>
      </c>
      <c r="F22" s="891"/>
      <c r="G22" s="891"/>
      <c r="H22" s="789" t="str">
        <f>IFERROR(H21/SUM(F21,G21),"")</f>
        <v/>
      </c>
      <c r="I22" s="789" t="str">
        <f>IFERROR(I21/SUM(F21,G21),"")</f>
        <v/>
      </c>
      <c r="J22" s="789" t="str">
        <f>IFERROR(J21/SUM(F21,G21),"")</f>
        <v/>
      </c>
      <c r="K22" s="76"/>
      <c r="L22" s="76"/>
      <c r="N22" s="36"/>
    </row>
    <row r="23" spans="1:14" ht="17.25" customHeight="1">
      <c r="A23" s="76"/>
      <c r="B23" s="76"/>
      <c r="C23" s="1205"/>
      <c r="D23" s="1212" t="s">
        <v>100</v>
      </c>
      <c r="E23" s="788" t="s">
        <v>342</v>
      </c>
      <c r="F23" s="9"/>
      <c r="G23" s="9"/>
      <c r="H23" s="141"/>
      <c r="I23" s="141"/>
      <c r="J23" s="997">
        <f>(F23+G23)-(H23+I23)</f>
        <v>0</v>
      </c>
      <c r="K23" s="76"/>
      <c r="L23" s="76"/>
      <c r="N23" s="36"/>
    </row>
    <row r="24" spans="1:14" ht="17.25" customHeight="1">
      <c r="A24" s="76"/>
      <c r="B24" s="76"/>
      <c r="C24" s="1205"/>
      <c r="D24" s="1213"/>
      <c r="E24" s="788" t="s">
        <v>136</v>
      </c>
      <c r="F24" s="891"/>
      <c r="G24" s="891"/>
      <c r="H24" s="789" t="str">
        <f>IFERROR(H23/SUM(F23,G23),"")</f>
        <v/>
      </c>
      <c r="I24" s="789" t="str">
        <f>IFERROR(I23/SUM(F23,G23),"")</f>
        <v/>
      </c>
      <c r="J24" s="789" t="str">
        <f>IFERROR(J23/SUM(F23,G23),"")</f>
        <v/>
      </c>
      <c r="K24" s="76"/>
      <c r="L24" s="76"/>
      <c r="N24" s="36"/>
    </row>
    <row r="25" spans="1:14" ht="17.25" customHeight="1">
      <c r="A25" s="76"/>
      <c r="B25" s="76"/>
      <c r="C25" s="1205"/>
      <c r="D25" s="1212" t="s">
        <v>101</v>
      </c>
      <c r="E25" s="788" t="s">
        <v>341</v>
      </c>
      <c r="F25" s="9"/>
      <c r="G25" s="9"/>
      <c r="H25" s="141"/>
      <c r="I25" s="141"/>
      <c r="J25" s="997">
        <f>(F25+G25)-(H25+I25)</f>
        <v>0</v>
      </c>
      <c r="K25" s="76"/>
      <c r="L25" s="76"/>
      <c r="N25" s="36"/>
    </row>
    <row r="26" spans="1:14" ht="17.25" customHeight="1">
      <c r="A26" s="76"/>
      <c r="B26" s="76"/>
      <c r="C26" s="1205"/>
      <c r="D26" s="1213"/>
      <c r="E26" s="788" t="s">
        <v>136</v>
      </c>
      <c r="F26" s="891"/>
      <c r="G26" s="891"/>
      <c r="H26" s="789" t="str">
        <f>IFERROR(H25/SUM(F25,G25),"")</f>
        <v/>
      </c>
      <c r="I26" s="789" t="str">
        <f>IFERROR(I25/SUM(F25,G25),"")</f>
        <v/>
      </c>
      <c r="J26" s="789" t="str">
        <f>IFERROR(J25/SUM(F25,G25),"")</f>
        <v/>
      </c>
      <c r="K26" s="76"/>
      <c r="L26" s="76"/>
      <c r="N26" s="36"/>
    </row>
    <row r="27" spans="1:14" ht="17.25" customHeight="1">
      <c r="A27" s="76"/>
      <c r="B27" s="76"/>
      <c r="C27" s="1205"/>
      <c r="D27" s="1212" t="s">
        <v>102</v>
      </c>
      <c r="E27" s="788" t="s">
        <v>341</v>
      </c>
      <c r="F27" s="9"/>
      <c r="G27" s="9"/>
      <c r="H27" s="141"/>
      <c r="I27" s="141"/>
      <c r="J27" s="997">
        <f>(F27+G27)-(H27+I27)</f>
        <v>0</v>
      </c>
      <c r="K27" s="76"/>
      <c r="L27" s="76"/>
      <c r="N27" s="36"/>
    </row>
    <row r="28" spans="1:14" ht="17.25" customHeight="1" thickBot="1">
      <c r="A28" s="76"/>
      <c r="B28" s="76"/>
      <c r="C28" s="1205"/>
      <c r="D28" s="1214"/>
      <c r="E28" s="790" t="s">
        <v>136</v>
      </c>
      <c r="F28" s="892"/>
      <c r="G28" s="892"/>
      <c r="H28" s="789" t="str">
        <f>IFERROR(H27/SUM(F27,G27),"")</f>
        <v/>
      </c>
      <c r="I28" s="789" t="str">
        <f>IFERROR(I27/SUM(F27,G27),"")</f>
        <v/>
      </c>
      <c r="J28" s="789" t="str">
        <f>IFERROR(J27/SUM(F27,G27),"")</f>
        <v/>
      </c>
      <c r="K28" s="76"/>
      <c r="L28" s="76"/>
      <c r="N28" s="36"/>
    </row>
    <row r="29" spans="1:14" ht="17.25" customHeight="1" thickTop="1">
      <c r="A29" s="76"/>
      <c r="B29" s="76"/>
      <c r="C29" s="1205"/>
      <c r="D29" s="1210" t="s">
        <v>137</v>
      </c>
      <c r="E29" s="791" t="s">
        <v>343</v>
      </c>
      <c r="F29" s="792">
        <f>SUM(F17,F19,F21,F23,F25,F27)</f>
        <v>0</v>
      </c>
      <c r="G29" s="792">
        <f>SUM(G17,G19,G21,G23,G25,G27)</f>
        <v>0</v>
      </c>
      <c r="H29" s="792">
        <f>SUM(H17,H19,H21,H23,H25,H27)</f>
        <v>0</v>
      </c>
      <c r="I29" s="792">
        <f>SUM(I17,I19,I21,I23,I25,I27)</f>
        <v>0</v>
      </c>
      <c r="J29" s="792">
        <f>SUM(J17,J19,J21,J23,J25,J27)</f>
        <v>0</v>
      </c>
      <c r="K29" s="76"/>
      <c r="L29" s="76"/>
      <c r="N29" s="36"/>
    </row>
    <row r="30" spans="1:14" ht="17.25" customHeight="1">
      <c r="A30" s="76"/>
      <c r="B30" s="76"/>
      <c r="C30" s="1206"/>
      <c r="D30" s="1211"/>
      <c r="E30" s="800" t="s">
        <v>136</v>
      </c>
      <c r="F30" s="893"/>
      <c r="G30" s="893"/>
      <c r="H30" s="795" t="str">
        <f>IFERROR(H29/SUM(F29,G29),"")</f>
        <v/>
      </c>
      <c r="I30" s="795" t="str">
        <f>IFERROR(I29/SUM(F29,G29),"")</f>
        <v/>
      </c>
      <c r="J30" s="795" t="str">
        <f>IFERROR(J29/SUM(F29,G29),"")</f>
        <v/>
      </c>
      <c r="K30" s="76"/>
      <c r="L30" s="76"/>
      <c r="N30" s="36"/>
    </row>
    <row r="31" spans="1:14" ht="3.75" customHeight="1">
      <c r="A31" s="76"/>
      <c r="B31" s="76"/>
      <c r="C31" s="796"/>
      <c r="D31" s="797"/>
      <c r="E31" s="798"/>
      <c r="F31" s="803"/>
      <c r="G31" s="803"/>
      <c r="H31" s="803"/>
      <c r="I31" s="803"/>
      <c r="J31" s="996"/>
      <c r="K31" s="76"/>
      <c r="L31" s="76"/>
      <c r="N31" s="36"/>
    </row>
    <row r="32" spans="1:14" ht="17.25" customHeight="1">
      <c r="A32" s="76"/>
      <c r="B32" s="76"/>
      <c r="C32" s="1204" t="s">
        <v>139</v>
      </c>
      <c r="D32" s="1212" t="s">
        <v>140</v>
      </c>
      <c r="E32" s="788" t="s">
        <v>135</v>
      </c>
      <c r="F32" s="9"/>
      <c r="G32" s="9"/>
      <c r="H32" s="141"/>
      <c r="I32" s="141"/>
      <c r="J32" s="997">
        <f>(F32+G32)-(H32+I32)</f>
        <v>0</v>
      </c>
      <c r="K32" s="76"/>
      <c r="L32" s="76"/>
      <c r="N32" s="36"/>
    </row>
    <row r="33" spans="1:18" ht="17.25" customHeight="1">
      <c r="A33" s="76"/>
      <c r="B33" s="76"/>
      <c r="C33" s="1205"/>
      <c r="D33" s="1213"/>
      <c r="E33" s="788" t="s">
        <v>136</v>
      </c>
      <c r="F33" s="891"/>
      <c r="G33" s="891"/>
      <c r="H33" s="789" t="str">
        <f>IFERROR(H32/SUM(F32,G32),"")</f>
        <v/>
      </c>
      <c r="I33" s="789" t="str">
        <f>IFERROR(I32/SUM(F32,G32),"")</f>
        <v/>
      </c>
      <c r="J33" s="789" t="str">
        <f>IFERROR(J32/SUM(F32,G32),"")</f>
        <v/>
      </c>
      <c r="K33" s="76"/>
      <c r="L33" s="76"/>
      <c r="N33" s="36"/>
    </row>
    <row r="34" spans="1:18" ht="17.25" customHeight="1">
      <c r="A34" s="76"/>
      <c r="B34" s="76"/>
      <c r="C34" s="1205"/>
      <c r="D34" s="1212" t="s">
        <v>141</v>
      </c>
      <c r="E34" s="788" t="s">
        <v>343</v>
      </c>
      <c r="F34" s="9"/>
      <c r="G34" s="9"/>
      <c r="H34" s="141"/>
      <c r="I34" s="141"/>
      <c r="J34" s="997">
        <f>(F34+G34)-(H34+I34)</f>
        <v>0</v>
      </c>
      <c r="K34" s="76"/>
      <c r="L34" s="76"/>
      <c r="N34" s="36"/>
      <c r="R34" s="801"/>
    </row>
    <row r="35" spans="1:18" ht="17.25" customHeight="1">
      <c r="A35" s="76"/>
      <c r="B35" s="76"/>
      <c r="C35" s="1205"/>
      <c r="D35" s="1213"/>
      <c r="E35" s="788" t="s">
        <v>136</v>
      </c>
      <c r="F35" s="891"/>
      <c r="G35" s="891"/>
      <c r="H35" s="789" t="str">
        <f>IFERROR(H34/SUM(F34,G34),"")</f>
        <v/>
      </c>
      <c r="I35" s="789" t="str">
        <f>IFERROR(I34/SUM(F34,G34),"")</f>
        <v/>
      </c>
      <c r="J35" s="789" t="str">
        <f>IFERROR(J34/SUM(F34,G34),"")</f>
        <v/>
      </c>
      <c r="K35" s="76"/>
      <c r="L35" s="76"/>
      <c r="N35" s="36"/>
    </row>
    <row r="36" spans="1:18" ht="17.25" customHeight="1">
      <c r="A36" s="76"/>
      <c r="B36" s="76"/>
      <c r="C36" s="1205"/>
      <c r="D36" s="1212" t="s">
        <v>142</v>
      </c>
      <c r="E36" s="788" t="s">
        <v>343</v>
      </c>
      <c r="F36" s="9"/>
      <c r="G36" s="9"/>
      <c r="H36" s="141"/>
      <c r="I36" s="141"/>
      <c r="J36" s="997">
        <f>(F36+G36)-(H36+I36)</f>
        <v>0</v>
      </c>
      <c r="K36" s="76"/>
      <c r="L36" s="76"/>
      <c r="N36" s="36"/>
    </row>
    <row r="37" spans="1:18" ht="17.25" customHeight="1">
      <c r="A37" s="76"/>
      <c r="B37" s="76"/>
      <c r="C37" s="1205"/>
      <c r="D37" s="1213"/>
      <c r="E37" s="788" t="s">
        <v>136</v>
      </c>
      <c r="F37" s="891"/>
      <c r="G37" s="891"/>
      <c r="H37" s="789" t="str">
        <f>IFERROR(H36/SUM(F36,G36),"")</f>
        <v/>
      </c>
      <c r="I37" s="789" t="str">
        <f>IFERROR(I36/SUM(F36,G36),"")</f>
        <v/>
      </c>
      <c r="J37" s="789" t="str">
        <f>IFERROR(J36/SUM(F36,G36),"")</f>
        <v/>
      </c>
      <c r="K37" s="76"/>
      <c r="L37" s="76"/>
      <c r="N37" s="36"/>
    </row>
    <row r="38" spans="1:18" ht="17.25" customHeight="1">
      <c r="A38" s="76"/>
      <c r="B38" s="76"/>
      <c r="C38" s="1205"/>
      <c r="D38" s="1212" t="s">
        <v>143</v>
      </c>
      <c r="E38" s="788" t="s">
        <v>343</v>
      </c>
      <c r="F38" s="9"/>
      <c r="G38" s="9"/>
      <c r="H38" s="141"/>
      <c r="I38" s="141"/>
      <c r="J38" s="997">
        <f>(F38+G38)-(H38+I38)</f>
        <v>0</v>
      </c>
      <c r="K38" s="76"/>
      <c r="L38" s="76"/>
      <c r="N38" s="36"/>
    </row>
    <row r="39" spans="1:18" ht="17.25" customHeight="1">
      <c r="A39" s="76"/>
      <c r="B39" s="76"/>
      <c r="C39" s="1205"/>
      <c r="D39" s="1213"/>
      <c r="E39" s="788" t="s">
        <v>136</v>
      </c>
      <c r="F39" s="891"/>
      <c r="G39" s="891"/>
      <c r="H39" s="789" t="str">
        <f>IFERROR(H38/SUM(F38,G38),"")</f>
        <v/>
      </c>
      <c r="I39" s="789" t="str">
        <f>IFERROR(I38/SUM(F38,G38),"")</f>
        <v/>
      </c>
      <c r="J39" s="789" t="str">
        <f>IFERROR(J38/SUM(F38,G38),"")</f>
        <v/>
      </c>
      <c r="K39" s="76"/>
      <c r="L39" s="76"/>
      <c r="N39" s="36"/>
    </row>
    <row r="40" spans="1:18" ht="17.25" customHeight="1">
      <c r="A40" s="76"/>
      <c r="B40" s="76"/>
      <c r="C40" s="1205"/>
      <c r="D40" s="1212" t="s">
        <v>144</v>
      </c>
      <c r="E40" s="788" t="s">
        <v>341</v>
      </c>
      <c r="F40" s="9"/>
      <c r="G40" s="9"/>
      <c r="H40" s="141"/>
      <c r="I40" s="141"/>
      <c r="J40" s="997">
        <f>(F40+G40)-(H40+I40)</f>
        <v>0</v>
      </c>
      <c r="K40" s="76"/>
      <c r="L40" s="76"/>
      <c r="N40" s="36"/>
    </row>
    <row r="41" spans="1:18" ht="17.25" customHeight="1" thickBot="1">
      <c r="A41" s="76"/>
      <c r="B41" s="76"/>
      <c r="C41" s="1205"/>
      <c r="D41" s="1214"/>
      <c r="E41" s="790" t="s">
        <v>136</v>
      </c>
      <c r="F41" s="892"/>
      <c r="G41" s="892"/>
      <c r="H41" s="789" t="str">
        <f>IFERROR(H40/SUM(F40,G40),"")</f>
        <v/>
      </c>
      <c r="I41" s="789" t="str">
        <f>IFERROR(I40/SUM(F40,G40),"")</f>
        <v/>
      </c>
      <c r="J41" s="789" t="str">
        <f>IFERROR(J40/SUM(F40,G40),"")</f>
        <v/>
      </c>
      <c r="K41" s="76"/>
      <c r="L41" s="76"/>
      <c r="N41" s="36"/>
    </row>
    <row r="42" spans="1:18" ht="17.25" customHeight="1" thickTop="1">
      <c r="A42" s="76"/>
      <c r="B42" s="76"/>
      <c r="C42" s="1205"/>
      <c r="D42" s="1210" t="s">
        <v>137</v>
      </c>
      <c r="E42" s="791" t="s">
        <v>341</v>
      </c>
      <c r="F42" s="792">
        <f>SUM(F32,F34,F36,F38,F40)</f>
        <v>0</v>
      </c>
      <c r="G42" s="792">
        <f>SUM(G32,G34,G36,G38,G40)</f>
        <v>0</v>
      </c>
      <c r="H42" s="793">
        <f>SUM(H32,H34,H36,H38,H40)</f>
        <v>0</v>
      </c>
      <c r="I42" s="793">
        <f>SUM(I32,I34,I36,I38,I40)</f>
        <v>0</v>
      </c>
      <c r="J42" s="792">
        <f>SUM(J32,J34,J36,J38,J40)</f>
        <v>0</v>
      </c>
      <c r="K42" s="76"/>
      <c r="L42" s="76"/>
      <c r="N42" s="36"/>
    </row>
    <row r="43" spans="1:18" ht="17.25" customHeight="1">
      <c r="A43" s="76"/>
      <c r="B43" s="76"/>
      <c r="C43" s="1206"/>
      <c r="D43" s="1211"/>
      <c r="E43" s="800" t="s">
        <v>136</v>
      </c>
      <c r="F43" s="894"/>
      <c r="G43" s="894"/>
      <c r="H43" s="795" t="str">
        <f>IFERROR(H42/SUM(F42,G42),"")</f>
        <v/>
      </c>
      <c r="I43" s="795" t="str">
        <f>IFERROR(I42/SUM(F42,G42),"")</f>
        <v/>
      </c>
      <c r="J43" s="795" t="str">
        <f>IFERROR(J42/SUM(F42,G42),"")</f>
        <v/>
      </c>
      <c r="K43" s="76"/>
      <c r="L43" s="76"/>
      <c r="N43" s="36"/>
    </row>
    <row r="44" spans="1:18" ht="7.5" customHeight="1">
      <c r="A44" s="76"/>
      <c r="B44" s="76"/>
      <c r="C44" s="796"/>
      <c r="D44" s="802"/>
      <c r="E44" s="798"/>
      <c r="F44" s="803"/>
      <c r="G44" s="803"/>
      <c r="H44" s="803"/>
      <c r="I44" s="803"/>
      <c r="J44" s="803"/>
      <c r="K44" s="76"/>
      <c r="L44" s="76"/>
      <c r="N44" s="36"/>
    </row>
    <row r="45" spans="1:18" ht="17.25" customHeight="1">
      <c r="A45" s="76"/>
      <c r="B45" s="76"/>
      <c r="C45" s="1215" t="s">
        <v>145</v>
      </c>
      <c r="D45" s="1216"/>
      <c r="E45" s="923" t="s">
        <v>341</v>
      </c>
      <c r="F45" s="924">
        <f>SUM(F14,F29,F42)</f>
        <v>0</v>
      </c>
      <c r="G45" s="924">
        <f>SUM(G14,G29,G42)</f>
        <v>0</v>
      </c>
      <c r="H45" s="924">
        <f>SUM(H14,H29,H42)</f>
        <v>0</v>
      </c>
      <c r="I45" s="924">
        <f>SUM(I14,I29,I42)</f>
        <v>0</v>
      </c>
      <c r="J45" s="924">
        <f>SUM(J14,J29,J42)</f>
        <v>0</v>
      </c>
      <c r="K45" s="76"/>
      <c r="L45" s="76"/>
      <c r="N45" s="36"/>
    </row>
    <row r="46" spans="1:18" ht="17.25" customHeight="1">
      <c r="A46" s="76"/>
      <c r="B46" s="76"/>
      <c r="C46" s="1217"/>
      <c r="D46" s="1218"/>
      <c r="E46" s="925" t="s">
        <v>136</v>
      </c>
      <c r="F46" s="926"/>
      <c r="G46" s="926"/>
      <c r="H46" s="927" t="str">
        <f>IFERROR(H45/SUM(F45,G45),"")</f>
        <v/>
      </c>
      <c r="I46" s="927" t="str">
        <f>IFERROR(I45/SUM(F45,G45),"")</f>
        <v/>
      </c>
      <c r="J46" s="927" t="str">
        <f>IFERROR(J45/SUM(F45,G45),"")</f>
        <v/>
      </c>
      <c r="K46" s="76"/>
      <c r="L46" s="76"/>
      <c r="N46" s="36"/>
    </row>
    <row r="47" spans="1:18">
      <c r="A47" s="76"/>
      <c r="B47" s="76"/>
      <c r="C47" s="79"/>
      <c r="D47" s="76"/>
      <c r="E47" s="76"/>
      <c r="F47" s="76"/>
      <c r="G47" s="76"/>
      <c r="H47" s="76"/>
      <c r="I47" s="76"/>
      <c r="J47" s="76"/>
      <c r="K47" s="76"/>
      <c r="L47" s="76"/>
      <c r="N47" s="36"/>
    </row>
    <row r="48" spans="1:18" ht="155.25" customHeight="1">
      <c r="A48" s="76"/>
      <c r="B48" s="76"/>
      <c r="C48" s="1219" t="s">
        <v>573</v>
      </c>
      <c r="D48" s="1203"/>
      <c r="E48" s="1203"/>
      <c r="F48" s="1203"/>
      <c r="G48" s="1203"/>
      <c r="H48" s="1203"/>
      <c r="I48" s="1203"/>
      <c r="J48" s="1203"/>
      <c r="K48" s="76"/>
      <c r="L48" s="76"/>
      <c r="N48" s="36"/>
    </row>
    <row r="49" spans="3:14">
      <c r="C49" s="52"/>
      <c r="J49" s="36"/>
      <c r="N49" s="36"/>
    </row>
    <row r="50" spans="3:14">
      <c r="C50" s="52"/>
      <c r="J50" s="36"/>
      <c r="N50" s="36"/>
    </row>
    <row r="51" spans="3:14">
      <c r="C51" s="52"/>
      <c r="J51" s="36"/>
      <c r="N51" s="36"/>
    </row>
    <row r="52" spans="3:14">
      <c r="C52" s="52"/>
      <c r="J52" s="36"/>
      <c r="N52" s="36"/>
    </row>
    <row r="53" spans="3:14">
      <c r="C53" s="52"/>
      <c r="J53" s="36"/>
      <c r="N53" s="36"/>
    </row>
    <row r="54" spans="3:14">
      <c r="C54" s="52"/>
      <c r="J54" s="36"/>
      <c r="N54" s="36"/>
    </row>
    <row r="55" spans="3:14">
      <c r="C55" s="52"/>
      <c r="J55" s="36"/>
      <c r="N55" s="36"/>
    </row>
    <row r="56" spans="3:14">
      <c r="C56" s="52"/>
      <c r="J56" s="36"/>
      <c r="N56" s="36"/>
    </row>
    <row r="57" spans="3:14">
      <c r="C57" s="52"/>
      <c r="J57" s="36"/>
      <c r="N57" s="36"/>
    </row>
    <row r="58" spans="3:14">
      <c r="C58" s="52"/>
      <c r="J58" s="36"/>
      <c r="N58" s="36"/>
    </row>
    <row r="59" spans="3:14">
      <c r="C59" s="52"/>
      <c r="J59" s="36"/>
      <c r="N59" s="36"/>
    </row>
    <row r="60" spans="3:14">
      <c r="C60" s="52"/>
      <c r="J60" s="36"/>
      <c r="N60" s="36"/>
    </row>
    <row r="61" spans="3:14">
      <c r="C61" s="52"/>
      <c r="J61" s="36"/>
      <c r="N61" s="36"/>
    </row>
    <row r="62" spans="3:14">
      <c r="C62" s="52"/>
      <c r="J62" s="36"/>
      <c r="N62" s="36"/>
    </row>
    <row r="63" spans="3:14">
      <c r="C63" s="52"/>
      <c r="J63" s="36"/>
      <c r="N63" s="36"/>
    </row>
    <row r="64" spans="3:14">
      <c r="C64" s="52"/>
      <c r="J64" s="36"/>
      <c r="N64" s="36"/>
    </row>
    <row r="65" spans="3:14">
      <c r="C65" s="52"/>
      <c r="J65" s="36"/>
      <c r="N65" s="36"/>
    </row>
    <row r="66" spans="3:14">
      <c r="C66" s="52"/>
      <c r="J66" s="36"/>
      <c r="N66" s="36"/>
    </row>
    <row r="67" spans="3:14">
      <c r="C67" s="52"/>
      <c r="J67" s="36"/>
      <c r="N67" s="36"/>
    </row>
    <row r="68" spans="3:14">
      <c r="C68" s="52"/>
      <c r="J68" s="36"/>
      <c r="N68" s="36"/>
    </row>
    <row r="69" spans="3:14">
      <c r="C69" s="52"/>
      <c r="J69" s="36"/>
      <c r="N69" s="36"/>
    </row>
    <row r="70" spans="3:14">
      <c r="C70" s="52"/>
      <c r="J70" s="36"/>
      <c r="N70" s="36"/>
    </row>
    <row r="71" spans="3:14">
      <c r="C71" s="52"/>
      <c r="J71" s="36"/>
      <c r="N71" s="36"/>
    </row>
    <row r="72" spans="3:14">
      <c r="C72" s="52"/>
      <c r="J72" s="36"/>
      <c r="N72" s="36"/>
    </row>
    <row r="73" spans="3:14">
      <c r="C73" s="52"/>
      <c r="J73" s="36"/>
      <c r="N73" s="36"/>
    </row>
    <row r="74" spans="3:14">
      <c r="C74" s="52"/>
      <c r="J74" s="36"/>
      <c r="N74" s="36"/>
    </row>
    <row r="75" spans="3:14">
      <c r="C75" s="52"/>
      <c r="J75" s="36"/>
      <c r="N75" s="36"/>
    </row>
    <row r="76" spans="3:14">
      <c r="C76" s="52"/>
      <c r="J76" s="36"/>
      <c r="N76" s="36"/>
    </row>
    <row r="77" spans="3:14">
      <c r="C77" s="52"/>
      <c r="J77" s="36"/>
      <c r="N77" s="36"/>
    </row>
    <row r="78" spans="3:14">
      <c r="C78" s="52"/>
      <c r="J78" s="36"/>
      <c r="N78" s="36"/>
    </row>
    <row r="79" spans="3:14">
      <c r="C79" s="52"/>
      <c r="J79" s="36"/>
      <c r="N79" s="36"/>
    </row>
    <row r="80" spans="3:14">
      <c r="C80" s="52"/>
      <c r="J80" s="36"/>
      <c r="N80" s="36"/>
    </row>
    <row r="81" spans="3:14">
      <c r="C81" s="52"/>
      <c r="J81" s="36"/>
      <c r="N81" s="36"/>
    </row>
    <row r="82" spans="3:14">
      <c r="C82" s="52"/>
      <c r="J82" s="36"/>
      <c r="N82" s="36"/>
    </row>
    <row r="83" spans="3:14">
      <c r="C83" s="52"/>
      <c r="J83" s="36"/>
      <c r="N83" s="36"/>
    </row>
    <row r="84" spans="3:14">
      <c r="C84" s="52"/>
      <c r="J84" s="36"/>
      <c r="N84" s="36"/>
    </row>
    <row r="85" spans="3:14">
      <c r="C85" s="52"/>
      <c r="J85" s="36"/>
      <c r="N85" s="36"/>
    </row>
  </sheetData>
  <sheetProtection password="C269" sheet="1" objects="1" scenarios="1" formatCells="0" formatColumns="0" formatRows="0"/>
  <mergeCells count="24">
    <mergeCell ref="C45:D46"/>
    <mergeCell ref="C48:J48"/>
    <mergeCell ref="C32:C43"/>
    <mergeCell ref="D32:D33"/>
    <mergeCell ref="D34:D35"/>
    <mergeCell ref="D36:D37"/>
    <mergeCell ref="D38:D39"/>
    <mergeCell ref="D40:D41"/>
    <mergeCell ref="D42:D43"/>
    <mergeCell ref="C17:C30"/>
    <mergeCell ref="D17:D18"/>
    <mergeCell ref="D19:D20"/>
    <mergeCell ref="D21:D22"/>
    <mergeCell ref="D23:D24"/>
    <mergeCell ref="D25:D26"/>
    <mergeCell ref="D27:D28"/>
    <mergeCell ref="D29:D30"/>
    <mergeCell ref="C3:J3"/>
    <mergeCell ref="C4:J4"/>
    <mergeCell ref="C8:C15"/>
    <mergeCell ref="D8:D9"/>
    <mergeCell ref="D10:D11"/>
    <mergeCell ref="D12:D13"/>
    <mergeCell ref="D14:D15"/>
  </mergeCells>
  <dataValidations count="1">
    <dataValidation type="whole" operator="greaterThanOrEqual" allowBlank="1" showInputMessage="1" showErrorMessage="1" sqref="F8:J8 F14:J14 F45:J45 F38:J38 F36:J36 F34:J34 F32:J32 F27:J27 F25:J25 F23:J23 F21:J21 F19:J19 F17:J17 F12:J12 F42:J42 F10:J10 F40:J40">
      <formula1>0</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C1:AO77"/>
  <sheetViews>
    <sheetView showGridLines="0" zoomScale="80" zoomScaleNormal="80" workbookViewId="0">
      <selection activeCell="AM45" sqref="AM45"/>
    </sheetView>
  </sheetViews>
  <sheetFormatPr baseColWidth="10" defaultColWidth="11.42578125" defaultRowHeight="15"/>
  <cols>
    <col min="1" max="1" width="4.42578125" style="36" customWidth="1"/>
    <col min="2" max="2" width="4.5703125" style="36" customWidth="1"/>
    <col min="3" max="3" width="14.7109375" style="36" customWidth="1"/>
    <col min="4" max="4" width="21.85546875" style="36" customWidth="1"/>
    <col min="5" max="5" width="7.85546875" style="36" customWidth="1"/>
    <col min="6" max="7" width="15" style="36" customWidth="1"/>
    <col min="8" max="8" width="3" style="36" customWidth="1"/>
    <col min="9" max="9" width="14.7109375" style="36" customWidth="1"/>
    <col min="10" max="10" width="21.85546875" style="36" customWidth="1"/>
    <col min="11" max="11" width="8.85546875" style="36" customWidth="1"/>
    <col min="12" max="13" width="15" style="36" customWidth="1"/>
    <col min="14" max="14" width="2.7109375" style="36" customWidth="1"/>
    <col min="15" max="15" width="34.5703125" style="36" hidden="1" customWidth="1"/>
    <col min="16" max="20" width="5.140625" style="36" hidden="1" customWidth="1"/>
    <col min="21" max="29" width="0" style="36" hidden="1" customWidth="1"/>
    <col min="30" max="31" width="11.42578125" style="36" hidden="1" customWidth="1"/>
    <col min="32" max="34" width="0" style="36" hidden="1" customWidth="1"/>
    <col min="35" max="35" width="11.42578125" style="36"/>
    <col min="36" max="40" width="4.5703125" style="36" customWidth="1"/>
    <col min="41" max="16384" width="11.42578125" style="36"/>
  </cols>
  <sheetData>
    <row r="1" spans="3:41" ht="33" customHeight="1">
      <c r="C1" s="966" t="s">
        <v>125</v>
      </c>
      <c r="D1" s="863"/>
      <c r="E1" s="863"/>
      <c r="F1" s="863"/>
      <c r="G1" s="863"/>
      <c r="H1" s="863"/>
      <c r="I1" s="863"/>
      <c r="J1" s="863"/>
      <c r="K1" s="863"/>
      <c r="L1" s="863"/>
      <c r="M1" s="863"/>
      <c r="N1" s="863"/>
      <c r="O1" s="863"/>
      <c r="P1" s="863"/>
      <c r="Q1" s="863"/>
      <c r="R1" s="863"/>
      <c r="S1" s="863"/>
      <c r="T1" s="863"/>
      <c r="U1" s="863"/>
      <c r="V1" s="863"/>
      <c r="W1" s="863"/>
      <c r="X1" s="863"/>
      <c r="Y1" s="863"/>
      <c r="Z1" s="863"/>
      <c r="AA1" s="863"/>
      <c r="AB1" s="863"/>
      <c r="AC1" s="863"/>
      <c r="AD1" s="863"/>
      <c r="AE1" s="863"/>
      <c r="AF1" s="863"/>
      <c r="AG1" s="863"/>
      <c r="AH1" s="863"/>
      <c r="AI1" s="863"/>
      <c r="AJ1" s="863"/>
    </row>
    <row r="2" spans="3:41" ht="21" customHeight="1">
      <c r="C2" s="123" t="s">
        <v>53</v>
      </c>
      <c r="D2" s="288"/>
      <c r="E2" s="288"/>
      <c r="F2" s="288"/>
      <c r="G2" s="288"/>
    </row>
    <row r="3" spans="3:41" ht="15.75" customHeight="1">
      <c r="C3" s="842" t="s">
        <v>308</v>
      </c>
      <c r="D3" s="290"/>
      <c r="E3" s="290"/>
      <c r="F3" s="290"/>
      <c r="G3" s="290"/>
      <c r="H3" s="290"/>
      <c r="I3" s="290"/>
      <c r="J3" s="290"/>
      <c r="K3" s="290"/>
      <c r="L3" s="290"/>
      <c r="M3" s="290"/>
    </row>
    <row r="4" spans="3:41" ht="12" customHeight="1">
      <c r="C4" s="290"/>
      <c r="D4" s="290"/>
      <c r="E4" s="290"/>
      <c r="F4" s="290"/>
      <c r="G4" s="290"/>
      <c r="H4" s="290"/>
      <c r="I4" s="290"/>
      <c r="J4" s="290"/>
      <c r="K4" s="290"/>
      <c r="L4" s="290"/>
      <c r="M4" s="290"/>
    </row>
    <row r="5" spans="3:41" ht="23.25">
      <c r="C5" s="960" t="s">
        <v>491</v>
      </c>
      <c r="D5" s="579"/>
      <c r="E5" s="579"/>
      <c r="F5" s="579"/>
      <c r="G5" s="579"/>
      <c r="AJ5" s="38"/>
      <c r="AK5" s="38"/>
    </row>
    <row r="6" spans="3:41" ht="13.5" customHeight="1">
      <c r="C6" s="1224" t="s">
        <v>334</v>
      </c>
      <c r="D6" s="1224"/>
      <c r="E6" s="1224"/>
      <c r="F6" s="1220" t="s">
        <v>325</v>
      </c>
      <c r="G6" s="1220" t="s">
        <v>326</v>
      </c>
      <c r="I6" s="1224" t="s">
        <v>335</v>
      </c>
      <c r="J6" s="1224"/>
      <c r="K6" s="1224"/>
      <c r="L6" s="1220" t="s">
        <v>325</v>
      </c>
      <c r="M6" s="1220" t="s">
        <v>326</v>
      </c>
      <c r="O6" s="66"/>
      <c r="AJ6" s="37"/>
      <c r="AK6" s="37"/>
      <c r="AL6" s="37"/>
      <c r="AM6" s="37"/>
      <c r="AN6" s="37"/>
      <c r="AO6" s="37"/>
    </row>
    <row r="7" spans="3:41" ht="13.5" customHeight="1">
      <c r="C7" s="1224"/>
      <c r="D7" s="1224"/>
      <c r="E7" s="1224"/>
      <c r="F7" s="1220"/>
      <c r="G7" s="1220"/>
      <c r="I7" s="1224"/>
      <c r="J7" s="1224"/>
      <c r="K7" s="1224"/>
      <c r="L7" s="1220"/>
      <c r="M7" s="1220"/>
      <c r="O7" s="66"/>
      <c r="AJ7" s="815"/>
      <c r="AK7" s="816"/>
      <c r="AL7" s="817"/>
      <c r="AM7" s="818"/>
      <c r="AN7" s="817" t="s">
        <v>459</v>
      </c>
      <c r="AO7" s="37"/>
    </row>
    <row r="8" spans="3:41" ht="12" customHeight="1">
      <c r="C8" s="1221" t="s">
        <v>115</v>
      </c>
      <c r="D8" s="1222" t="s">
        <v>62</v>
      </c>
      <c r="E8" s="1222"/>
      <c r="F8" s="680">
        <f t="shared" ref="F8:G12" si="0">SUM(F21,F31,F41,F51,F61)</f>
        <v>0</v>
      </c>
      <c r="G8" s="680">
        <f t="shared" si="0"/>
        <v>0</v>
      </c>
      <c r="I8" s="1221" t="s">
        <v>115</v>
      </c>
      <c r="J8" s="1222" t="s">
        <v>62</v>
      </c>
      <c r="K8" s="1222"/>
      <c r="L8" s="680">
        <f t="shared" ref="L8:M12" si="1">SUM(L21,L31,L41,L51,L61)</f>
        <v>0</v>
      </c>
      <c r="M8" s="680">
        <f t="shared" si="1"/>
        <v>0</v>
      </c>
      <c r="O8" s="66"/>
    </row>
    <row r="9" spans="3:41" ht="12" customHeight="1">
      <c r="C9" s="1221"/>
      <c r="D9" s="1222" t="s">
        <v>301</v>
      </c>
      <c r="E9" s="861" t="s">
        <v>116</v>
      </c>
      <c r="F9" s="676">
        <f t="shared" si="0"/>
        <v>0</v>
      </c>
      <c r="G9" s="676">
        <f t="shared" si="0"/>
        <v>0</v>
      </c>
      <c r="I9" s="1221"/>
      <c r="J9" s="1222" t="s">
        <v>301</v>
      </c>
      <c r="K9" s="861" t="s">
        <v>116</v>
      </c>
      <c r="L9" s="676">
        <f t="shared" si="1"/>
        <v>0</v>
      </c>
      <c r="M9" s="676">
        <f t="shared" si="1"/>
        <v>0</v>
      </c>
      <c r="O9" s="66"/>
    </row>
    <row r="10" spans="3:41" ht="12" customHeight="1">
      <c r="C10" s="1221"/>
      <c r="D10" s="1222"/>
      <c r="E10" s="861" t="s">
        <v>117</v>
      </c>
      <c r="F10" s="676">
        <f t="shared" si="0"/>
        <v>0</v>
      </c>
      <c r="G10" s="676">
        <f t="shared" si="0"/>
        <v>0</v>
      </c>
      <c r="I10" s="1221"/>
      <c r="J10" s="1222"/>
      <c r="K10" s="861" t="s">
        <v>117</v>
      </c>
      <c r="L10" s="676">
        <f t="shared" si="1"/>
        <v>0</v>
      </c>
      <c r="M10" s="676">
        <f t="shared" si="1"/>
        <v>0</v>
      </c>
      <c r="O10" s="66"/>
    </row>
    <row r="11" spans="3:41" ht="12" customHeight="1">
      <c r="C11" s="1221"/>
      <c r="D11" s="1222"/>
      <c r="E11" s="861" t="s">
        <v>118</v>
      </c>
      <c r="F11" s="676">
        <f t="shared" si="0"/>
        <v>0</v>
      </c>
      <c r="G11" s="676">
        <f t="shared" si="0"/>
        <v>0</v>
      </c>
      <c r="I11" s="1221"/>
      <c r="J11" s="1222"/>
      <c r="K11" s="861" t="s">
        <v>118</v>
      </c>
      <c r="L11" s="676">
        <f t="shared" si="1"/>
        <v>0</v>
      </c>
      <c r="M11" s="676">
        <f t="shared" si="1"/>
        <v>0</v>
      </c>
      <c r="O11" s="66"/>
    </row>
    <row r="12" spans="3:41" ht="12" customHeight="1">
      <c r="C12" s="1221"/>
      <c r="D12" s="1222"/>
      <c r="E12" s="861" t="s">
        <v>119</v>
      </c>
      <c r="F12" s="847">
        <f t="shared" si="0"/>
        <v>0</v>
      </c>
      <c r="G12" s="676">
        <f t="shared" si="0"/>
        <v>0</v>
      </c>
      <c r="I12" s="1221"/>
      <c r="J12" s="1222"/>
      <c r="K12" s="861" t="s">
        <v>119</v>
      </c>
      <c r="L12" s="676">
        <f t="shared" si="1"/>
        <v>0</v>
      </c>
      <c r="M12" s="676">
        <f t="shared" si="1"/>
        <v>0</v>
      </c>
      <c r="O12" s="66"/>
    </row>
    <row r="13" spans="3:41" ht="12" customHeight="1">
      <c r="C13" s="1221"/>
      <c r="D13" s="1222" t="s">
        <v>67</v>
      </c>
      <c r="E13" s="861" t="s">
        <v>116</v>
      </c>
      <c r="F13" s="843" t="str">
        <f>IFERROR(F9/F8,"")</f>
        <v/>
      </c>
      <c r="G13" s="843" t="str">
        <f>IFERROR(G9/G8,"")</f>
        <v/>
      </c>
      <c r="I13" s="1221"/>
      <c r="J13" s="1222" t="s">
        <v>67</v>
      </c>
      <c r="K13" s="861" t="s">
        <v>116</v>
      </c>
      <c r="L13" s="843" t="str">
        <f>IFERROR(L9/L8,"")</f>
        <v/>
      </c>
      <c r="M13" s="843" t="str">
        <f>IFERROR(M9/M8,"")</f>
        <v/>
      </c>
      <c r="O13" s="66"/>
    </row>
    <row r="14" spans="3:41" ht="12" customHeight="1">
      <c r="C14" s="1221"/>
      <c r="D14" s="1222"/>
      <c r="E14" s="861" t="s">
        <v>117</v>
      </c>
      <c r="F14" s="843" t="str">
        <f>IFERROR(F10/F8,"")</f>
        <v/>
      </c>
      <c r="G14" s="843" t="str">
        <f>IFERROR(G10/G8,"")</f>
        <v/>
      </c>
      <c r="I14" s="1221"/>
      <c r="J14" s="1222"/>
      <c r="K14" s="861" t="s">
        <v>117</v>
      </c>
      <c r="L14" s="843" t="str">
        <f>IFERROR(L10/L8,"")</f>
        <v/>
      </c>
      <c r="M14" s="843" t="str">
        <f>IFERROR(M10/M8,"")</f>
        <v/>
      </c>
      <c r="O14" s="66"/>
    </row>
    <row r="15" spans="3:41" ht="12" customHeight="1">
      <c r="C15" s="1221"/>
      <c r="D15" s="1222"/>
      <c r="E15" s="861" t="s">
        <v>118</v>
      </c>
      <c r="F15" s="843" t="str">
        <f>IFERROR(F11/F8,"")</f>
        <v/>
      </c>
      <c r="G15" s="843" t="str">
        <f>IFERROR(G11/G8,"")</f>
        <v/>
      </c>
      <c r="I15" s="1221"/>
      <c r="J15" s="1222"/>
      <c r="K15" s="861" t="s">
        <v>118</v>
      </c>
      <c r="L15" s="843" t="str">
        <f>IFERROR(L11/L8,"")</f>
        <v/>
      </c>
      <c r="M15" s="843" t="str">
        <f>IFERROR(M11/M8,"")</f>
        <v/>
      </c>
      <c r="O15" s="66"/>
    </row>
    <row r="16" spans="3:41" ht="12" customHeight="1">
      <c r="C16" s="1221"/>
      <c r="D16" s="1222"/>
      <c r="E16" s="861" t="s">
        <v>119</v>
      </c>
      <c r="F16" s="843" t="str">
        <f>IFERROR(F12/F8,"")</f>
        <v/>
      </c>
      <c r="G16" s="843" t="str">
        <f>IFERROR(G12/G8,"")</f>
        <v/>
      </c>
      <c r="H16" s="579"/>
      <c r="I16" s="1221"/>
      <c r="J16" s="1222"/>
      <c r="K16" s="861" t="s">
        <v>119</v>
      </c>
      <c r="L16" s="843" t="str">
        <f>IFERROR(L12/L8,"")</f>
        <v/>
      </c>
      <c r="M16" s="843" t="str">
        <f>IFERROR(M12/M8,"")</f>
        <v/>
      </c>
    </row>
    <row r="17" spans="3:15" s="65" customFormat="1" ht="23.25">
      <c r="C17" s="961" t="s">
        <v>323</v>
      </c>
      <c r="G17" s="813"/>
    </row>
    <row r="18" spans="3:15" ht="4.5" customHeight="1">
      <c r="C18" s="819"/>
      <c r="D18" s="579"/>
      <c r="E18" s="579"/>
      <c r="F18" s="579"/>
      <c r="G18" s="579"/>
    </row>
    <row r="19" spans="3:15" ht="13.5" customHeight="1">
      <c r="C19" s="1223" t="s">
        <v>334</v>
      </c>
      <c r="D19" s="1223"/>
      <c r="E19" s="1223"/>
      <c r="F19" s="1220" t="s">
        <v>325</v>
      </c>
      <c r="G19" s="1220" t="s">
        <v>326</v>
      </c>
      <c r="I19" s="1223" t="s">
        <v>335</v>
      </c>
      <c r="J19" s="1223"/>
      <c r="K19" s="1223"/>
      <c r="L19" s="1220" t="s">
        <v>325</v>
      </c>
      <c r="M19" s="1220" t="s">
        <v>326</v>
      </c>
      <c r="O19" s="66"/>
    </row>
    <row r="20" spans="3:15" ht="15" customHeight="1">
      <c r="C20" s="1223"/>
      <c r="D20" s="1223"/>
      <c r="E20" s="1223"/>
      <c r="F20" s="1220"/>
      <c r="G20" s="1220"/>
      <c r="I20" s="1223"/>
      <c r="J20" s="1223"/>
      <c r="K20" s="1223"/>
      <c r="L20" s="1220"/>
      <c r="M20" s="1220"/>
      <c r="O20" s="66"/>
    </row>
    <row r="21" spans="3:15" ht="12" customHeight="1">
      <c r="C21" s="1225" t="s">
        <v>329</v>
      </c>
      <c r="D21" s="1222" t="s">
        <v>62</v>
      </c>
      <c r="E21" s="1222"/>
      <c r="F21" s="22"/>
      <c r="G21" s="279"/>
      <c r="I21" s="1225" t="s">
        <v>329</v>
      </c>
      <c r="J21" s="1222" t="s">
        <v>62</v>
      </c>
      <c r="K21" s="1222"/>
      <c r="L21" s="22"/>
      <c r="M21" s="279"/>
      <c r="O21" s="66"/>
    </row>
    <row r="22" spans="3:15" ht="12" customHeight="1">
      <c r="C22" s="1225"/>
      <c r="D22" s="1222" t="s">
        <v>301</v>
      </c>
      <c r="E22" s="864" t="s">
        <v>116</v>
      </c>
      <c r="F22" s="26"/>
      <c r="G22" s="26"/>
      <c r="I22" s="1225"/>
      <c r="J22" s="1222" t="s">
        <v>301</v>
      </c>
      <c r="K22" s="864" t="s">
        <v>116</v>
      </c>
      <c r="L22" s="26"/>
      <c r="M22" s="26"/>
      <c r="O22" s="66"/>
    </row>
    <row r="23" spans="3:15" ht="12" customHeight="1">
      <c r="C23" s="1225"/>
      <c r="D23" s="1222"/>
      <c r="E23" s="864" t="s">
        <v>117</v>
      </c>
      <c r="F23" s="26"/>
      <c r="G23" s="26"/>
      <c r="I23" s="1225"/>
      <c r="J23" s="1222"/>
      <c r="K23" s="864" t="s">
        <v>117</v>
      </c>
      <c r="L23" s="26"/>
      <c r="M23" s="26"/>
      <c r="O23" s="66"/>
    </row>
    <row r="24" spans="3:15" ht="12" customHeight="1">
      <c r="C24" s="1225"/>
      <c r="D24" s="1222"/>
      <c r="E24" s="864" t="s">
        <v>118</v>
      </c>
      <c r="F24" s="26"/>
      <c r="G24" s="26"/>
      <c r="I24" s="1225"/>
      <c r="J24" s="1222"/>
      <c r="K24" s="864" t="s">
        <v>118</v>
      </c>
      <c r="L24" s="26"/>
      <c r="M24" s="26"/>
      <c r="O24" s="66"/>
    </row>
    <row r="25" spans="3:15" ht="12" customHeight="1">
      <c r="C25" s="1225"/>
      <c r="D25" s="1222"/>
      <c r="E25" s="864" t="s">
        <v>119</v>
      </c>
      <c r="F25" s="26"/>
      <c r="G25" s="277"/>
      <c r="I25" s="1225"/>
      <c r="J25" s="1222"/>
      <c r="K25" s="864" t="s">
        <v>119</v>
      </c>
      <c r="L25" s="26"/>
      <c r="M25" s="277"/>
      <c r="O25" s="66"/>
    </row>
    <row r="26" spans="3:15" ht="12" customHeight="1">
      <c r="C26" s="1225"/>
      <c r="D26" s="1222" t="s">
        <v>67</v>
      </c>
      <c r="E26" s="864" t="s">
        <v>116</v>
      </c>
      <c r="F26" s="153" t="str">
        <f>IFERROR(F22/F21,"")</f>
        <v/>
      </c>
      <c r="G26" s="153" t="str">
        <f>IFERROR(G22/G21,"")</f>
        <v/>
      </c>
      <c r="I26" s="1225"/>
      <c r="J26" s="1222" t="s">
        <v>67</v>
      </c>
      <c r="K26" s="864" t="s">
        <v>116</v>
      </c>
      <c r="L26" s="153" t="str">
        <f>IFERROR(L22/L21,"")</f>
        <v/>
      </c>
      <c r="M26" s="153" t="str">
        <f>IFERROR(M22/M21,"")</f>
        <v/>
      </c>
      <c r="O26" s="66"/>
    </row>
    <row r="27" spans="3:15" ht="12" customHeight="1">
      <c r="C27" s="1225"/>
      <c r="D27" s="1222"/>
      <c r="E27" s="864" t="s">
        <v>117</v>
      </c>
      <c r="F27" s="153" t="str">
        <f>IFERROR(F23/F21,"")</f>
        <v/>
      </c>
      <c r="G27" s="153" t="str">
        <f>IFERROR(G23/G21,"")</f>
        <v/>
      </c>
      <c r="I27" s="1225"/>
      <c r="J27" s="1222"/>
      <c r="K27" s="864" t="s">
        <v>117</v>
      </c>
      <c r="L27" s="153" t="str">
        <f>IFERROR(L23/L21,"")</f>
        <v/>
      </c>
      <c r="M27" s="153" t="str">
        <f>IFERROR(M23/M21,"")</f>
        <v/>
      </c>
      <c r="O27" s="66"/>
    </row>
    <row r="28" spans="3:15" ht="12" customHeight="1">
      <c r="C28" s="1225"/>
      <c r="D28" s="1222"/>
      <c r="E28" s="864" t="s">
        <v>118</v>
      </c>
      <c r="F28" s="153" t="str">
        <f>IFERROR(F24/F21,"")</f>
        <v/>
      </c>
      <c r="G28" s="153" t="str">
        <f>IFERROR(G24/G21,"")</f>
        <v/>
      </c>
      <c r="I28" s="1225"/>
      <c r="J28" s="1222"/>
      <c r="K28" s="864" t="s">
        <v>118</v>
      </c>
      <c r="L28" s="153" t="str">
        <f>IFERROR(L24/L21,"")</f>
        <v/>
      </c>
      <c r="M28" s="153" t="str">
        <f>IFERROR(M24/M21,"")</f>
        <v/>
      </c>
      <c r="O28" s="66"/>
    </row>
    <row r="29" spans="3:15" ht="12" customHeight="1">
      <c r="C29" s="1225"/>
      <c r="D29" s="1222"/>
      <c r="E29" s="864" t="s">
        <v>119</v>
      </c>
      <c r="F29" s="850" t="str">
        <f>IFERROR(F25/F21,"")</f>
        <v/>
      </c>
      <c r="G29" s="850" t="str">
        <f>IFERROR(G25/G21,"")</f>
        <v/>
      </c>
      <c r="H29" s="579"/>
      <c r="I29" s="1225"/>
      <c r="J29" s="1222"/>
      <c r="K29" s="864" t="s">
        <v>119</v>
      </c>
      <c r="L29" s="850" t="str">
        <f>IFERROR(L25/L21,"")</f>
        <v/>
      </c>
      <c r="M29" s="850" t="str">
        <f>IFERROR(M25/M21,"")</f>
        <v/>
      </c>
    </row>
    <row r="30" spans="3:15" s="67" customFormat="1" ht="12" customHeight="1">
      <c r="C30" s="823"/>
      <c r="D30" s="824"/>
      <c r="E30" s="825"/>
      <c r="F30" s="826" t="str">
        <f>IF(SUM(F22:F25)=F21,"","datos erróneos")</f>
        <v/>
      </c>
      <c r="G30" s="826" t="str">
        <f>IF(SUM(G22:G25)=G21,"","datos erróneos")</f>
        <v/>
      </c>
      <c r="I30" s="823"/>
      <c r="J30" s="824"/>
      <c r="K30" s="825"/>
      <c r="L30" s="826" t="str">
        <f>IF(SUM(L22:L25)=L21,"","datos erróneos")</f>
        <v/>
      </c>
      <c r="M30" s="826" t="str">
        <f>IF(SUM(M22:M25)=M21,"","datos erróneos")</f>
        <v/>
      </c>
    </row>
    <row r="31" spans="3:15" ht="12" customHeight="1">
      <c r="C31" s="1225" t="s">
        <v>330</v>
      </c>
      <c r="D31" s="1222" t="s">
        <v>62</v>
      </c>
      <c r="E31" s="1222"/>
      <c r="F31" s="22"/>
      <c r="G31" s="279"/>
      <c r="I31" s="1225" t="s">
        <v>330</v>
      </c>
      <c r="J31" s="1222" t="s">
        <v>62</v>
      </c>
      <c r="K31" s="1222"/>
      <c r="L31" s="22"/>
      <c r="M31" s="279"/>
      <c r="O31" s="66"/>
    </row>
    <row r="32" spans="3:15" ht="12" customHeight="1">
      <c r="C32" s="1225"/>
      <c r="D32" s="1222" t="s">
        <v>301</v>
      </c>
      <c r="E32" s="864" t="s">
        <v>116</v>
      </c>
      <c r="F32" s="26"/>
      <c r="G32" s="26"/>
      <c r="I32" s="1225"/>
      <c r="J32" s="1222" t="s">
        <v>301</v>
      </c>
      <c r="K32" s="864" t="s">
        <v>116</v>
      </c>
      <c r="L32" s="26"/>
      <c r="M32" s="26"/>
      <c r="O32" s="66"/>
    </row>
    <row r="33" spans="3:15" ht="12" customHeight="1">
      <c r="C33" s="1225"/>
      <c r="D33" s="1222"/>
      <c r="E33" s="864" t="s">
        <v>117</v>
      </c>
      <c r="F33" s="26"/>
      <c r="G33" s="26"/>
      <c r="I33" s="1225"/>
      <c r="J33" s="1222"/>
      <c r="K33" s="864" t="s">
        <v>117</v>
      </c>
      <c r="L33" s="26"/>
      <c r="M33" s="26"/>
      <c r="O33" s="66"/>
    </row>
    <row r="34" spans="3:15" ht="12" customHeight="1">
      <c r="C34" s="1225"/>
      <c r="D34" s="1222"/>
      <c r="E34" s="864" t="s">
        <v>118</v>
      </c>
      <c r="F34" s="26"/>
      <c r="G34" s="26"/>
      <c r="I34" s="1225"/>
      <c r="J34" s="1222"/>
      <c r="K34" s="864" t="s">
        <v>118</v>
      </c>
      <c r="L34" s="26"/>
      <c r="M34" s="26"/>
      <c r="O34" s="66"/>
    </row>
    <row r="35" spans="3:15" ht="12" customHeight="1">
      <c r="C35" s="1225"/>
      <c r="D35" s="1222"/>
      <c r="E35" s="864" t="s">
        <v>119</v>
      </c>
      <c r="F35" s="26"/>
      <c r="G35" s="277"/>
      <c r="I35" s="1225"/>
      <c r="J35" s="1222"/>
      <c r="K35" s="864" t="s">
        <v>119</v>
      </c>
      <c r="L35" s="26"/>
      <c r="M35" s="277"/>
      <c r="O35" s="66"/>
    </row>
    <row r="36" spans="3:15" ht="12" customHeight="1">
      <c r="C36" s="1225"/>
      <c r="D36" s="1222" t="s">
        <v>67</v>
      </c>
      <c r="E36" s="864" t="s">
        <v>116</v>
      </c>
      <c r="F36" s="153" t="str">
        <f>IFERROR(F32/F31,"")</f>
        <v/>
      </c>
      <c r="G36" s="153" t="str">
        <f>IFERROR(G32/G31,"")</f>
        <v/>
      </c>
      <c r="I36" s="1225"/>
      <c r="J36" s="1222" t="s">
        <v>67</v>
      </c>
      <c r="K36" s="864" t="s">
        <v>116</v>
      </c>
      <c r="L36" s="153" t="str">
        <f>IFERROR(L32/L31,"")</f>
        <v/>
      </c>
      <c r="M36" s="153" t="str">
        <f>IFERROR(M32/M31,"")</f>
        <v/>
      </c>
      <c r="O36" s="66"/>
    </row>
    <row r="37" spans="3:15" ht="12" customHeight="1">
      <c r="C37" s="1225"/>
      <c r="D37" s="1222"/>
      <c r="E37" s="864" t="s">
        <v>117</v>
      </c>
      <c r="F37" s="153" t="str">
        <f>IFERROR(F33/F31,"")</f>
        <v/>
      </c>
      <c r="G37" s="153" t="str">
        <f>IFERROR(G33/G31,"")</f>
        <v/>
      </c>
      <c r="I37" s="1225"/>
      <c r="J37" s="1222"/>
      <c r="K37" s="864" t="s">
        <v>117</v>
      </c>
      <c r="L37" s="153" t="str">
        <f>IFERROR(L33/L31,"")</f>
        <v/>
      </c>
      <c r="M37" s="153" t="str">
        <f>IFERROR(M33/M31,"")</f>
        <v/>
      </c>
      <c r="O37" s="66"/>
    </row>
    <row r="38" spans="3:15" ht="12" customHeight="1">
      <c r="C38" s="1225"/>
      <c r="D38" s="1222"/>
      <c r="E38" s="864" t="s">
        <v>118</v>
      </c>
      <c r="F38" s="153" t="str">
        <f>IFERROR(F34/F31,"")</f>
        <v/>
      </c>
      <c r="G38" s="153" t="str">
        <f>IFERROR(G34/G31,"")</f>
        <v/>
      </c>
      <c r="I38" s="1225"/>
      <c r="J38" s="1222"/>
      <c r="K38" s="864" t="s">
        <v>118</v>
      </c>
      <c r="L38" s="153" t="str">
        <f>IFERROR(L34/L31,"")</f>
        <v/>
      </c>
      <c r="M38" s="153" t="str">
        <f>IFERROR(M34/M31,"")</f>
        <v/>
      </c>
      <c r="O38" s="66"/>
    </row>
    <row r="39" spans="3:15" ht="12" customHeight="1">
      <c r="C39" s="1225"/>
      <c r="D39" s="1222"/>
      <c r="E39" s="864" t="s">
        <v>119</v>
      </c>
      <c r="F39" s="850" t="str">
        <f>IFERROR(F35/F31,"")</f>
        <v/>
      </c>
      <c r="G39" s="850" t="str">
        <f>IFERROR(G35/G31,"")</f>
        <v/>
      </c>
      <c r="H39" s="579"/>
      <c r="I39" s="1225"/>
      <c r="J39" s="1222"/>
      <c r="K39" s="864" t="s">
        <v>119</v>
      </c>
      <c r="L39" s="850" t="str">
        <f>IFERROR(L35/L31,"")</f>
        <v/>
      </c>
      <c r="M39" s="850" t="str">
        <f>IFERROR(M35/M31,"")</f>
        <v/>
      </c>
    </row>
    <row r="40" spans="3:15" s="67" customFormat="1" ht="12" customHeight="1">
      <c r="C40" s="823"/>
      <c r="D40" s="824"/>
      <c r="E40" s="825"/>
      <c r="F40" s="826" t="str">
        <f>IF(SUM(F32:F35)=F31,"","datos erróneos")</f>
        <v/>
      </c>
      <c r="G40" s="826" t="str">
        <f>IF(SUM(G32:G35)=G31,"","datos erróneos")</f>
        <v/>
      </c>
      <c r="I40" s="823"/>
      <c r="J40" s="824"/>
      <c r="K40" s="825"/>
      <c r="L40" s="826" t="str">
        <f>IF(SUM(L32:L35)=L31,"","datos erróneos")</f>
        <v/>
      </c>
      <c r="M40" s="826" t="str">
        <f>IF(SUM(M32:M35)=M31,"","datos erróneos")</f>
        <v/>
      </c>
    </row>
    <row r="41" spans="3:15" ht="12" customHeight="1">
      <c r="C41" s="1225" t="s">
        <v>331</v>
      </c>
      <c r="D41" s="1222" t="s">
        <v>62</v>
      </c>
      <c r="E41" s="1222"/>
      <c r="F41" s="22"/>
      <c r="G41" s="279"/>
      <c r="I41" s="1225" t="s">
        <v>331</v>
      </c>
      <c r="J41" s="1222" t="s">
        <v>62</v>
      </c>
      <c r="K41" s="1222"/>
      <c r="L41" s="22"/>
      <c r="M41" s="279"/>
      <c r="O41" s="66"/>
    </row>
    <row r="42" spans="3:15" ht="12" customHeight="1">
      <c r="C42" s="1225"/>
      <c r="D42" s="1222" t="s">
        <v>301</v>
      </c>
      <c r="E42" s="864" t="s">
        <v>116</v>
      </c>
      <c r="F42" s="26"/>
      <c r="G42" s="26"/>
      <c r="I42" s="1225"/>
      <c r="J42" s="1222" t="s">
        <v>301</v>
      </c>
      <c r="K42" s="864" t="s">
        <v>116</v>
      </c>
      <c r="L42" s="26"/>
      <c r="M42" s="26"/>
      <c r="O42" s="66"/>
    </row>
    <row r="43" spans="3:15" ht="12" customHeight="1">
      <c r="C43" s="1225"/>
      <c r="D43" s="1222"/>
      <c r="E43" s="864" t="s">
        <v>117</v>
      </c>
      <c r="F43" s="26"/>
      <c r="G43" s="26"/>
      <c r="I43" s="1225"/>
      <c r="J43" s="1222"/>
      <c r="K43" s="864" t="s">
        <v>117</v>
      </c>
      <c r="L43" s="26"/>
      <c r="M43" s="26"/>
      <c r="O43" s="66"/>
    </row>
    <row r="44" spans="3:15" ht="12" customHeight="1">
      <c r="C44" s="1225"/>
      <c r="D44" s="1222"/>
      <c r="E44" s="864" t="s">
        <v>118</v>
      </c>
      <c r="F44" s="26"/>
      <c r="G44" s="26"/>
      <c r="I44" s="1225"/>
      <c r="J44" s="1222"/>
      <c r="K44" s="864" t="s">
        <v>118</v>
      </c>
      <c r="L44" s="26"/>
      <c r="M44" s="26"/>
      <c r="O44" s="66"/>
    </row>
    <row r="45" spans="3:15" ht="12" customHeight="1">
      <c r="C45" s="1225"/>
      <c r="D45" s="1222"/>
      <c r="E45" s="864" t="s">
        <v>119</v>
      </c>
      <c r="F45" s="26"/>
      <c r="G45" s="277"/>
      <c r="I45" s="1225"/>
      <c r="J45" s="1222"/>
      <c r="K45" s="864" t="s">
        <v>119</v>
      </c>
      <c r="L45" s="26"/>
      <c r="M45" s="277"/>
      <c r="O45" s="66"/>
    </row>
    <row r="46" spans="3:15" ht="12" customHeight="1">
      <c r="C46" s="1225"/>
      <c r="D46" s="1222" t="s">
        <v>67</v>
      </c>
      <c r="E46" s="864" t="s">
        <v>116</v>
      </c>
      <c r="F46" s="153" t="str">
        <f>IFERROR(F42/F41,"")</f>
        <v/>
      </c>
      <c r="G46" s="153" t="str">
        <f>IFERROR(G42/G41,"")</f>
        <v/>
      </c>
      <c r="I46" s="1225"/>
      <c r="J46" s="1222" t="s">
        <v>67</v>
      </c>
      <c r="K46" s="864" t="s">
        <v>116</v>
      </c>
      <c r="L46" s="153" t="str">
        <f>IFERROR(L42/L41,"")</f>
        <v/>
      </c>
      <c r="M46" s="153" t="str">
        <f>IFERROR(M42/M41,"")</f>
        <v/>
      </c>
      <c r="O46" s="66"/>
    </row>
    <row r="47" spans="3:15" ht="12" customHeight="1">
      <c r="C47" s="1225"/>
      <c r="D47" s="1222"/>
      <c r="E47" s="864" t="s">
        <v>117</v>
      </c>
      <c r="F47" s="153" t="str">
        <f>IFERROR(F43/F41,"")</f>
        <v/>
      </c>
      <c r="G47" s="153" t="str">
        <f>IFERROR(G43/G41,"")</f>
        <v/>
      </c>
      <c r="I47" s="1225"/>
      <c r="J47" s="1222"/>
      <c r="K47" s="864" t="s">
        <v>117</v>
      </c>
      <c r="L47" s="153" t="str">
        <f>IFERROR(L43/L41,"")</f>
        <v/>
      </c>
      <c r="M47" s="153" t="str">
        <f>IFERROR(M43/M41,"")</f>
        <v/>
      </c>
      <c r="O47" s="66"/>
    </row>
    <row r="48" spans="3:15" ht="12" customHeight="1">
      <c r="C48" s="1225"/>
      <c r="D48" s="1222"/>
      <c r="E48" s="864" t="s">
        <v>118</v>
      </c>
      <c r="F48" s="153" t="str">
        <f>IFERROR(F44/F41,"")</f>
        <v/>
      </c>
      <c r="G48" s="153" t="str">
        <f>IFERROR(G44/G41,"")</f>
        <v/>
      </c>
      <c r="I48" s="1225"/>
      <c r="J48" s="1222"/>
      <c r="K48" s="864" t="s">
        <v>118</v>
      </c>
      <c r="L48" s="153" t="str">
        <f>IFERROR(L44/L41,"")</f>
        <v/>
      </c>
      <c r="M48" s="153" t="str">
        <f>IFERROR(M44/M41,"")</f>
        <v/>
      </c>
      <c r="O48" s="66"/>
    </row>
    <row r="49" spans="3:15" ht="12" customHeight="1">
      <c r="C49" s="1225"/>
      <c r="D49" s="1222"/>
      <c r="E49" s="864" t="s">
        <v>119</v>
      </c>
      <c r="F49" s="850" t="str">
        <f>IFERROR(F45/F41,"")</f>
        <v/>
      </c>
      <c r="G49" s="850" t="str">
        <f>IFERROR(G45/G41,"")</f>
        <v/>
      </c>
      <c r="H49" s="579"/>
      <c r="I49" s="1225"/>
      <c r="J49" s="1222"/>
      <c r="K49" s="864" t="s">
        <v>119</v>
      </c>
      <c r="L49" s="850" t="str">
        <f>IFERROR(L45/L41,"")</f>
        <v/>
      </c>
      <c r="M49" s="850" t="str">
        <f>IFERROR(M45/M41,"")</f>
        <v/>
      </c>
    </row>
    <row r="50" spans="3:15" s="67" customFormat="1" ht="12" customHeight="1">
      <c r="C50" s="823"/>
      <c r="D50" s="824"/>
      <c r="E50" s="825"/>
      <c r="F50" s="826" t="str">
        <f>IF(SUM(F42:F45)=F41,"","datos erróneos")</f>
        <v/>
      </c>
      <c r="G50" s="826" t="str">
        <f>IF(SUM(G42:G45)=G41,"","datos erróneos")</f>
        <v/>
      </c>
      <c r="I50" s="823"/>
      <c r="J50" s="824"/>
      <c r="K50" s="825"/>
      <c r="L50" s="826" t="str">
        <f>IF(SUM(L42:L45)=L41,"","datos erróneos")</f>
        <v/>
      </c>
      <c r="M50" s="826" t="str">
        <f>IF(SUM(M42:M45)=M41,"","datos erróneos")</f>
        <v/>
      </c>
    </row>
    <row r="51" spans="3:15" ht="12" customHeight="1">
      <c r="C51" s="1225" t="s">
        <v>332</v>
      </c>
      <c r="D51" s="1222" t="s">
        <v>62</v>
      </c>
      <c r="E51" s="1222"/>
      <c r="F51" s="22"/>
      <c r="G51" s="279"/>
      <c r="I51" s="1225" t="s">
        <v>332</v>
      </c>
      <c r="J51" s="1222" t="s">
        <v>62</v>
      </c>
      <c r="K51" s="1222"/>
      <c r="L51" s="22"/>
      <c r="M51" s="279"/>
      <c r="O51" s="66"/>
    </row>
    <row r="52" spans="3:15" ht="12" customHeight="1">
      <c r="C52" s="1225"/>
      <c r="D52" s="1222" t="s">
        <v>301</v>
      </c>
      <c r="E52" s="864" t="s">
        <v>116</v>
      </c>
      <c r="F52" s="26"/>
      <c r="G52" s="26"/>
      <c r="I52" s="1225"/>
      <c r="J52" s="1222" t="s">
        <v>301</v>
      </c>
      <c r="K52" s="864" t="s">
        <v>116</v>
      </c>
      <c r="L52" s="26"/>
      <c r="M52" s="26"/>
      <c r="O52" s="66"/>
    </row>
    <row r="53" spans="3:15" ht="12" customHeight="1">
      <c r="C53" s="1225"/>
      <c r="D53" s="1222"/>
      <c r="E53" s="864" t="s">
        <v>117</v>
      </c>
      <c r="F53" s="26"/>
      <c r="G53" s="26"/>
      <c r="I53" s="1225"/>
      <c r="J53" s="1222"/>
      <c r="K53" s="864" t="s">
        <v>117</v>
      </c>
      <c r="L53" s="26"/>
      <c r="M53" s="26"/>
      <c r="O53" s="66"/>
    </row>
    <row r="54" spans="3:15" ht="12" customHeight="1">
      <c r="C54" s="1225"/>
      <c r="D54" s="1222"/>
      <c r="E54" s="864" t="s">
        <v>118</v>
      </c>
      <c r="F54" s="26"/>
      <c r="G54" s="26"/>
      <c r="I54" s="1225"/>
      <c r="J54" s="1222"/>
      <c r="K54" s="864" t="s">
        <v>118</v>
      </c>
      <c r="L54" s="26"/>
      <c r="M54" s="26"/>
      <c r="O54" s="66"/>
    </row>
    <row r="55" spans="3:15" ht="12" customHeight="1">
      <c r="C55" s="1225"/>
      <c r="D55" s="1222"/>
      <c r="E55" s="864" t="s">
        <v>119</v>
      </c>
      <c r="F55" s="26"/>
      <c r="G55" s="277"/>
      <c r="I55" s="1225"/>
      <c r="J55" s="1222"/>
      <c r="K55" s="864" t="s">
        <v>119</v>
      </c>
      <c r="L55" s="26"/>
      <c r="M55" s="277"/>
      <c r="O55" s="66"/>
    </row>
    <row r="56" spans="3:15" ht="12" customHeight="1">
      <c r="C56" s="1225"/>
      <c r="D56" s="1222" t="s">
        <v>67</v>
      </c>
      <c r="E56" s="864" t="s">
        <v>116</v>
      </c>
      <c r="F56" s="153" t="str">
        <f>IFERROR(F52/F51,"")</f>
        <v/>
      </c>
      <c r="G56" s="153" t="str">
        <f>IFERROR(G52/G51,"")</f>
        <v/>
      </c>
      <c r="I56" s="1225"/>
      <c r="J56" s="1222" t="s">
        <v>67</v>
      </c>
      <c r="K56" s="864" t="s">
        <v>116</v>
      </c>
      <c r="L56" s="153" t="str">
        <f>IFERROR(L52/L51,"")</f>
        <v/>
      </c>
      <c r="M56" s="153" t="str">
        <f>IFERROR(M52/M51,"")</f>
        <v/>
      </c>
      <c r="O56" s="66"/>
    </row>
    <row r="57" spans="3:15" ht="12" customHeight="1">
      <c r="C57" s="1225"/>
      <c r="D57" s="1222"/>
      <c r="E57" s="864" t="s">
        <v>117</v>
      </c>
      <c r="F57" s="153" t="str">
        <f>IFERROR(F53/F51,"")</f>
        <v/>
      </c>
      <c r="G57" s="153" t="str">
        <f>IFERROR(G53/G51,"")</f>
        <v/>
      </c>
      <c r="I57" s="1225"/>
      <c r="J57" s="1222"/>
      <c r="K57" s="864" t="s">
        <v>117</v>
      </c>
      <c r="L57" s="153" t="str">
        <f>IFERROR(L53/L51,"")</f>
        <v/>
      </c>
      <c r="M57" s="153" t="str">
        <f>IFERROR(M53/M51,"")</f>
        <v/>
      </c>
      <c r="O57" s="66"/>
    </row>
    <row r="58" spans="3:15" ht="12" customHeight="1">
      <c r="C58" s="1225"/>
      <c r="D58" s="1222"/>
      <c r="E58" s="864" t="s">
        <v>118</v>
      </c>
      <c r="F58" s="153" t="str">
        <f>IFERROR(F54/F51,"")</f>
        <v/>
      </c>
      <c r="G58" s="153" t="str">
        <f>IFERROR(G54/G51,"")</f>
        <v/>
      </c>
      <c r="I58" s="1225"/>
      <c r="J58" s="1222"/>
      <c r="K58" s="864" t="s">
        <v>118</v>
      </c>
      <c r="L58" s="153" t="str">
        <f>IFERROR(L54/L51,"")</f>
        <v/>
      </c>
      <c r="M58" s="153" t="str">
        <f>IFERROR(M54/M51,"")</f>
        <v/>
      </c>
      <c r="O58" s="66"/>
    </row>
    <row r="59" spans="3:15" ht="12" customHeight="1">
      <c r="C59" s="1225"/>
      <c r="D59" s="1222"/>
      <c r="E59" s="864" t="s">
        <v>119</v>
      </c>
      <c r="F59" s="850" t="str">
        <f>IFERROR(F55/F51,"")</f>
        <v/>
      </c>
      <c r="G59" s="850" t="str">
        <f>IFERROR(G55/G51,"")</f>
        <v/>
      </c>
      <c r="H59" s="579"/>
      <c r="I59" s="1225"/>
      <c r="J59" s="1222"/>
      <c r="K59" s="864" t="s">
        <v>119</v>
      </c>
      <c r="L59" s="850" t="str">
        <f>IFERROR(L55/L51,"")</f>
        <v/>
      </c>
      <c r="M59" s="850" t="str">
        <f>IFERROR(M55/M51,"")</f>
        <v/>
      </c>
    </row>
    <row r="60" spans="3:15" s="67" customFormat="1" ht="12" customHeight="1">
      <c r="C60" s="823"/>
      <c r="D60" s="824"/>
      <c r="E60" s="825"/>
      <c r="F60" s="826" t="str">
        <f>IF(SUM(F52:F55)=F51,"","datos erróneos")</f>
        <v/>
      </c>
      <c r="G60" s="826" t="str">
        <f>IF(SUM(G52:G55)=G51,"","datos erróneos")</f>
        <v/>
      </c>
      <c r="I60" s="823"/>
      <c r="J60" s="824"/>
      <c r="K60" s="825"/>
      <c r="L60" s="826" t="str">
        <f>IF(SUM(L52:L55)=L51,"","datos erróneos")</f>
        <v/>
      </c>
      <c r="M60" s="826" t="str">
        <f>IF(SUM(M52:M55)=M51,"","datos erróneos")</f>
        <v/>
      </c>
    </row>
    <row r="61" spans="3:15" ht="12" customHeight="1">
      <c r="C61" s="1225" t="s">
        <v>333</v>
      </c>
      <c r="D61" s="1222" t="s">
        <v>62</v>
      </c>
      <c r="E61" s="1222"/>
      <c r="F61" s="22"/>
      <c r="G61" s="279"/>
      <c r="I61" s="1225" t="s">
        <v>333</v>
      </c>
      <c r="J61" s="1222" t="s">
        <v>62</v>
      </c>
      <c r="K61" s="1222"/>
      <c r="L61" s="22"/>
      <c r="M61" s="279"/>
      <c r="O61" s="66"/>
    </row>
    <row r="62" spans="3:15" ht="12" customHeight="1">
      <c r="C62" s="1225"/>
      <c r="D62" s="1222" t="s">
        <v>301</v>
      </c>
      <c r="E62" s="864" t="s">
        <v>116</v>
      </c>
      <c r="F62" s="26"/>
      <c r="G62" s="26"/>
      <c r="I62" s="1225"/>
      <c r="J62" s="1222" t="s">
        <v>301</v>
      </c>
      <c r="K62" s="864" t="s">
        <v>116</v>
      </c>
      <c r="L62" s="26"/>
      <c r="M62" s="26"/>
      <c r="O62" s="66"/>
    </row>
    <row r="63" spans="3:15" ht="12" customHeight="1">
      <c r="C63" s="1225"/>
      <c r="D63" s="1222"/>
      <c r="E63" s="864" t="s">
        <v>117</v>
      </c>
      <c r="F63" s="26"/>
      <c r="G63" s="26"/>
      <c r="I63" s="1225"/>
      <c r="J63" s="1222"/>
      <c r="K63" s="864" t="s">
        <v>117</v>
      </c>
      <c r="L63" s="26"/>
      <c r="M63" s="26"/>
      <c r="O63" s="66"/>
    </row>
    <row r="64" spans="3:15" ht="12" customHeight="1">
      <c r="C64" s="1225"/>
      <c r="D64" s="1222"/>
      <c r="E64" s="864" t="s">
        <v>118</v>
      </c>
      <c r="F64" s="26"/>
      <c r="G64" s="26"/>
      <c r="I64" s="1225"/>
      <c r="J64" s="1222"/>
      <c r="K64" s="864" t="s">
        <v>118</v>
      </c>
      <c r="L64" s="26"/>
      <c r="M64" s="26"/>
      <c r="O64" s="66"/>
    </row>
    <row r="65" spans="3:35" ht="12" customHeight="1">
      <c r="C65" s="1225"/>
      <c r="D65" s="1222"/>
      <c r="E65" s="864" t="s">
        <v>119</v>
      </c>
      <c r="F65" s="26"/>
      <c r="G65" s="277"/>
      <c r="I65" s="1225"/>
      <c r="J65" s="1222"/>
      <c r="K65" s="864" t="s">
        <v>119</v>
      </c>
      <c r="L65" s="26"/>
      <c r="M65" s="277"/>
      <c r="O65" s="66"/>
    </row>
    <row r="66" spans="3:35" ht="12" customHeight="1">
      <c r="C66" s="1225"/>
      <c r="D66" s="1222" t="s">
        <v>67</v>
      </c>
      <c r="E66" s="864" t="s">
        <v>116</v>
      </c>
      <c r="F66" s="153" t="str">
        <f>IFERROR(F62/F61,"")</f>
        <v/>
      </c>
      <c r="G66" s="153" t="str">
        <f>IFERROR(G62/G61,"")</f>
        <v/>
      </c>
      <c r="I66" s="1225"/>
      <c r="J66" s="1222" t="s">
        <v>67</v>
      </c>
      <c r="K66" s="864" t="s">
        <v>116</v>
      </c>
      <c r="L66" s="153" t="str">
        <f>IFERROR(L62/L61,"")</f>
        <v/>
      </c>
      <c r="M66" s="153" t="str">
        <f>IFERROR(M62/M61,"")</f>
        <v/>
      </c>
      <c r="O66" s="66"/>
    </row>
    <row r="67" spans="3:35" ht="12" customHeight="1">
      <c r="C67" s="1225"/>
      <c r="D67" s="1222"/>
      <c r="E67" s="864" t="s">
        <v>117</v>
      </c>
      <c r="F67" s="153" t="str">
        <f>IFERROR(F63/F61,"")</f>
        <v/>
      </c>
      <c r="G67" s="153" t="str">
        <f>IFERROR(G63/G61,"")</f>
        <v/>
      </c>
      <c r="I67" s="1225"/>
      <c r="J67" s="1222"/>
      <c r="K67" s="864" t="s">
        <v>117</v>
      </c>
      <c r="L67" s="153" t="str">
        <f>IFERROR(L63/L61,"")</f>
        <v/>
      </c>
      <c r="M67" s="153" t="str">
        <f>IFERROR(M63/M61,"")</f>
        <v/>
      </c>
      <c r="O67" s="66"/>
    </row>
    <row r="68" spans="3:35" ht="12" customHeight="1">
      <c r="C68" s="1225"/>
      <c r="D68" s="1222"/>
      <c r="E68" s="864" t="s">
        <v>118</v>
      </c>
      <c r="F68" s="153" t="str">
        <f>IFERROR(F64/F61,"")</f>
        <v/>
      </c>
      <c r="G68" s="153" t="str">
        <f>IFERROR(G64/G61,"")</f>
        <v/>
      </c>
      <c r="I68" s="1225"/>
      <c r="J68" s="1222"/>
      <c r="K68" s="864" t="s">
        <v>118</v>
      </c>
      <c r="L68" s="153" t="str">
        <f>IFERROR(L64/L61,"")</f>
        <v/>
      </c>
      <c r="M68" s="153" t="str">
        <f>IFERROR(M64/M61,"")</f>
        <v/>
      </c>
      <c r="O68" s="66"/>
    </row>
    <row r="69" spans="3:35" ht="12" customHeight="1">
      <c r="C69" s="1225"/>
      <c r="D69" s="1222"/>
      <c r="E69" s="864" t="s">
        <v>119</v>
      </c>
      <c r="F69" s="850" t="str">
        <f>IFERROR(F65/F61,"")</f>
        <v/>
      </c>
      <c r="G69" s="850" t="str">
        <f>IFERROR(G65/G61,"")</f>
        <v/>
      </c>
      <c r="H69" s="579"/>
      <c r="I69" s="1225"/>
      <c r="J69" s="1222"/>
      <c r="K69" s="864" t="s">
        <v>119</v>
      </c>
      <c r="L69" s="850" t="str">
        <f>IFERROR(L65/L61,"")</f>
        <v/>
      </c>
      <c r="M69" s="850" t="str">
        <f>IFERROR(M65/M61,"")</f>
        <v/>
      </c>
    </row>
    <row r="70" spans="3:35" s="67" customFormat="1" ht="12" customHeight="1">
      <c r="C70" s="823"/>
      <c r="D70" s="824"/>
      <c r="E70" s="825"/>
      <c r="F70" s="826" t="str">
        <f>IF(SUM(F62:F65)=F61,"","datos erróneos")</f>
        <v/>
      </c>
      <c r="G70" s="826" t="str">
        <f>IF(SUM(G62:G65)=G61,"","datos erróneos")</f>
        <v/>
      </c>
      <c r="I70" s="823"/>
      <c r="J70" s="824"/>
      <c r="K70" s="825"/>
      <c r="L70" s="826" t="str">
        <f>IF(SUM(L62:L65)=L61,"","datos erróneos")</f>
        <v/>
      </c>
      <c r="M70" s="826" t="str">
        <f>IF(SUM(M62:M65)=M61,"","datos erróneos")</f>
        <v/>
      </c>
    </row>
    <row r="71" spans="3:35" ht="13.5" customHeight="1">
      <c r="C71" s="827"/>
      <c r="D71" s="758"/>
      <c r="E71" s="758"/>
      <c r="F71" s="828"/>
      <c r="G71" s="758"/>
      <c r="H71" s="760"/>
      <c r="I71" s="828"/>
      <c r="J71" s="828"/>
      <c r="K71" s="828"/>
      <c r="L71" s="758"/>
      <c r="M71" s="758"/>
      <c r="N71" s="40"/>
      <c r="O71" s="40"/>
      <c r="P71" s="40"/>
      <c r="Q71" s="40"/>
      <c r="R71" s="40"/>
      <c r="S71" s="40"/>
      <c r="T71" s="40"/>
      <c r="U71" s="40"/>
      <c r="V71" s="40"/>
      <c r="W71" s="40"/>
      <c r="X71" s="40"/>
      <c r="Y71" s="40"/>
      <c r="Z71" s="40"/>
      <c r="AA71" s="40"/>
      <c r="AB71" s="40"/>
      <c r="AC71" s="40"/>
      <c r="AD71" s="40"/>
      <c r="AE71" s="40"/>
      <c r="AF71" s="40"/>
      <c r="AG71" s="40"/>
      <c r="AH71" s="40"/>
      <c r="AI71" s="40"/>
    </row>
    <row r="72" spans="3:35" s="40" customFormat="1" ht="13.5" customHeight="1">
      <c r="C72" s="827"/>
      <c r="D72" s="829"/>
      <c r="E72" s="829"/>
      <c r="F72" s="829"/>
      <c r="G72" s="829"/>
      <c r="I72" s="830"/>
      <c r="J72" s="830"/>
      <c r="K72" s="830"/>
      <c r="L72" s="829"/>
      <c r="M72" s="829"/>
    </row>
    <row r="73" spans="3:35" s="40" customFormat="1" ht="21" customHeight="1">
      <c r="C73" s="830"/>
      <c r="D73" s="829"/>
      <c r="E73" s="829"/>
      <c r="F73" s="829"/>
      <c r="G73" s="829"/>
      <c r="I73" s="830"/>
      <c r="J73" s="830"/>
      <c r="K73" s="830"/>
      <c r="L73" s="829"/>
      <c r="M73" s="829"/>
    </row>
    <row r="74" spans="3:35">
      <c r="C74" s="317"/>
      <c r="D74" s="579"/>
      <c r="E74" s="579"/>
      <c r="F74" s="579"/>
      <c r="G74" s="579"/>
    </row>
    <row r="75" spans="3:35" ht="15" customHeight="1">
      <c r="C75" s="1043"/>
      <c r="D75" s="1043"/>
      <c r="E75" s="1043"/>
      <c r="F75" s="1043"/>
      <c r="G75" s="1043"/>
      <c r="H75" s="1043"/>
      <c r="I75" s="1043"/>
      <c r="J75" s="1043"/>
      <c r="K75" s="1043"/>
      <c r="L75" s="1043"/>
      <c r="M75" s="1043"/>
    </row>
    <row r="76" spans="3:35">
      <c r="C76" s="1043"/>
      <c r="D76" s="1043"/>
      <c r="E76" s="1043"/>
      <c r="F76" s="1043"/>
      <c r="G76" s="1043"/>
      <c r="H76" s="1043"/>
      <c r="I76" s="1043"/>
      <c r="J76" s="1043"/>
      <c r="K76" s="1043"/>
      <c r="L76" s="1043"/>
      <c r="M76" s="1043"/>
    </row>
    <row r="77" spans="3:35">
      <c r="C77" s="1043"/>
      <c r="D77" s="1043"/>
      <c r="E77" s="1043"/>
      <c r="F77" s="1043"/>
      <c r="G77" s="1043"/>
      <c r="H77" s="1043"/>
      <c r="I77" s="1043"/>
      <c r="J77" s="1043"/>
      <c r="K77" s="1043"/>
      <c r="L77" s="1043"/>
      <c r="M77" s="1043"/>
    </row>
  </sheetData>
  <sheetProtection password="C269" sheet="1" objects="1" scenarios="1" formatCells="0" formatColumns="0" formatRows="0" insertColumns="0" insertRows="0"/>
  <mergeCells count="61">
    <mergeCell ref="C75:M77"/>
    <mergeCell ref="C61:C69"/>
    <mergeCell ref="D61:E61"/>
    <mergeCell ref="I61:I69"/>
    <mergeCell ref="J61:K61"/>
    <mergeCell ref="D62:D65"/>
    <mergeCell ref="J62:J65"/>
    <mergeCell ref="D66:D69"/>
    <mergeCell ref="J66:J69"/>
    <mergeCell ref="C51:C59"/>
    <mergeCell ref="D51:E51"/>
    <mergeCell ref="I51:I59"/>
    <mergeCell ref="J51:K51"/>
    <mergeCell ref="D52:D55"/>
    <mergeCell ref="J52:J55"/>
    <mergeCell ref="D56:D59"/>
    <mergeCell ref="J56:J59"/>
    <mergeCell ref="C41:C49"/>
    <mergeCell ref="D41:E41"/>
    <mergeCell ref="I41:I49"/>
    <mergeCell ref="J41:K41"/>
    <mergeCell ref="D42:D45"/>
    <mergeCell ref="J42:J45"/>
    <mergeCell ref="D46:D49"/>
    <mergeCell ref="J46:J49"/>
    <mergeCell ref="C31:C39"/>
    <mergeCell ref="D31:E31"/>
    <mergeCell ref="I31:I39"/>
    <mergeCell ref="J31:K31"/>
    <mergeCell ref="D32:D35"/>
    <mergeCell ref="J32:J35"/>
    <mergeCell ref="D36:D39"/>
    <mergeCell ref="J36:J39"/>
    <mergeCell ref="C6:E7"/>
    <mergeCell ref="C21:C29"/>
    <mergeCell ref="D21:E21"/>
    <mergeCell ref="I21:I29"/>
    <mergeCell ref="J21:K21"/>
    <mergeCell ref="D22:D25"/>
    <mergeCell ref="J22:J25"/>
    <mergeCell ref="D26:D29"/>
    <mergeCell ref="J26:J29"/>
    <mergeCell ref="F6:F7"/>
    <mergeCell ref="G6:G7"/>
    <mergeCell ref="I6:K7"/>
    <mergeCell ref="L6:L7"/>
    <mergeCell ref="M6:M7"/>
    <mergeCell ref="M19:M20"/>
    <mergeCell ref="C8:C16"/>
    <mergeCell ref="D8:E8"/>
    <mergeCell ref="I8:I16"/>
    <mergeCell ref="J8:K8"/>
    <mergeCell ref="D9:D12"/>
    <mergeCell ref="J9:J12"/>
    <mergeCell ref="D13:D16"/>
    <mergeCell ref="J13:J16"/>
    <mergeCell ref="C19:E20"/>
    <mergeCell ref="F19:F20"/>
    <mergeCell ref="G19:G20"/>
    <mergeCell ref="I19:K20"/>
    <mergeCell ref="L19:L20"/>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C1:BH76"/>
  <sheetViews>
    <sheetView showGridLines="0" zoomScale="80" zoomScaleNormal="80" workbookViewId="0">
      <selection activeCell="AJ42" sqref="AJ42"/>
    </sheetView>
  </sheetViews>
  <sheetFormatPr baseColWidth="10" defaultColWidth="11.42578125" defaultRowHeight="15"/>
  <cols>
    <col min="1" max="1" width="9" style="36" customWidth="1"/>
    <col min="2" max="2" width="3.140625" style="36" customWidth="1"/>
    <col min="3" max="3" width="14.7109375" style="36" customWidth="1"/>
    <col min="4" max="4" width="21.85546875" style="36" customWidth="1"/>
    <col min="5" max="5" width="7.85546875" style="36" customWidth="1"/>
    <col min="6" max="7" width="16" style="36" customWidth="1"/>
    <col min="8" max="8" width="3" style="36" customWidth="1"/>
    <col min="9" max="9" width="14.7109375" style="36" customWidth="1"/>
    <col min="10" max="10" width="21.85546875" style="36" customWidth="1"/>
    <col min="11" max="11" width="7.85546875" style="36" customWidth="1"/>
    <col min="12" max="13" width="14.7109375" style="36" customWidth="1"/>
    <col min="14" max="14" width="2.7109375" style="36" customWidth="1"/>
    <col min="15" max="15" width="34.5703125" style="36" hidden="1" customWidth="1"/>
    <col min="16" max="20" width="5.140625" style="36" hidden="1" customWidth="1"/>
    <col min="21" max="29" width="0" style="36" hidden="1" customWidth="1"/>
    <col min="30" max="31" width="11.42578125" style="36" hidden="1" customWidth="1"/>
    <col min="32" max="34" width="0" style="36" hidden="1" customWidth="1"/>
    <col min="35" max="35" width="11.42578125" style="36"/>
    <col min="36" max="36" width="5.5703125" style="36" customWidth="1"/>
    <col min="37" max="37" width="6" style="36" customWidth="1"/>
    <col min="38" max="38" width="6.140625" style="36" customWidth="1"/>
    <col min="39" max="39" width="6.28515625" style="36" customWidth="1"/>
    <col min="40" max="40" width="5.28515625" style="36" customWidth="1"/>
    <col min="41" max="16384" width="11.42578125" style="36"/>
  </cols>
  <sheetData>
    <row r="1" spans="3:60" ht="28.5" customHeight="1">
      <c r="C1" s="962" t="s">
        <v>655</v>
      </c>
      <c r="D1" s="852"/>
      <c r="E1" s="852"/>
      <c r="F1" s="852"/>
      <c r="G1" s="852"/>
      <c r="H1" s="852"/>
      <c r="I1" s="852"/>
      <c r="J1" s="852"/>
      <c r="K1" s="852"/>
      <c r="L1" s="852"/>
      <c r="M1" s="852"/>
      <c r="N1" s="852"/>
      <c r="O1" s="852"/>
      <c r="P1" s="852"/>
      <c r="Q1" s="852"/>
      <c r="R1" s="852"/>
      <c r="S1" s="852"/>
    </row>
    <row r="2" spans="3:60" ht="23.25" customHeight="1">
      <c r="C2" s="123" t="s">
        <v>53</v>
      </c>
      <c r="D2" s="855"/>
      <c r="E2" s="855"/>
      <c r="F2" s="855"/>
      <c r="G2" s="855"/>
      <c r="H2" s="855"/>
      <c r="I2" s="855"/>
      <c r="J2" s="855"/>
      <c r="K2" s="855"/>
      <c r="L2" s="855"/>
      <c r="M2" s="855"/>
      <c r="N2" s="855"/>
      <c r="O2" s="855"/>
      <c r="P2" s="855"/>
      <c r="Q2" s="855"/>
      <c r="R2" s="855"/>
      <c r="S2" s="855"/>
    </row>
    <row r="3" spans="3:60" ht="48" customHeight="1">
      <c r="C3" s="1226" t="s">
        <v>311</v>
      </c>
      <c r="D3" s="1226"/>
      <c r="E3" s="1226"/>
      <c r="F3" s="1226"/>
      <c r="G3" s="1226"/>
      <c r="H3" s="1226"/>
      <c r="I3" s="1226"/>
      <c r="J3" s="1226"/>
      <c r="K3" s="1226"/>
      <c r="L3" s="1226"/>
      <c r="M3" s="1226"/>
      <c r="N3" s="855"/>
      <c r="O3" s="855"/>
      <c r="P3" s="855"/>
      <c r="Q3" s="855"/>
      <c r="R3" s="855"/>
      <c r="S3" s="855"/>
    </row>
    <row r="4" spans="3:60" ht="15.75" customHeight="1">
      <c r="C4" s="36" t="s">
        <v>294</v>
      </c>
    </row>
    <row r="5" spans="3:60" ht="9" customHeight="1">
      <c r="C5" s="1043"/>
      <c r="D5" s="1043"/>
      <c r="E5" s="1043"/>
      <c r="F5" s="1043"/>
      <c r="G5" s="1043"/>
      <c r="H5" s="1043"/>
      <c r="I5" s="1043"/>
      <c r="J5" s="1043"/>
      <c r="K5" s="1043"/>
      <c r="L5" s="1043"/>
      <c r="M5" s="1043"/>
    </row>
    <row r="6" spans="3:60" ht="23.25">
      <c r="C6" s="960" t="s">
        <v>491</v>
      </c>
      <c r="D6" s="579"/>
      <c r="E6" s="579"/>
      <c r="F6" s="579"/>
      <c r="G6" s="579"/>
    </row>
    <row r="7" spans="3:60" ht="13.5" customHeight="1">
      <c r="C7" s="1224" t="s">
        <v>321</v>
      </c>
      <c r="D7" s="1224"/>
      <c r="E7" s="1224"/>
      <c r="F7" s="1220" t="s">
        <v>325</v>
      </c>
      <c r="G7" s="1220" t="s">
        <v>326</v>
      </c>
      <c r="I7" s="1224" t="s">
        <v>322</v>
      </c>
      <c r="J7" s="1224"/>
      <c r="K7" s="1224"/>
      <c r="L7" s="1220" t="s">
        <v>325</v>
      </c>
      <c r="M7" s="1220" t="s">
        <v>326</v>
      </c>
      <c r="O7" s="66"/>
      <c r="BD7" s="856"/>
      <c r="BE7" s="857"/>
      <c r="BF7" s="858"/>
      <c r="BG7" s="859"/>
      <c r="BH7" s="860"/>
    </row>
    <row r="8" spans="3:60" ht="13.5" customHeight="1">
      <c r="C8" s="1224"/>
      <c r="D8" s="1224"/>
      <c r="E8" s="1224"/>
      <c r="F8" s="1220"/>
      <c r="G8" s="1220"/>
      <c r="I8" s="1224"/>
      <c r="J8" s="1224"/>
      <c r="K8" s="1224"/>
      <c r="L8" s="1220"/>
      <c r="M8" s="1220"/>
      <c r="O8" s="66"/>
    </row>
    <row r="9" spans="3:60" ht="12" customHeight="1">
      <c r="C9" s="1227" t="s">
        <v>115</v>
      </c>
      <c r="D9" s="1228" t="s">
        <v>62</v>
      </c>
      <c r="E9" s="1228"/>
      <c r="F9" s="680">
        <f t="shared" ref="F9:G13" si="0">SUM(F22,F32,F42,F52,F62)</f>
        <v>0</v>
      </c>
      <c r="G9" s="680">
        <f t="shared" si="0"/>
        <v>0</v>
      </c>
      <c r="I9" s="1227" t="s">
        <v>115</v>
      </c>
      <c r="J9" s="1228" t="s">
        <v>62</v>
      </c>
      <c r="K9" s="1228"/>
      <c r="L9" s="680">
        <f t="shared" ref="L9:M13" si="1">SUM(L22,L32,L42,L52,L62)</f>
        <v>0</v>
      </c>
      <c r="M9" s="680">
        <f t="shared" si="1"/>
        <v>0</v>
      </c>
      <c r="O9" s="66"/>
    </row>
    <row r="10" spans="3:60" ht="12" customHeight="1">
      <c r="C10" s="1227"/>
      <c r="D10" s="1222" t="s">
        <v>301</v>
      </c>
      <c r="E10" s="861" t="s">
        <v>116</v>
      </c>
      <c r="F10" s="676">
        <f t="shared" si="0"/>
        <v>0</v>
      </c>
      <c r="G10" s="676">
        <f t="shared" si="0"/>
        <v>0</v>
      </c>
      <c r="I10" s="1227"/>
      <c r="J10" s="1222" t="s">
        <v>301</v>
      </c>
      <c r="K10" s="861" t="s">
        <v>116</v>
      </c>
      <c r="L10" s="676">
        <f t="shared" si="1"/>
        <v>0</v>
      </c>
      <c r="M10" s="676">
        <f t="shared" si="1"/>
        <v>0</v>
      </c>
      <c r="O10" s="66"/>
    </row>
    <row r="11" spans="3:60" ht="12" customHeight="1">
      <c r="C11" s="1227"/>
      <c r="D11" s="1222"/>
      <c r="E11" s="861" t="s">
        <v>117</v>
      </c>
      <c r="F11" s="676">
        <f t="shared" si="0"/>
        <v>0</v>
      </c>
      <c r="G11" s="676">
        <f t="shared" si="0"/>
        <v>0</v>
      </c>
      <c r="I11" s="1227"/>
      <c r="J11" s="1222"/>
      <c r="K11" s="861" t="s">
        <v>117</v>
      </c>
      <c r="L11" s="676">
        <f t="shared" si="1"/>
        <v>0</v>
      </c>
      <c r="M11" s="676">
        <f t="shared" si="1"/>
        <v>0</v>
      </c>
      <c r="O11" s="66"/>
    </row>
    <row r="12" spans="3:60" ht="12" customHeight="1">
      <c r="C12" s="1227"/>
      <c r="D12" s="1222"/>
      <c r="E12" s="861" t="s">
        <v>118</v>
      </c>
      <c r="F12" s="676">
        <f t="shared" si="0"/>
        <v>0</v>
      </c>
      <c r="G12" s="676">
        <f t="shared" si="0"/>
        <v>0</v>
      </c>
      <c r="I12" s="1227"/>
      <c r="J12" s="1222"/>
      <c r="K12" s="861" t="s">
        <v>118</v>
      </c>
      <c r="L12" s="676">
        <f t="shared" si="1"/>
        <v>0</v>
      </c>
      <c r="M12" s="676">
        <f t="shared" si="1"/>
        <v>0</v>
      </c>
      <c r="O12" s="66"/>
      <c r="AL12" s="38"/>
    </row>
    <row r="13" spans="3:60" ht="12" customHeight="1">
      <c r="C13" s="1227"/>
      <c r="D13" s="1222"/>
      <c r="E13" s="861" t="s">
        <v>119</v>
      </c>
      <c r="F13" s="847">
        <f t="shared" si="0"/>
        <v>0</v>
      </c>
      <c r="G13" s="676">
        <f t="shared" si="0"/>
        <v>0</v>
      </c>
      <c r="I13" s="1227"/>
      <c r="J13" s="1222"/>
      <c r="K13" s="861" t="s">
        <v>119</v>
      </c>
      <c r="L13" s="676">
        <f t="shared" si="1"/>
        <v>0</v>
      </c>
      <c r="M13" s="676">
        <f t="shared" si="1"/>
        <v>0</v>
      </c>
      <c r="O13" s="66"/>
    </row>
    <row r="14" spans="3:60" ht="12" customHeight="1">
      <c r="C14" s="1227"/>
      <c r="D14" s="1222" t="s">
        <v>67</v>
      </c>
      <c r="E14" s="861" t="s">
        <v>116</v>
      </c>
      <c r="F14" s="843" t="str">
        <f>IFERROR(F10/F9,"")</f>
        <v/>
      </c>
      <c r="G14" s="843" t="str">
        <f>IFERROR(G10/G9,"")</f>
        <v/>
      </c>
      <c r="I14" s="1227"/>
      <c r="J14" s="1222" t="s">
        <v>67</v>
      </c>
      <c r="K14" s="861" t="s">
        <v>116</v>
      </c>
      <c r="L14" s="843" t="str">
        <f>IFERROR(L10/L9,"")</f>
        <v/>
      </c>
      <c r="M14" s="843" t="str">
        <f>IFERROR(M10/M9,"")</f>
        <v/>
      </c>
      <c r="O14" s="66"/>
    </row>
    <row r="15" spans="3:60" ht="12" customHeight="1">
      <c r="C15" s="1227"/>
      <c r="D15" s="1222"/>
      <c r="E15" s="861" t="s">
        <v>117</v>
      </c>
      <c r="F15" s="843" t="str">
        <f>IFERROR(F11/F9,"")</f>
        <v/>
      </c>
      <c r="G15" s="843" t="str">
        <f>IFERROR(G11/G9,"")</f>
        <v/>
      </c>
      <c r="I15" s="1227"/>
      <c r="J15" s="1222"/>
      <c r="K15" s="861" t="s">
        <v>117</v>
      </c>
      <c r="L15" s="843" t="str">
        <f>IFERROR(L11/L9,"")</f>
        <v/>
      </c>
      <c r="M15" s="843" t="str">
        <f>IFERROR(M11/M9,"")</f>
        <v/>
      </c>
      <c r="O15" s="66"/>
      <c r="AK15" s="801"/>
    </row>
    <row r="16" spans="3:60" ht="12" customHeight="1">
      <c r="C16" s="1227"/>
      <c r="D16" s="1222"/>
      <c r="E16" s="861" t="s">
        <v>118</v>
      </c>
      <c r="F16" s="843" t="str">
        <f>IFERROR(F12/F9,"")</f>
        <v/>
      </c>
      <c r="G16" s="843" t="str">
        <f>IFERROR(G12/G9,"")</f>
        <v/>
      </c>
      <c r="I16" s="1227"/>
      <c r="J16" s="1222"/>
      <c r="K16" s="861" t="s">
        <v>118</v>
      </c>
      <c r="L16" s="843" t="str">
        <f>IFERROR(L12/L9,"")</f>
        <v/>
      </c>
      <c r="M16" s="843" t="str">
        <f>IFERROR(M12/M9,"")</f>
        <v/>
      </c>
      <c r="O16" s="66"/>
    </row>
    <row r="17" spans="3:15" ht="12" customHeight="1">
      <c r="C17" s="1227"/>
      <c r="D17" s="1222"/>
      <c r="E17" s="861" t="s">
        <v>119</v>
      </c>
      <c r="F17" s="843" t="str">
        <f>IFERROR(F13/F9,"")</f>
        <v/>
      </c>
      <c r="G17" s="843" t="str">
        <f>IFERROR(G13/G9,"")</f>
        <v/>
      </c>
      <c r="H17" s="579"/>
      <c r="I17" s="1227"/>
      <c r="J17" s="1222"/>
      <c r="K17" s="861" t="s">
        <v>119</v>
      </c>
      <c r="L17" s="843" t="str">
        <f>IFERROR(L13/L9,"")</f>
        <v/>
      </c>
      <c r="M17" s="843" t="str">
        <f>IFERROR(M13/M9,"")</f>
        <v/>
      </c>
    </row>
    <row r="18" spans="3:15" s="65" customFormat="1" ht="23.25">
      <c r="C18" s="961" t="s">
        <v>328</v>
      </c>
      <c r="G18" s="813"/>
    </row>
    <row r="19" spans="3:15" ht="4.5" customHeight="1">
      <c r="C19" s="819"/>
      <c r="D19" s="579"/>
      <c r="E19" s="579"/>
      <c r="F19" s="579"/>
      <c r="G19" s="579"/>
    </row>
    <row r="20" spans="3:15" ht="13.5" customHeight="1">
      <c r="C20" s="1223" t="s">
        <v>321</v>
      </c>
      <c r="D20" s="1223"/>
      <c r="E20" s="1223"/>
      <c r="F20" s="1220" t="s">
        <v>325</v>
      </c>
      <c r="G20" s="1220" t="s">
        <v>326</v>
      </c>
      <c r="I20" s="1223" t="s">
        <v>322</v>
      </c>
      <c r="J20" s="1223"/>
      <c r="K20" s="1223"/>
      <c r="L20" s="1220" t="s">
        <v>325</v>
      </c>
      <c r="M20" s="1220" t="s">
        <v>326</v>
      </c>
      <c r="O20" s="66"/>
    </row>
    <row r="21" spans="3:15" ht="13.5" customHeight="1">
      <c r="C21" s="1223"/>
      <c r="D21" s="1223"/>
      <c r="E21" s="1223"/>
      <c r="F21" s="1220"/>
      <c r="G21" s="1220"/>
      <c r="I21" s="1223"/>
      <c r="J21" s="1223"/>
      <c r="K21" s="1223"/>
      <c r="L21" s="1220"/>
      <c r="M21" s="1220"/>
      <c r="O21" s="66"/>
    </row>
    <row r="22" spans="3:15" ht="12" customHeight="1">
      <c r="C22" s="1229" t="s">
        <v>329</v>
      </c>
      <c r="D22" s="1228" t="s">
        <v>62</v>
      </c>
      <c r="E22" s="1228"/>
      <c r="F22" s="22"/>
      <c r="G22" s="279"/>
      <c r="I22" s="1229" t="s">
        <v>329</v>
      </c>
      <c r="J22" s="1228" t="s">
        <v>70</v>
      </c>
      <c r="K22" s="1228"/>
      <c r="L22" s="22"/>
      <c r="M22" s="279"/>
      <c r="O22" s="66"/>
    </row>
    <row r="23" spans="3:15" ht="12" customHeight="1">
      <c r="C23" s="1229"/>
      <c r="D23" s="1222" t="s">
        <v>301</v>
      </c>
      <c r="E23" s="862" t="s">
        <v>116</v>
      </c>
      <c r="F23" s="26"/>
      <c r="G23" s="26"/>
      <c r="I23" s="1229"/>
      <c r="J23" s="1222" t="s">
        <v>301</v>
      </c>
      <c r="K23" s="862" t="s">
        <v>116</v>
      </c>
      <c r="L23" s="26"/>
      <c r="M23" s="26"/>
      <c r="O23" s="66"/>
    </row>
    <row r="24" spans="3:15" ht="12" customHeight="1">
      <c r="C24" s="1229"/>
      <c r="D24" s="1222"/>
      <c r="E24" s="862" t="s">
        <v>117</v>
      </c>
      <c r="F24" s="26"/>
      <c r="G24" s="26"/>
      <c r="I24" s="1229"/>
      <c r="J24" s="1222"/>
      <c r="K24" s="862" t="s">
        <v>117</v>
      </c>
      <c r="L24" s="26"/>
      <c r="M24" s="26"/>
      <c r="O24" s="66"/>
    </row>
    <row r="25" spans="3:15" ht="12" customHeight="1">
      <c r="C25" s="1229"/>
      <c r="D25" s="1222"/>
      <c r="E25" s="862" t="s">
        <v>118</v>
      </c>
      <c r="F25" s="26"/>
      <c r="G25" s="26"/>
      <c r="I25" s="1229"/>
      <c r="J25" s="1222"/>
      <c r="K25" s="862" t="s">
        <v>118</v>
      </c>
      <c r="L25" s="26"/>
      <c r="M25" s="26"/>
      <c r="O25" s="66"/>
    </row>
    <row r="26" spans="3:15" ht="12" customHeight="1">
      <c r="C26" s="1229"/>
      <c r="D26" s="1222"/>
      <c r="E26" s="862" t="s">
        <v>119</v>
      </c>
      <c r="F26" s="26"/>
      <c r="G26" s="277"/>
      <c r="I26" s="1229"/>
      <c r="J26" s="1222"/>
      <c r="K26" s="862" t="s">
        <v>119</v>
      </c>
      <c r="L26" s="26"/>
      <c r="M26" s="277"/>
      <c r="O26" s="66"/>
    </row>
    <row r="27" spans="3:15" ht="12" customHeight="1">
      <c r="C27" s="1229"/>
      <c r="D27" s="1222" t="s">
        <v>67</v>
      </c>
      <c r="E27" s="862" t="s">
        <v>116</v>
      </c>
      <c r="F27" s="746" t="str">
        <f>IFERROR(F23/F22,"")</f>
        <v/>
      </c>
      <c r="G27" s="746" t="str">
        <f>IFERROR(G23/G22,"")</f>
        <v/>
      </c>
      <c r="I27" s="1229"/>
      <c r="J27" s="1222" t="s">
        <v>67</v>
      </c>
      <c r="K27" s="862" t="s">
        <v>116</v>
      </c>
      <c r="L27" s="746" t="str">
        <f>IFERROR(L23/L22,"")</f>
        <v/>
      </c>
      <c r="M27" s="746" t="str">
        <f>IFERROR(M23/M22,"")</f>
        <v/>
      </c>
      <c r="O27" s="66"/>
    </row>
    <row r="28" spans="3:15" ht="12" customHeight="1">
      <c r="C28" s="1229"/>
      <c r="D28" s="1222"/>
      <c r="E28" s="862" t="s">
        <v>117</v>
      </c>
      <c r="F28" s="746" t="str">
        <f>IFERROR(F24/F22,"")</f>
        <v/>
      </c>
      <c r="G28" s="746" t="str">
        <f>IFERROR(G24/G22,"")</f>
        <v/>
      </c>
      <c r="I28" s="1229"/>
      <c r="J28" s="1222"/>
      <c r="K28" s="862" t="s">
        <v>117</v>
      </c>
      <c r="L28" s="746" t="str">
        <f>IFERROR(L24/L22,"")</f>
        <v/>
      </c>
      <c r="M28" s="746" t="str">
        <f>IFERROR(M24/M22,"")</f>
        <v/>
      </c>
      <c r="O28" s="66"/>
    </row>
    <row r="29" spans="3:15" ht="12" customHeight="1">
      <c r="C29" s="1229"/>
      <c r="D29" s="1222"/>
      <c r="E29" s="862" t="s">
        <v>118</v>
      </c>
      <c r="F29" s="746" t="str">
        <f>IFERROR(F25/F22,"")</f>
        <v/>
      </c>
      <c r="G29" s="746" t="str">
        <f>IFERROR(G25/G22,"")</f>
        <v/>
      </c>
      <c r="I29" s="1229"/>
      <c r="J29" s="1222"/>
      <c r="K29" s="862" t="s">
        <v>118</v>
      </c>
      <c r="L29" s="746" t="str">
        <f>IFERROR(L25/L22,"")</f>
        <v/>
      </c>
      <c r="M29" s="746" t="str">
        <f>IFERROR(M25/M22,"")</f>
        <v/>
      </c>
      <c r="O29" s="66"/>
    </row>
    <row r="30" spans="3:15" ht="12" customHeight="1">
      <c r="C30" s="1229"/>
      <c r="D30" s="1222"/>
      <c r="E30" s="862" t="s">
        <v>119</v>
      </c>
      <c r="F30" s="851" t="str">
        <f>IFERROR(F26/F22,"")</f>
        <v/>
      </c>
      <c r="G30" s="851" t="str">
        <f>IFERROR(G26/G22,"")</f>
        <v/>
      </c>
      <c r="H30" s="579"/>
      <c r="I30" s="1229"/>
      <c r="J30" s="1222"/>
      <c r="K30" s="862" t="s">
        <v>119</v>
      </c>
      <c r="L30" s="851" t="str">
        <f>IFERROR(L26/L22,"")</f>
        <v/>
      </c>
      <c r="M30" s="851" t="str">
        <f>IFERROR(M26/M22,"")</f>
        <v/>
      </c>
    </row>
    <row r="31" spans="3:15" s="67" customFormat="1" ht="12" customHeight="1">
      <c r="C31" s="823"/>
      <c r="D31" s="824"/>
      <c r="E31" s="825"/>
      <c r="F31" s="838" t="str">
        <f>IF(SUM(F23:F26)=F22,"","datos erróneos")</f>
        <v/>
      </c>
      <c r="G31" s="838" t="str">
        <f>IF(SUM(G23:G26)=G22,"","datos erróneos")</f>
        <v/>
      </c>
      <c r="I31" s="823"/>
      <c r="J31" s="824"/>
      <c r="K31" s="825"/>
      <c r="L31" s="838" t="str">
        <f>IF(SUM(L23:L26)=L22,"","datos erróneos")</f>
        <v/>
      </c>
      <c r="M31" s="838" t="str">
        <f>IF(SUM(M23:M26)=M22,"","datos erróneos")</f>
        <v/>
      </c>
    </row>
    <row r="32" spans="3:15" ht="12" customHeight="1">
      <c r="C32" s="1229" t="s">
        <v>330</v>
      </c>
      <c r="D32" s="1228" t="s">
        <v>62</v>
      </c>
      <c r="E32" s="1228"/>
      <c r="F32" s="22"/>
      <c r="G32" s="279"/>
      <c r="I32" s="1229" t="s">
        <v>330</v>
      </c>
      <c r="J32" s="1228" t="s">
        <v>62</v>
      </c>
      <c r="K32" s="1228"/>
      <c r="L32" s="22"/>
      <c r="M32" s="279"/>
      <c r="O32" s="66"/>
    </row>
    <row r="33" spans="3:15" ht="12" customHeight="1">
      <c r="C33" s="1229"/>
      <c r="D33" s="1222" t="s">
        <v>301</v>
      </c>
      <c r="E33" s="862" t="s">
        <v>116</v>
      </c>
      <c r="F33" s="26"/>
      <c r="G33" s="26"/>
      <c r="I33" s="1229"/>
      <c r="J33" s="1222" t="s">
        <v>301</v>
      </c>
      <c r="K33" s="862" t="s">
        <v>116</v>
      </c>
      <c r="L33" s="26"/>
      <c r="M33" s="26"/>
      <c r="O33" s="66"/>
    </row>
    <row r="34" spans="3:15" ht="12" customHeight="1">
      <c r="C34" s="1229"/>
      <c r="D34" s="1222"/>
      <c r="E34" s="862" t="s">
        <v>117</v>
      </c>
      <c r="F34" s="26"/>
      <c r="G34" s="26"/>
      <c r="I34" s="1229"/>
      <c r="J34" s="1222"/>
      <c r="K34" s="862" t="s">
        <v>117</v>
      </c>
      <c r="L34" s="26"/>
      <c r="M34" s="26"/>
      <c r="O34" s="66"/>
    </row>
    <row r="35" spans="3:15" ht="12" customHeight="1">
      <c r="C35" s="1229"/>
      <c r="D35" s="1222"/>
      <c r="E35" s="862" t="s">
        <v>118</v>
      </c>
      <c r="F35" s="26"/>
      <c r="G35" s="26"/>
      <c r="I35" s="1229"/>
      <c r="J35" s="1222"/>
      <c r="K35" s="862" t="s">
        <v>118</v>
      </c>
      <c r="L35" s="26"/>
      <c r="M35" s="26"/>
      <c r="O35" s="66"/>
    </row>
    <row r="36" spans="3:15" ht="12" customHeight="1">
      <c r="C36" s="1229"/>
      <c r="D36" s="1222"/>
      <c r="E36" s="862" t="s">
        <v>119</v>
      </c>
      <c r="F36" s="26"/>
      <c r="G36" s="277"/>
      <c r="I36" s="1229"/>
      <c r="J36" s="1222"/>
      <c r="K36" s="862" t="s">
        <v>119</v>
      </c>
      <c r="L36" s="26"/>
      <c r="M36" s="277"/>
      <c r="O36" s="66"/>
    </row>
    <row r="37" spans="3:15" ht="12" customHeight="1">
      <c r="C37" s="1229"/>
      <c r="D37" s="1222" t="s">
        <v>67</v>
      </c>
      <c r="E37" s="862" t="s">
        <v>116</v>
      </c>
      <c r="F37" s="746" t="str">
        <f>IFERROR(F33/F32,"")</f>
        <v/>
      </c>
      <c r="G37" s="746" t="str">
        <f>IFERROR(G33/G32,"")</f>
        <v/>
      </c>
      <c r="I37" s="1229"/>
      <c r="J37" s="1222" t="s">
        <v>67</v>
      </c>
      <c r="K37" s="862" t="s">
        <v>116</v>
      </c>
      <c r="L37" s="746" t="str">
        <f>IFERROR(L33/L32,"")</f>
        <v/>
      </c>
      <c r="M37" s="746" t="str">
        <f>IFERROR(M33/M32,"")</f>
        <v/>
      </c>
      <c r="O37" s="66"/>
    </row>
    <row r="38" spans="3:15" ht="12" customHeight="1">
      <c r="C38" s="1229"/>
      <c r="D38" s="1222"/>
      <c r="E38" s="862" t="s">
        <v>117</v>
      </c>
      <c r="F38" s="746" t="str">
        <f>IFERROR(F34/F32,"")</f>
        <v/>
      </c>
      <c r="G38" s="746" t="str">
        <f>IFERROR(G34/G32,"")</f>
        <v/>
      </c>
      <c r="I38" s="1229"/>
      <c r="J38" s="1222"/>
      <c r="K38" s="862" t="s">
        <v>117</v>
      </c>
      <c r="L38" s="746" t="str">
        <f>IFERROR(L34/L32,"")</f>
        <v/>
      </c>
      <c r="M38" s="746" t="str">
        <f>IFERROR(M34/M32,"")</f>
        <v/>
      </c>
      <c r="O38" s="66"/>
    </row>
    <row r="39" spans="3:15" ht="12" customHeight="1">
      <c r="C39" s="1229"/>
      <c r="D39" s="1222"/>
      <c r="E39" s="862" t="s">
        <v>118</v>
      </c>
      <c r="F39" s="746" t="str">
        <f>IFERROR(F35/F32,"")</f>
        <v/>
      </c>
      <c r="G39" s="746" t="str">
        <f>IFERROR(G35/G32,"")</f>
        <v/>
      </c>
      <c r="I39" s="1229"/>
      <c r="J39" s="1222"/>
      <c r="K39" s="862" t="s">
        <v>118</v>
      </c>
      <c r="L39" s="746" t="str">
        <f>IFERROR(L35/L32,"")</f>
        <v/>
      </c>
      <c r="M39" s="746" t="str">
        <f>IFERROR(M35/M32,"")</f>
        <v/>
      </c>
      <c r="O39" s="66"/>
    </row>
    <row r="40" spans="3:15" ht="12" customHeight="1">
      <c r="C40" s="1229"/>
      <c r="D40" s="1222"/>
      <c r="E40" s="862" t="s">
        <v>119</v>
      </c>
      <c r="F40" s="851" t="str">
        <f>IFERROR(F36/F32,"")</f>
        <v/>
      </c>
      <c r="G40" s="851" t="str">
        <f>IFERROR(G36/G32,"")</f>
        <v/>
      </c>
      <c r="H40" s="579"/>
      <c r="I40" s="1229"/>
      <c r="J40" s="1222"/>
      <c r="K40" s="862" t="s">
        <v>119</v>
      </c>
      <c r="L40" s="851" t="str">
        <f>IFERROR(L36/L32,"")</f>
        <v/>
      </c>
      <c r="M40" s="851" t="str">
        <f>IFERROR(M36/M32,"")</f>
        <v/>
      </c>
    </row>
    <row r="41" spans="3:15" s="67" customFormat="1" ht="12" customHeight="1">
      <c r="C41" s="823"/>
      <c r="D41" s="824"/>
      <c r="E41" s="825"/>
      <c r="F41" s="838" t="str">
        <f>IF(SUM(F33:F36)=F32,"","datos erróneos")</f>
        <v/>
      </c>
      <c r="G41" s="838" t="str">
        <f>IF(SUM(G33:G36)=G32,"","datos erróneos")</f>
        <v/>
      </c>
      <c r="I41" s="823"/>
      <c r="J41" s="824"/>
      <c r="K41" s="825"/>
      <c r="L41" s="838" t="str">
        <f>IF(SUM(L33:L36)=L32,"","datos erróneos")</f>
        <v/>
      </c>
      <c r="M41" s="838" t="str">
        <f>IF(SUM(M33:M36)=M32,"","datos erróneos")</f>
        <v/>
      </c>
    </row>
    <row r="42" spans="3:15" ht="12" customHeight="1">
      <c r="C42" s="1229" t="s">
        <v>331</v>
      </c>
      <c r="D42" s="1228" t="s">
        <v>62</v>
      </c>
      <c r="E42" s="1228"/>
      <c r="F42" s="22"/>
      <c r="G42" s="279"/>
      <c r="I42" s="1229" t="s">
        <v>331</v>
      </c>
      <c r="J42" s="1228" t="s">
        <v>62</v>
      </c>
      <c r="K42" s="1228"/>
      <c r="L42" s="22"/>
      <c r="M42" s="279"/>
      <c r="O42" s="66"/>
    </row>
    <row r="43" spans="3:15" ht="12" customHeight="1">
      <c r="C43" s="1229"/>
      <c r="D43" s="1222" t="s">
        <v>301</v>
      </c>
      <c r="E43" s="862" t="s">
        <v>116</v>
      </c>
      <c r="F43" s="26"/>
      <c r="G43" s="26"/>
      <c r="I43" s="1229"/>
      <c r="J43" s="1222" t="s">
        <v>301</v>
      </c>
      <c r="K43" s="862" t="s">
        <v>116</v>
      </c>
      <c r="L43" s="26"/>
      <c r="M43" s="26"/>
      <c r="O43" s="66"/>
    </row>
    <row r="44" spans="3:15" ht="12" customHeight="1">
      <c r="C44" s="1229"/>
      <c r="D44" s="1222"/>
      <c r="E44" s="862" t="s">
        <v>117</v>
      </c>
      <c r="F44" s="26"/>
      <c r="G44" s="26"/>
      <c r="I44" s="1229"/>
      <c r="J44" s="1222"/>
      <c r="K44" s="862" t="s">
        <v>117</v>
      </c>
      <c r="L44" s="26"/>
      <c r="M44" s="26"/>
      <c r="O44" s="66"/>
    </row>
    <row r="45" spans="3:15" ht="12" customHeight="1">
      <c r="C45" s="1229"/>
      <c r="D45" s="1222"/>
      <c r="E45" s="862" t="s">
        <v>118</v>
      </c>
      <c r="F45" s="26"/>
      <c r="G45" s="26"/>
      <c r="I45" s="1229"/>
      <c r="J45" s="1222"/>
      <c r="K45" s="862" t="s">
        <v>118</v>
      </c>
      <c r="L45" s="26"/>
      <c r="M45" s="26"/>
      <c r="O45" s="66"/>
    </row>
    <row r="46" spans="3:15" ht="12" customHeight="1">
      <c r="C46" s="1229"/>
      <c r="D46" s="1222"/>
      <c r="E46" s="862" t="s">
        <v>119</v>
      </c>
      <c r="F46" s="26"/>
      <c r="G46" s="277"/>
      <c r="I46" s="1229"/>
      <c r="J46" s="1222"/>
      <c r="K46" s="862" t="s">
        <v>119</v>
      </c>
      <c r="L46" s="26"/>
      <c r="M46" s="277"/>
      <c r="O46" s="66"/>
    </row>
    <row r="47" spans="3:15" ht="12" customHeight="1">
      <c r="C47" s="1229"/>
      <c r="D47" s="1222" t="s">
        <v>67</v>
      </c>
      <c r="E47" s="862" t="s">
        <v>116</v>
      </c>
      <c r="F47" s="746" t="str">
        <f>IFERROR(F43/F42,"")</f>
        <v/>
      </c>
      <c r="G47" s="746" t="str">
        <f>IFERROR(G43/G42,"")</f>
        <v/>
      </c>
      <c r="I47" s="1229"/>
      <c r="J47" s="1222" t="s">
        <v>67</v>
      </c>
      <c r="K47" s="862" t="s">
        <v>116</v>
      </c>
      <c r="L47" s="746" t="str">
        <f>IFERROR(L43/L42,"")</f>
        <v/>
      </c>
      <c r="M47" s="746" t="str">
        <f>IFERROR(M43/M42,"")</f>
        <v/>
      </c>
      <c r="O47" s="66"/>
    </row>
    <row r="48" spans="3:15" ht="12" customHeight="1">
      <c r="C48" s="1229"/>
      <c r="D48" s="1222"/>
      <c r="E48" s="862" t="s">
        <v>117</v>
      </c>
      <c r="F48" s="746" t="str">
        <f>IFERROR(F44/F42,"")</f>
        <v/>
      </c>
      <c r="G48" s="746" t="str">
        <f>IFERROR(G44/G42,"")</f>
        <v/>
      </c>
      <c r="I48" s="1229"/>
      <c r="J48" s="1222"/>
      <c r="K48" s="862" t="s">
        <v>117</v>
      </c>
      <c r="L48" s="746" t="str">
        <f>IFERROR(L44/L42,"")</f>
        <v/>
      </c>
      <c r="M48" s="746" t="str">
        <f>IFERROR(M44/M42,"")</f>
        <v/>
      </c>
      <c r="O48" s="66"/>
    </row>
    <row r="49" spans="3:15" ht="12" customHeight="1">
      <c r="C49" s="1229"/>
      <c r="D49" s="1222"/>
      <c r="E49" s="862" t="s">
        <v>118</v>
      </c>
      <c r="F49" s="746" t="str">
        <f>IFERROR(F45/F42,"")</f>
        <v/>
      </c>
      <c r="G49" s="746" t="str">
        <f>IFERROR(G45/G42,"")</f>
        <v/>
      </c>
      <c r="I49" s="1229"/>
      <c r="J49" s="1222"/>
      <c r="K49" s="862" t="s">
        <v>118</v>
      </c>
      <c r="L49" s="746" t="str">
        <f>IFERROR(L45/L42,"")</f>
        <v/>
      </c>
      <c r="M49" s="746" t="str">
        <f>IFERROR(M45/M42,"")</f>
        <v/>
      </c>
      <c r="O49" s="66"/>
    </row>
    <row r="50" spans="3:15" ht="12" customHeight="1">
      <c r="C50" s="1229"/>
      <c r="D50" s="1222"/>
      <c r="E50" s="862" t="s">
        <v>119</v>
      </c>
      <c r="F50" s="851" t="str">
        <f>IFERROR(F46/F42,"")</f>
        <v/>
      </c>
      <c r="G50" s="851" t="str">
        <f>IFERROR(G46/G42,"")</f>
        <v/>
      </c>
      <c r="H50" s="579"/>
      <c r="I50" s="1229"/>
      <c r="J50" s="1222"/>
      <c r="K50" s="862" t="s">
        <v>119</v>
      </c>
      <c r="L50" s="851" t="str">
        <f>IFERROR(L46/L42,"")</f>
        <v/>
      </c>
      <c r="M50" s="851" t="str">
        <f>IFERROR(M46/M42,"")</f>
        <v/>
      </c>
    </row>
    <row r="51" spans="3:15" s="67" customFormat="1" ht="12" customHeight="1">
      <c r="C51" s="823"/>
      <c r="D51" s="824"/>
      <c r="E51" s="825"/>
      <c r="F51" s="838" t="str">
        <f>IF(SUM(F43:F46)=F42,"","datos erróneos")</f>
        <v/>
      </c>
      <c r="G51" s="838" t="str">
        <f>IF(SUM(G43:G46)=G42,"","datos erróneos")</f>
        <v/>
      </c>
      <c r="I51" s="823"/>
      <c r="J51" s="824"/>
      <c r="K51" s="825"/>
      <c r="L51" s="838" t="str">
        <f>IF(SUM(L43:L46)=L42,"","datos erróneos")</f>
        <v/>
      </c>
      <c r="M51" s="838" t="str">
        <f>IF(SUM(M43:M46)=M42,"","datos erróneos")</f>
        <v/>
      </c>
    </row>
    <row r="52" spans="3:15" ht="12" customHeight="1">
      <c r="C52" s="1229" t="s">
        <v>332</v>
      </c>
      <c r="D52" s="1228" t="s">
        <v>62</v>
      </c>
      <c r="E52" s="1228"/>
      <c r="F52" s="22"/>
      <c r="G52" s="279"/>
      <c r="I52" s="1229" t="s">
        <v>332</v>
      </c>
      <c r="J52" s="1228" t="s">
        <v>62</v>
      </c>
      <c r="K52" s="1228"/>
      <c r="L52" s="22"/>
      <c r="M52" s="279"/>
      <c r="O52" s="66"/>
    </row>
    <row r="53" spans="3:15" ht="12" customHeight="1">
      <c r="C53" s="1229"/>
      <c r="D53" s="1222" t="s">
        <v>301</v>
      </c>
      <c r="E53" s="862" t="s">
        <v>116</v>
      </c>
      <c r="F53" s="26"/>
      <c r="G53" s="26"/>
      <c r="I53" s="1229"/>
      <c r="J53" s="1222" t="s">
        <v>301</v>
      </c>
      <c r="K53" s="862" t="s">
        <v>116</v>
      </c>
      <c r="L53" s="26"/>
      <c r="M53" s="26"/>
      <c r="O53" s="66"/>
    </row>
    <row r="54" spans="3:15" ht="12" customHeight="1">
      <c r="C54" s="1229"/>
      <c r="D54" s="1222"/>
      <c r="E54" s="862" t="s">
        <v>117</v>
      </c>
      <c r="F54" s="26"/>
      <c r="G54" s="26"/>
      <c r="I54" s="1229"/>
      <c r="J54" s="1222"/>
      <c r="K54" s="862" t="s">
        <v>117</v>
      </c>
      <c r="L54" s="26"/>
      <c r="M54" s="26"/>
      <c r="O54" s="66"/>
    </row>
    <row r="55" spans="3:15" ht="12" customHeight="1">
      <c r="C55" s="1229"/>
      <c r="D55" s="1222"/>
      <c r="E55" s="862" t="s">
        <v>118</v>
      </c>
      <c r="F55" s="26"/>
      <c r="G55" s="26"/>
      <c r="I55" s="1229"/>
      <c r="J55" s="1222"/>
      <c r="K55" s="862" t="s">
        <v>118</v>
      </c>
      <c r="L55" s="26"/>
      <c r="M55" s="26"/>
      <c r="O55" s="66"/>
    </row>
    <row r="56" spans="3:15" ht="12" customHeight="1">
      <c r="C56" s="1229"/>
      <c r="D56" s="1222"/>
      <c r="E56" s="862" t="s">
        <v>119</v>
      </c>
      <c r="F56" s="26"/>
      <c r="G56" s="277"/>
      <c r="I56" s="1229"/>
      <c r="J56" s="1222"/>
      <c r="K56" s="862" t="s">
        <v>119</v>
      </c>
      <c r="L56" s="26"/>
      <c r="M56" s="277"/>
      <c r="O56" s="66"/>
    </row>
    <row r="57" spans="3:15" ht="12" customHeight="1">
      <c r="C57" s="1229"/>
      <c r="D57" s="1222" t="s">
        <v>67</v>
      </c>
      <c r="E57" s="862" t="s">
        <v>116</v>
      </c>
      <c r="F57" s="746" t="str">
        <f>IFERROR(F53/F52,"")</f>
        <v/>
      </c>
      <c r="G57" s="746" t="str">
        <f>IFERROR(G53/G52,"")</f>
        <v/>
      </c>
      <c r="I57" s="1229"/>
      <c r="J57" s="1222" t="s">
        <v>67</v>
      </c>
      <c r="K57" s="862" t="s">
        <v>116</v>
      </c>
      <c r="L57" s="746" t="str">
        <f>IFERROR(L53/L52,"")</f>
        <v/>
      </c>
      <c r="M57" s="746" t="str">
        <f>IFERROR(M53/M52,"")</f>
        <v/>
      </c>
      <c r="O57" s="66"/>
    </row>
    <row r="58" spans="3:15" ht="12" customHeight="1">
      <c r="C58" s="1229"/>
      <c r="D58" s="1222"/>
      <c r="E58" s="862" t="s">
        <v>117</v>
      </c>
      <c r="F58" s="746" t="str">
        <f>IFERROR(F54/F52,"")</f>
        <v/>
      </c>
      <c r="G58" s="746" t="str">
        <f>IFERROR(G54/G52,"")</f>
        <v/>
      </c>
      <c r="I58" s="1229"/>
      <c r="J58" s="1222"/>
      <c r="K58" s="862" t="s">
        <v>117</v>
      </c>
      <c r="L58" s="746" t="str">
        <f>IFERROR(L54/L52,"")</f>
        <v/>
      </c>
      <c r="M58" s="746" t="str">
        <f>IFERROR(M54/M52,"")</f>
        <v/>
      </c>
      <c r="O58" s="66"/>
    </row>
    <row r="59" spans="3:15" ht="12" customHeight="1">
      <c r="C59" s="1229"/>
      <c r="D59" s="1222"/>
      <c r="E59" s="862" t="s">
        <v>118</v>
      </c>
      <c r="F59" s="746" t="str">
        <f>IFERROR(F55/F52,"")</f>
        <v/>
      </c>
      <c r="G59" s="746" t="str">
        <f>IFERROR(G55/G52,"")</f>
        <v/>
      </c>
      <c r="I59" s="1229"/>
      <c r="J59" s="1222"/>
      <c r="K59" s="862" t="s">
        <v>118</v>
      </c>
      <c r="L59" s="746" t="str">
        <f>IFERROR(L55/L52,"")</f>
        <v/>
      </c>
      <c r="M59" s="746" t="str">
        <f>IFERROR(M55/M52,"")</f>
        <v/>
      </c>
      <c r="O59" s="66"/>
    </row>
    <row r="60" spans="3:15" ht="12" customHeight="1">
      <c r="C60" s="1229"/>
      <c r="D60" s="1222"/>
      <c r="E60" s="862" t="s">
        <v>119</v>
      </c>
      <c r="F60" s="851" t="str">
        <f>IFERROR(F56/F52,"")</f>
        <v/>
      </c>
      <c r="G60" s="851" t="str">
        <f>IFERROR(G56/G52,"")</f>
        <v/>
      </c>
      <c r="H60" s="579"/>
      <c r="I60" s="1229"/>
      <c r="J60" s="1222"/>
      <c r="K60" s="862" t="s">
        <v>119</v>
      </c>
      <c r="L60" s="851" t="str">
        <f>IFERROR(L56/L52,"")</f>
        <v/>
      </c>
      <c r="M60" s="851" t="str">
        <f>IFERROR(M56/M52,"")</f>
        <v/>
      </c>
    </row>
    <row r="61" spans="3:15" s="67" customFormat="1" ht="12" customHeight="1">
      <c r="C61" s="823"/>
      <c r="D61" s="824"/>
      <c r="E61" s="825"/>
      <c r="F61" s="838" t="str">
        <f>IF(SUM(F53:F56)=F52,"","datos erróneos")</f>
        <v/>
      </c>
      <c r="G61" s="838" t="str">
        <f>IF(SUM(G53:G56)=G52,"","datos erróneos")</f>
        <v/>
      </c>
      <c r="I61" s="823"/>
      <c r="J61" s="824"/>
      <c r="K61" s="825"/>
      <c r="L61" s="838" t="str">
        <f>IF(SUM(L53:L56)=L52,"","datos erróneos")</f>
        <v/>
      </c>
      <c r="M61" s="838" t="str">
        <f>IF(SUM(M53:M56)=M52,"","datos erróneos")</f>
        <v/>
      </c>
    </row>
    <row r="62" spans="3:15" ht="12" customHeight="1">
      <c r="C62" s="1229" t="s">
        <v>333</v>
      </c>
      <c r="D62" s="1228" t="s">
        <v>62</v>
      </c>
      <c r="E62" s="1228"/>
      <c r="F62" s="22"/>
      <c r="G62" s="279"/>
      <c r="I62" s="1229" t="s">
        <v>333</v>
      </c>
      <c r="J62" s="1228" t="s">
        <v>62</v>
      </c>
      <c r="K62" s="1228"/>
      <c r="L62" s="22"/>
      <c r="M62" s="279"/>
      <c r="O62" s="66"/>
    </row>
    <row r="63" spans="3:15" ht="12" customHeight="1">
      <c r="C63" s="1229"/>
      <c r="D63" s="1222" t="s">
        <v>301</v>
      </c>
      <c r="E63" s="862" t="s">
        <v>116</v>
      </c>
      <c r="F63" s="26"/>
      <c r="G63" s="26"/>
      <c r="I63" s="1229"/>
      <c r="J63" s="1222" t="s">
        <v>301</v>
      </c>
      <c r="K63" s="862" t="s">
        <v>116</v>
      </c>
      <c r="L63" s="26"/>
      <c r="M63" s="26"/>
      <c r="O63" s="66"/>
    </row>
    <row r="64" spans="3:15" ht="12" customHeight="1">
      <c r="C64" s="1229"/>
      <c r="D64" s="1222"/>
      <c r="E64" s="862" t="s">
        <v>117</v>
      </c>
      <c r="F64" s="26"/>
      <c r="G64" s="26"/>
      <c r="I64" s="1229"/>
      <c r="J64" s="1222"/>
      <c r="K64" s="862" t="s">
        <v>117</v>
      </c>
      <c r="L64" s="26"/>
      <c r="M64" s="26"/>
      <c r="O64" s="66"/>
    </row>
    <row r="65" spans="3:35" ht="12" customHeight="1">
      <c r="C65" s="1229"/>
      <c r="D65" s="1222"/>
      <c r="E65" s="862" t="s">
        <v>118</v>
      </c>
      <c r="F65" s="26"/>
      <c r="G65" s="26"/>
      <c r="I65" s="1229"/>
      <c r="J65" s="1222"/>
      <c r="K65" s="862" t="s">
        <v>118</v>
      </c>
      <c r="L65" s="26"/>
      <c r="M65" s="26"/>
      <c r="O65" s="66"/>
    </row>
    <row r="66" spans="3:35" ht="12" customHeight="1">
      <c r="C66" s="1229"/>
      <c r="D66" s="1222"/>
      <c r="E66" s="862" t="s">
        <v>119</v>
      </c>
      <c r="F66" s="26"/>
      <c r="G66" s="277"/>
      <c r="I66" s="1229"/>
      <c r="J66" s="1222"/>
      <c r="K66" s="862" t="s">
        <v>119</v>
      </c>
      <c r="L66" s="26"/>
      <c r="M66" s="277"/>
      <c r="O66" s="66"/>
    </row>
    <row r="67" spans="3:35" ht="12" customHeight="1">
      <c r="C67" s="1229"/>
      <c r="D67" s="1222" t="s">
        <v>67</v>
      </c>
      <c r="E67" s="862" t="s">
        <v>116</v>
      </c>
      <c r="F67" s="746" t="str">
        <f>IFERROR(F63/F62,"")</f>
        <v/>
      </c>
      <c r="G67" s="746" t="str">
        <f>IFERROR(G63/G62,"")</f>
        <v/>
      </c>
      <c r="I67" s="1229"/>
      <c r="J67" s="1222" t="s">
        <v>67</v>
      </c>
      <c r="K67" s="862" t="s">
        <v>116</v>
      </c>
      <c r="L67" s="746" t="str">
        <f>IFERROR(L63/L62,"")</f>
        <v/>
      </c>
      <c r="M67" s="746" t="str">
        <f>IFERROR(M63/M62,"")</f>
        <v/>
      </c>
      <c r="O67" s="66"/>
    </row>
    <row r="68" spans="3:35" ht="12" customHeight="1">
      <c r="C68" s="1229"/>
      <c r="D68" s="1222"/>
      <c r="E68" s="862" t="s">
        <v>117</v>
      </c>
      <c r="F68" s="746" t="str">
        <f>IFERROR(F64/F62,"")</f>
        <v/>
      </c>
      <c r="G68" s="746" t="str">
        <f>IFERROR(G64/G62,"")</f>
        <v/>
      </c>
      <c r="I68" s="1229"/>
      <c r="J68" s="1222"/>
      <c r="K68" s="862" t="s">
        <v>117</v>
      </c>
      <c r="L68" s="746" t="str">
        <f>IFERROR(L64/L62,"")</f>
        <v/>
      </c>
      <c r="M68" s="746" t="str">
        <f>IFERROR(M64/M62,"")</f>
        <v/>
      </c>
      <c r="O68" s="66"/>
    </row>
    <row r="69" spans="3:35" ht="12" customHeight="1">
      <c r="C69" s="1229"/>
      <c r="D69" s="1222"/>
      <c r="E69" s="862" t="s">
        <v>118</v>
      </c>
      <c r="F69" s="746" t="str">
        <f>IFERROR(F65/F62,"")</f>
        <v/>
      </c>
      <c r="G69" s="746" t="str">
        <f>IFERROR(G65/G62,"")</f>
        <v/>
      </c>
      <c r="I69" s="1229"/>
      <c r="J69" s="1222"/>
      <c r="K69" s="862" t="s">
        <v>118</v>
      </c>
      <c r="L69" s="746" t="str">
        <f>IFERROR(L65/L62,"")</f>
        <v/>
      </c>
      <c r="M69" s="746" t="str">
        <f>IFERROR(M65/M62,"")</f>
        <v/>
      </c>
      <c r="O69" s="66"/>
    </row>
    <row r="70" spans="3:35" ht="12" customHeight="1">
      <c r="C70" s="1229"/>
      <c r="D70" s="1222"/>
      <c r="E70" s="862" t="s">
        <v>119</v>
      </c>
      <c r="F70" s="851" t="str">
        <f>IFERROR(F66/F62,"")</f>
        <v/>
      </c>
      <c r="G70" s="851" t="str">
        <f>IFERROR(G66/G62,"")</f>
        <v/>
      </c>
      <c r="H70" s="579"/>
      <c r="I70" s="1229"/>
      <c r="J70" s="1222"/>
      <c r="K70" s="862" t="s">
        <v>119</v>
      </c>
      <c r="L70" s="851" t="str">
        <f>IFERROR(L66/L62,"")</f>
        <v/>
      </c>
      <c r="M70" s="851" t="str">
        <f>IFERROR(M66/M62,"")</f>
        <v/>
      </c>
    </row>
    <row r="71" spans="3:35" s="67" customFormat="1" ht="12" customHeight="1">
      <c r="C71" s="823"/>
      <c r="D71" s="824"/>
      <c r="E71" s="825"/>
      <c r="F71" s="826" t="str">
        <f>IF(SUM(F63:F66)=F62,"","datos erróneos")</f>
        <v/>
      </c>
      <c r="G71" s="826" t="str">
        <f>IF(SUM(G63:G66)=G62,"","datos erróneos")</f>
        <v/>
      </c>
      <c r="I71" s="823"/>
      <c r="J71" s="824"/>
      <c r="K71" s="825"/>
      <c r="L71" s="826" t="str">
        <f>IF(SUM(L63:L66)=L62,"","datos erróneos")</f>
        <v/>
      </c>
      <c r="M71" s="826" t="str">
        <f>IF(SUM(M63:M66)=M62,"","datos erróneos")</f>
        <v/>
      </c>
    </row>
    <row r="72" spans="3:35" ht="13.5" customHeight="1">
      <c r="C72" s="827" t="s">
        <v>305</v>
      </c>
      <c r="D72" s="758"/>
      <c r="E72" s="758"/>
      <c r="F72" s="828"/>
      <c r="G72" s="758"/>
      <c r="H72" s="760"/>
      <c r="I72" s="828"/>
      <c r="J72" s="828"/>
      <c r="K72" s="828"/>
      <c r="L72" s="758"/>
      <c r="M72" s="758"/>
      <c r="N72" s="40"/>
      <c r="O72" s="40"/>
      <c r="P72" s="40"/>
      <c r="Q72" s="40"/>
      <c r="R72" s="40"/>
      <c r="S72" s="40"/>
      <c r="T72" s="40"/>
      <c r="U72" s="40"/>
      <c r="V72" s="40"/>
      <c r="W72" s="40"/>
      <c r="X72" s="40"/>
      <c r="Y72" s="40"/>
      <c r="Z72" s="40"/>
      <c r="AA72" s="40"/>
      <c r="AB72" s="40"/>
      <c r="AC72" s="40"/>
      <c r="AD72" s="40"/>
      <c r="AE72" s="40"/>
      <c r="AF72" s="40"/>
      <c r="AG72" s="40"/>
      <c r="AH72" s="40"/>
      <c r="AI72" s="40"/>
    </row>
    <row r="73" spans="3:35" s="40" customFormat="1" ht="13.5" customHeight="1">
      <c r="C73" s="827" t="s">
        <v>306</v>
      </c>
      <c r="D73" s="829"/>
      <c r="E73" s="829"/>
      <c r="F73" s="829"/>
      <c r="G73" s="829"/>
      <c r="I73" s="830"/>
      <c r="J73" s="830"/>
      <c r="K73" s="830"/>
      <c r="L73" s="829"/>
      <c r="M73" s="829"/>
    </row>
    <row r="74" spans="3:35" s="40" customFormat="1" ht="21" customHeight="1">
      <c r="C74" s="830"/>
      <c r="D74" s="829"/>
      <c r="E74" s="829"/>
      <c r="F74" s="829"/>
      <c r="G74" s="829"/>
      <c r="I74" s="830"/>
      <c r="J74" s="830"/>
      <c r="K74" s="830"/>
      <c r="L74" s="829"/>
      <c r="M74" s="829"/>
    </row>
    <row r="75" spans="3:35">
      <c r="C75" s="317"/>
      <c r="D75" s="579"/>
      <c r="E75" s="579"/>
      <c r="F75" s="579"/>
      <c r="G75" s="579"/>
    </row>
    <row r="76" spans="3:35">
      <c r="C76" s="1043"/>
      <c r="D76" s="1043"/>
      <c r="E76" s="1043"/>
      <c r="F76" s="1043"/>
      <c r="G76" s="1043"/>
      <c r="H76" s="1043"/>
      <c r="I76" s="1043"/>
      <c r="J76" s="1043"/>
      <c r="K76" s="1043"/>
      <c r="L76" s="1043"/>
      <c r="M76" s="1043"/>
    </row>
  </sheetData>
  <sheetProtection password="C269" sheet="1" objects="1" scenarios="1" formatCells="0" formatColumns="0" formatRows="0" insertColumns="0" insertRows="0"/>
  <mergeCells count="63">
    <mergeCell ref="C76:M76"/>
    <mergeCell ref="C62:C70"/>
    <mergeCell ref="D62:E62"/>
    <mergeCell ref="I62:I70"/>
    <mergeCell ref="J62:K62"/>
    <mergeCell ref="D63:D66"/>
    <mergeCell ref="J63:J66"/>
    <mergeCell ref="D67:D70"/>
    <mergeCell ref="J67:J70"/>
    <mergeCell ref="C52:C60"/>
    <mergeCell ref="D52:E52"/>
    <mergeCell ref="I52:I60"/>
    <mergeCell ref="J52:K52"/>
    <mergeCell ref="D53:D56"/>
    <mergeCell ref="J53:J56"/>
    <mergeCell ref="D57:D60"/>
    <mergeCell ref="J57:J60"/>
    <mergeCell ref="C42:C50"/>
    <mergeCell ref="D42:E42"/>
    <mergeCell ref="I42:I50"/>
    <mergeCell ref="J42:K42"/>
    <mergeCell ref="D43:D46"/>
    <mergeCell ref="J43:J46"/>
    <mergeCell ref="D47:D50"/>
    <mergeCell ref="J47:J50"/>
    <mergeCell ref="C32:C40"/>
    <mergeCell ref="D32:E32"/>
    <mergeCell ref="I32:I40"/>
    <mergeCell ref="J32:K32"/>
    <mergeCell ref="D33:D36"/>
    <mergeCell ref="J33:J36"/>
    <mergeCell ref="D37:D40"/>
    <mergeCell ref="J37:J40"/>
    <mergeCell ref="C22:C30"/>
    <mergeCell ref="D22:E22"/>
    <mergeCell ref="I22:I30"/>
    <mergeCell ref="J22:K22"/>
    <mergeCell ref="D23:D26"/>
    <mergeCell ref="J23:J26"/>
    <mergeCell ref="D27:D30"/>
    <mergeCell ref="J27:J30"/>
    <mergeCell ref="M20:M21"/>
    <mergeCell ref="C9:C17"/>
    <mergeCell ref="D9:E9"/>
    <mergeCell ref="I9:I17"/>
    <mergeCell ref="J9:K9"/>
    <mergeCell ref="D10:D13"/>
    <mergeCell ref="J10:J13"/>
    <mergeCell ref="D14:D17"/>
    <mergeCell ref="J14:J17"/>
    <mergeCell ref="C20:E21"/>
    <mergeCell ref="F20:F21"/>
    <mergeCell ref="G20:G21"/>
    <mergeCell ref="I20:K21"/>
    <mergeCell ref="L20:L21"/>
    <mergeCell ref="C3:M3"/>
    <mergeCell ref="C5:M5"/>
    <mergeCell ref="C7:E8"/>
    <mergeCell ref="F7:F8"/>
    <mergeCell ref="G7:G8"/>
    <mergeCell ref="I7:K8"/>
    <mergeCell ref="L7:L8"/>
    <mergeCell ref="M7:M8"/>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C1:AI85"/>
  <sheetViews>
    <sheetView showGridLines="0" zoomScale="80" zoomScaleNormal="80" workbookViewId="0">
      <selection activeCell="O20" sqref="O20"/>
    </sheetView>
  </sheetViews>
  <sheetFormatPr baseColWidth="10" defaultColWidth="11.42578125" defaultRowHeight="15"/>
  <cols>
    <col min="1" max="1" width="9.7109375" style="36" customWidth="1"/>
    <col min="2" max="2" width="6.28515625" style="36" customWidth="1"/>
    <col min="3" max="3" width="11.7109375" style="36" customWidth="1"/>
    <col min="4" max="4" width="21.42578125" style="36" customWidth="1"/>
    <col min="5" max="5" width="3.85546875" style="36" customWidth="1"/>
    <col min="6" max="7" width="15.28515625" style="36" customWidth="1"/>
    <col min="8" max="8" width="2.5703125" style="36" customWidth="1"/>
    <col min="9" max="9" width="11.7109375" style="36" customWidth="1"/>
    <col min="10" max="10" width="21.42578125" style="36" customWidth="1"/>
    <col min="11" max="11" width="3.85546875" style="36" customWidth="1"/>
    <col min="12" max="13" width="15.28515625" style="36" customWidth="1"/>
    <col min="14" max="14" width="2.7109375" style="36" customWidth="1"/>
    <col min="15" max="15" width="24.85546875" style="36" customWidth="1"/>
    <col min="16" max="20" width="5.140625" style="36" customWidth="1"/>
    <col min="21" max="34" width="11.42578125" style="36" customWidth="1"/>
    <col min="35" max="16384" width="11.42578125" style="36"/>
  </cols>
  <sheetData>
    <row r="1" spans="3:28" ht="29.25" customHeight="1">
      <c r="C1" s="962" t="s">
        <v>307</v>
      </c>
      <c r="D1" s="852"/>
      <c r="E1" s="852"/>
      <c r="F1" s="852"/>
      <c r="G1" s="852"/>
      <c r="H1" s="852"/>
      <c r="I1" s="852"/>
      <c r="J1" s="852"/>
      <c r="K1" s="852"/>
      <c r="L1" s="852"/>
      <c r="M1" s="852"/>
      <c r="N1" s="852"/>
      <c r="O1" s="852"/>
      <c r="P1" s="852"/>
      <c r="Q1" s="852"/>
      <c r="R1" s="852"/>
      <c r="S1" s="852"/>
      <c r="T1" s="43"/>
      <c r="U1" s="43"/>
      <c r="V1" s="43"/>
      <c r="W1" s="43"/>
      <c r="X1" s="43"/>
      <c r="Y1" s="43"/>
      <c r="Z1" s="43"/>
      <c r="AA1" s="43"/>
      <c r="AB1" s="43"/>
    </row>
    <row r="2" spans="3:28" ht="15.75" customHeight="1">
      <c r="C2" s="123" t="s">
        <v>53</v>
      </c>
      <c r="D2" s="855"/>
      <c r="E2" s="855"/>
      <c r="F2" s="855"/>
      <c r="G2" s="855"/>
      <c r="H2" s="855"/>
      <c r="I2" s="855"/>
      <c r="J2" s="855"/>
      <c r="K2" s="855"/>
      <c r="L2" s="855"/>
      <c r="M2" s="855"/>
      <c r="N2" s="855"/>
      <c r="O2" s="855"/>
      <c r="P2" s="855"/>
      <c r="Q2" s="855"/>
      <c r="R2" s="855"/>
      <c r="S2" s="855"/>
      <c r="T2" s="43"/>
      <c r="U2" s="43"/>
      <c r="V2" s="43"/>
      <c r="W2" s="43"/>
      <c r="X2" s="43"/>
      <c r="Y2" s="43"/>
      <c r="Z2" s="43"/>
      <c r="AA2" s="43"/>
      <c r="AB2" s="43"/>
    </row>
    <row r="3" spans="3:28" ht="17.25" customHeight="1">
      <c r="C3" s="842" t="s">
        <v>308</v>
      </c>
      <c r="D3" s="579"/>
      <c r="E3" s="579"/>
      <c r="F3" s="579"/>
      <c r="G3" s="579"/>
      <c r="O3" s="43"/>
      <c r="P3" s="43"/>
      <c r="Q3" s="43"/>
      <c r="R3" s="43"/>
      <c r="S3" s="43"/>
      <c r="T3" s="43"/>
      <c r="U3" s="43"/>
      <c r="V3" s="43"/>
      <c r="W3" s="43"/>
      <c r="X3" s="43"/>
      <c r="Y3" s="43"/>
      <c r="Z3" s="43"/>
      <c r="AA3" s="43"/>
      <c r="AB3" s="43"/>
    </row>
    <row r="4" spans="3:28" ht="14.25" customHeight="1">
      <c r="C4" s="1043"/>
      <c r="D4" s="1043"/>
      <c r="E4" s="1043"/>
      <c r="F4" s="1043"/>
      <c r="G4" s="1043"/>
      <c r="H4" s="1043"/>
      <c r="I4" s="1043"/>
      <c r="J4" s="1043"/>
      <c r="K4" s="1043"/>
      <c r="L4" s="1043"/>
      <c r="M4" s="1043"/>
      <c r="O4" s="43"/>
      <c r="P4" s="43"/>
      <c r="Q4" s="43"/>
      <c r="R4" s="43"/>
      <c r="S4" s="43"/>
      <c r="T4" s="43"/>
      <c r="U4" s="43"/>
      <c r="V4" s="43"/>
      <c r="W4" s="43"/>
      <c r="X4" s="43"/>
      <c r="Y4" s="43"/>
      <c r="Z4" s="43"/>
      <c r="AA4" s="43"/>
      <c r="AB4" s="43"/>
    </row>
    <row r="5" spans="3:28" ht="23.25">
      <c r="C5" s="960" t="s">
        <v>488</v>
      </c>
      <c r="D5" s="579"/>
      <c r="E5" s="579"/>
      <c r="F5" s="579"/>
      <c r="G5" s="579"/>
      <c r="O5" s="43"/>
      <c r="P5" s="43"/>
      <c r="Q5" s="43"/>
      <c r="R5" s="43"/>
      <c r="S5" s="43"/>
      <c r="T5" s="43"/>
      <c r="U5" s="43"/>
      <c r="V5" s="43"/>
      <c r="W5" s="43"/>
      <c r="X5" s="43"/>
      <c r="Y5" s="43"/>
      <c r="Z5" s="43"/>
      <c r="AA5" s="43"/>
      <c r="AB5" s="43"/>
    </row>
    <row r="6" spans="3:28" ht="13.5" customHeight="1">
      <c r="C6" s="1224" t="s">
        <v>324</v>
      </c>
      <c r="D6" s="1224"/>
      <c r="E6" s="1224"/>
      <c r="F6" s="1220" t="s">
        <v>325</v>
      </c>
      <c r="G6" s="1220" t="s">
        <v>326</v>
      </c>
      <c r="I6" s="1224" t="s">
        <v>327</v>
      </c>
      <c r="J6" s="1224"/>
      <c r="K6" s="1224"/>
      <c r="L6" s="1220" t="s">
        <v>325</v>
      </c>
      <c r="M6" s="1220" t="s">
        <v>326</v>
      </c>
      <c r="O6" s="846"/>
      <c r="P6" s="43"/>
      <c r="Q6" s="43"/>
      <c r="R6" s="43"/>
      <c r="S6" s="43"/>
      <c r="T6" s="43"/>
      <c r="U6" s="43"/>
      <c r="V6" s="43"/>
      <c r="W6" s="43"/>
      <c r="X6" s="43"/>
      <c r="Y6" s="43"/>
      <c r="Z6" s="43"/>
      <c r="AA6" s="43"/>
      <c r="AB6" s="43"/>
    </row>
    <row r="7" spans="3:28" ht="13.5" customHeight="1">
      <c r="C7" s="1224"/>
      <c r="D7" s="1224"/>
      <c r="E7" s="1224"/>
      <c r="F7" s="1220"/>
      <c r="G7" s="1220"/>
      <c r="I7" s="1224"/>
      <c r="J7" s="1224"/>
      <c r="K7" s="1224"/>
      <c r="L7" s="1220"/>
      <c r="M7" s="1220"/>
      <c r="O7" s="846"/>
      <c r="P7" s="43"/>
      <c r="Q7" s="43"/>
      <c r="R7" s="43"/>
      <c r="S7" s="43"/>
      <c r="T7" s="43"/>
      <c r="U7" s="43"/>
      <c r="V7" s="43"/>
      <c r="W7" s="43"/>
      <c r="X7" s="43"/>
      <c r="Y7" s="43"/>
      <c r="Z7" s="43"/>
      <c r="AA7" s="43"/>
      <c r="AB7" s="43"/>
    </row>
    <row r="8" spans="3:28" ht="12" customHeight="1">
      <c r="C8" s="1227" t="s">
        <v>93</v>
      </c>
      <c r="D8" s="1230" t="s">
        <v>62</v>
      </c>
      <c r="E8" s="1230"/>
      <c r="F8" s="680">
        <f t="shared" ref="F8:G12" si="0">SUM(F21,F31,F41,F51,F61,F71)</f>
        <v>0</v>
      </c>
      <c r="G8" s="680">
        <f t="shared" si="0"/>
        <v>0</v>
      </c>
      <c r="I8" s="1227" t="s">
        <v>93</v>
      </c>
      <c r="J8" s="1230" t="s">
        <v>62</v>
      </c>
      <c r="K8" s="1230"/>
      <c r="L8" s="680">
        <f t="shared" ref="L8:M12" si="1">SUM(L21,L31,L41,L51,L61,L71)</f>
        <v>0</v>
      </c>
      <c r="M8" s="680">
        <f t="shared" si="1"/>
        <v>0</v>
      </c>
      <c r="O8" s="846"/>
      <c r="P8" s="43"/>
      <c r="Q8" s="43"/>
      <c r="R8" s="43"/>
      <c r="S8" s="43"/>
      <c r="T8" s="43"/>
      <c r="U8" s="43"/>
      <c r="V8" s="43"/>
      <c r="W8" s="43"/>
      <c r="X8" s="43"/>
      <c r="Y8" s="43"/>
      <c r="Z8" s="43"/>
      <c r="AA8" s="43"/>
      <c r="AB8" s="43"/>
    </row>
    <row r="9" spans="3:28" ht="12" customHeight="1">
      <c r="C9" s="1227"/>
      <c r="D9" s="1231" t="s">
        <v>301</v>
      </c>
      <c r="E9" s="814" t="s">
        <v>94</v>
      </c>
      <c r="F9" s="847">
        <f t="shared" si="0"/>
        <v>0</v>
      </c>
      <c r="G9" s="847">
        <f t="shared" si="0"/>
        <v>0</v>
      </c>
      <c r="I9" s="1227"/>
      <c r="J9" s="1231" t="s">
        <v>301</v>
      </c>
      <c r="K9" s="814" t="s">
        <v>94</v>
      </c>
      <c r="L9" s="847">
        <f t="shared" si="1"/>
        <v>0</v>
      </c>
      <c r="M9" s="847">
        <f t="shared" si="1"/>
        <v>0</v>
      </c>
      <c r="O9" s="846"/>
      <c r="U9" s="43"/>
      <c r="V9" s="43"/>
      <c r="W9" s="43"/>
      <c r="X9" s="43"/>
      <c r="Y9" s="43"/>
      <c r="Z9" s="43"/>
      <c r="AA9" s="43"/>
      <c r="AB9" s="43"/>
    </row>
    <row r="10" spans="3:28" ht="12" customHeight="1">
      <c r="C10" s="1227"/>
      <c r="D10" s="1231"/>
      <c r="E10" s="814" t="s">
        <v>64</v>
      </c>
      <c r="F10" s="847">
        <f t="shared" si="0"/>
        <v>0</v>
      </c>
      <c r="G10" s="847">
        <f t="shared" si="0"/>
        <v>0</v>
      </c>
      <c r="I10" s="1227"/>
      <c r="J10" s="1231"/>
      <c r="K10" s="814" t="s">
        <v>64</v>
      </c>
      <c r="L10" s="847">
        <f t="shared" si="1"/>
        <v>0</v>
      </c>
      <c r="M10" s="847">
        <f t="shared" si="1"/>
        <v>0</v>
      </c>
      <c r="O10" s="846"/>
      <c r="P10" s="43"/>
      <c r="Q10" s="43"/>
      <c r="R10" s="43"/>
      <c r="S10" s="43"/>
      <c r="T10" s="43"/>
      <c r="U10" s="43"/>
      <c r="V10" s="43"/>
      <c r="W10" s="43"/>
      <c r="X10" s="43"/>
      <c r="Y10" s="43"/>
      <c r="Z10" s="43"/>
      <c r="AA10" s="43"/>
      <c r="AB10" s="43"/>
    </row>
    <row r="11" spans="3:28" ht="12" customHeight="1">
      <c r="C11" s="1227"/>
      <c r="D11" s="1231"/>
      <c r="E11" s="814" t="s">
        <v>65</v>
      </c>
      <c r="F11" s="847">
        <f t="shared" si="0"/>
        <v>0</v>
      </c>
      <c r="G11" s="847">
        <f t="shared" si="0"/>
        <v>0</v>
      </c>
      <c r="I11" s="1227"/>
      <c r="J11" s="1231"/>
      <c r="K11" s="814" t="s">
        <v>65</v>
      </c>
      <c r="L11" s="847">
        <f t="shared" si="1"/>
        <v>0</v>
      </c>
      <c r="M11" s="847">
        <f t="shared" si="1"/>
        <v>0</v>
      </c>
      <c r="O11" s="846"/>
      <c r="P11" s="43"/>
      <c r="Q11" s="43"/>
      <c r="R11" s="43"/>
      <c r="S11" s="43"/>
      <c r="T11" s="43"/>
      <c r="U11" s="43"/>
      <c r="V11" s="43"/>
      <c r="W11" s="43"/>
      <c r="X11" s="43"/>
      <c r="Y11" s="43"/>
      <c r="Z11" s="43"/>
      <c r="AA11" s="43"/>
      <c r="AB11" s="43"/>
    </row>
    <row r="12" spans="3:28" ht="12" customHeight="1">
      <c r="C12" s="1227"/>
      <c r="D12" s="1231"/>
      <c r="E12" s="814" t="s">
        <v>66</v>
      </c>
      <c r="F12" s="847">
        <f t="shared" si="0"/>
        <v>0</v>
      </c>
      <c r="G12" s="847">
        <f t="shared" si="0"/>
        <v>0</v>
      </c>
      <c r="I12" s="1227"/>
      <c r="J12" s="1231"/>
      <c r="K12" s="814" t="s">
        <v>66</v>
      </c>
      <c r="L12" s="847">
        <f t="shared" si="1"/>
        <v>0</v>
      </c>
      <c r="M12" s="847">
        <f t="shared" si="1"/>
        <v>0</v>
      </c>
      <c r="O12" s="846"/>
      <c r="P12" s="43"/>
      <c r="Q12" s="43"/>
      <c r="R12" s="43"/>
      <c r="S12" s="43"/>
      <c r="T12" s="43"/>
      <c r="U12" s="43"/>
      <c r="V12" s="43"/>
      <c r="W12" s="43"/>
      <c r="X12" s="43"/>
      <c r="Y12" s="43"/>
      <c r="Z12" s="43"/>
      <c r="AA12" s="43"/>
      <c r="AB12" s="43"/>
    </row>
    <row r="13" spans="3:28" ht="12" customHeight="1">
      <c r="C13" s="1227"/>
      <c r="D13" s="1231" t="s">
        <v>67</v>
      </c>
      <c r="E13" s="814" t="s">
        <v>94</v>
      </c>
      <c r="F13" s="152" t="str">
        <f>IFERROR(F9/F8,"")</f>
        <v/>
      </c>
      <c r="G13" s="152" t="str">
        <f>IFERROR(G9/G8,"")</f>
        <v/>
      </c>
      <c r="I13" s="1227"/>
      <c r="J13" s="1231" t="s">
        <v>67</v>
      </c>
      <c r="K13" s="814" t="s">
        <v>94</v>
      </c>
      <c r="L13" s="152" t="str">
        <f>IFERROR(L9/L8,"")</f>
        <v/>
      </c>
      <c r="M13" s="152" t="str">
        <f>IFERROR(M9/M8,"")</f>
        <v/>
      </c>
      <c r="O13" s="846"/>
      <c r="P13" s="43"/>
      <c r="Q13" s="43"/>
      <c r="R13" s="43"/>
      <c r="S13" s="43"/>
      <c r="T13" s="43"/>
      <c r="U13" s="43"/>
      <c r="V13" s="43"/>
      <c r="W13" s="43"/>
      <c r="X13" s="43"/>
      <c r="Y13" s="43"/>
      <c r="Z13" s="43"/>
      <c r="AA13" s="43"/>
      <c r="AB13" s="43"/>
    </row>
    <row r="14" spans="3:28" ht="12" customHeight="1">
      <c r="C14" s="1227"/>
      <c r="D14" s="1231"/>
      <c r="E14" s="814" t="s">
        <v>64</v>
      </c>
      <c r="F14" s="152" t="str">
        <f>IFERROR(F10/F8,"")</f>
        <v/>
      </c>
      <c r="G14" s="152" t="str">
        <f>IFERROR(G10/G8,"")</f>
        <v/>
      </c>
      <c r="I14" s="1227"/>
      <c r="J14" s="1231"/>
      <c r="K14" s="814" t="s">
        <v>64</v>
      </c>
      <c r="L14" s="152" t="str">
        <f>IFERROR(L10/L8,"")</f>
        <v/>
      </c>
      <c r="M14" s="152" t="str">
        <f>IFERROR(M10/M8,"")</f>
        <v/>
      </c>
      <c r="O14" s="846"/>
      <c r="P14" s="43"/>
      <c r="Q14" s="43"/>
      <c r="R14" s="43"/>
      <c r="S14" s="43"/>
      <c r="T14" s="43"/>
      <c r="U14" s="43"/>
      <c r="V14" s="43"/>
      <c r="W14" s="43"/>
      <c r="X14" s="43"/>
      <c r="Y14" s="43"/>
      <c r="Z14" s="43"/>
      <c r="AA14" s="43"/>
      <c r="AB14" s="43"/>
    </row>
    <row r="15" spans="3:28" ht="12" customHeight="1">
      <c r="C15" s="1227"/>
      <c r="D15" s="1231"/>
      <c r="E15" s="814" t="s">
        <v>65</v>
      </c>
      <c r="F15" s="152" t="str">
        <f>IFERROR(F11/F8,"")</f>
        <v/>
      </c>
      <c r="G15" s="152" t="str">
        <f>IFERROR(G11/G8,"")</f>
        <v/>
      </c>
      <c r="I15" s="1227"/>
      <c r="J15" s="1231"/>
      <c r="K15" s="814" t="s">
        <v>65</v>
      </c>
      <c r="L15" s="152" t="str">
        <f>IFERROR(L11/L8,"")</f>
        <v/>
      </c>
      <c r="M15" s="152" t="str">
        <f>IFERROR(M11/M8,"")</f>
        <v/>
      </c>
      <c r="O15" s="846"/>
      <c r="P15" s="43"/>
      <c r="Q15" s="43"/>
      <c r="R15" s="43"/>
      <c r="S15" s="43"/>
      <c r="T15" s="43"/>
      <c r="U15" s="43"/>
      <c r="V15" s="43"/>
      <c r="W15" s="43"/>
      <c r="X15" s="43"/>
      <c r="Y15" s="43"/>
      <c r="Z15" s="43"/>
      <c r="AA15" s="43"/>
      <c r="AB15" s="43"/>
    </row>
    <row r="16" spans="3:28" ht="12" customHeight="1">
      <c r="C16" s="1227"/>
      <c r="D16" s="1231"/>
      <c r="E16" s="814" t="s">
        <v>66</v>
      </c>
      <c r="F16" s="157" t="str">
        <f>IFERROR(F12/F8,"")</f>
        <v/>
      </c>
      <c r="G16" s="157" t="str">
        <f>IFERROR(G12/G8,"")</f>
        <v/>
      </c>
      <c r="H16" s="579"/>
      <c r="I16" s="1227"/>
      <c r="J16" s="1231"/>
      <c r="K16" s="814" t="s">
        <v>66</v>
      </c>
      <c r="L16" s="157" t="str">
        <f>IFERROR(L12/L8,"")</f>
        <v/>
      </c>
      <c r="M16" s="157" t="str">
        <f>IFERROR(M12/M8,"")</f>
        <v/>
      </c>
      <c r="O16" s="43"/>
      <c r="P16" s="43"/>
      <c r="Q16" s="43"/>
      <c r="R16" s="43"/>
      <c r="S16" s="43"/>
      <c r="T16" s="43"/>
      <c r="U16" s="43"/>
      <c r="V16" s="43"/>
      <c r="W16" s="43"/>
      <c r="X16" s="43"/>
      <c r="Y16" s="43"/>
      <c r="Z16" s="43"/>
      <c r="AA16" s="43"/>
      <c r="AB16" s="43"/>
    </row>
    <row r="17" spans="3:28" s="65" customFormat="1" ht="23.25">
      <c r="C17" s="961" t="s">
        <v>323</v>
      </c>
      <c r="G17" s="813"/>
      <c r="O17" s="849"/>
      <c r="P17" s="849"/>
      <c r="Q17" s="849"/>
      <c r="R17" s="849"/>
      <c r="S17" s="849"/>
      <c r="T17" s="849"/>
      <c r="U17" s="849"/>
      <c r="V17" s="849"/>
      <c r="W17" s="849"/>
      <c r="X17" s="849"/>
      <c r="Y17" s="849"/>
      <c r="Z17" s="849"/>
      <c r="AA17" s="849"/>
      <c r="AB17" s="849"/>
    </row>
    <row r="18" spans="3:28" ht="4.5" customHeight="1">
      <c r="C18" s="819"/>
      <c r="D18" s="579"/>
      <c r="E18" s="579"/>
      <c r="F18" s="579"/>
      <c r="G18" s="579"/>
      <c r="O18" s="43"/>
      <c r="P18" s="43"/>
      <c r="Q18" s="43"/>
      <c r="R18" s="43"/>
      <c r="S18" s="43"/>
      <c r="T18" s="43"/>
      <c r="U18" s="43"/>
      <c r="V18" s="43"/>
      <c r="W18" s="43"/>
      <c r="X18" s="43"/>
      <c r="Y18" s="43"/>
      <c r="Z18" s="43"/>
      <c r="AA18" s="43"/>
      <c r="AB18" s="43"/>
    </row>
    <row r="19" spans="3:28" ht="13.5" customHeight="1">
      <c r="C19" s="1223" t="s">
        <v>324</v>
      </c>
      <c r="D19" s="1223"/>
      <c r="E19" s="1223"/>
      <c r="F19" s="1220" t="s">
        <v>325</v>
      </c>
      <c r="G19" s="1220" t="s">
        <v>326</v>
      </c>
      <c r="I19" s="1223" t="s">
        <v>327</v>
      </c>
      <c r="J19" s="1223"/>
      <c r="K19" s="1223"/>
      <c r="L19" s="1220" t="s">
        <v>325</v>
      </c>
      <c r="M19" s="1220" t="s">
        <v>326</v>
      </c>
      <c r="O19" s="846"/>
      <c r="P19" s="43"/>
      <c r="Q19" s="43"/>
      <c r="R19" s="43"/>
      <c r="S19" s="43"/>
      <c r="T19" s="43"/>
      <c r="U19" s="43"/>
      <c r="V19" s="43"/>
      <c r="W19" s="43"/>
      <c r="X19" s="43"/>
      <c r="Y19" s="43"/>
      <c r="Z19" s="43"/>
      <c r="AA19" s="43"/>
      <c r="AB19" s="43"/>
    </row>
    <row r="20" spans="3:28" ht="13.5" customHeight="1">
      <c r="C20" s="1223"/>
      <c r="D20" s="1223"/>
      <c r="E20" s="1223"/>
      <c r="F20" s="1220"/>
      <c r="G20" s="1220"/>
      <c r="I20" s="1223"/>
      <c r="J20" s="1223"/>
      <c r="K20" s="1223"/>
      <c r="L20" s="1220"/>
      <c r="M20" s="1220"/>
      <c r="O20" s="846"/>
      <c r="P20" s="43"/>
      <c r="Q20" s="43"/>
      <c r="R20" s="43"/>
      <c r="S20" s="43"/>
      <c r="T20" s="43"/>
      <c r="U20" s="43"/>
      <c r="V20" s="43"/>
      <c r="W20" s="43"/>
      <c r="X20" s="43"/>
      <c r="Y20" s="43"/>
      <c r="Z20" s="43"/>
      <c r="AA20" s="43"/>
      <c r="AB20" s="43"/>
    </row>
    <row r="21" spans="3:28" ht="12" customHeight="1">
      <c r="C21" s="1229" t="s">
        <v>97</v>
      </c>
      <c r="D21" s="1228" t="s">
        <v>62</v>
      </c>
      <c r="E21" s="1228"/>
      <c r="F21" s="22"/>
      <c r="G21" s="279"/>
      <c r="I21" s="1229" t="s">
        <v>97</v>
      </c>
      <c r="J21" s="1230" t="s">
        <v>62</v>
      </c>
      <c r="K21" s="1230"/>
      <c r="L21" s="22"/>
      <c r="M21" s="279"/>
      <c r="O21" s="846"/>
      <c r="P21" s="43"/>
      <c r="Q21" s="43"/>
      <c r="R21" s="43"/>
      <c r="S21" s="43"/>
      <c r="T21" s="43"/>
      <c r="U21" s="43"/>
      <c r="V21" s="43"/>
      <c r="W21" s="43"/>
      <c r="X21" s="43"/>
      <c r="Y21" s="43"/>
      <c r="Z21" s="43"/>
      <c r="AA21" s="43"/>
      <c r="AB21" s="43"/>
    </row>
    <row r="22" spans="3:28" ht="12" customHeight="1">
      <c r="C22" s="1229"/>
      <c r="D22" s="1222" t="s">
        <v>301</v>
      </c>
      <c r="E22" s="844" t="s">
        <v>94</v>
      </c>
      <c r="F22" s="26"/>
      <c r="G22" s="26"/>
      <c r="I22" s="1229"/>
      <c r="J22" s="1231" t="s">
        <v>301</v>
      </c>
      <c r="K22" s="844" t="s">
        <v>94</v>
      </c>
      <c r="L22" s="26"/>
      <c r="M22" s="26"/>
      <c r="O22" s="846"/>
      <c r="P22" s="43"/>
      <c r="Q22" s="43"/>
      <c r="R22" s="43"/>
      <c r="S22" s="43"/>
      <c r="T22" s="43"/>
      <c r="U22" s="43"/>
      <c r="V22" s="43"/>
      <c r="W22" s="43"/>
      <c r="X22" s="43"/>
      <c r="Y22" s="43"/>
      <c r="Z22" s="43"/>
      <c r="AA22" s="43"/>
      <c r="AB22" s="43"/>
    </row>
    <row r="23" spans="3:28" ht="12" customHeight="1">
      <c r="C23" s="1229"/>
      <c r="D23" s="1222"/>
      <c r="E23" s="844" t="s">
        <v>64</v>
      </c>
      <c r="F23" s="26"/>
      <c r="G23" s="26"/>
      <c r="I23" s="1229"/>
      <c r="J23" s="1231"/>
      <c r="K23" s="844" t="s">
        <v>64</v>
      </c>
      <c r="L23" s="26"/>
      <c r="M23" s="26"/>
      <c r="O23" s="846"/>
      <c r="P23" s="43"/>
      <c r="Q23" s="43"/>
      <c r="R23" s="43"/>
      <c r="S23" s="43"/>
      <c r="T23" s="43"/>
      <c r="U23" s="43"/>
      <c r="V23" s="43"/>
      <c r="W23" s="43"/>
      <c r="X23" s="43"/>
      <c r="Y23" s="43"/>
      <c r="Z23" s="43"/>
      <c r="AA23" s="43"/>
      <c r="AB23" s="43"/>
    </row>
    <row r="24" spans="3:28" ht="12" customHeight="1">
      <c r="C24" s="1229"/>
      <c r="D24" s="1222"/>
      <c r="E24" s="844" t="s">
        <v>65</v>
      </c>
      <c r="F24" s="26"/>
      <c r="G24" s="26"/>
      <c r="I24" s="1229"/>
      <c r="J24" s="1231"/>
      <c r="K24" s="844" t="s">
        <v>65</v>
      </c>
      <c r="L24" s="26"/>
      <c r="M24" s="26"/>
      <c r="O24" s="846"/>
      <c r="P24" s="43"/>
      <c r="Q24" s="43"/>
      <c r="R24" s="43"/>
      <c r="S24" s="43"/>
      <c r="T24" s="43"/>
      <c r="U24" s="43"/>
      <c r="V24" s="43"/>
      <c r="W24" s="43"/>
      <c r="X24" s="43"/>
      <c r="Y24" s="43"/>
      <c r="Z24" s="43"/>
      <c r="AA24" s="43"/>
      <c r="AB24" s="43"/>
    </row>
    <row r="25" spans="3:28" ht="12" customHeight="1">
      <c r="C25" s="1229"/>
      <c r="D25" s="1222"/>
      <c r="E25" s="844" t="s">
        <v>66</v>
      </c>
      <c r="F25" s="26"/>
      <c r="G25" s="277"/>
      <c r="I25" s="1229"/>
      <c r="J25" s="1231"/>
      <c r="K25" s="844" t="s">
        <v>66</v>
      </c>
      <c r="L25" s="26"/>
      <c r="M25" s="277"/>
      <c r="O25" s="846"/>
      <c r="P25" s="43"/>
      <c r="Q25" s="43"/>
      <c r="R25" s="43"/>
      <c r="S25" s="43"/>
      <c r="T25" s="43"/>
      <c r="U25" s="43"/>
      <c r="V25" s="43"/>
      <c r="W25" s="43"/>
      <c r="X25" s="43"/>
      <c r="Y25" s="43"/>
      <c r="Z25" s="43"/>
      <c r="AA25" s="43"/>
      <c r="AB25" s="43"/>
    </row>
    <row r="26" spans="3:28" ht="12" customHeight="1">
      <c r="C26" s="1229"/>
      <c r="D26" s="1222" t="s">
        <v>67</v>
      </c>
      <c r="E26" s="844" t="s">
        <v>94</v>
      </c>
      <c r="F26" s="153" t="str">
        <f>IFERROR(F22/F21,"")</f>
        <v/>
      </c>
      <c r="G26" s="153" t="str">
        <f>IFERROR(G22/G21,"")</f>
        <v/>
      </c>
      <c r="I26" s="1229"/>
      <c r="J26" s="1231" t="s">
        <v>67</v>
      </c>
      <c r="K26" s="844" t="s">
        <v>94</v>
      </c>
      <c r="L26" s="153" t="str">
        <f>IFERROR(L22/L21,"")</f>
        <v/>
      </c>
      <c r="M26" s="153" t="str">
        <f>IFERROR(M22/M21,"")</f>
        <v/>
      </c>
      <c r="O26" s="846"/>
      <c r="P26" s="43"/>
      <c r="Q26" s="43"/>
      <c r="R26" s="43"/>
      <c r="S26" s="43"/>
      <c r="T26" s="43"/>
      <c r="U26" s="43"/>
      <c r="V26" s="43"/>
      <c r="W26" s="43"/>
      <c r="X26" s="43"/>
      <c r="Y26" s="43"/>
      <c r="Z26" s="43"/>
      <c r="AA26" s="43"/>
      <c r="AB26" s="43"/>
    </row>
    <row r="27" spans="3:28" ht="12" customHeight="1">
      <c r="C27" s="1229"/>
      <c r="D27" s="1222"/>
      <c r="E27" s="844" t="s">
        <v>64</v>
      </c>
      <c r="F27" s="153" t="str">
        <f>IFERROR(F23/F21,"")</f>
        <v/>
      </c>
      <c r="G27" s="153" t="str">
        <f>IFERROR(G23/G21,"")</f>
        <v/>
      </c>
      <c r="I27" s="1229"/>
      <c r="J27" s="1231"/>
      <c r="K27" s="844" t="s">
        <v>64</v>
      </c>
      <c r="L27" s="153" t="str">
        <f>IFERROR(L23/L21,"")</f>
        <v/>
      </c>
      <c r="M27" s="153" t="str">
        <f>IFERROR(M23/M21,"")</f>
        <v/>
      </c>
      <c r="O27" s="846"/>
      <c r="P27" s="43"/>
      <c r="Q27" s="43"/>
      <c r="R27" s="43"/>
      <c r="S27" s="43"/>
      <c r="T27" s="43"/>
      <c r="U27" s="43"/>
      <c r="V27" s="43"/>
      <c r="W27" s="43"/>
      <c r="X27" s="43"/>
      <c r="Y27" s="43"/>
      <c r="Z27" s="43"/>
      <c r="AA27" s="43"/>
      <c r="AB27" s="43"/>
    </row>
    <row r="28" spans="3:28" ht="12" customHeight="1">
      <c r="C28" s="1229"/>
      <c r="D28" s="1222"/>
      <c r="E28" s="844" t="s">
        <v>65</v>
      </c>
      <c r="F28" s="153" t="str">
        <f>IFERROR(F24/F21,"")</f>
        <v/>
      </c>
      <c r="G28" s="153" t="str">
        <f>IFERROR(G24/G21,"")</f>
        <v/>
      </c>
      <c r="I28" s="1229"/>
      <c r="J28" s="1231"/>
      <c r="K28" s="844" t="s">
        <v>65</v>
      </c>
      <c r="L28" s="153" t="str">
        <f>IFERROR(L24/L21,"")</f>
        <v/>
      </c>
      <c r="M28" s="153" t="str">
        <f>IFERROR(M24/M21,"")</f>
        <v/>
      </c>
      <c r="O28" s="846"/>
      <c r="P28" s="43"/>
      <c r="Q28" s="43"/>
      <c r="R28" s="43"/>
      <c r="S28" s="43"/>
      <c r="T28" s="43"/>
      <c r="U28" s="43"/>
      <c r="V28" s="43"/>
      <c r="W28" s="43"/>
      <c r="X28" s="43"/>
      <c r="Y28" s="43"/>
      <c r="Z28" s="43"/>
      <c r="AA28" s="43"/>
      <c r="AB28" s="43"/>
    </row>
    <row r="29" spans="3:28" ht="12" customHeight="1">
      <c r="C29" s="1229"/>
      <c r="D29" s="1222"/>
      <c r="E29" s="844" t="s">
        <v>66</v>
      </c>
      <c r="F29" s="850" t="str">
        <f>IFERROR(F25/F21,"")</f>
        <v/>
      </c>
      <c r="G29" s="850" t="str">
        <f>IFERROR(G25/G21,"")</f>
        <v/>
      </c>
      <c r="H29" s="579"/>
      <c r="I29" s="1229"/>
      <c r="J29" s="1231"/>
      <c r="K29" s="844" t="s">
        <v>66</v>
      </c>
      <c r="L29" s="850" t="str">
        <f>IFERROR(L25/L21,"")</f>
        <v/>
      </c>
      <c r="M29" s="850" t="str">
        <f>IFERROR(M25/M21,"")</f>
        <v/>
      </c>
      <c r="O29" s="43"/>
      <c r="P29" s="43"/>
      <c r="Q29" s="43"/>
      <c r="R29" s="43"/>
      <c r="S29" s="43"/>
      <c r="T29" s="43"/>
      <c r="U29" s="43"/>
      <c r="V29" s="43"/>
      <c r="W29" s="43"/>
      <c r="X29" s="43"/>
      <c r="Y29" s="43"/>
      <c r="Z29" s="43"/>
      <c r="AA29" s="43"/>
      <c r="AB29" s="43"/>
    </row>
    <row r="30" spans="3:28" s="67" customFormat="1" ht="12" customHeight="1">
      <c r="C30" s="823"/>
      <c r="D30" s="824"/>
      <c r="E30" s="825"/>
      <c r="F30" s="826" t="str">
        <f>IF(SUM(F22:F25)=F21,"","datos erróneos")</f>
        <v/>
      </c>
      <c r="G30" s="826" t="str">
        <f>IF(SUM(G22:G25)=G21,"","datos erróneos")</f>
        <v/>
      </c>
      <c r="I30" s="823"/>
      <c r="J30" s="824"/>
      <c r="K30" s="825"/>
      <c r="L30" s="826" t="str">
        <f>IF(SUM(L22:L25)=L21,"","datos erróneos")</f>
        <v/>
      </c>
      <c r="M30" s="826" t="str">
        <f>IF(SUM(M22:M25)=M21,"","datos erróneos")</f>
        <v/>
      </c>
    </row>
    <row r="31" spans="3:28" ht="12" customHeight="1">
      <c r="C31" s="1229" t="s">
        <v>98</v>
      </c>
      <c r="D31" s="1228" t="s">
        <v>62</v>
      </c>
      <c r="E31" s="1228"/>
      <c r="F31" s="22"/>
      <c r="G31" s="279"/>
      <c r="I31" s="1229" t="s">
        <v>98</v>
      </c>
      <c r="J31" s="1230" t="s">
        <v>62</v>
      </c>
      <c r="K31" s="1230"/>
      <c r="L31" s="22"/>
      <c r="M31" s="279"/>
      <c r="O31" s="846"/>
      <c r="P31" s="43"/>
      <c r="Q31" s="43"/>
      <c r="R31" s="43"/>
      <c r="S31" s="43"/>
      <c r="T31" s="43"/>
      <c r="U31" s="43"/>
      <c r="V31" s="43"/>
      <c r="W31" s="43"/>
      <c r="X31" s="43"/>
      <c r="Y31" s="43"/>
      <c r="Z31" s="43"/>
      <c r="AA31" s="43"/>
      <c r="AB31" s="43"/>
    </row>
    <row r="32" spans="3:28" ht="12" customHeight="1">
      <c r="C32" s="1229"/>
      <c r="D32" s="1222" t="s">
        <v>301</v>
      </c>
      <c r="E32" s="844" t="s">
        <v>94</v>
      </c>
      <c r="F32" s="26"/>
      <c r="G32" s="26"/>
      <c r="I32" s="1229"/>
      <c r="J32" s="1230" t="s">
        <v>301</v>
      </c>
      <c r="K32" s="844" t="s">
        <v>94</v>
      </c>
      <c r="L32" s="26"/>
      <c r="M32" s="26"/>
      <c r="O32" s="846"/>
      <c r="P32" s="43"/>
      <c r="Q32" s="43"/>
      <c r="R32" s="43"/>
      <c r="S32" s="43"/>
      <c r="T32" s="43"/>
      <c r="U32" s="43"/>
      <c r="V32" s="43"/>
      <c r="W32" s="43"/>
      <c r="X32" s="43"/>
      <c r="Y32" s="43"/>
      <c r="Z32" s="43"/>
      <c r="AA32" s="43"/>
      <c r="AB32" s="43"/>
    </row>
    <row r="33" spans="3:15" ht="12" customHeight="1">
      <c r="C33" s="1229"/>
      <c r="D33" s="1222"/>
      <c r="E33" s="844" t="s">
        <v>64</v>
      </c>
      <c r="F33" s="26"/>
      <c r="G33" s="26"/>
      <c r="I33" s="1229"/>
      <c r="J33" s="1230"/>
      <c r="K33" s="844" t="s">
        <v>64</v>
      </c>
      <c r="L33" s="26"/>
      <c r="M33" s="26"/>
      <c r="O33" s="66"/>
    </row>
    <row r="34" spans="3:15" ht="12" customHeight="1">
      <c r="C34" s="1229"/>
      <c r="D34" s="1222"/>
      <c r="E34" s="844" t="s">
        <v>65</v>
      </c>
      <c r="F34" s="26"/>
      <c r="G34" s="26"/>
      <c r="I34" s="1229"/>
      <c r="J34" s="1230"/>
      <c r="K34" s="844" t="s">
        <v>65</v>
      </c>
      <c r="L34" s="26"/>
      <c r="M34" s="26"/>
      <c r="O34" s="66"/>
    </row>
    <row r="35" spans="3:15" ht="12" customHeight="1">
      <c r="C35" s="1229"/>
      <c r="D35" s="1222"/>
      <c r="E35" s="844" t="s">
        <v>66</v>
      </c>
      <c r="F35" s="26"/>
      <c r="G35" s="277"/>
      <c r="I35" s="1229"/>
      <c r="J35" s="1230"/>
      <c r="K35" s="844" t="s">
        <v>66</v>
      </c>
      <c r="L35" s="26"/>
      <c r="M35" s="277"/>
      <c r="O35" s="66"/>
    </row>
    <row r="36" spans="3:15" ht="12" customHeight="1">
      <c r="C36" s="1229"/>
      <c r="D36" s="1222" t="s">
        <v>67</v>
      </c>
      <c r="E36" s="844" t="s">
        <v>94</v>
      </c>
      <c r="F36" s="153" t="str">
        <f>IFERROR(F32/F31,"")</f>
        <v/>
      </c>
      <c r="G36" s="153" t="str">
        <f>IFERROR(G32/G31,"")</f>
        <v/>
      </c>
      <c r="I36" s="1229"/>
      <c r="J36" s="1230" t="s">
        <v>67</v>
      </c>
      <c r="K36" s="844" t="s">
        <v>94</v>
      </c>
      <c r="L36" s="153" t="str">
        <f>IFERROR(L32/L31,"")</f>
        <v/>
      </c>
      <c r="M36" s="153" t="str">
        <f>IFERROR(M32/M31,"")</f>
        <v/>
      </c>
      <c r="O36" s="66"/>
    </row>
    <row r="37" spans="3:15" ht="12" customHeight="1">
      <c r="C37" s="1229"/>
      <c r="D37" s="1222"/>
      <c r="E37" s="844" t="s">
        <v>64</v>
      </c>
      <c r="F37" s="153" t="str">
        <f>IFERROR(F33/F31,"")</f>
        <v/>
      </c>
      <c r="G37" s="153" t="str">
        <f>IFERROR(G33/G31,"")</f>
        <v/>
      </c>
      <c r="I37" s="1229"/>
      <c r="J37" s="1230"/>
      <c r="K37" s="844" t="s">
        <v>64</v>
      </c>
      <c r="L37" s="153" t="str">
        <f>IFERROR(L33/L31,"")</f>
        <v/>
      </c>
      <c r="M37" s="153" t="str">
        <f>IFERROR(M33/M31,"")</f>
        <v/>
      </c>
      <c r="O37" s="66"/>
    </row>
    <row r="38" spans="3:15" ht="12" customHeight="1">
      <c r="C38" s="1229"/>
      <c r="D38" s="1222"/>
      <c r="E38" s="844" t="s">
        <v>65</v>
      </c>
      <c r="F38" s="153" t="str">
        <f>IFERROR(F34/F31,"")</f>
        <v/>
      </c>
      <c r="G38" s="153" t="str">
        <f>IFERROR(G34/G31,"")</f>
        <v/>
      </c>
      <c r="I38" s="1229"/>
      <c r="J38" s="1230"/>
      <c r="K38" s="844" t="s">
        <v>65</v>
      </c>
      <c r="L38" s="153" t="str">
        <f>IFERROR(L34/L31,"")</f>
        <v/>
      </c>
      <c r="M38" s="153" t="str">
        <f>IFERROR(M34/M31,"")</f>
        <v/>
      </c>
      <c r="O38" s="66"/>
    </row>
    <row r="39" spans="3:15" ht="12" customHeight="1">
      <c r="C39" s="1229"/>
      <c r="D39" s="1222"/>
      <c r="E39" s="844" t="s">
        <v>66</v>
      </c>
      <c r="F39" s="850" t="str">
        <f>IFERROR(F35/F31,"")</f>
        <v/>
      </c>
      <c r="G39" s="850" t="str">
        <f>IFERROR(G35/G31,"")</f>
        <v/>
      </c>
      <c r="H39" s="579"/>
      <c r="I39" s="1229"/>
      <c r="J39" s="1230"/>
      <c r="K39" s="844" t="s">
        <v>66</v>
      </c>
      <c r="L39" s="850" t="str">
        <f>IFERROR(L35/L31,"")</f>
        <v/>
      </c>
      <c r="M39" s="850" t="str">
        <f>IFERROR(M35/M31,"")</f>
        <v/>
      </c>
    </row>
    <row r="40" spans="3:15" s="67" customFormat="1" ht="12" customHeight="1">
      <c r="C40" s="823"/>
      <c r="D40" s="824"/>
      <c r="E40" s="825"/>
      <c r="F40" s="826" t="str">
        <f>IF(SUM(F32:F35)=F31,"","datos erróneos")</f>
        <v/>
      </c>
      <c r="G40" s="826" t="str">
        <f>IF(SUM(G32:G35)=G31,"","datos erróneos")</f>
        <v/>
      </c>
      <c r="I40" s="823"/>
      <c r="J40" s="824"/>
      <c r="K40" s="825"/>
      <c r="L40" s="826" t="str">
        <f>IF(SUM(L32:L35)=L31,"","datos erróneos")</f>
        <v/>
      </c>
      <c r="M40" s="826" t="str">
        <f>IF(SUM(M32:M35)=M31,"","datos erróneos")</f>
        <v/>
      </c>
    </row>
    <row r="41" spans="3:15" ht="12" customHeight="1">
      <c r="C41" s="1229" t="s">
        <v>99</v>
      </c>
      <c r="D41" s="1228" t="s">
        <v>62</v>
      </c>
      <c r="E41" s="1228"/>
      <c r="F41" s="22"/>
      <c r="G41" s="279"/>
      <c r="I41" s="1229" t="s">
        <v>99</v>
      </c>
      <c r="J41" s="1232" t="s">
        <v>62</v>
      </c>
      <c r="K41" s="1232"/>
      <c r="L41" s="22"/>
      <c r="M41" s="279"/>
      <c r="O41" s="66"/>
    </row>
    <row r="42" spans="3:15" ht="12" customHeight="1">
      <c r="C42" s="1229"/>
      <c r="D42" s="1222" t="s">
        <v>301</v>
      </c>
      <c r="E42" s="844" t="s">
        <v>94</v>
      </c>
      <c r="F42" s="26"/>
      <c r="G42" s="26"/>
      <c r="I42" s="1229"/>
      <c r="J42" s="1222" t="s">
        <v>301</v>
      </c>
      <c r="K42" s="844" t="s">
        <v>94</v>
      </c>
      <c r="L42" s="26"/>
      <c r="M42" s="26"/>
      <c r="O42" s="66"/>
    </row>
    <row r="43" spans="3:15" ht="12" customHeight="1">
      <c r="C43" s="1229"/>
      <c r="D43" s="1222"/>
      <c r="E43" s="844" t="s">
        <v>64</v>
      </c>
      <c r="F43" s="26"/>
      <c r="G43" s="26"/>
      <c r="I43" s="1229"/>
      <c r="J43" s="1222"/>
      <c r="K43" s="844" t="s">
        <v>64</v>
      </c>
      <c r="L43" s="26"/>
      <c r="M43" s="26"/>
      <c r="O43" s="66"/>
    </row>
    <row r="44" spans="3:15" ht="12" customHeight="1">
      <c r="C44" s="1229"/>
      <c r="D44" s="1222"/>
      <c r="E44" s="844" t="s">
        <v>65</v>
      </c>
      <c r="F44" s="26"/>
      <c r="G44" s="26"/>
      <c r="I44" s="1229"/>
      <c r="J44" s="1222"/>
      <c r="K44" s="844" t="s">
        <v>65</v>
      </c>
      <c r="L44" s="26"/>
      <c r="M44" s="26"/>
      <c r="O44" s="66"/>
    </row>
    <row r="45" spans="3:15" ht="12" customHeight="1">
      <c r="C45" s="1229"/>
      <c r="D45" s="1222"/>
      <c r="E45" s="844" t="s">
        <v>66</v>
      </c>
      <c r="F45" s="26"/>
      <c r="G45" s="277"/>
      <c r="I45" s="1229"/>
      <c r="J45" s="1222"/>
      <c r="K45" s="844" t="s">
        <v>66</v>
      </c>
      <c r="L45" s="26"/>
      <c r="M45" s="277"/>
      <c r="O45" s="66"/>
    </row>
    <row r="46" spans="3:15" ht="12" customHeight="1">
      <c r="C46" s="1229"/>
      <c r="D46" s="1222" t="s">
        <v>67</v>
      </c>
      <c r="E46" s="844" t="s">
        <v>94</v>
      </c>
      <c r="F46" s="153" t="str">
        <f>IFERROR(F42/F41,"")</f>
        <v/>
      </c>
      <c r="G46" s="153" t="str">
        <f>IFERROR(G42/G41,"")</f>
        <v/>
      </c>
      <c r="I46" s="1229"/>
      <c r="J46" s="1222" t="s">
        <v>67</v>
      </c>
      <c r="K46" s="844" t="s">
        <v>94</v>
      </c>
      <c r="L46" s="153" t="str">
        <f>IFERROR(L42/L41,"")</f>
        <v/>
      </c>
      <c r="M46" s="153" t="str">
        <f>IFERROR(M42/M41,"")</f>
        <v/>
      </c>
      <c r="O46" s="66"/>
    </row>
    <row r="47" spans="3:15" ht="12" customHeight="1">
      <c r="C47" s="1229"/>
      <c r="D47" s="1222"/>
      <c r="E47" s="844" t="s">
        <v>64</v>
      </c>
      <c r="F47" s="153" t="str">
        <f>IFERROR(F43/F41,"")</f>
        <v/>
      </c>
      <c r="G47" s="153" t="str">
        <f>IFERROR(G43/G41,"")</f>
        <v/>
      </c>
      <c r="I47" s="1229"/>
      <c r="J47" s="1222"/>
      <c r="K47" s="844" t="s">
        <v>64</v>
      </c>
      <c r="L47" s="153" t="str">
        <f>IFERROR(L43/L41,"")</f>
        <v/>
      </c>
      <c r="M47" s="153" t="str">
        <f>IFERROR(M43/M41,"")</f>
        <v/>
      </c>
      <c r="O47" s="66"/>
    </row>
    <row r="48" spans="3:15" ht="12" customHeight="1">
      <c r="C48" s="1229"/>
      <c r="D48" s="1222"/>
      <c r="E48" s="844" t="s">
        <v>65</v>
      </c>
      <c r="F48" s="153" t="str">
        <f>IFERROR(F44/F41,"")</f>
        <v/>
      </c>
      <c r="G48" s="153" t="str">
        <f>IFERROR(G44/G41,"")</f>
        <v/>
      </c>
      <c r="I48" s="1229"/>
      <c r="J48" s="1222"/>
      <c r="K48" s="844" t="s">
        <v>65</v>
      </c>
      <c r="L48" s="153" t="str">
        <f>IFERROR(L44/L41,"")</f>
        <v/>
      </c>
      <c r="M48" s="153" t="str">
        <f>IFERROR(M44/M41,"")</f>
        <v/>
      </c>
      <c r="O48" s="66"/>
    </row>
    <row r="49" spans="3:15" ht="12" customHeight="1">
      <c r="C49" s="1229"/>
      <c r="D49" s="1222"/>
      <c r="E49" s="844" t="s">
        <v>66</v>
      </c>
      <c r="F49" s="850" t="str">
        <f>IFERROR(F45/F41,"")</f>
        <v/>
      </c>
      <c r="G49" s="850" t="str">
        <f>IFERROR(G45/G41,"")</f>
        <v/>
      </c>
      <c r="H49" s="579"/>
      <c r="I49" s="1229"/>
      <c r="J49" s="1222"/>
      <c r="K49" s="844" t="s">
        <v>66</v>
      </c>
      <c r="L49" s="850" t="str">
        <f>IFERROR(L45/L41,"")</f>
        <v/>
      </c>
      <c r="M49" s="850" t="str">
        <f>IFERROR(M45/M41,"")</f>
        <v/>
      </c>
    </row>
    <row r="50" spans="3:15" s="67" customFormat="1" ht="12" customHeight="1">
      <c r="C50" s="823"/>
      <c r="D50" s="824"/>
      <c r="E50" s="825"/>
      <c r="F50" s="826" t="str">
        <f>IF(SUM(F42:F45)=F41,"","datos erróneos")</f>
        <v/>
      </c>
      <c r="G50" s="826" t="str">
        <f>IF(SUM(G42:G45)=G41,"","datos erróneos")</f>
        <v/>
      </c>
      <c r="I50" s="823"/>
      <c r="J50" s="824"/>
      <c r="K50" s="825"/>
      <c r="L50" s="826" t="str">
        <f>IF(SUM(L42:L45)=L41,"","datos erróneos")</f>
        <v/>
      </c>
      <c r="M50" s="826" t="str">
        <f>IF(SUM(M42:M45)=M41,"","datos erróneos")</f>
        <v/>
      </c>
    </row>
    <row r="51" spans="3:15" ht="12" customHeight="1">
      <c r="C51" s="1229" t="s">
        <v>100</v>
      </c>
      <c r="D51" s="1228" t="s">
        <v>62</v>
      </c>
      <c r="E51" s="1228"/>
      <c r="F51" s="22"/>
      <c r="G51" s="279"/>
      <c r="I51" s="1229" t="s">
        <v>100</v>
      </c>
      <c r="J51" s="1228" t="s">
        <v>62</v>
      </c>
      <c r="K51" s="1228"/>
      <c r="L51" s="22"/>
      <c r="M51" s="279"/>
      <c r="O51" s="66"/>
    </row>
    <row r="52" spans="3:15" ht="12" customHeight="1">
      <c r="C52" s="1229"/>
      <c r="D52" s="1222" t="s">
        <v>301</v>
      </c>
      <c r="E52" s="844" t="s">
        <v>94</v>
      </c>
      <c r="F52" s="26"/>
      <c r="G52" s="26"/>
      <c r="I52" s="1229"/>
      <c r="J52" s="1222" t="s">
        <v>301</v>
      </c>
      <c r="K52" s="844" t="s">
        <v>94</v>
      </c>
      <c r="L52" s="26"/>
      <c r="M52" s="26"/>
      <c r="O52" s="66"/>
    </row>
    <row r="53" spans="3:15" ht="12" customHeight="1">
      <c r="C53" s="1229"/>
      <c r="D53" s="1222"/>
      <c r="E53" s="844" t="s">
        <v>64</v>
      </c>
      <c r="F53" s="26"/>
      <c r="G53" s="26"/>
      <c r="I53" s="1229"/>
      <c r="J53" s="1222"/>
      <c r="K53" s="844" t="s">
        <v>64</v>
      </c>
      <c r="L53" s="26"/>
      <c r="M53" s="26"/>
      <c r="O53" s="66"/>
    </row>
    <row r="54" spans="3:15" ht="12" customHeight="1">
      <c r="C54" s="1229"/>
      <c r="D54" s="1222"/>
      <c r="E54" s="844" t="s">
        <v>65</v>
      </c>
      <c r="F54" s="26"/>
      <c r="G54" s="26"/>
      <c r="I54" s="1229"/>
      <c r="J54" s="1222"/>
      <c r="K54" s="844" t="s">
        <v>65</v>
      </c>
      <c r="L54" s="26"/>
      <c r="M54" s="26"/>
      <c r="O54" s="66"/>
    </row>
    <row r="55" spans="3:15" ht="12" customHeight="1">
      <c r="C55" s="1229"/>
      <c r="D55" s="1222"/>
      <c r="E55" s="844" t="s">
        <v>66</v>
      </c>
      <c r="F55" s="26"/>
      <c r="G55" s="277"/>
      <c r="I55" s="1229"/>
      <c r="J55" s="1222"/>
      <c r="K55" s="844" t="s">
        <v>66</v>
      </c>
      <c r="L55" s="26"/>
      <c r="M55" s="277"/>
      <c r="O55" s="66"/>
    </row>
    <row r="56" spans="3:15" ht="12" customHeight="1">
      <c r="C56" s="1229"/>
      <c r="D56" s="1222" t="s">
        <v>67</v>
      </c>
      <c r="E56" s="844" t="s">
        <v>94</v>
      </c>
      <c r="F56" s="153" t="str">
        <f>IFERROR(F52/F51,"")</f>
        <v/>
      </c>
      <c r="G56" s="153" t="str">
        <f>IFERROR(G52/G51,"")</f>
        <v/>
      </c>
      <c r="I56" s="1229"/>
      <c r="J56" s="1222" t="s">
        <v>67</v>
      </c>
      <c r="K56" s="844" t="s">
        <v>94</v>
      </c>
      <c r="L56" s="153" t="str">
        <f>IFERROR(L52/L51,"")</f>
        <v/>
      </c>
      <c r="M56" s="153" t="str">
        <f>IFERROR(M52/M51,"")</f>
        <v/>
      </c>
      <c r="O56" s="66"/>
    </row>
    <row r="57" spans="3:15" ht="12" customHeight="1">
      <c r="C57" s="1229"/>
      <c r="D57" s="1222"/>
      <c r="E57" s="844" t="s">
        <v>64</v>
      </c>
      <c r="F57" s="153" t="str">
        <f>IFERROR(F53/F51,"")</f>
        <v/>
      </c>
      <c r="G57" s="153" t="str">
        <f>IFERROR(G53/G51,"")</f>
        <v/>
      </c>
      <c r="I57" s="1229"/>
      <c r="J57" s="1222"/>
      <c r="K57" s="844" t="s">
        <v>64</v>
      </c>
      <c r="L57" s="153" t="str">
        <f>IFERROR(L53/L51,"")</f>
        <v/>
      </c>
      <c r="M57" s="153" t="str">
        <f>IFERROR(M53/M51,"")</f>
        <v/>
      </c>
      <c r="O57" s="66"/>
    </row>
    <row r="58" spans="3:15" ht="12" customHeight="1">
      <c r="C58" s="1229"/>
      <c r="D58" s="1222"/>
      <c r="E58" s="844" t="s">
        <v>65</v>
      </c>
      <c r="F58" s="153" t="str">
        <f>IFERROR(F54/F51,"")</f>
        <v/>
      </c>
      <c r="G58" s="153" t="str">
        <f>IFERROR(G54/G51,"")</f>
        <v/>
      </c>
      <c r="I58" s="1229"/>
      <c r="J58" s="1222"/>
      <c r="K58" s="844" t="s">
        <v>65</v>
      </c>
      <c r="L58" s="153" t="str">
        <f>IFERROR(L54/L51,"")</f>
        <v/>
      </c>
      <c r="M58" s="153" t="str">
        <f>IFERROR(M54/M51,"")</f>
        <v/>
      </c>
      <c r="O58" s="66"/>
    </row>
    <row r="59" spans="3:15" ht="12" customHeight="1">
      <c r="C59" s="1229"/>
      <c r="D59" s="1222"/>
      <c r="E59" s="844" t="s">
        <v>66</v>
      </c>
      <c r="F59" s="850" t="str">
        <f>IFERROR(F55/F51,"")</f>
        <v/>
      </c>
      <c r="G59" s="850" t="str">
        <f>IFERROR(G55/G51,"")</f>
        <v/>
      </c>
      <c r="H59" s="579"/>
      <c r="I59" s="1229"/>
      <c r="J59" s="1222"/>
      <c r="K59" s="844" t="s">
        <v>66</v>
      </c>
      <c r="L59" s="850" t="str">
        <f>IFERROR(L55/L51,"")</f>
        <v/>
      </c>
      <c r="M59" s="850" t="str">
        <f>IFERROR(M55/M51,"")</f>
        <v/>
      </c>
    </row>
    <row r="60" spans="3:15" s="67" customFormat="1" ht="12" customHeight="1">
      <c r="C60" s="823"/>
      <c r="D60" s="824"/>
      <c r="E60" s="825"/>
      <c r="F60" s="826" t="str">
        <f>IF(SUM(F52:F55)=F51,"","datos erróneos")</f>
        <v/>
      </c>
      <c r="G60" s="826" t="str">
        <f>IF(SUM(G52:G55)=G51,"","datos erróneos")</f>
        <v/>
      </c>
      <c r="I60" s="823"/>
      <c r="J60" s="824"/>
      <c r="K60" s="825"/>
      <c r="L60" s="826" t="str">
        <f>IF(SUM(L52:L55)=L51,"","datos erróneos")</f>
        <v/>
      </c>
      <c r="M60" s="826" t="str">
        <f>IF(SUM(M52:M55)=M51,"","datos erróneos")</f>
        <v/>
      </c>
    </row>
    <row r="61" spans="3:15" ht="12" customHeight="1">
      <c r="C61" s="1229" t="s">
        <v>101</v>
      </c>
      <c r="D61" s="1228" t="s">
        <v>62</v>
      </c>
      <c r="E61" s="1228"/>
      <c r="F61" s="22"/>
      <c r="G61" s="279"/>
      <c r="I61" s="1229" t="s">
        <v>101</v>
      </c>
      <c r="J61" s="1228" t="s">
        <v>62</v>
      </c>
      <c r="K61" s="1228"/>
      <c r="L61" s="22"/>
      <c r="M61" s="279"/>
      <c r="O61" s="66"/>
    </row>
    <row r="62" spans="3:15" ht="12" customHeight="1">
      <c r="C62" s="1229"/>
      <c r="D62" s="1222" t="s">
        <v>301</v>
      </c>
      <c r="E62" s="844" t="s">
        <v>94</v>
      </c>
      <c r="F62" s="26"/>
      <c r="G62" s="26"/>
      <c r="I62" s="1229"/>
      <c r="J62" s="1222" t="s">
        <v>301</v>
      </c>
      <c r="K62" s="844" t="s">
        <v>94</v>
      </c>
      <c r="L62" s="26"/>
      <c r="M62" s="26"/>
      <c r="O62" s="66"/>
    </row>
    <row r="63" spans="3:15" ht="12" customHeight="1">
      <c r="C63" s="1229"/>
      <c r="D63" s="1222"/>
      <c r="E63" s="844" t="s">
        <v>64</v>
      </c>
      <c r="F63" s="26"/>
      <c r="G63" s="26"/>
      <c r="I63" s="1229"/>
      <c r="J63" s="1222"/>
      <c r="K63" s="844" t="s">
        <v>64</v>
      </c>
      <c r="L63" s="26"/>
      <c r="M63" s="26"/>
      <c r="O63" s="66"/>
    </row>
    <row r="64" spans="3:15" ht="12" customHeight="1">
      <c r="C64" s="1229"/>
      <c r="D64" s="1222"/>
      <c r="E64" s="844" t="s">
        <v>65</v>
      </c>
      <c r="F64" s="26"/>
      <c r="G64" s="26"/>
      <c r="I64" s="1229"/>
      <c r="J64" s="1222"/>
      <c r="K64" s="844" t="s">
        <v>65</v>
      </c>
      <c r="L64" s="26"/>
      <c r="M64" s="26"/>
      <c r="O64" s="66"/>
    </row>
    <row r="65" spans="3:15" ht="12" customHeight="1">
      <c r="C65" s="1229"/>
      <c r="D65" s="1222"/>
      <c r="E65" s="844" t="s">
        <v>66</v>
      </c>
      <c r="F65" s="26"/>
      <c r="G65" s="277"/>
      <c r="I65" s="1229"/>
      <c r="J65" s="1222"/>
      <c r="K65" s="844" t="s">
        <v>66</v>
      </c>
      <c r="L65" s="26"/>
      <c r="M65" s="277"/>
      <c r="O65" s="66"/>
    </row>
    <row r="66" spans="3:15" ht="12" customHeight="1">
      <c r="C66" s="1229"/>
      <c r="D66" s="1222" t="s">
        <v>67</v>
      </c>
      <c r="E66" s="844" t="s">
        <v>94</v>
      </c>
      <c r="F66" s="153" t="str">
        <f>IFERROR(F62/F61,"")</f>
        <v/>
      </c>
      <c r="G66" s="153" t="str">
        <f>IFERROR(G62/G61,"")</f>
        <v/>
      </c>
      <c r="I66" s="1229"/>
      <c r="J66" s="1222" t="s">
        <v>67</v>
      </c>
      <c r="K66" s="844" t="s">
        <v>94</v>
      </c>
      <c r="L66" s="153" t="str">
        <f>IFERROR(L62/L61,"")</f>
        <v/>
      </c>
      <c r="M66" s="153" t="str">
        <f>IFERROR(M62/M61,"")</f>
        <v/>
      </c>
      <c r="O66" s="66"/>
    </row>
    <row r="67" spans="3:15" ht="12" customHeight="1">
      <c r="C67" s="1229"/>
      <c r="D67" s="1222"/>
      <c r="E67" s="844" t="s">
        <v>64</v>
      </c>
      <c r="F67" s="153" t="str">
        <f>IFERROR(F63/F61,"")</f>
        <v/>
      </c>
      <c r="G67" s="153" t="str">
        <f>IFERROR(G63/G61,"")</f>
        <v/>
      </c>
      <c r="I67" s="1229"/>
      <c r="J67" s="1222"/>
      <c r="K67" s="844" t="s">
        <v>64</v>
      </c>
      <c r="L67" s="153" t="str">
        <f>IFERROR(L63/L61,"")</f>
        <v/>
      </c>
      <c r="M67" s="153" t="str">
        <f>IFERROR(M63/M61,"")</f>
        <v/>
      </c>
      <c r="O67" s="66"/>
    </row>
    <row r="68" spans="3:15" ht="12" customHeight="1">
      <c r="C68" s="1229"/>
      <c r="D68" s="1222"/>
      <c r="E68" s="844" t="s">
        <v>65</v>
      </c>
      <c r="F68" s="153" t="str">
        <f>IFERROR(F64/F61,"")</f>
        <v/>
      </c>
      <c r="G68" s="153" t="str">
        <f>IFERROR(G64/G61,"")</f>
        <v/>
      </c>
      <c r="I68" s="1229"/>
      <c r="J68" s="1222"/>
      <c r="K68" s="844" t="s">
        <v>65</v>
      </c>
      <c r="L68" s="153" t="str">
        <f>IFERROR(L64/L61,"")</f>
        <v/>
      </c>
      <c r="M68" s="153" t="str">
        <f>IFERROR(M64/M61,"")</f>
        <v/>
      </c>
      <c r="O68" s="66"/>
    </row>
    <row r="69" spans="3:15" ht="12" customHeight="1">
      <c r="C69" s="1229"/>
      <c r="D69" s="1222"/>
      <c r="E69" s="844" t="s">
        <v>66</v>
      </c>
      <c r="F69" s="850" t="str">
        <f>IFERROR(F65/F61,"")</f>
        <v/>
      </c>
      <c r="G69" s="850" t="str">
        <f>IFERROR(G65/G61,"")</f>
        <v/>
      </c>
      <c r="H69" s="579"/>
      <c r="I69" s="1229"/>
      <c r="J69" s="1222"/>
      <c r="K69" s="844" t="s">
        <v>66</v>
      </c>
      <c r="L69" s="850" t="str">
        <f>IFERROR(L65/L61,"")</f>
        <v/>
      </c>
      <c r="M69" s="850" t="str">
        <f>IFERROR(M65/M61,"")</f>
        <v/>
      </c>
    </row>
    <row r="70" spans="3:15" s="67" customFormat="1" ht="12" customHeight="1">
      <c r="C70" s="823"/>
      <c r="D70" s="824"/>
      <c r="E70" s="825"/>
      <c r="F70" s="826" t="str">
        <f>IF(SUM(F62:F65)=F61,"","datos erróneos")</f>
        <v/>
      </c>
      <c r="G70" s="826" t="str">
        <f>IF(SUM(G62:G65)=G61,"","datos erróneos")</f>
        <v/>
      </c>
      <c r="I70" s="823"/>
      <c r="J70" s="824"/>
      <c r="K70" s="825"/>
      <c r="L70" s="826" t="str">
        <f>IF(SUM(L62:L65)=L61,"","datos erróneos")</f>
        <v/>
      </c>
      <c r="M70" s="826" t="str">
        <f>IF(SUM(M62:M65)=M61,"","datos erróneos")</f>
        <v/>
      </c>
    </row>
    <row r="71" spans="3:15" ht="12" customHeight="1">
      <c r="C71" s="1229" t="s">
        <v>102</v>
      </c>
      <c r="D71" s="1228" t="s">
        <v>62</v>
      </c>
      <c r="E71" s="1228"/>
      <c r="F71" s="22"/>
      <c r="G71" s="279"/>
      <c r="I71" s="1229" t="s">
        <v>102</v>
      </c>
      <c r="J71" s="1228" t="s">
        <v>62</v>
      </c>
      <c r="K71" s="1228"/>
      <c r="L71" s="22"/>
      <c r="M71" s="279"/>
      <c r="O71" s="66"/>
    </row>
    <row r="72" spans="3:15" ht="12" customHeight="1">
      <c r="C72" s="1229"/>
      <c r="D72" s="1222" t="s">
        <v>301</v>
      </c>
      <c r="E72" s="844" t="s">
        <v>94</v>
      </c>
      <c r="F72" s="26"/>
      <c r="G72" s="26"/>
      <c r="I72" s="1229"/>
      <c r="J72" s="1222" t="s">
        <v>301</v>
      </c>
      <c r="K72" s="844" t="s">
        <v>94</v>
      </c>
      <c r="L72" s="26"/>
      <c r="M72" s="26"/>
      <c r="O72" s="66"/>
    </row>
    <row r="73" spans="3:15" ht="12" customHeight="1">
      <c r="C73" s="1229"/>
      <c r="D73" s="1222"/>
      <c r="E73" s="844" t="s">
        <v>64</v>
      </c>
      <c r="F73" s="26"/>
      <c r="G73" s="26"/>
      <c r="I73" s="1229"/>
      <c r="J73" s="1222"/>
      <c r="K73" s="844" t="s">
        <v>64</v>
      </c>
      <c r="L73" s="26"/>
      <c r="M73" s="26"/>
      <c r="O73" s="66"/>
    </row>
    <row r="74" spans="3:15" ht="12" customHeight="1">
      <c r="C74" s="1229"/>
      <c r="D74" s="1222"/>
      <c r="E74" s="844" t="s">
        <v>65</v>
      </c>
      <c r="F74" s="26"/>
      <c r="G74" s="26"/>
      <c r="I74" s="1229"/>
      <c r="J74" s="1222"/>
      <c r="K74" s="844" t="s">
        <v>65</v>
      </c>
      <c r="L74" s="26"/>
      <c r="M74" s="26"/>
      <c r="O74" s="66"/>
    </row>
    <row r="75" spans="3:15" ht="12" customHeight="1">
      <c r="C75" s="1229"/>
      <c r="D75" s="1222"/>
      <c r="E75" s="844" t="s">
        <v>66</v>
      </c>
      <c r="F75" s="26"/>
      <c r="G75" s="277"/>
      <c r="I75" s="1229"/>
      <c r="J75" s="1222"/>
      <c r="K75" s="844" t="s">
        <v>66</v>
      </c>
      <c r="L75" s="26"/>
      <c r="M75" s="277"/>
      <c r="O75" s="66"/>
    </row>
    <row r="76" spans="3:15" ht="12" customHeight="1">
      <c r="C76" s="1229"/>
      <c r="D76" s="1222" t="s">
        <v>67</v>
      </c>
      <c r="E76" s="844" t="s">
        <v>94</v>
      </c>
      <c r="F76" s="153" t="str">
        <f>IFERROR(F72/F71,"")</f>
        <v/>
      </c>
      <c r="G76" s="153" t="str">
        <f>IFERROR(G72/G71,"")</f>
        <v/>
      </c>
      <c r="I76" s="1229"/>
      <c r="J76" s="1222" t="s">
        <v>67</v>
      </c>
      <c r="K76" s="844" t="s">
        <v>94</v>
      </c>
      <c r="L76" s="153" t="str">
        <f>IFERROR(L72/L71,"")</f>
        <v/>
      </c>
      <c r="M76" s="153" t="str">
        <f>IFERROR(M72/M71,"")</f>
        <v/>
      </c>
      <c r="O76" s="66"/>
    </row>
    <row r="77" spans="3:15" ht="12" customHeight="1">
      <c r="C77" s="1229"/>
      <c r="D77" s="1222"/>
      <c r="E77" s="844" t="s">
        <v>64</v>
      </c>
      <c r="F77" s="153" t="str">
        <f>IFERROR(F73/F71,"")</f>
        <v/>
      </c>
      <c r="G77" s="153" t="str">
        <f>IFERROR(G73/G71,"")</f>
        <v/>
      </c>
      <c r="I77" s="1229"/>
      <c r="J77" s="1222"/>
      <c r="K77" s="844" t="s">
        <v>64</v>
      </c>
      <c r="L77" s="153" t="str">
        <f>IFERROR(L73/L71,"")</f>
        <v/>
      </c>
      <c r="M77" s="153" t="str">
        <f>IFERROR(M73/M71,"")</f>
        <v/>
      </c>
      <c r="O77" s="66"/>
    </row>
    <row r="78" spans="3:15" ht="12" customHeight="1">
      <c r="C78" s="1229"/>
      <c r="D78" s="1222"/>
      <c r="E78" s="844" t="s">
        <v>65</v>
      </c>
      <c r="F78" s="153" t="str">
        <f>IFERROR(F74/F71,"")</f>
        <v/>
      </c>
      <c r="G78" s="153" t="str">
        <f>IFERROR(G74/G71,"")</f>
        <v/>
      </c>
      <c r="I78" s="1229"/>
      <c r="J78" s="1222"/>
      <c r="K78" s="844" t="s">
        <v>65</v>
      </c>
      <c r="L78" s="153" t="str">
        <f>IFERROR(L74/L71,"")</f>
        <v/>
      </c>
      <c r="M78" s="153" t="str">
        <f>IFERROR(M74/M71,"")</f>
        <v/>
      </c>
      <c r="O78" s="66"/>
    </row>
    <row r="79" spans="3:15" ht="12" customHeight="1">
      <c r="C79" s="1229"/>
      <c r="D79" s="1222"/>
      <c r="E79" s="844" t="s">
        <v>66</v>
      </c>
      <c r="F79" s="850" t="str">
        <f>IFERROR(F75/F71,"")</f>
        <v/>
      </c>
      <c r="G79" s="850" t="str">
        <f>IFERROR(G75/G71,"")</f>
        <v/>
      </c>
      <c r="H79" s="579"/>
      <c r="I79" s="1229"/>
      <c r="J79" s="1222"/>
      <c r="K79" s="844" t="s">
        <v>66</v>
      </c>
      <c r="L79" s="850" t="str">
        <f>IFERROR(L75/L71,"")</f>
        <v/>
      </c>
      <c r="M79" s="850" t="str">
        <f>IFERROR(M75/M71,"")</f>
        <v/>
      </c>
    </row>
    <row r="80" spans="3:15" s="67" customFormat="1" ht="12" customHeight="1">
      <c r="C80" s="823"/>
      <c r="D80" s="824"/>
      <c r="E80" s="825"/>
      <c r="F80" s="826" t="str">
        <f>IF(SUM(F72:F75)=F71,"","datos erróneos")</f>
        <v/>
      </c>
      <c r="G80" s="826" t="str">
        <f>IF(SUM(G72:G75)=G71,"","datos erróneos")</f>
        <v/>
      </c>
      <c r="I80" s="823"/>
      <c r="J80" s="824"/>
      <c r="K80" s="825"/>
      <c r="L80" s="826" t="str">
        <f>IF(SUM(L72:L75)=L71,"","datos erróneos")</f>
        <v/>
      </c>
      <c r="M80" s="826" t="str">
        <f>IF(SUM(M72:M75)=M71,"","datos erróneos")</f>
        <v/>
      </c>
    </row>
    <row r="81" spans="3:35" ht="13.5" customHeight="1">
      <c r="C81" s="827"/>
      <c r="D81" s="758"/>
      <c r="E81" s="758"/>
      <c r="F81" s="828"/>
      <c r="G81" s="758"/>
      <c r="H81" s="760"/>
      <c r="I81" s="828"/>
      <c r="J81" s="828"/>
      <c r="K81" s="828"/>
      <c r="L81" s="758"/>
      <c r="M81" s="758"/>
      <c r="N81" s="40"/>
      <c r="O81" s="40"/>
      <c r="P81" s="40"/>
      <c r="Q81" s="40"/>
      <c r="R81" s="40"/>
      <c r="S81" s="40"/>
      <c r="T81" s="40"/>
      <c r="U81" s="40"/>
      <c r="V81" s="40"/>
      <c r="W81" s="40"/>
      <c r="X81" s="40"/>
      <c r="Y81" s="40"/>
      <c r="Z81" s="40"/>
      <c r="AA81" s="40"/>
      <c r="AB81" s="40"/>
      <c r="AC81" s="40"/>
      <c r="AD81" s="40"/>
      <c r="AE81" s="40"/>
      <c r="AF81" s="40"/>
      <c r="AG81" s="40"/>
      <c r="AH81" s="40"/>
      <c r="AI81" s="40"/>
    </row>
    <row r="82" spans="3:35" s="40" customFormat="1" ht="13.5" customHeight="1">
      <c r="C82" s="827"/>
      <c r="D82" s="829"/>
      <c r="E82" s="829"/>
      <c r="F82" s="829"/>
      <c r="G82" s="829"/>
      <c r="I82" s="830"/>
      <c r="J82" s="830"/>
      <c r="K82" s="830"/>
      <c r="L82" s="829"/>
      <c r="M82" s="829"/>
    </row>
    <row r="83" spans="3:35" s="40" customFormat="1" ht="21" customHeight="1">
      <c r="C83" s="830"/>
      <c r="D83" s="829"/>
      <c r="E83" s="829"/>
      <c r="F83" s="829"/>
      <c r="G83" s="829"/>
      <c r="I83" s="830"/>
      <c r="J83" s="830"/>
      <c r="K83" s="830"/>
      <c r="L83" s="829"/>
      <c r="M83" s="829"/>
    </row>
    <row r="84" spans="3:35">
      <c r="C84" s="317"/>
      <c r="D84" s="579"/>
      <c r="E84" s="579"/>
      <c r="F84" s="579"/>
      <c r="G84" s="579"/>
    </row>
    <row r="85" spans="3:35" ht="70.5" customHeight="1">
      <c r="C85" s="1043"/>
      <c r="D85" s="1043"/>
      <c r="E85" s="1043"/>
      <c r="F85" s="1043"/>
      <c r="G85" s="1043"/>
      <c r="H85" s="1043"/>
      <c r="I85" s="1043"/>
      <c r="J85" s="1043"/>
      <c r="K85" s="1043"/>
      <c r="L85" s="1043"/>
      <c r="M85" s="1043"/>
    </row>
  </sheetData>
  <sheetProtection password="C269" sheet="1" objects="1" scenarios="1" formatCells="0" formatColumns="0" formatRows="0" insertColumns="0" insertRows="0"/>
  <mergeCells count="70">
    <mergeCell ref="C85:M85"/>
    <mergeCell ref="C71:C79"/>
    <mergeCell ref="D71:E71"/>
    <mergeCell ref="I71:I79"/>
    <mergeCell ref="J71:K71"/>
    <mergeCell ref="D72:D75"/>
    <mergeCell ref="J72:J75"/>
    <mergeCell ref="D76:D79"/>
    <mergeCell ref="J76:J79"/>
    <mergeCell ref="C61:C69"/>
    <mergeCell ref="D61:E61"/>
    <mergeCell ref="I61:I69"/>
    <mergeCell ref="J61:K61"/>
    <mergeCell ref="D62:D65"/>
    <mergeCell ref="J62:J65"/>
    <mergeCell ref="D66:D69"/>
    <mergeCell ref="J66:J69"/>
    <mergeCell ref="C51:C59"/>
    <mergeCell ref="D51:E51"/>
    <mergeCell ref="I51:I59"/>
    <mergeCell ref="J51:K51"/>
    <mergeCell ref="D52:D55"/>
    <mergeCell ref="J52:J55"/>
    <mergeCell ref="D56:D59"/>
    <mergeCell ref="J56:J59"/>
    <mergeCell ref="C41:C49"/>
    <mergeCell ref="D41:E41"/>
    <mergeCell ref="I41:I49"/>
    <mergeCell ref="J41:K41"/>
    <mergeCell ref="D42:D45"/>
    <mergeCell ref="J42:J45"/>
    <mergeCell ref="D46:D49"/>
    <mergeCell ref="J46:J49"/>
    <mergeCell ref="C31:C39"/>
    <mergeCell ref="D31:E31"/>
    <mergeCell ref="I31:I39"/>
    <mergeCell ref="J31:K31"/>
    <mergeCell ref="D32:D35"/>
    <mergeCell ref="J32:J35"/>
    <mergeCell ref="D36:D39"/>
    <mergeCell ref="J36:J39"/>
    <mergeCell ref="C21:C29"/>
    <mergeCell ref="D21:E21"/>
    <mergeCell ref="I21:I29"/>
    <mergeCell ref="J21:K21"/>
    <mergeCell ref="D22:D25"/>
    <mergeCell ref="J22:J25"/>
    <mergeCell ref="D26:D29"/>
    <mergeCell ref="J26:J29"/>
    <mergeCell ref="M19:M20"/>
    <mergeCell ref="C8:C16"/>
    <mergeCell ref="D8:E8"/>
    <mergeCell ref="I8:I16"/>
    <mergeCell ref="J8:K8"/>
    <mergeCell ref="D9:D12"/>
    <mergeCell ref="J9:J12"/>
    <mergeCell ref="D13:D16"/>
    <mergeCell ref="J13:J16"/>
    <mergeCell ref="C19:E20"/>
    <mergeCell ref="F19:F20"/>
    <mergeCell ref="G19:G20"/>
    <mergeCell ref="I19:K20"/>
    <mergeCell ref="L19:L20"/>
    <mergeCell ref="C4:M4"/>
    <mergeCell ref="C6:E7"/>
    <mergeCell ref="F6:F7"/>
    <mergeCell ref="G6:G7"/>
    <mergeCell ref="I6:K7"/>
    <mergeCell ref="L6:L7"/>
    <mergeCell ref="M6:M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C1:AJ86"/>
  <sheetViews>
    <sheetView showGridLines="0" zoomScale="80" zoomScaleNormal="80" workbookViewId="0">
      <selection activeCell="N22" sqref="N22"/>
    </sheetView>
  </sheetViews>
  <sheetFormatPr baseColWidth="10" defaultColWidth="11.42578125" defaultRowHeight="15"/>
  <cols>
    <col min="1" max="1" width="4.42578125" style="36" customWidth="1"/>
    <col min="2" max="2" width="2.28515625" style="36" customWidth="1"/>
    <col min="3" max="3" width="11.7109375" style="36" customWidth="1"/>
    <col min="4" max="4" width="21.42578125" style="36" customWidth="1"/>
    <col min="5" max="5" width="3.85546875" style="36" customWidth="1"/>
    <col min="6" max="7" width="16" style="36" customWidth="1"/>
    <col min="8" max="8" width="2.5703125" style="36" customWidth="1"/>
    <col min="9" max="9" width="11.7109375" style="36" customWidth="1"/>
    <col min="10" max="10" width="21.42578125" style="36" customWidth="1"/>
    <col min="11" max="11" width="3.85546875" style="36" customWidth="1"/>
    <col min="12" max="13" width="16.28515625" style="36" customWidth="1"/>
    <col min="14" max="14" width="20.5703125" style="36" customWidth="1"/>
    <col min="15" max="15" width="8.140625" style="36" customWidth="1"/>
    <col min="16" max="20" width="5.140625" style="36" customWidth="1"/>
    <col min="21" max="34" width="11.42578125" style="36" customWidth="1"/>
    <col min="35" max="16384" width="11.42578125" style="36"/>
  </cols>
  <sheetData>
    <row r="1" spans="3:36" ht="30.75" customHeight="1">
      <c r="C1" s="962" t="s">
        <v>320</v>
      </c>
      <c r="D1" s="853"/>
      <c r="E1" s="853"/>
      <c r="F1" s="853"/>
      <c r="G1" s="853"/>
      <c r="H1" s="853"/>
      <c r="I1" s="853"/>
      <c r="J1" s="853"/>
      <c r="K1" s="853"/>
      <c r="L1" s="853"/>
      <c r="M1" s="853"/>
      <c r="N1" s="853"/>
      <c r="O1" s="853"/>
      <c r="P1" s="43"/>
      <c r="Q1" s="183"/>
      <c r="R1" s="183"/>
      <c r="S1" s="183"/>
      <c r="T1" s="183"/>
      <c r="U1" s="183"/>
      <c r="V1" s="183"/>
      <c r="W1" s="183"/>
      <c r="X1" s="183"/>
      <c r="Y1" s="183"/>
      <c r="Z1" s="183"/>
      <c r="AA1" s="183"/>
      <c r="AB1" s="183"/>
      <c r="AC1" s="39"/>
      <c r="AD1" s="39"/>
      <c r="AE1" s="39"/>
      <c r="AF1" s="39"/>
      <c r="AG1" s="39"/>
      <c r="AH1" s="39"/>
      <c r="AI1" s="39"/>
      <c r="AJ1" s="39"/>
    </row>
    <row r="2" spans="3:36" ht="22.5" customHeight="1">
      <c r="C2" s="123" t="s">
        <v>53</v>
      </c>
      <c r="D2" s="288"/>
      <c r="E2" s="288"/>
      <c r="F2" s="288"/>
      <c r="G2" s="288"/>
      <c r="H2" s="38"/>
      <c r="I2" s="38"/>
      <c r="J2" s="38"/>
      <c r="K2" s="38"/>
      <c r="L2" s="38"/>
      <c r="M2" s="38"/>
      <c r="N2" s="38"/>
      <c r="O2" s="845"/>
      <c r="P2" s="43"/>
      <c r="Q2" s="43"/>
      <c r="R2" s="43"/>
      <c r="S2" s="43"/>
      <c r="T2" s="43"/>
      <c r="U2" s="43"/>
      <c r="V2" s="43"/>
      <c r="W2" s="43"/>
      <c r="X2" s="43"/>
      <c r="Y2" s="43"/>
      <c r="Z2" s="43"/>
      <c r="AA2" s="43"/>
      <c r="AB2" s="43"/>
    </row>
    <row r="3" spans="3:36" ht="46.5" customHeight="1">
      <c r="C3" s="1226" t="s">
        <v>311</v>
      </c>
      <c r="D3" s="1226"/>
      <c r="E3" s="1226"/>
      <c r="F3" s="1226"/>
      <c r="G3" s="1226"/>
      <c r="H3" s="1226"/>
      <c r="I3" s="1226"/>
      <c r="J3" s="1226"/>
      <c r="K3" s="1226"/>
      <c r="L3" s="1226"/>
      <c r="M3" s="1226"/>
      <c r="N3" s="38"/>
      <c r="O3" s="845"/>
      <c r="P3" s="43"/>
      <c r="Q3" s="43"/>
      <c r="R3" s="43"/>
      <c r="S3" s="43"/>
      <c r="T3" s="43"/>
      <c r="U3" s="43"/>
      <c r="V3" s="43"/>
      <c r="W3" s="43"/>
      <c r="X3" s="43"/>
      <c r="Y3" s="43"/>
      <c r="Z3" s="43"/>
      <c r="AA3" s="43"/>
      <c r="AB3" s="43"/>
    </row>
    <row r="4" spans="3:36" ht="19.5" customHeight="1">
      <c r="C4" s="36" t="s">
        <v>294</v>
      </c>
      <c r="N4" s="854"/>
      <c r="O4" s="854"/>
      <c r="P4" s="43"/>
      <c r="Q4" s="43"/>
      <c r="R4" s="43"/>
      <c r="S4" s="43"/>
      <c r="T4" s="43"/>
      <c r="U4" s="43"/>
      <c r="V4" s="43"/>
      <c r="W4" s="43"/>
      <c r="X4" s="43"/>
      <c r="Y4" s="43"/>
      <c r="Z4" s="43"/>
      <c r="AA4" s="43"/>
      <c r="AB4" s="43"/>
    </row>
    <row r="5" spans="3:36" ht="25.5" customHeight="1">
      <c r="C5" s="1043"/>
      <c r="D5" s="1043"/>
      <c r="E5" s="1043"/>
      <c r="F5" s="1043"/>
      <c r="G5" s="1043"/>
      <c r="H5" s="1043"/>
      <c r="I5" s="1043"/>
      <c r="J5" s="1043"/>
      <c r="K5" s="1043"/>
      <c r="L5" s="1043"/>
      <c r="M5" s="1043"/>
      <c r="O5" s="43"/>
      <c r="P5" s="43"/>
      <c r="Q5" s="43"/>
      <c r="R5" s="43"/>
      <c r="S5" s="43"/>
      <c r="T5" s="43"/>
      <c r="U5" s="43"/>
      <c r="V5" s="43"/>
      <c r="W5" s="43"/>
      <c r="X5" s="43"/>
      <c r="Y5" s="43"/>
      <c r="Z5" s="43"/>
      <c r="AA5" s="43"/>
      <c r="AB5" s="43"/>
    </row>
    <row r="6" spans="3:36" ht="23.25">
      <c r="C6" s="960" t="s">
        <v>488</v>
      </c>
      <c r="D6" s="579"/>
      <c r="E6" s="579"/>
      <c r="F6" s="579"/>
      <c r="G6" s="579"/>
      <c r="O6" s="43"/>
      <c r="P6" s="43"/>
      <c r="Q6" s="43"/>
      <c r="R6" s="43"/>
      <c r="S6" s="43"/>
      <c r="T6" s="43"/>
      <c r="U6" s="43"/>
      <c r="V6" s="43"/>
      <c r="W6" s="43"/>
      <c r="X6" s="43"/>
      <c r="Y6" s="43"/>
      <c r="Z6" s="43"/>
      <c r="AA6" s="43"/>
      <c r="AB6" s="43"/>
    </row>
    <row r="7" spans="3:36" ht="13.5" customHeight="1">
      <c r="C7" s="1224" t="s">
        <v>321</v>
      </c>
      <c r="D7" s="1224"/>
      <c r="E7" s="1224"/>
      <c r="F7" s="1220" t="s">
        <v>297</v>
      </c>
      <c r="G7" s="1220" t="s">
        <v>298</v>
      </c>
      <c r="I7" s="1224" t="s">
        <v>322</v>
      </c>
      <c r="J7" s="1224"/>
      <c r="K7" s="1224"/>
      <c r="L7" s="1220" t="s">
        <v>297</v>
      </c>
      <c r="M7" s="1220" t="s">
        <v>298</v>
      </c>
      <c r="O7" s="846"/>
      <c r="P7" s="43"/>
      <c r="Q7" s="43"/>
      <c r="R7" s="43"/>
      <c r="S7" s="43"/>
      <c r="T7" s="43"/>
      <c r="U7" s="43"/>
      <c r="V7" s="43"/>
      <c r="W7" s="43"/>
      <c r="X7" s="43"/>
      <c r="Y7" s="43"/>
      <c r="Z7" s="43"/>
      <c r="AA7" s="43"/>
      <c r="AB7" s="43"/>
    </row>
    <row r="8" spans="3:36" ht="13.5" customHeight="1">
      <c r="C8" s="1224"/>
      <c r="D8" s="1224"/>
      <c r="E8" s="1224"/>
      <c r="F8" s="1220"/>
      <c r="G8" s="1220"/>
      <c r="I8" s="1224"/>
      <c r="J8" s="1224"/>
      <c r="K8" s="1224"/>
      <c r="L8" s="1220"/>
      <c r="M8" s="1220"/>
      <c r="O8" s="846"/>
      <c r="P8" s="43"/>
      <c r="Q8" s="43"/>
      <c r="R8" s="43"/>
      <c r="S8" s="43"/>
      <c r="T8" s="43"/>
      <c r="U8" s="43"/>
      <c r="V8" s="43"/>
      <c r="W8" s="43"/>
      <c r="X8" s="43"/>
      <c r="Y8" s="43"/>
      <c r="Z8" s="43"/>
      <c r="AA8" s="43"/>
      <c r="AB8" s="43"/>
    </row>
    <row r="9" spans="3:36" ht="12" customHeight="1">
      <c r="C9" s="1227" t="s">
        <v>93</v>
      </c>
      <c r="D9" s="1230" t="s">
        <v>62</v>
      </c>
      <c r="E9" s="1230"/>
      <c r="F9" s="680">
        <f t="shared" ref="F9:G13" si="0">SUM(F22,F32,F42,F52,F62,F72)</f>
        <v>0</v>
      </c>
      <c r="G9" s="680">
        <f t="shared" si="0"/>
        <v>0</v>
      </c>
      <c r="I9" s="1227" t="s">
        <v>93</v>
      </c>
      <c r="J9" s="1230" t="s">
        <v>62</v>
      </c>
      <c r="K9" s="1230"/>
      <c r="L9" s="680">
        <f t="shared" ref="L9:M13" si="1">SUM(L22,L32,L42,L52,L62,L72)</f>
        <v>0</v>
      </c>
      <c r="M9" s="680">
        <f t="shared" si="1"/>
        <v>0</v>
      </c>
      <c r="T9" s="43"/>
      <c r="U9" s="43"/>
      <c r="V9" s="43"/>
      <c r="W9" s="43"/>
      <c r="X9" s="43"/>
      <c r="Y9" s="43"/>
      <c r="Z9" s="43"/>
      <c r="AA9" s="43"/>
      <c r="AB9" s="43"/>
    </row>
    <row r="10" spans="3:36" ht="12" customHeight="1">
      <c r="C10" s="1227"/>
      <c r="D10" s="1231" t="s">
        <v>301</v>
      </c>
      <c r="E10" s="814" t="s">
        <v>94</v>
      </c>
      <c r="F10" s="847">
        <f t="shared" si="0"/>
        <v>0</v>
      </c>
      <c r="G10" s="847">
        <f t="shared" si="0"/>
        <v>0</v>
      </c>
      <c r="I10" s="1227"/>
      <c r="J10" s="1231" t="s">
        <v>301</v>
      </c>
      <c r="K10" s="814" t="s">
        <v>94</v>
      </c>
      <c r="L10" s="847">
        <f t="shared" si="1"/>
        <v>0</v>
      </c>
      <c r="M10" s="847">
        <f t="shared" si="1"/>
        <v>0</v>
      </c>
      <c r="O10" s="846"/>
      <c r="P10" s="43"/>
      <c r="Q10" s="43"/>
      <c r="R10" s="43"/>
      <c r="S10" s="43"/>
      <c r="T10" s="43"/>
      <c r="U10" s="43"/>
      <c r="V10" s="43"/>
      <c r="W10" s="43"/>
      <c r="X10" s="43"/>
      <c r="Y10" s="43"/>
      <c r="Z10" s="43"/>
      <c r="AA10" s="43"/>
      <c r="AB10" s="43"/>
    </row>
    <row r="11" spans="3:36" ht="12" customHeight="1">
      <c r="C11" s="1227"/>
      <c r="D11" s="1231"/>
      <c r="E11" s="814" t="s">
        <v>64</v>
      </c>
      <c r="F11" s="847">
        <f t="shared" si="0"/>
        <v>0</v>
      </c>
      <c r="G11" s="847">
        <f t="shared" si="0"/>
        <v>0</v>
      </c>
      <c r="I11" s="1227"/>
      <c r="J11" s="1231"/>
      <c r="K11" s="814" t="s">
        <v>64</v>
      </c>
      <c r="L11" s="847">
        <f t="shared" si="1"/>
        <v>0</v>
      </c>
      <c r="M11" s="847">
        <f t="shared" si="1"/>
        <v>0</v>
      </c>
      <c r="O11" s="846"/>
      <c r="P11" s="43"/>
      <c r="Q11" s="43"/>
      <c r="R11" s="43"/>
      <c r="S11" s="43"/>
      <c r="T11" s="43"/>
      <c r="U11" s="43"/>
      <c r="V11" s="43"/>
      <c r="W11" s="43"/>
      <c r="X11" s="43"/>
      <c r="Y11" s="43"/>
      <c r="Z11" s="43"/>
      <c r="AA11" s="43"/>
      <c r="AB11" s="43"/>
    </row>
    <row r="12" spans="3:36" ht="12" customHeight="1">
      <c r="C12" s="1227"/>
      <c r="D12" s="1231"/>
      <c r="E12" s="814" t="s">
        <v>65</v>
      </c>
      <c r="F12" s="847">
        <f t="shared" si="0"/>
        <v>0</v>
      </c>
      <c r="G12" s="847">
        <f t="shared" si="0"/>
        <v>0</v>
      </c>
      <c r="I12" s="1227"/>
      <c r="J12" s="1231"/>
      <c r="K12" s="814" t="s">
        <v>65</v>
      </c>
      <c r="L12" s="847">
        <f t="shared" si="1"/>
        <v>0</v>
      </c>
      <c r="M12" s="847">
        <f t="shared" si="1"/>
        <v>0</v>
      </c>
      <c r="O12" s="846"/>
      <c r="P12" s="43"/>
      <c r="Q12" s="43"/>
      <c r="R12" s="43"/>
      <c r="S12" s="43"/>
      <c r="T12" s="43"/>
      <c r="U12" s="43"/>
      <c r="V12" s="43"/>
      <c r="W12" s="43"/>
      <c r="X12" s="43"/>
      <c r="Y12" s="43"/>
      <c r="Z12" s="43"/>
      <c r="AA12" s="43"/>
      <c r="AB12" s="43"/>
    </row>
    <row r="13" spans="3:36" ht="12" customHeight="1">
      <c r="C13" s="1227"/>
      <c r="D13" s="1231"/>
      <c r="E13" s="814" t="s">
        <v>66</v>
      </c>
      <c r="F13" s="847">
        <f t="shared" si="0"/>
        <v>0</v>
      </c>
      <c r="G13" s="847">
        <f t="shared" si="0"/>
        <v>0</v>
      </c>
      <c r="I13" s="1227"/>
      <c r="J13" s="1231"/>
      <c r="K13" s="814" t="s">
        <v>66</v>
      </c>
      <c r="L13" s="847">
        <f t="shared" si="1"/>
        <v>0</v>
      </c>
      <c r="M13" s="847">
        <f t="shared" si="1"/>
        <v>0</v>
      </c>
      <c r="O13" s="846"/>
      <c r="P13" s="43"/>
      <c r="Q13" s="43"/>
      <c r="R13" s="43"/>
      <c r="S13" s="43"/>
      <c r="T13" s="43"/>
      <c r="U13" s="43"/>
      <c r="V13" s="43"/>
      <c r="W13" s="43"/>
      <c r="X13" s="43"/>
      <c r="Y13" s="43"/>
      <c r="Z13" s="43"/>
      <c r="AA13" s="43"/>
      <c r="AB13" s="43"/>
    </row>
    <row r="14" spans="3:36" ht="12" customHeight="1">
      <c r="C14" s="1227"/>
      <c r="D14" s="1231" t="s">
        <v>67</v>
      </c>
      <c r="E14" s="814" t="s">
        <v>94</v>
      </c>
      <c r="F14" s="152" t="str">
        <f>IFERROR(F10/F9,"")</f>
        <v/>
      </c>
      <c r="G14" s="152" t="str">
        <f>IFERROR(G10/G9,"")</f>
        <v/>
      </c>
      <c r="I14" s="1227"/>
      <c r="J14" s="1231" t="s">
        <v>67</v>
      </c>
      <c r="K14" s="814" t="s">
        <v>94</v>
      </c>
      <c r="L14" s="152" t="str">
        <f>IFERROR(L10/L9,"")</f>
        <v/>
      </c>
      <c r="M14" s="152" t="str">
        <f>IFERROR(M10/M9,"")</f>
        <v/>
      </c>
      <c r="O14" s="846"/>
      <c r="P14" s="43"/>
      <c r="Q14" s="43"/>
      <c r="R14" s="43"/>
      <c r="S14" s="43"/>
      <c r="T14" s="43"/>
      <c r="U14" s="43"/>
      <c r="V14" s="43"/>
      <c r="W14" s="43"/>
      <c r="X14" s="43"/>
      <c r="Y14" s="43"/>
      <c r="Z14" s="43"/>
      <c r="AA14" s="43"/>
      <c r="AB14" s="43"/>
    </row>
    <row r="15" spans="3:36" ht="12" customHeight="1">
      <c r="C15" s="1227"/>
      <c r="D15" s="1231"/>
      <c r="E15" s="814" t="s">
        <v>64</v>
      </c>
      <c r="F15" s="152" t="str">
        <f>IFERROR(F11/F9,"")</f>
        <v/>
      </c>
      <c r="G15" s="152" t="str">
        <f>IFERROR(G11/G9,"")</f>
        <v/>
      </c>
      <c r="I15" s="1227"/>
      <c r="J15" s="1231"/>
      <c r="K15" s="814" t="s">
        <v>64</v>
      </c>
      <c r="L15" s="152" t="str">
        <f>IFERROR(L11/L9,"")</f>
        <v/>
      </c>
      <c r="M15" s="152" t="str">
        <f>IFERROR(M11/M9,"")</f>
        <v/>
      </c>
      <c r="O15" s="848"/>
      <c r="P15" s="43"/>
      <c r="Q15" s="43"/>
      <c r="R15" s="43"/>
      <c r="S15" s="43"/>
      <c r="T15" s="43"/>
      <c r="U15" s="43"/>
      <c r="V15" s="43"/>
      <c r="W15" s="43"/>
      <c r="X15" s="43"/>
      <c r="Y15" s="43"/>
      <c r="Z15" s="43"/>
      <c r="AA15" s="43"/>
      <c r="AB15" s="43"/>
    </row>
    <row r="16" spans="3:36" ht="12" customHeight="1">
      <c r="C16" s="1227"/>
      <c r="D16" s="1231"/>
      <c r="E16" s="814" t="s">
        <v>65</v>
      </c>
      <c r="F16" s="152" t="str">
        <f>IFERROR(F12/F9,"")</f>
        <v/>
      </c>
      <c r="G16" s="152" t="str">
        <f>IFERROR(G12/G9,"")</f>
        <v/>
      </c>
      <c r="I16" s="1227"/>
      <c r="J16" s="1231"/>
      <c r="K16" s="814" t="s">
        <v>65</v>
      </c>
      <c r="L16" s="152" t="str">
        <f>IFERROR(L12/L9,"")</f>
        <v/>
      </c>
      <c r="M16" s="152" t="str">
        <f>IFERROR(M12/M9,"")</f>
        <v/>
      </c>
      <c r="O16" s="846"/>
      <c r="P16" s="43"/>
      <c r="Q16" s="43"/>
      <c r="R16" s="43"/>
      <c r="S16" s="43"/>
      <c r="T16" s="43"/>
      <c r="U16" s="43"/>
      <c r="V16" s="43"/>
      <c r="W16" s="43"/>
      <c r="X16" s="43"/>
      <c r="Y16" s="43"/>
      <c r="Z16" s="43"/>
      <c r="AA16" s="43"/>
      <c r="AB16" s="43"/>
    </row>
    <row r="17" spans="3:28" ht="12" customHeight="1">
      <c r="C17" s="1227"/>
      <c r="D17" s="1231"/>
      <c r="E17" s="814" t="s">
        <v>66</v>
      </c>
      <c r="F17" s="157" t="str">
        <f>IFERROR(F13/F9,"")</f>
        <v/>
      </c>
      <c r="G17" s="157" t="str">
        <f>IFERROR(G13/G9,"")</f>
        <v/>
      </c>
      <c r="H17" s="579"/>
      <c r="I17" s="1227"/>
      <c r="J17" s="1231"/>
      <c r="K17" s="814" t="s">
        <v>66</v>
      </c>
      <c r="L17" s="157" t="str">
        <f>IFERROR(L13/L9,"")</f>
        <v/>
      </c>
      <c r="M17" s="157" t="str">
        <f>IFERROR(M13/M9,"")</f>
        <v/>
      </c>
      <c r="O17" s="43"/>
      <c r="P17" s="43"/>
      <c r="Q17" s="43"/>
      <c r="R17" s="43"/>
      <c r="S17" s="43"/>
      <c r="T17" s="43"/>
      <c r="U17" s="43"/>
      <c r="V17" s="43"/>
      <c r="W17" s="43"/>
      <c r="X17" s="43"/>
      <c r="Y17" s="43"/>
      <c r="Z17" s="43"/>
      <c r="AA17" s="43"/>
      <c r="AB17" s="43"/>
    </row>
    <row r="18" spans="3:28" s="65" customFormat="1" ht="23.25">
      <c r="C18" s="961" t="s">
        <v>323</v>
      </c>
      <c r="G18" s="813"/>
      <c r="O18" s="849"/>
      <c r="P18" s="849"/>
      <c r="Q18" s="849"/>
      <c r="R18" s="849"/>
      <c r="S18" s="849"/>
      <c r="T18" s="849"/>
      <c r="U18" s="849"/>
      <c r="V18" s="849"/>
      <c r="W18" s="849"/>
      <c r="X18" s="849"/>
      <c r="Y18" s="849"/>
      <c r="Z18" s="849"/>
      <c r="AA18" s="849"/>
      <c r="AB18" s="849"/>
    </row>
    <row r="19" spans="3:28" ht="4.5" customHeight="1">
      <c r="C19" s="819"/>
      <c r="D19" s="579"/>
      <c r="E19" s="579"/>
      <c r="F19" s="579"/>
      <c r="G19" s="579"/>
      <c r="O19" s="43"/>
      <c r="P19" s="43"/>
      <c r="Q19" s="43"/>
      <c r="R19" s="43"/>
      <c r="S19" s="43"/>
      <c r="T19" s="43"/>
      <c r="U19" s="43"/>
      <c r="V19" s="43"/>
      <c r="W19" s="43"/>
      <c r="X19" s="43"/>
      <c r="Y19" s="43"/>
      <c r="Z19" s="43"/>
      <c r="AA19" s="43"/>
      <c r="AB19" s="43"/>
    </row>
    <row r="20" spans="3:28" ht="13.5" customHeight="1">
      <c r="C20" s="1223" t="s">
        <v>321</v>
      </c>
      <c r="D20" s="1223"/>
      <c r="E20" s="1223"/>
      <c r="F20" s="1220" t="s">
        <v>297</v>
      </c>
      <c r="G20" s="1220" t="s">
        <v>298</v>
      </c>
      <c r="I20" s="1223" t="s">
        <v>322</v>
      </c>
      <c r="J20" s="1223"/>
      <c r="K20" s="1223"/>
      <c r="L20" s="1220" t="s">
        <v>297</v>
      </c>
      <c r="M20" s="1220" t="s">
        <v>298</v>
      </c>
      <c r="O20" s="846"/>
      <c r="P20" s="43"/>
      <c r="Q20" s="43"/>
      <c r="R20" s="43"/>
      <c r="S20" s="43"/>
      <c r="T20" s="43"/>
      <c r="U20" s="43"/>
      <c r="V20" s="43"/>
      <c r="W20" s="43"/>
      <c r="X20" s="43"/>
      <c r="Y20" s="43"/>
      <c r="Z20" s="43"/>
      <c r="AA20" s="43"/>
      <c r="AB20" s="43"/>
    </row>
    <row r="21" spans="3:28" ht="13.5" customHeight="1">
      <c r="C21" s="1223"/>
      <c r="D21" s="1223"/>
      <c r="E21" s="1223"/>
      <c r="F21" s="1220"/>
      <c r="G21" s="1220"/>
      <c r="I21" s="1223"/>
      <c r="J21" s="1223"/>
      <c r="K21" s="1223"/>
      <c r="L21" s="1220"/>
      <c r="M21" s="1220"/>
      <c r="O21" s="846"/>
      <c r="P21" s="43"/>
      <c r="Q21" s="43"/>
      <c r="R21" s="43"/>
      <c r="S21" s="43"/>
      <c r="T21" s="43"/>
      <c r="U21" s="43"/>
      <c r="V21" s="43"/>
      <c r="W21" s="43"/>
      <c r="X21" s="43"/>
      <c r="Y21" s="43"/>
      <c r="Z21" s="43"/>
      <c r="AA21" s="43"/>
      <c r="AB21" s="43"/>
    </row>
    <row r="22" spans="3:28" ht="12" customHeight="1">
      <c r="C22" s="1229" t="s">
        <v>97</v>
      </c>
      <c r="D22" s="1230" t="s">
        <v>62</v>
      </c>
      <c r="E22" s="1230"/>
      <c r="F22" s="22"/>
      <c r="G22" s="688"/>
      <c r="I22" s="1229" t="s">
        <v>97</v>
      </c>
      <c r="J22" s="1230" t="s">
        <v>62</v>
      </c>
      <c r="K22" s="1230"/>
      <c r="L22" s="22"/>
      <c r="M22" s="688"/>
      <c r="O22" s="846"/>
      <c r="P22" s="43"/>
      <c r="Q22" s="43"/>
      <c r="R22" s="43"/>
      <c r="S22" s="43"/>
      <c r="T22" s="43"/>
      <c r="U22" s="43"/>
      <c r="V22" s="43"/>
      <c r="W22" s="43"/>
      <c r="X22" s="43"/>
      <c r="Y22" s="43"/>
      <c r="Z22" s="43"/>
      <c r="AA22" s="43"/>
      <c r="AB22" s="43"/>
    </row>
    <row r="23" spans="3:28" ht="12" customHeight="1">
      <c r="C23" s="1229"/>
      <c r="D23" s="1231" t="s">
        <v>301</v>
      </c>
      <c r="E23" s="844" t="s">
        <v>94</v>
      </c>
      <c r="F23" s="688"/>
      <c r="G23" s="688"/>
      <c r="I23" s="1229"/>
      <c r="J23" s="1231" t="s">
        <v>301</v>
      </c>
      <c r="K23" s="844" t="s">
        <v>94</v>
      </c>
      <c r="L23" s="688"/>
      <c r="M23" s="688"/>
      <c r="O23" s="846"/>
      <c r="P23" s="43"/>
      <c r="Q23" s="43"/>
      <c r="R23" s="43"/>
      <c r="S23" s="43"/>
      <c r="T23" s="43"/>
      <c r="U23" s="43"/>
      <c r="V23" s="43"/>
      <c r="W23" s="43"/>
      <c r="X23" s="43"/>
      <c r="Y23" s="43"/>
      <c r="Z23" s="43"/>
      <c r="AA23" s="43"/>
      <c r="AB23" s="43"/>
    </row>
    <row r="24" spans="3:28" ht="12" customHeight="1">
      <c r="C24" s="1229"/>
      <c r="D24" s="1231"/>
      <c r="E24" s="844" t="s">
        <v>64</v>
      </c>
      <c r="F24" s="688"/>
      <c r="G24" s="688"/>
      <c r="I24" s="1229"/>
      <c r="J24" s="1231"/>
      <c r="K24" s="844" t="s">
        <v>64</v>
      </c>
      <c r="L24" s="688"/>
      <c r="M24" s="688"/>
      <c r="O24" s="846"/>
      <c r="P24" s="43"/>
      <c r="Q24" s="43"/>
      <c r="R24" s="43"/>
      <c r="S24" s="43"/>
      <c r="T24" s="43"/>
      <c r="U24" s="43"/>
      <c r="V24" s="43"/>
      <c r="W24" s="43"/>
      <c r="X24" s="43"/>
      <c r="Y24" s="43"/>
      <c r="Z24" s="43"/>
      <c r="AA24" s="43"/>
      <c r="AB24" s="43"/>
    </row>
    <row r="25" spans="3:28" ht="12" customHeight="1">
      <c r="C25" s="1229"/>
      <c r="D25" s="1231"/>
      <c r="E25" s="844" t="s">
        <v>65</v>
      </c>
      <c r="F25" s="688"/>
      <c r="G25" s="688"/>
      <c r="I25" s="1229"/>
      <c r="J25" s="1231"/>
      <c r="K25" s="844" t="s">
        <v>65</v>
      </c>
      <c r="L25" s="688"/>
      <c r="M25" s="688"/>
      <c r="O25" s="846"/>
      <c r="P25" s="43"/>
      <c r="Q25" s="43"/>
      <c r="R25" s="43"/>
      <c r="S25" s="43"/>
      <c r="T25" s="43"/>
      <c r="U25" s="43"/>
      <c r="V25" s="43"/>
      <c r="W25" s="43"/>
      <c r="X25" s="43"/>
      <c r="Y25" s="43"/>
      <c r="Z25" s="43"/>
      <c r="AA25" s="43"/>
      <c r="AB25" s="43"/>
    </row>
    <row r="26" spans="3:28" ht="12" customHeight="1">
      <c r="C26" s="1229"/>
      <c r="D26" s="1231"/>
      <c r="E26" s="844" t="s">
        <v>66</v>
      </c>
      <c r="F26" s="26"/>
      <c r="G26" s="277"/>
      <c r="I26" s="1229"/>
      <c r="J26" s="1231"/>
      <c r="K26" s="844" t="s">
        <v>66</v>
      </c>
      <c r="L26" s="26"/>
      <c r="M26" s="277"/>
      <c r="O26" s="846"/>
      <c r="P26" s="43"/>
      <c r="Q26" s="43"/>
      <c r="R26" s="43"/>
      <c r="S26" s="43"/>
      <c r="T26" s="43"/>
      <c r="U26" s="43"/>
      <c r="V26" s="43"/>
      <c r="W26" s="43"/>
      <c r="X26" s="43"/>
      <c r="Y26" s="43"/>
      <c r="Z26" s="43"/>
      <c r="AA26" s="43"/>
      <c r="AB26" s="43"/>
    </row>
    <row r="27" spans="3:28" ht="12" customHeight="1">
      <c r="C27" s="1229"/>
      <c r="D27" s="1231" t="s">
        <v>67</v>
      </c>
      <c r="E27" s="844" t="s">
        <v>94</v>
      </c>
      <c r="F27" s="153" t="str">
        <f>IFERROR(F23/F22,"")</f>
        <v/>
      </c>
      <c r="G27" s="153" t="str">
        <f>IFERROR(G23/G22,"")</f>
        <v/>
      </c>
      <c r="I27" s="1229"/>
      <c r="J27" s="1231" t="s">
        <v>67</v>
      </c>
      <c r="K27" s="844" t="s">
        <v>94</v>
      </c>
      <c r="L27" s="153" t="str">
        <f>IFERROR(L23/L22,"")</f>
        <v/>
      </c>
      <c r="M27" s="153" t="str">
        <f>IFERROR(M23/M22,"")</f>
        <v/>
      </c>
      <c r="O27" s="846"/>
      <c r="P27" s="43"/>
      <c r="Q27" s="43"/>
      <c r="R27" s="43"/>
      <c r="S27" s="43"/>
      <c r="T27" s="43"/>
      <c r="U27" s="43"/>
      <c r="V27" s="43"/>
      <c r="W27" s="43"/>
      <c r="X27" s="43"/>
      <c r="Y27" s="43"/>
      <c r="Z27" s="43"/>
      <c r="AA27" s="43"/>
      <c r="AB27" s="43"/>
    </row>
    <row r="28" spans="3:28" ht="12" customHeight="1">
      <c r="C28" s="1229"/>
      <c r="D28" s="1231"/>
      <c r="E28" s="844" t="s">
        <v>64</v>
      </c>
      <c r="F28" s="153" t="str">
        <f>IFERROR(F24/F22,"")</f>
        <v/>
      </c>
      <c r="G28" s="153" t="str">
        <f>IFERROR(G24/G22,"")</f>
        <v/>
      </c>
      <c r="I28" s="1229"/>
      <c r="J28" s="1231"/>
      <c r="K28" s="844" t="s">
        <v>64</v>
      </c>
      <c r="L28" s="153" t="str">
        <f>IFERROR(L24/L22,"")</f>
        <v/>
      </c>
      <c r="M28" s="153" t="str">
        <f>IFERROR(M24/M22,"")</f>
        <v/>
      </c>
      <c r="O28" s="846"/>
      <c r="P28" s="43"/>
      <c r="Q28" s="43"/>
      <c r="R28" s="43"/>
      <c r="S28" s="43"/>
      <c r="T28" s="43"/>
      <c r="U28" s="43"/>
      <c r="V28" s="43"/>
      <c r="W28" s="43"/>
      <c r="X28" s="43"/>
      <c r="Y28" s="43"/>
      <c r="Z28" s="43"/>
      <c r="AA28" s="43"/>
      <c r="AB28" s="43"/>
    </row>
    <row r="29" spans="3:28" ht="12" customHeight="1">
      <c r="C29" s="1229"/>
      <c r="D29" s="1231"/>
      <c r="E29" s="844" t="s">
        <v>65</v>
      </c>
      <c r="F29" s="153" t="str">
        <f>IFERROR(F25/F22,"")</f>
        <v/>
      </c>
      <c r="G29" s="153" t="str">
        <f>IFERROR(G25/G22,"")</f>
        <v/>
      </c>
      <c r="I29" s="1229"/>
      <c r="J29" s="1231"/>
      <c r="K29" s="844" t="s">
        <v>65</v>
      </c>
      <c r="L29" s="153" t="str">
        <f>IFERROR(L25/L22,"")</f>
        <v/>
      </c>
      <c r="M29" s="153" t="str">
        <f>IFERROR(M25/M22,"")</f>
        <v/>
      </c>
      <c r="O29" s="846"/>
      <c r="P29" s="43"/>
      <c r="Q29" s="43"/>
      <c r="R29" s="43"/>
      <c r="S29" s="43"/>
      <c r="T29" s="43"/>
      <c r="U29" s="43"/>
      <c r="V29" s="43"/>
      <c r="W29" s="43"/>
      <c r="X29" s="43"/>
      <c r="Y29" s="43"/>
      <c r="Z29" s="43"/>
      <c r="AA29" s="43"/>
      <c r="AB29" s="43"/>
    </row>
    <row r="30" spans="3:28" ht="12" customHeight="1">
      <c r="C30" s="1229"/>
      <c r="D30" s="1231"/>
      <c r="E30" s="844" t="s">
        <v>66</v>
      </c>
      <c r="F30" s="850" t="str">
        <f>IFERROR(F26/F22,"")</f>
        <v/>
      </c>
      <c r="G30" s="850" t="str">
        <f>IFERROR(G26/G22,"")</f>
        <v/>
      </c>
      <c r="H30" s="579"/>
      <c r="I30" s="1229"/>
      <c r="J30" s="1231"/>
      <c r="K30" s="844" t="s">
        <v>66</v>
      </c>
      <c r="L30" s="850" t="str">
        <f>IFERROR(L26/L22,"")</f>
        <v/>
      </c>
      <c r="M30" s="850" t="str">
        <f>IFERROR(M26/M22,"")</f>
        <v/>
      </c>
      <c r="O30" s="43"/>
      <c r="P30" s="43"/>
      <c r="Q30" s="43"/>
      <c r="R30" s="43"/>
      <c r="S30" s="43"/>
      <c r="T30" s="43"/>
      <c r="U30" s="43"/>
      <c r="V30" s="43"/>
      <c r="W30" s="43"/>
      <c r="X30" s="43"/>
      <c r="Y30" s="43"/>
      <c r="Z30" s="43"/>
      <c r="AA30" s="43"/>
      <c r="AB30" s="43"/>
    </row>
    <row r="31" spans="3:28" s="67" customFormat="1" ht="12" customHeight="1">
      <c r="C31" s="823"/>
      <c r="D31" s="824"/>
      <c r="E31" s="825"/>
      <c r="F31" s="826" t="str">
        <f>IF(SUM(F23:F26)=F22,"","datos erróneos")</f>
        <v/>
      </c>
      <c r="G31" s="826" t="str">
        <f>IF(SUM(G23:G26)=G22,"","datos erróneos")</f>
        <v/>
      </c>
      <c r="I31" s="823"/>
      <c r="J31" s="824"/>
      <c r="K31" s="825"/>
      <c r="L31" s="826" t="str">
        <f>IF(SUM(L23:L26)=L22,"","datos erróneos")</f>
        <v/>
      </c>
      <c r="M31" s="826" t="str">
        <f>IF(SUM(M23:M26)=M22,"","datos erróneos")</f>
        <v/>
      </c>
    </row>
    <row r="32" spans="3:28" ht="12" customHeight="1">
      <c r="C32" s="1229" t="s">
        <v>98</v>
      </c>
      <c r="D32" s="1230" t="s">
        <v>62</v>
      </c>
      <c r="E32" s="1230"/>
      <c r="F32" s="22"/>
      <c r="G32" s="279"/>
      <c r="I32" s="1229" t="s">
        <v>98</v>
      </c>
      <c r="J32" s="1230" t="s">
        <v>62</v>
      </c>
      <c r="K32" s="1230"/>
      <c r="L32" s="22"/>
      <c r="M32" s="279"/>
      <c r="O32" s="846"/>
      <c r="P32" s="43"/>
      <c r="Q32" s="43"/>
      <c r="R32" s="43"/>
      <c r="S32" s="43"/>
      <c r="T32" s="43"/>
      <c r="U32" s="43"/>
      <c r="V32" s="43"/>
      <c r="W32" s="43"/>
      <c r="X32" s="43"/>
      <c r="Y32" s="43"/>
      <c r="Z32" s="43"/>
      <c r="AA32" s="43"/>
      <c r="AB32" s="43"/>
    </row>
    <row r="33" spans="3:28" ht="12" customHeight="1">
      <c r="C33" s="1229"/>
      <c r="D33" s="1231" t="s">
        <v>301</v>
      </c>
      <c r="E33" s="844" t="s">
        <v>94</v>
      </c>
      <c r="F33" s="26"/>
      <c r="G33" s="26"/>
      <c r="I33" s="1229"/>
      <c r="J33" s="1231" t="s">
        <v>301</v>
      </c>
      <c r="K33" s="844" t="s">
        <v>94</v>
      </c>
      <c r="L33" s="26"/>
      <c r="M33" s="26"/>
      <c r="O33" s="846"/>
      <c r="P33" s="43"/>
      <c r="Q33" s="43"/>
      <c r="R33" s="43"/>
      <c r="S33" s="43"/>
      <c r="T33" s="43"/>
      <c r="U33" s="43"/>
      <c r="V33" s="43"/>
      <c r="W33" s="43"/>
      <c r="X33" s="43"/>
      <c r="Y33" s="43"/>
      <c r="Z33" s="43"/>
      <c r="AA33" s="43"/>
      <c r="AB33" s="43"/>
    </row>
    <row r="34" spans="3:28" ht="12" customHeight="1">
      <c r="C34" s="1229"/>
      <c r="D34" s="1231"/>
      <c r="E34" s="844" t="s">
        <v>64</v>
      </c>
      <c r="F34" s="26"/>
      <c r="G34" s="26"/>
      <c r="I34" s="1229"/>
      <c r="J34" s="1231"/>
      <c r="K34" s="844" t="s">
        <v>64</v>
      </c>
      <c r="L34" s="26"/>
      <c r="M34" s="26"/>
      <c r="O34" s="66"/>
    </row>
    <row r="35" spans="3:28" ht="12" customHeight="1">
      <c r="C35" s="1229"/>
      <c r="D35" s="1231"/>
      <c r="E35" s="844" t="s">
        <v>65</v>
      </c>
      <c r="F35" s="26"/>
      <c r="G35" s="26"/>
      <c r="I35" s="1229"/>
      <c r="J35" s="1231"/>
      <c r="K35" s="844" t="s">
        <v>65</v>
      </c>
      <c r="L35" s="26"/>
      <c r="M35" s="26"/>
      <c r="O35" s="66"/>
    </row>
    <row r="36" spans="3:28" ht="12" customHeight="1">
      <c r="C36" s="1229"/>
      <c r="D36" s="1231"/>
      <c r="E36" s="844" t="s">
        <v>66</v>
      </c>
      <c r="F36" s="26"/>
      <c r="G36" s="277"/>
      <c r="I36" s="1229"/>
      <c r="J36" s="1231"/>
      <c r="K36" s="844" t="s">
        <v>66</v>
      </c>
      <c r="L36" s="26"/>
      <c r="M36" s="277"/>
      <c r="O36" s="66"/>
    </row>
    <row r="37" spans="3:28" ht="12" customHeight="1">
      <c r="C37" s="1229"/>
      <c r="D37" s="1231" t="s">
        <v>67</v>
      </c>
      <c r="E37" s="844" t="s">
        <v>94</v>
      </c>
      <c r="F37" s="153" t="str">
        <f>IFERROR(F33/F32,"")</f>
        <v/>
      </c>
      <c r="G37" s="153" t="str">
        <f>IFERROR(G33/G32,"")</f>
        <v/>
      </c>
      <c r="I37" s="1229"/>
      <c r="J37" s="1231" t="s">
        <v>67</v>
      </c>
      <c r="K37" s="844" t="s">
        <v>94</v>
      </c>
      <c r="L37" s="153" t="str">
        <f>IFERROR(L33/L32,"")</f>
        <v/>
      </c>
      <c r="M37" s="153" t="str">
        <f>IFERROR(M33/M32,"")</f>
        <v/>
      </c>
      <c r="O37" s="66"/>
    </row>
    <row r="38" spans="3:28" ht="12" customHeight="1">
      <c r="C38" s="1229"/>
      <c r="D38" s="1231"/>
      <c r="E38" s="844" t="s">
        <v>64</v>
      </c>
      <c r="F38" s="153" t="str">
        <f>IFERROR(F34/F32,"")</f>
        <v/>
      </c>
      <c r="G38" s="153" t="str">
        <f>IFERROR(G34/G32,"")</f>
        <v/>
      </c>
      <c r="I38" s="1229"/>
      <c r="J38" s="1231"/>
      <c r="K38" s="844" t="s">
        <v>64</v>
      </c>
      <c r="L38" s="153" t="str">
        <f>IFERROR(L34/L32,"")</f>
        <v/>
      </c>
      <c r="M38" s="153" t="str">
        <f>IFERROR(M34/M32,"")</f>
        <v/>
      </c>
      <c r="O38" s="66"/>
    </row>
    <row r="39" spans="3:28" ht="12" customHeight="1">
      <c r="C39" s="1229"/>
      <c r="D39" s="1231"/>
      <c r="E39" s="844" t="s">
        <v>65</v>
      </c>
      <c r="F39" s="153" t="str">
        <f>IFERROR(F35/F32,"")</f>
        <v/>
      </c>
      <c r="G39" s="153" t="str">
        <f>IFERROR(G35/G32,"")</f>
        <v/>
      </c>
      <c r="I39" s="1229"/>
      <c r="J39" s="1231"/>
      <c r="K39" s="844" t="s">
        <v>65</v>
      </c>
      <c r="L39" s="153" t="str">
        <f>IFERROR(L35/L32,"")</f>
        <v/>
      </c>
      <c r="M39" s="153" t="str">
        <f>IFERROR(M35/M32,"")</f>
        <v/>
      </c>
      <c r="O39" s="66"/>
    </row>
    <row r="40" spans="3:28" ht="12" customHeight="1">
      <c r="C40" s="1229"/>
      <c r="D40" s="1231"/>
      <c r="E40" s="844" t="s">
        <v>66</v>
      </c>
      <c r="F40" s="850" t="str">
        <f>IFERROR(F36/F32,"")</f>
        <v/>
      </c>
      <c r="G40" s="850" t="str">
        <f>IFERROR(G36/G32,"")</f>
        <v/>
      </c>
      <c r="H40" s="579"/>
      <c r="I40" s="1229"/>
      <c r="J40" s="1231"/>
      <c r="K40" s="844" t="s">
        <v>66</v>
      </c>
      <c r="L40" s="850" t="str">
        <f>IFERROR(L36/L32,"")</f>
        <v/>
      </c>
      <c r="M40" s="850" t="str">
        <f>IFERROR(M36/M32,"")</f>
        <v/>
      </c>
    </row>
    <row r="41" spans="3:28" s="67" customFormat="1" ht="12" customHeight="1">
      <c r="C41" s="823"/>
      <c r="D41" s="824"/>
      <c r="E41" s="825"/>
      <c r="F41" s="826" t="str">
        <f>IF(SUM(F33:F36)=F32,"","datos erróneos")</f>
        <v/>
      </c>
      <c r="G41" s="826" t="str">
        <f>IF(SUM(G33:G36)=G32,"","datos erróneos")</f>
        <v/>
      </c>
      <c r="I41" s="823"/>
      <c r="J41" s="824"/>
      <c r="K41" s="825"/>
      <c r="L41" s="826" t="str">
        <f>IF(SUM(L33:L36)=L32,"","datos erróneos")</f>
        <v/>
      </c>
      <c r="M41" s="826" t="str">
        <f>IF(SUM(M33:M36)=M32,"","datos erróneos")</f>
        <v/>
      </c>
    </row>
    <row r="42" spans="3:28" ht="12" customHeight="1">
      <c r="C42" s="1229" t="s">
        <v>99</v>
      </c>
      <c r="D42" s="1230" t="s">
        <v>70</v>
      </c>
      <c r="E42" s="1230"/>
      <c r="F42" s="22"/>
      <c r="G42" s="279"/>
      <c r="I42" s="1229" t="s">
        <v>99</v>
      </c>
      <c r="J42" s="1230" t="s">
        <v>70</v>
      </c>
      <c r="K42" s="1230"/>
      <c r="L42" s="22"/>
      <c r="M42" s="279"/>
      <c r="O42" s="66"/>
    </row>
    <row r="43" spans="3:28" ht="12" customHeight="1">
      <c r="C43" s="1229"/>
      <c r="D43" s="1231" t="s">
        <v>316</v>
      </c>
      <c r="E43" s="844" t="s">
        <v>94</v>
      </c>
      <c r="F43" s="26"/>
      <c r="G43" s="26"/>
      <c r="I43" s="1229"/>
      <c r="J43" s="1231" t="s">
        <v>316</v>
      </c>
      <c r="K43" s="844" t="s">
        <v>94</v>
      </c>
      <c r="L43" s="26"/>
      <c r="M43" s="26"/>
      <c r="O43" s="66"/>
    </row>
    <row r="44" spans="3:28" ht="12" customHeight="1">
      <c r="C44" s="1229"/>
      <c r="D44" s="1231"/>
      <c r="E44" s="844" t="s">
        <v>64</v>
      </c>
      <c r="F44" s="26"/>
      <c r="G44" s="26"/>
      <c r="I44" s="1229"/>
      <c r="J44" s="1231"/>
      <c r="K44" s="844" t="s">
        <v>64</v>
      </c>
      <c r="L44" s="26"/>
      <c r="M44" s="26"/>
      <c r="O44" s="66"/>
    </row>
    <row r="45" spans="3:28" ht="12" customHeight="1">
      <c r="C45" s="1229"/>
      <c r="D45" s="1231"/>
      <c r="E45" s="844" t="s">
        <v>65</v>
      </c>
      <c r="F45" s="26"/>
      <c r="G45" s="26"/>
      <c r="I45" s="1229"/>
      <c r="J45" s="1231"/>
      <c r="K45" s="844" t="s">
        <v>65</v>
      </c>
      <c r="L45" s="26"/>
      <c r="M45" s="26"/>
      <c r="O45" s="66"/>
    </row>
    <row r="46" spans="3:28" ht="12" customHeight="1">
      <c r="C46" s="1229"/>
      <c r="D46" s="1231"/>
      <c r="E46" s="844" t="s">
        <v>66</v>
      </c>
      <c r="F46" s="26"/>
      <c r="G46" s="277"/>
      <c r="I46" s="1229"/>
      <c r="J46" s="1231"/>
      <c r="K46" s="844" t="s">
        <v>66</v>
      </c>
      <c r="L46" s="26"/>
      <c r="M46" s="277"/>
      <c r="O46" s="66"/>
    </row>
    <row r="47" spans="3:28" ht="12" customHeight="1">
      <c r="C47" s="1229"/>
      <c r="D47" s="1231" t="s">
        <v>67</v>
      </c>
      <c r="E47" s="844" t="s">
        <v>94</v>
      </c>
      <c r="F47" s="153" t="str">
        <f>IFERROR(F43/F42,"")</f>
        <v/>
      </c>
      <c r="G47" s="153" t="str">
        <f>IFERROR(G43/G42,"")</f>
        <v/>
      </c>
      <c r="I47" s="1229"/>
      <c r="J47" s="1231" t="s">
        <v>67</v>
      </c>
      <c r="K47" s="844" t="s">
        <v>94</v>
      </c>
      <c r="L47" s="153" t="str">
        <f>IFERROR(L43/L42,"")</f>
        <v/>
      </c>
      <c r="M47" s="153" t="str">
        <f>IFERROR(M43/M42,"")</f>
        <v/>
      </c>
      <c r="O47" s="66"/>
    </row>
    <row r="48" spans="3:28" ht="12" customHeight="1">
      <c r="C48" s="1229"/>
      <c r="D48" s="1231"/>
      <c r="E48" s="844" t="s">
        <v>64</v>
      </c>
      <c r="F48" s="153" t="str">
        <f>IFERROR(F44/F42,"")</f>
        <v/>
      </c>
      <c r="G48" s="153" t="str">
        <f>IFERROR(G44/G42,"")</f>
        <v/>
      </c>
      <c r="I48" s="1229"/>
      <c r="J48" s="1231"/>
      <c r="K48" s="844" t="s">
        <v>64</v>
      </c>
      <c r="L48" s="153" t="str">
        <f>IFERROR(L44/L42,"")</f>
        <v/>
      </c>
      <c r="M48" s="153" t="str">
        <f>IFERROR(M44/M42,"")</f>
        <v/>
      </c>
      <c r="O48" s="66"/>
    </row>
    <row r="49" spans="3:15" ht="12" customHeight="1">
      <c r="C49" s="1229"/>
      <c r="D49" s="1231"/>
      <c r="E49" s="844" t="s">
        <v>65</v>
      </c>
      <c r="F49" s="153" t="str">
        <f>IFERROR(F45/F42,"")</f>
        <v/>
      </c>
      <c r="G49" s="153" t="str">
        <f>IFERROR(G45/G42,"")</f>
        <v/>
      </c>
      <c r="I49" s="1229"/>
      <c r="J49" s="1231"/>
      <c r="K49" s="844" t="s">
        <v>65</v>
      </c>
      <c r="L49" s="153" t="str">
        <f>IFERROR(L45/L42,"")</f>
        <v/>
      </c>
      <c r="M49" s="153" t="str">
        <f>IFERROR(M45/M42,"")</f>
        <v/>
      </c>
      <c r="O49" s="66"/>
    </row>
    <row r="50" spans="3:15" ht="12" customHeight="1">
      <c r="C50" s="1229"/>
      <c r="D50" s="1231"/>
      <c r="E50" s="844" t="s">
        <v>66</v>
      </c>
      <c r="F50" s="850" t="str">
        <f>IFERROR(F46/F42,"")</f>
        <v/>
      </c>
      <c r="G50" s="850" t="str">
        <f>IFERROR(G46/G42,"")</f>
        <v/>
      </c>
      <c r="H50" s="579"/>
      <c r="I50" s="1229"/>
      <c r="J50" s="1231"/>
      <c r="K50" s="844" t="s">
        <v>66</v>
      </c>
      <c r="L50" s="850" t="str">
        <f>IFERROR(L46/L42,"")</f>
        <v/>
      </c>
      <c r="M50" s="850" t="str">
        <f>IFERROR(M46/M42,"")</f>
        <v/>
      </c>
    </row>
    <row r="51" spans="3:15" s="67" customFormat="1" ht="12" customHeight="1">
      <c r="C51" s="823"/>
      <c r="D51" s="824"/>
      <c r="E51" s="825"/>
      <c r="F51" s="826" t="str">
        <f>IF(SUM(F43:F46)=F42,"","datos erróneos")</f>
        <v/>
      </c>
      <c r="G51" s="826" t="str">
        <f>IF(SUM(G43:G46)=G42,"","datos erróneos")</f>
        <v/>
      </c>
      <c r="I51" s="823"/>
      <c r="J51" s="824"/>
      <c r="K51" s="825"/>
      <c r="L51" s="826" t="str">
        <f>IF(SUM(L43:L46)=L42,"","datos erróneos")</f>
        <v/>
      </c>
      <c r="M51" s="826" t="str">
        <f>IF(SUM(M43:M46)=M42,"","datos erróneos")</f>
        <v/>
      </c>
    </row>
    <row r="52" spans="3:15" ht="12" customHeight="1">
      <c r="C52" s="1229" t="s">
        <v>100</v>
      </c>
      <c r="D52" s="1230" t="s">
        <v>70</v>
      </c>
      <c r="E52" s="1230"/>
      <c r="F52" s="22"/>
      <c r="G52" s="279"/>
      <c r="I52" s="1229" t="s">
        <v>100</v>
      </c>
      <c r="J52" s="1230" t="s">
        <v>70</v>
      </c>
      <c r="K52" s="1230"/>
      <c r="L52" s="22"/>
      <c r="M52" s="279"/>
      <c r="O52" s="66"/>
    </row>
    <row r="53" spans="3:15" ht="12" customHeight="1">
      <c r="C53" s="1229"/>
      <c r="D53" s="1231" t="s">
        <v>316</v>
      </c>
      <c r="E53" s="844" t="s">
        <v>94</v>
      </c>
      <c r="F53" s="26"/>
      <c r="G53" s="26"/>
      <c r="I53" s="1229"/>
      <c r="J53" s="1231" t="s">
        <v>316</v>
      </c>
      <c r="K53" s="844" t="s">
        <v>94</v>
      </c>
      <c r="L53" s="26"/>
      <c r="M53" s="26"/>
      <c r="O53" s="66"/>
    </row>
    <row r="54" spans="3:15" ht="12" customHeight="1">
      <c r="C54" s="1229"/>
      <c r="D54" s="1231"/>
      <c r="E54" s="844" t="s">
        <v>64</v>
      </c>
      <c r="F54" s="26"/>
      <c r="G54" s="26"/>
      <c r="I54" s="1229"/>
      <c r="J54" s="1231"/>
      <c r="K54" s="844" t="s">
        <v>64</v>
      </c>
      <c r="L54" s="26"/>
      <c r="M54" s="26"/>
      <c r="O54" s="66"/>
    </row>
    <row r="55" spans="3:15" ht="12" customHeight="1">
      <c r="C55" s="1229"/>
      <c r="D55" s="1231"/>
      <c r="E55" s="844" t="s">
        <v>65</v>
      </c>
      <c r="F55" s="26"/>
      <c r="G55" s="26"/>
      <c r="I55" s="1229"/>
      <c r="J55" s="1231"/>
      <c r="K55" s="844" t="s">
        <v>65</v>
      </c>
      <c r="L55" s="26"/>
      <c r="M55" s="26"/>
      <c r="O55" s="66"/>
    </row>
    <row r="56" spans="3:15" ht="12" customHeight="1">
      <c r="C56" s="1229"/>
      <c r="D56" s="1231"/>
      <c r="E56" s="844" t="s">
        <v>66</v>
      </c>
      <c r="F56" s="26"/>
      <c r="G56" s="277"/>
      <c r="I56" s="1229"/>
      <c r="J56" s="1231"/>
      <c r="K56" s="844" t="s">
        <v>66</v>
      </c>
      <c r="L56" s="26"/>
      <c r="M56" s="277"/>
      <c r="O56" s="66"/>
    </row>
    <row r="57" spans="3:15" ht="12" customHeight="1">
      <c r="C57" s="1229"/>
      <c r="D57" s="1231" t="s">
        <v>67</v>
      </c>
      <c r="E57" s="844" t="s">
        <v>94</v>
      </c>
      <c r="F57" s="153" t="str">
        <f>IFERROR(F53/F52,"")</f>
        <v/>
      </c>
      <c r="G57" s="153" t="str">
        <f>IFERROR(G53/G52,"")</f>
        <v/>
      </c>
      <c r="I57" s="1229"/>
      <c r="J57" s="1231" t="s">
        <v>67</v>
      </c>
      <c r="K57" s="844" t="s">
        <v>94</v>
      </c>
      <c r="L57" s="153" t="str">
        <f>IFERROR(L53/L52,"")</f>
        <v/>
      </c>
      <c r="M57" s="153" t="str">
        <f>IFERROR(M53/M52,"")</f>
        <v/>
      </c>
      <c r="O57" s="66"/>
    </row>
    <row r="58" spans="3:15" ht="12" customHeight="1">
      <c r="C58" s="1229"/>
      <c r="D58" s="1231"/>
      <c r="E58" s="844" t="s">
        <v>64</v>
      </c>
      <c r="F58" s="153" t="str">
        <f>IFERROR(F54/F52,"")</f>
        <v/>
      </c>
      <c r="G58" s="153" t="str">
        <f>IFERROR(G54/G52,"")</f>
        <v/>
      </c>
      <c r="I58" s="1229"/>
      <c r="J58" s="1231"/>
      <c r="K58" s="844" t="s">
        <v>64</v>
      </c>
      <c r="L58" s="153" t="str">
        <f>IFERROR(L54/L52,"")</f>
        <v/>
      </c>
      <c r="M58" s="153" t="str">
        <f>IFERROR(M54/M52,"")</f>
        <v/>
      </c>
      <c r="O58" s="66"/>
    </row>
    <row r="59" spans="3:15" ht="12" customHeight="1">
      <c r="C59" s="1229"/>
      <c r="D59" s="1231"/>
      <c r="E59" s="844" t="s">
        <v>65</v>
      </c>
      <c r="F59" s="153" t="str">
        <f>IFERROR(F55/F52,"")</f>
        <v/>
      </c>
      <c r="G59" s="153" t="str">
        <f>IFERROR(G55/G52,"")</f>
        <v/>
      </c>
      <c r="I59" s="1229"/>
      <c r="J59" s="1231"/>
      <c r="K59" s="844" t="s">
        <v>65</v>
      </c>
      <c r="L59" s="153" t="str">
        <f>IFERROR(L55/L52,"")</f>
        <v/>
      </c>
      <c r="M59" s="153" t="str">
        <f>IFERROR(M55/M52,"")</f>
        <v/>
      </c>
      <c r="O59" s="66"/>
    </row>
    <row r="60" spans="3:15" ht="12" customHeight="1">
      <c r="C60" s="1229"/>
      <c r="D60" s="1231"/>
      <c r="E60" s="844" t="s">
        <v>66</v>
      </c>
      <c r="F60" s="850" t="str">
        <f>IFERROR(F56/F52,"")</f>
        <v/>
      </c>
      <c r="G60" s="850" t="str">
        <f>IFERROR(G56/G52,"")</f>
        <v/>
      </c>
      <c r="H60" s="579"/>
      <c r="I60" s="1229"/>
      <c r="J60" s="1231"/>
      <c r="K60" s="844" t="s">
        <v>66</v>
      </c>
      <c r="L60" s="850" t="str">
        <f>IFERROR(L56/L52,"")</f>
        <v/>
      </c>
      <c r="M60" s="850" t="str">
        <f>IFERROR(M56/M52,"")</f>
        <v/>
      </c>
    </row>
    <row r="61" spans="3:15" s="67" customFormat="1" ht="12" customHeight="1">
      <c r="C61" s="823"/>
      <c r="D61" s="824"/>
      <c r="E61" s="825"/>
      <c r="F61" s="826" t="str">
        <f>IF(SUM(F53:F56)=F52,"","datos erróneos")</f>
        <v/>
      </c>
      <c r="G61" s="826" t="str">
        <f>IF(SUM(G53:G56)=G52,"","datos erróneos")</f>
        <v/>
      </c>
      <c r="I61" s="823"/>
      <c r="J61" s="824"/>
      <c r="K61" s="825"/>
      <c r="L61" s="826" t="str">
        <f>IF(SUM(L53:L56)=L52,"","datos erróneos")</f>
        <v/>
      </c>
      <c r="M61" s="826" t="str">
        <f>IF(SUM(M53:M56)=M52,"","datos erróneos")</f>
        <v/>
      </c>
    </row>
    <row r="62" spans="3:15" ht="12" customHeight="1">
      <c r="C62" s="1229" t="s">
        <v>101</v>
      </c>
      <c r="D62" s="1230" t="s">
        <v>62</v>
      </c>
      <c r="E62" s="1230"/>
      <c r="F62" s="22"/>
      <c r="G62" s="279"/>
      <c r="I62" s="1229" t="s">
        <v>101</v>
      </c>
      <c r="J62" s="1230" t="s">
        <v>62</v>
      </c>
      <c r="K62" s="1230"/>
      <c r="L62" s="22"/>
      <c r="M62" s="279"/>
      <c r="O62" s="66"/>
    </row>
    <row r="63" spans="3:15" ht="12" customHeight="1">
      <c r="C63" s="1229"/>
      <c r="D63" s="1231" t="s">
        <v>301</v>
      </c>
      <c r="E63" s="844" t="s">
        <v>94</v>
      </c>
      <c r="F63" s="26"/>
      <c r="G63" s="26"/>
      <c r="I63" s="1229"/>
      <c r="J63" s="1231" t="s">
        <v>301</v>
      </c>
      <c r="K63" s="844" t="s">
        <v>94</v>
      </c>
      <c r="L63" s="26"/>
      <c r="M63" s="26"/>
      <c r="O63" s="66"/>
    </row>
    <row r="64" spans="3:15" ht="12" customHeight="1">
      <c r="C64" s="1229"/>
      <c r="D64" s="1231"/>
      <c r="E64" s="844" t="s">
        <v>64</v>
      </c>
      <c r="F64" s="26"/>
      <c r="G64" s="26"/>
      <c r="I64" s="1229"/>
      <c r="J64" s="1231"/>
      <c r="K64" s="844" t="s">
        <v>64</v>
      </c>
      <c r="L64" s="26"/>
      <c r="M64" s="26"/>
      <c r="O64" s="66"/>
    </row>
    <row r="65" spans="3:15" ht="12" customHeight="1">
      <c r="C65" s="1229"/>
      <c r="D65" s="1231"/>
      <c r="E65" s="844" t="s">
        <v>65</v>
      </c>
      <c r="F65" s="26"/>
      <c r="G65" s="26"/>
      <c r="I65" s="1229"/>
      <c r="J65" s="1231"/>
      <c r="K65" s="844" t="s">
        <v>65</v>
      </c>
      <c r="L65" s="26"/>
      <c r="M65" s="26"/>
      <c r="O65" s="66"/>
    </row>
    <row r="66" spans="3:15" ht="12" customHeight="1">
      <c r="C66" s="1229"/>
      <c r="D66" s="1231"/>
      <c r="E66" s="844" t="s">
        <v>66</v>
      </c>
      <c r="F66" s="26"/>
      <c r="G66" s="277"/>
      <c r="I66" s="1229"/>
      <c r="J66" s="1231"/>
      <c r="K66" s="844" t="s">
        <v>66</v>
      </c>
      <c r="L66" s="26"/>
      <c r="M66" s="277"/>
      <c r="O66" s="66"/>
    </row>
    <row r="67" spans="3:15" ht="12" customHeight="1">
      <c r="C67" s="1229"/>
      <c r="D67" s="1231" t="s">
        <v>67</v>
      </c>
      <c r="E67" s="844" t="s">
        <v>94</v>
      </c>
      <c r="F67" s="153" t="str">
        <f>IFERROR(F63/F62,"")</f>
        <v/>
      </c>
      <c r="G67" s="153" t="str">
        <f>IFERROR(G63/G62,"")</f>
        <v/>
      </c>
      <c r="I67" s="1229"/>
      <c r="J67" s="1231" t="s">
        <v>67</v>
      </c>
      <c r="K67" s="844" t="s">
        <v>94</v>
      </c>
      <c r="L67" s="153" t="str">
        <f>IFERROR(L63/L62,"")</f>
        <v/>
      </c>
      <c r="M67" s="153" t="str">
        <f>IFERROR(M63/M62,"")</f>
        <v/>
      </c>
      <c r="O67" s="66"/>
    </row>
    <row r="68" spans="3:15" ht="12" customHeight="1">
      <c r="C68" s="1229"/>
      <c r="D68" s="1231"/>
      <c r="E68" s="844" t="s">
        <v>64</v>
      </c>
      <c r="F68" s="153" t="str">
        <f>IFERROR(F64/F62,"")</f>
        <v/>
      </c>
      <c r="G68" s="153" t="str">
        <f>IFERROR(G64/G62,"")</f>
        <v/>
      </c>
      <c r="I68" s="1229"/>
      <c r="J68" s="1231"/>
      <c r="K68" s="844" t="s">
        <v>64</v>
      </c>
      <c r="L68" s="153" t="str">
        <f>IFERROR(L64/L62,"")</f>
        <v/>
      </c>
      <c r="M68" s="153" t="str">
        <f>IFERROR(M64/M62,"")</f>
        <v/>
      </c>
      <c r="O68" s="66"/>
    </row>
    <row r="69" spans="3:15" ht="12" customHeight="1">
      <c r="C69" s="1229"/>
      <c r="D69" s="1231"/>
      <c r="E69" s="844" t="s">
        <v>65</v>
      </c>
      <c r="F69" s="153" t="str">
        <f>IFERROR(F65/F62,"")</f>
        <v/>
      </c>
      <c r="G69" s="153" t="str">
        <f>IFERROR(G65/G62,"")</f>
        <v/>
      </c>
      <c r="I69" s="1229"/>
      <c r="J69" s="1231"/>
      <c r="K69" s="844" t="s">
        <v>65</v>
      </c>
      <c r="L69" s="153" t="str">
        <f>IFERROR(L65/L62,"")</f>
        <v/>
      </c>
      <c r="M69" s="153" t="str">
        <f>IFERROR(M65/M62,"")</f>
        <v/>
      </c>
      <c r="O69" s="66"/>
    </row>
    <row r="70" spans="3:15" ht="12" customHeight="1">
      <c r="C70" s="1229"/>
      <c r="D70" s="1231"/>
      <c r="E70" s="844" t="s">
        <v>66</v>
      </c>
      <c r="F70" s="850" t="str">
        <f>IFERROR(F66/F62,"")</f>
        <v/>
      </c>
      <c r="G70" s="850" t="str">
        <f>IFERROR(G66/G62,"")</f>
        <v/>
      </c>
      <c r="H70" s="579"/>
      <c r="I70" s="1229"/>
      <c r="J70" s="1231"/>
      <c r="K70" s="844" t="s">
        <v>66</v>
      </c>
      <c r="L70" s="850" t="str">
        <f>IFERROR(L66/L62,"")</f>
        <v/>
      </c>
      <c r="M70" s="850" t="str">
        <f>IFERROR(M66/M62,"")</f>
        <v/>
      </c>
    </row>
    <row r="71" spans="3:15" s="67" customFormat="1" ht="12" customHeight="1">
      <c r="C71" s="823"/>
      <c r="D71" s="824"/>
      <c r="E71" s="825"/>
      <c r="F71" s="826" t="str">
        <f>IF(SUM(F63:F66)=F62,"","datos erróneos")</f>
        <v/>
      </c>
      <c r="G71" s="826" t="str">
        <f>IF(SUM(G63:G66)=G62,"","datos erróneos")</f>
        <v/>
      </c>
      <c r="I71" s="823"/>
      <c r="J71" s="824"/>
      <c r="K71" s="825"/>
      <c r="L71" s="826" t="str">
        <f>IF(SUM(L63:L66)=L62,"","datos erróneos")</f>
        <v/>
      </c>
      <c r="M71" s="826" t="str">
        <f>IF(SUM(M63:M66)=M62,"","datos erróneos")</f>
        <v/>
      </c>
    </row>
    <row r="72" spans="3:15" ht="12" customHeight="1">
      <c r="C72" s="1229" t="s">
        <v>102</v>
      </c>
      <c r="D72" s="1232" t="s">
        <v>62</v>
      </c>
      <c r="E72" s="1232"/>
      <c r="F72" s="22"/>
      <c r="G72" s="279"/>
      <c r="I72" s="1229" t="s">
        <v>102</v>
      </c>
      <c r="J72" s="1232" t="s">
        <v>62</v>
      </c>
      <c r="K72" s="1232"/>
      <c r="L72" s="22"/>
      <c r="M72" s="279"/>
      <c r="O72" s="66"/>
    </row>
    <row r="73" spans="3:15" ht="12" customHeight="1">
      <c r="C73" s="1229"/>
      <c r="D73" s="1233" t="s">
        <v>301</v>
      </c>
      <c r="E73" s="844" t="s">
        <v>94</v>
      </c>
      <c r="F73" s="26"/>
      <c r="G73" s="26"/>
      <c r="I73" s="1229"/>
      <c r="J73" s="1233" t="s">
        <v>301</v>
      </c>
      <c r="K73" s="844" t="s">
        <v>94</v>
      </c>
      <c r="L73" s="26"/>
      <c r="M73" s="26"/>
      <c r="O73" s="66"/>
    </row>
    <row r="74" spans="3:15" ht="12" customHeight="1">
      <c r="C74" s="1229"/>
      <c r="D74" s="1233"/>
      <c r="E74" s="844" t="s">
        <v>64</v>
      </c>
      <c r="F74" s="26"/>
      <c r="G74" s="26"/>
      <c r="I74" s="1229"/>
      <c r="J74" s="1233"/>
      <c r="K74" s="844" t="s">
        <v>64</v>
      </c>
      <c r="L74" s="26"/>
      <c r="M74" s="26"/>
      <c r="O74" s="66"/>
    </row>
    <row r="75" spans="3:15" ht="12" customHeight="1">
      <c r="C75" s="1229"/>
      <c r="D75" s="1233"/>
      <c r="E75" s="844" t="s">
        <v>65</v>
      </c>
      <c r="F75" s="26"/>
      <c r="G75" s="26"/>
      <c r="I75" s="1229"/>
      <c r="J75" s="1233"/>
      <c r="K75" s="844" t="s">
        <v>65</v>
      </c>
      <c r="L75" s="26"/>
      <c r="M75" s="26"/>
      <c r="O75" s="66"/>
    </row>
    <row r="76" spans="3:15" ht="12" customHeight="1">
      <c r="C76" s="1229"/>
      <c r="D76" s="1233"/>
      <c r="E76" s="844" t="s">
        <v>66</v>
      </c>
      <c r="F76" s="26"/>
      <c r="G76" s="277"/>
      <c r="I76" s="1229"/>
      <c r="J76" s="1233"/>
      <c r="K76" s="844" t="s">
        <v>66</v>
      </c>
      <c r="L76" s="26"/>
      <c r="M76" s="277"/>
      <c r="O76" s="66"/>
    </row>
    <row r="77" spans="3:15" ht="12" customHeight="1">
      <c r="C77" s="1229"/>
      <c r="D77" s="1233" t="s">
        <v>67</v>
      </c>
      <c r="E77" s="844" t="s">
        <v>94</v>
      </c>
      <c r="F77" s="153" t="str">
        <f>IFERROR(F73/F72,"")</f>
        <v/>
      </c>
      <c r="G77" s="153" t="str">
        <f>IFERROR(G73/G72,"")</f>
        <v/>
      </c>
      <c r="I77" s="1229"/>
      <c r="J77" s="1233" t="s">
        <v>67</v>
      </c>
      <c r="K77" s="844" t="s">
        <v>94</v>
      </c>
      <c r="L77" s="153" t="str">
        <f>IFERROR(L73/L72,"")</f>
        <v/>
      </c>
      <c r="M77" s="153" t="str">
        <f>IFERROR(M73/M72,"")</f>
        <v/>
      </c>
      <c r="O77" s="66"/>
    </row>
    <row r="78" spans="3:15" ht="12" customHeight="1">
      <c r="C78" s="1229"/>
      <c r="D78" s="1233"/>
      <c r="E78" s="844" t="s">
        <v>64</v>
      </c>
      <c r="F78" s="153" t="str">
        <f>IFERROR(F74/F72,"")</f>
        <v/>
      </c>
      <c r="G78" s="153" t="str">
        <f>IFERROR(G74/G72,"")</f>
        <v/>
      </c>
      <c r="I78" s="1229"/>
      <c r="J78" s="1233"/>
      <c r="K78" s="844" t="s">
        <v>64</v>
      </c>
      <c r="L78" s="153" t="str">
        <f>IFERROR(L74/L72,"")</f>
        <v/>
      </c>
      <c r="M78" s="153" t="str">
        <f>IFERROR(M74/M72,"")</f>
        <v/>
      </c>
      <c r="O78" s="66"/>
    </row>
    <row r="79" spans="3:15" ht="12" customHeight="1">
      <c r="C79" s="1229"/>
      <c r="D79" s="1233"/>
      <c r="E79" s="844" t="s">
        <v>65</v>
      </c>
      <c r="F79" s="153" t="str">
        <f>IFERROR(F75/F72,"")</f>
        <v/>
      </c>
      <c r="G79" s="153" t="str">
        <f>IFERROR(G75/G72,"")</f>
        <v/>
      </c>
      <c r="I79" s="1229"/>
      <c r="J79" s="1233"/>
      <c r="K79" s="844" t="s">
        <v>65</v>
      </c>
      <c r="L79" s="153" t="str">
        <f>IFERROR(L75/L72,"")</f>
        <v/>
      </c>
      <c r="M79" s="153" t="str">
        <f>IFERROR(M75/M72,"")</f>
        <v/>
      </c>
      <c r="O79" s="66"/>
    </row>
    <row r="80" spans="3:15" ht="12" customHeight="1">
      <c r="C80" s="1229"/>
      <c r="D80" s="1233"/>
      <c r="E80" s="844" t="s">
        <v>66</v>
      </c>
      <c r="F80" s="850" t="str">
        <f>IFERROR(F76/F72,"")</f>
        <v/>
      </c>
      <c r="G80" s="850" t="str">
        <f>IFERROR(G76/G72,"")</f>
        <v/>
      </c>
      <c r="H80" s="579"/>
      <c r="I80" s="1229"/>
      <c r="J80" s="1233"/>
      <c r="K80" s="844" t="s">
        <v>66</v>
      </c>
      <c r="L80" s="850" t="str">
        <f>IFERROR(L76/L72,"")</f>
        <v/>
      </c>
      <c r="M80" s="850" t="str">
        <f>IFERROR(M76/M72,"")</f>
        <v/>
      </c>
    </row>
    <row r="81" spans="3:35" s="67" customFormat="1" ht="12" customHeight="1">
      <c r="C81" s="823"/>
      <c r="D81" s="824"/>
      <c r="E81" s="825"/>
      <c r="F81" s="826" t="str">
        <f>IF(SUM(F73:F76)=F72,"","datos erróneos")</f>
        <v/>
      </c>
      <c r="G81" s="826" t="str">
        <f>IF(SUM(G73:G76)=G72,"","datos erróneos")</f>
        <v/>
      </c>
      <c r="I81" s="823"/>
      <c r="J81" s="824"/>
      <c r="K81" s="825"/>
      <c r="L81" s="826" t="str">
        <f>IF(SUM(L73:L76)=L72,"","datos erróneos")</f>
        <v/>
      </c>
      <c r="M81" s="826" t="str">
        <f>IF(SUM(M73:M76)=M72,"","datos erróneos")</f>
        <v/>
      </c>
    </row>
    <row r="82" spans="3:35" ht="13.5" customHeight="1">
      <c r="C82" s="827" t="s">
        <v>305</v>
      </c>
      <c r="D82" s="758"/>
      <c r="E82" s="758"/>
      <c r="F82" s="828"/>
      <c r="G82" s="758"/>
      <c r="H82" s="760"/>
      <c r="I82" s="828"/>
      <c r="J82" s="828"/>
      <c r="K82" s="828"/>
      <c r="L82" s="758"/>
      <c r="M82" s="758"/>
      <c r="N82" s="40"/>
      <c r="O82" s="40"/>
      <c r="P82" s="40"/>
      <c r="Q82" s="40"/>
      <c r="R82" s="40"/>
      <c r="S82" s="40"/>
      <c r="T82" s="40"/>
      <c r="U82" s="40"/>
      <c r="V82" s="40"/>
      <c r="W82" s="40"/>
      <c r="X82" s="40"/>
      <c r="Y82" s="40"/>
      <c r="Z82" s="40"/>
      <c r="AA82" s="40"/>
      <c r="AB82" s="40"/>
      <c r="AC82" s="40"/>
      <c r="AD82" s="40"/>
      <c r="AE82" s="40"/>
      <c r="AF82" s="40"/>
      <c r="AG82" s="40"/>
      <c r="AH82" s="40"/>
      <c r="AI82" s="40"/>
    </row>
    <row r="83" spans="3:35" s="40" customFormat="1" ht="13.5" customHeight="1">
      <c r="C83" s="827" t="s">
        <v>306</v>
      </c>
      <c r="D83" s="829"/>
      <c r="E83" s="829"/>
      <c r="F83" s="829"/>
      <c r="G83" s="829"/>
      <c r="I83" s="830"/>
      <c r="J83" s="830"/>
      <c r="K83" s="830"/>
      <c r="L83" s="829"/>
      <c r="M83" s="829"/>
    </row>
    <row r="84" spans="3:35" s="40" customFormat="1" ht="21" customHeight="1">
      <c r="C84" s="830"/>
      <c r="D84" s="829"/>
      <c r="E84" s="829"/>
      <c r="F84" s="829"/>
      <c r="G84" s="829"/>
      <c r="I84" s="830"/>
      <c r="J84" s="830"/>
      <c r="K84" s="830"/>
      <c r="L84" s="829"/>
      <c r="M84" s="829"/>
    </row>
    <row r="85" spans="3:35">
      <c r="C85" s="317"/>
      <c r="D85" s="579"/>
      <c r="E85" s="579"/>
      <c r="F85" s="579"/>
      <c r="G85" s="579"/>
    </row>
    <row r="86" spans="3:35">
      <c r="C86" s="1043"/>
      <c r="D86" s="1043"/>
      <c r="E86" s="1043"/>
      <c r="F86" s="1043"/>
      <c r="G86" s="1043"/>
      <c r="H86" s="1043"/>
      <c r="I86" s="1043"/>
      <c r="J86" s="1043"/>
      <c r="K86" s="1043"/>
      <c r="L86" s="1043"/>
      <c r="M86" s="1043"/>
    </row>
  </sheetData>
  <sheetProtection password="C269" sheet="1" objects="1" scenarios="1" formatCells="0" formatColumns="0" formatRows="0"/>
  <mergeCells count="71">
    <mergeCell ref="C86:M86"/>
    <mergeCell ref="C72:C80"/>
    <mergeCell ref="D72:E72"/>
    <mergeCell ref="I72:I80"/>
    <mergeCell ref="J72:K72"/>
    <mergeCell ref="D73:D76"/>
    <mergeCell ref="J73:J76"/>
    <mergeCell ref="D77:D80"/>
    <mergeCell ref="J77:J80"/>
    <mergeCell ref="C62:C70"/>
    <mergeCell ref="D62:E62"/>
    <mergeCell ref="I62:I70"/>
    <mergeCell ref="J62:K62"/>
    <mergeCell ref="D63:D66"/>
    <mergeCell ref="J63:J66"/>
    <mergeCell ref="D67:D70"/>
    <mergeCell ref="J67:J70"/>
    <mergeCell ref="C52:C60"/>
    <mergeCell ref="D52:E52"/>
    <mergeCell ref="I52:I60"/>
    <mergeCell ref="J52:K52"/>
    <mergeCell ref="D53:D56"/>
    <mergeCell ref="J53:J56"/>
    <mergeCell ref="D57:D60"/>
    <mergeCell ref="J57:J60"/>
    <mergeCell ref="C42:C50"/>
    <mergeCell ref="D42:E42"/>
    <mergeCell ref="I42:I50"/>
    <mergeCell ref="J42:K42"/>
    <mergeCell ref="D43:D46"/>
    <mergeCell ref="J43:J46"/>
    <mergeCell ref="D47:D50"/>
    <mergeCell ref="J47:J50"/>
    <mergeCell ref="C32:C40"/>
    <mergeCell ref="D32:E32"/>
    <mergeCell ref="I32:I40"/>
    <mergeCell ref="J32:K32"/>
    <mergeCell ref="D33:D36"/>
    <mergeCell ref="J33:J36"/>
    <mergeCell ref="D37:D40"/>
    <mergeCell ref="J37:J40"/>
    <mergeCell ref="C22:C30"/>
    <mergeCell ref="D22:E22"/>
    <mergeCell ref="I22:I30"/>
    <mergeCell ref="J22:K22"/>
    <mergeCell ref="D23:D26"/>
    <mergeCell ref="J23:J26"/>
    <mergeCell ref="D27:D30"/>
    <mergeCell ref="J27:J30"/>
    <mergeCell ref="M20:M21"/>
    <mergeCell ref="C9:C17"/>
    <mergeCell ref="D9:E9"/>
    <mergeCell ref="I9:I17"/>
    <mergeCell ref="J9:K9"/>
    <mergeCell ref="D10:D13"/>
    <mergeCell ref="J10:J13"/>
    <mergeCell ref="D14:D17"/>
    <mergeCell ref="J14:J17"/>
    <mergeCell ref="C20:E21"/>
    <mergeCell ref="F20:F21"/>
    <mergeCell ref="G20:G21"/>
    <mergeCell ref="I20:K21"/>
    <mergeCell ref="L20:L21"/>
    <mergeCell ref="C3:M3"/>
    <mergeCell ref="C5:M5"/>
    <mergeCell ref="C7:E8"/>
    <mergeCell ref="F7:F8"/>
    <mergeCell ref="G7:G8"/>
    <mergeCell ref="I7:K8"/>
    <mergeCell ref="L7:L8"/>
    <mergeCell ref="M7:M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C1:AJ87"/>
  <sheetViews>
    <sheetView showGridLines="0" zoomScale="80" zoomScaleNormal="80" workbookViewId="0">
      <selection activeCell="N17" sqref="N17"/>
    </sheetView>
  </sheetViews>
  <sheetFormatPr baseColWidth="10" defaultColWidth="11.42578125" defaultRowHeight="15"/>
  <cols>
    <col min="1" max="1" width="4.42578125" style="36" customWidth="1"/>
    <col min="2" max="2" width="3.28515625" style="36" customWidth="1"/>
    <col min="3" max="3" width="11.7109375" style="36" customWidth="1"/>
    <col min="4" max="4" width="21.42578125" style="36" customWidth="1"/>
    <col min="5" max="5" width="3.85546875" style="36" customWidth="1"/>
    <col min="6" max="7" width="16" style="36" customWidth="1"/>
    <col min="8" max="8" width="2.5703125" style="36" customWidth="1"/>
    <col min="9" max="9" width="11.7109375" style="36" customWidth="1"/>
    <col min="10" max="10" width="21.42578125" style="36" customWidth="1"/>
    <col min="11" max="11" width="3.85546875" style="36" customWidth="1"/>
    <col min="12" max="13" width="16.28515625" style="36" customWidth="1"/>
    <col min="14" max="14" width="20.5703125" style="36" customWidth="1"/>
    <col min="15" max="15" width="8.140625" style="36" customWidth="1"/>
    <col min="16" max="20" width="5.140625" style="36" customWidth="1"/>
    <col min="21" max="34" width="11.42578125" style="36" customWidth="1"/>
    <col min="35" max="16384" width="11.42578125" style="36"/>
  </cols>
  <sheetData>
    <row r="1" spans="3:36" ht="16.5" customHeight="1">
      <c r="C1" s="1234"/>
      <c r="D1" s="1234"/>
      <c r="E1" s="1234"/>
      <c r="F1" s="1234"/>
      <c r="G1" s="1234"/>
      <c r="H1" s="1234"/>
      <c r="I1" s="1234"/>
      <c r="J1" s="1234"/>
      <c r="K1" s="1234"/>
      <c r="L1" s="1234"/>
      <c r="M1" s="1234"/>
      <c r="N1" s="1234"/>
      <c r="O1" s="284"/>
      <c r="P1" s="316"/>
      <c r="Q1" s="316"/>
    </row>
    <row r="2" spans="3:36" ht="30.75" customHeight="1">
      <c r="C2" s="992" t="s">
        <v>310</v>
      </c>
      <c r="D2" s="702"/>
      <c r="E2" s="702"/>
      <c r="F2" s="702"/>
      <c r="G2" s="702"/>
      <c r="H2" s="702"/>
      <c r="I2" s="702"/>
      <c r="J2" s="702"/>
      <c r="K2" s="702"/>
      <c r="L2" s="702"/>
      <c r="M2" s="841"/>
      <c r="N2" s="841"/>
      <c r="O2" s="841"/>
      <c r="P2" s="43"/>
      <c r="Q2" s="183"/>
      <c r="R2" s="183"/>
      <c r="S2" s="183"/>
      <c r="T2" s="183"/>
      <c r="U2" s="183"/>
      <c r="V2" s="183"/>
      <c r="W2" s="183"/>
      <c r="X2" s="183"/>
      <c r="Y2" s="183"/>
      <c r="Z2" s="183"/>
      <c r="AA2" s="183"/>
      <c r="AB2" s="183"/>
      <c r="AC2" s="39"/>
      <c r="AD2" s="39"/>
      <c r="AE2" s="39"/>
      <c r="AF2" s="39"/>
      <c r="AG2" s="39"/>
      <c r="AH2" s="39"/>
      <c r="AI2" s="39"/>
      <c r="AJ2" s="39"/>
    </row>
    <row r="3" spans="3:36" ht="22.5" customHeight="1">
      <c r="C3" s="123" t="s">
        <v>53</v>
      </c>
      <c r="D3" s="288"/>
      <c r="E3" s="288"/>
      <c r="F3" s="288"/>
      <c r="G3" s="288"/>
      <c r="H3" s="38"/>
      <c r="I3" s="38"/>
      <c r="J3" s="38"/>
      <c r="K3" s="38"/>
      <c r="L3" s="38"/>
      <c r="M3" s="38"/>
      <c r="N3" s="38"/>
      <c r="O3" s="845"/>
      <c r="P3" s="43"/>
      <c r="Q3" s="43"/>
      <c r="R3" s="43"/>
      <c r="S3" s="43"/>
      <c r="T3" s="43"/>
      <c r="U3" s="43"/>
      <c r="V3" s="43"/>
      <c r="W3" s="43"/>
      <c r="X3" s="43"/>
      <c r="Y3" s="43"/>
      <c r="Z3" s="43"/>
      <c r="AA3" s="43"/>
      <c r="AB3" s="43"/>
    </row>
    <row r="4" spans="3:36" ht="42.75" customHeight="1">
      <c r="C4" s="1226" t="s">
        <v>311</v>
      </c>
      <c r="D4" s="1226"/>
      <c r="E4" s="1226"/>
      <c r="F4" s="1226"/>
      <c r="G4" s="1226"/>
      <c r="H4" s="1226"/>
      <c r="I4" s="1226"/>
      <c r="J4" s="1226"/>
      <c r="K4" s="1226"/>
      <c r="L4" s="1226"/>
      <c r="M4" s="1226"/>
      <c r="N4" s="38"/>
      <c r="O4" s="845"/>
      <c r="P4" s="43"/>
      <c r="Q4" s="43"/>
      <c r="R4" s="43"/>
      <c r="S4" s="43"/>
      <c r="T4" s="43"/>
      <c r="U4" s="43"/>
      <c r="V4" s="43"/>
      <c r="W4" s="43"/>
      <c r="X4" s="43"/>
      <c r="Y4" s="43"/>
      <c r="Z4" s="43"/>
      <c r="AA4" s="43"/>
      <c r="AB4" s="43"/>
    </row>
    <row r="5" spans="3:36" ht="19.5" customHeight="1">
      <c r="C5" s="36" t="s">
        <v>294</v>
      </c>
      <c r="N5" s="305"/>
      <c r="O5" s="305"/>
      <c r="P5" s="43"/>
      <c r="Q5" s="43"/>
      <c r="R5" s="43"/>
      <c r="S5" s="43"/>
      <c r="T5" s="43"/>
      <c r="U5" s="43"/>
      <c r="V5" s="43"/>
      <c r="W5" s="43"/>
      <c r="X5" s="43"/>
      <c r="Y5" s="43"/>
      <c r="Z5" s="43"/>
      <c r="AA5" s="43"/>
      <c r="AB5" s="43"/>
    </row>
    <row r="6" spans="3:36" ht="6" customHeight="1">
      <c r="C6" s="1043"/>
      <c r="D6" s="1043"/>
      <c r="E6" s="1043"/>
      <c r="F6" s="1043"/>
      <c r="G6" s="1043"/>
      <c r="H6" s="1043"/>
      <c r="I6" s="1043"/>
      <c r="J6" s="1043"/>
      <c r="K6" s="1043"/>
      <c r="L6" s="1043"/>
      <c r="M6" s="1043"/>
      <c r="O6" s="43"/>
      <c r="P6" s="43"/>
      <c r="Q6" s="43"/>
      <c r="R6" s="43"/>
      <c r="S6" s="43"/>
      <c r="T6" s="43"/>
      <c r="U6" s="43"/>
      <c r="V6" s="43"/>
      <c r="W6" s="43"/>
      <c r="X6" s="43"/>
      <c r="Y6" s="43"/>
      <c r="Z6" s="43"/>
      <c r="AA6" s="43"/>
      <c r="AB6" s="43"/>
    </row>
    <row r="7" spans="3:36" ht="23.25">
      <c r="C7" s="960" t="s">
        <v>488</v>
      </c>
      <c r="D7" s="579"/>
      <c r="E7" s="579"/>
      <c r="F7" s="579"/>
      <c r="G7" s="579"/>
      <c r="O7" s="43"/>
      <c r="P7" s="43"/>
      <c r="Q7" s="43"/>
      <c r="R7" s="43"/>
      <c r="S7" s="43"/>
      <c r="T7" s="43"/>
      <c r="U7" s="43"/>
      <c r="V7" s="43"/>
      <c r="W7" s="43"/>
      <c r="X7" s="43"/>
      <c r="Y7" s="43"/>
      <c r="Z7" s="43"/>
      <c r="AA7" s="43"/>
      <c r="AB7" s="43"/>
    </row>
    <row r="8" spans="3:36" ht="13.5" customHeight="1">
      <c r="C8" s="1224" t="s">
        <v>313</v>
      </c>
      <c r="D8" s="1224"/>
      <c r="E8" s="1224"/>
      <c r="F8" s="1220" t="s">
        <v>297</v>
      </c>
      <c r="G8" s="1220" t="s">
        <v>298</v>
      </c>
      <c r="I8" s="1235" t="s">
        <v>314</v>
      </c>
      <c r="J8" s="1236"/>
      <c r="K8" s="1237"/>
      <c r="L8" s="1220" t="s">
        <v>297</v>
      </c>
      <c r="M8" s="1220" t="s">
        <v>298</v>
      </c>
      <c r="O8" s="846"/>
      <c r="P8" s="43"/>
      <c r="Q8" s="43"/>
      <c r="R8" s="43"/>
      <c r="S8" s="43"/>
      <c r="T8" s="43"/>
      <c r="U8" s="43"/>
      <c r="V8" s="43"/>
      <c r="W8" s="43"/>
      <c r="X8" s="43"/>
      <c r="Y8" s="43"/>
      <c r="Z8" s="43"/>
      <c r="AA8" s="43"/>
      <c r="AB8" s="43"/>
    </row>
    <row r="9" spans="3:36" ht="26.25" customHeight="1">
      <c r="C9" s="1224"/>
      <c r="D9" s="1224"/>
      <c r="E9" s="1224"/>
      <c r="F9" s="1220"/>
      <c r="G9" s="1220"/>
      <c r="I9" s="1238"/>
      <c r="J9" s="1239"/>
      <c r="K9" s="1240"/>
      <c r="L9" s="1220"/>
      <c r="M9" s="1220"/>
      <c r="O9" s="846"/>
      <c r="P9" s="43"/>
      <c r="Q9" s="43"/>
      <c r="R9" s="43"/>
      <c r="S9" s="43"/>
      <c r="T9" s="43"/>
      <c r="U9" s="43"/>
      <c r="V9" s="43"/>
      <c r="W9" s="43"/>
      <c r="X9" s="43"/>
      <c r="Y9" s="43"/>
      <c r="Z9" s="43"/>
      <c r="AA9" s="43"/>
      <c r="AB9" s="43"/>
    </row>
    <row r="10" spans="3:36" ht="12" customHeight="1">
      <c r="C10" s="1227" t="s">
        <v>93</v>
      </c>
      <c r="D10" s="1230" t="s">
        <v>62</v>
      </c>
      <c r="E10" s="1230"/>
      <c r="F10" s="680">
        <f t="shared" ref="F10:G14" si="0">SUM(F23,F33,F43,F53,F63,F73)</f>
        <v>0</v>
      </c>
      <c r="G10" s="680">
        <f t="shared" si="0"/>
        <v>0</v>
      </c>
      <c r="I10" s="1227" t="s">
        <v>93</v>
      </c>
      <c r="J10" s="1230" t="s">
        <v>62</v>
      </c>
      <c r="K10" s="1230"/>
      <c r="L10" s="680">
        <f t="shared" ref="L10:M14" si="1">SUM(L23,L33,L43,L53,L63,L73)</f>
        <v>0</v>
      </c>
      <c r="M10" s="680">
        <f t="shared" si="1"/>
        <v>0</v>
      </c>
      <c r="T10" s="43"/>
      <c r="U10" s="43"/>
      <c r="V10" s="43"/>
      <c r="W10" s="43"/>
      <c r="X10" s="43"/>
      <c r="Y10" s="43"/>
      <c r="Z10" s="43"/>
      <c r="AA10" s="43"/>
      <c r="AB10" s="43"/>
    </row>
    <row r="11" spans="3:36" ht="12" customHeight="1">
      <c r="C11" s="1227"/>
      <c r="D11" s="1231" t="s">
        <v>301</v>
      </c>
      <c r="E11" s="814" t="s">
        <v>94</v>
      </c>
      <c r="F11" s="847">
        <f t="shared" si="0"/>
        <v>0</v>
      </c>
      <c r="G11" s="847">
        <f t="shared" si="0"/>
        <v>0</v>
      </c>
      <c r="I11" s="1227"/>
      <c r="J11" s="1231" t="s">
        <v>301</v>
      </c>
      <c r="K11" s="814" t="s">
        <v>94</v>
      </c>
      <c r="L11" s="847">
        <f t="shared" si="1"/>
        <v>0</v>
      </c>
      <c r="M11" s="847">
        <f t="shared" si="1"/>
        <v>0</v>
      </c>
      <c r="O11" s="846"/>
      <c r="P11" s="43"/>
      <c r="Q11" s="43"/>
      <c r="R11" s="43"/>
      <c r="S11" s="43"/>
      <c r="T11" s="43"/>
      <c r="U11" s="43"/>
      <c r="V11" s="43"/>
      <c r="W11" s="43"/>
      <c r="X11" s="43"/>
      <c r="Y11" s="43"/>
      <c r="Z11" s="43"/>
      <c r="AA11" s="43"/>
      <c r="AB11" s="43"/>
    </row>
    <row r="12" spans="3:36" ht="12" customHeight="1">
      <c r="C12" s="1227"/>
      <c r="D12" s="1231"/>
      <c r="E12" s="814" t="s">
        <v>64</v>
      </c>
      <c r="F12" s="847">
        <f t="shared" si="0"/>
        <v>0</v>
      </c>
      <c r="G12" s="847">
        <f t="shared" si="0"/>
        <v>0</v>
      </c>
      <c r="I12" s="1227"/>
      <c r="J12" s="1231"/>
      <c r="K12" s="814" t="s">
        <v>64</v>
      </c>
      <c r="L12" s="847">
        <f t="shared" si="1"/>
        <v>0</v>
      </c>
      <c r="M12" s="847">
        <f t="shared" si="1"/>
        <v>0</v>
      </c>
      <c r="O12" s="846"/>
      <c r="P12" s="43"/>
      <c r="Q12" s="43"/>
      <c r="R12" s="43"/>
      <c r="S12" s="43"/>
      <c r="T12" s="43"/>
      <c r="U12" s="43"/>
      <c r="V12" s="43"/>
      <c r="W12" s="43"/>
      <c r="X12" s="43"/>
      <c r="Y12" s="43"/>
      <c r="Z12" s="43"/>
      <c r="AA12" s="43"/>
      <c r="AB12" s="43"/>
    </row>
    <row r="13" spans="3:36" ht="12" customHeight="1">
      <c r="C13" s="1227"/>
      <c r="D13" s="1231"/>
      <c r="E13" s="814" t="s">
        <v>65</v>
      </c>
      <c r="F13" s="847">
        <f t="shared" si="0"/>
        <v>0</v>
      </c>
      <c r="G13" s="847">
        <f t="shared" si="0"/>
        <v>0</v>
      </c>
      <c r="I13" s="1227"/>
      <c r="J13" s="1231"/>
      <c r="K13" s="814" t="s">
        <v>65</v>
      </c>
      <c r="L13" s="847">
        <f t="shared" si="1"/>
        <v>0</v>
      </c>
      <c r="M13" s="847">
        <f t="shared" si="1"/>
        <v>0</v>
      </c>
      <c r="O13" s="846"/>
      <c r="P13" s="43"/>
      <c r="Q13" s="43"/>
      <c r="R13" s="43"/>
      <c r="S13" s="43"/>
      <c r="T13" s="43"/>
      <c r="U13" s="43"/>
      <c r="V13" s="43"/>
      <c r="W13" s="43"/>
      <c r="X13" s="43"/>
      <c r="Y13" s="43"/>
      <c r="Z13" s="43"/>
      <c r="AA13" s="43"/>
      <c r="AB13" s="43"/>
    </row>
    <row r="14" spans="3:36" ht="12" customHeight="1">
      <c r="C14" s="1227"/>
      <c r="D14" s="1231"/>
      <c r="E14" s="814" t="s">
        <v>66</v>
      </c>
      <c r="F14" s="847">
        <f t="shared" si="0"/>
        <v>0</v>
      </c>
      <c r="G14" s="847">
        <f t="shared" si="0"/>
        <v>0</v>
      </c>
      <c r="I14" s="1227"/>
      <c r="J14" s="1231"/>
      <c r="K14" s="814" t="s">
        <v>66</v>
      </c>
      <c r="L14" s="847">
        <f t="shared" si="1"/>
        <v>0</v>
      </c>
      <c r="M14" s="847">
        <f t="shared" si="1"/>
        <v>0</v>
      </c>
      <c r="O14" s="846"/>
      <c r="P14" s="43"/>
      <c r="Q14" s="43"/>
      <c r="R14" s="43"/>
      <c r="S14" s="43"/>
      <c r="T14" s="43"/>
      <c r="U14" s="43"/>
      <c r="V14" s="43"/>
      <c r="W14" s="43"/>
      <c r="X14" s="43"/>
      <c r="Y14" s="43"/>
      <c r="Z14" s="43"/>
      <c r="AA14" s="43"/>
      <c r="AB14" s="43"/>
    </row>
    <row r="15" spans="3:36" ht="12" customHeight="1">
      <c r="C15" s="1227"/>
      <c r="D15" s="1231" t="s">
        <v>67</v>
      </c>
      <c r="E15" s="814" t="s">
        <v>94</v>
      </c>
      <c r="F15" s="152" t="str">
        <f>IFERROR(F11/F10,"")</f>
        <v/>
      </c>
      <c r="G15" s="152" t="str">
        <f>IFERROR(G11/G10,"")</f>
        <v/>
      </c>
      <c r="I15" s="1227"/>
      <c r="J15" s="1231" t="s">
        <v>67</v>
      </c>
      <c r="K15" s="814" t="s">
        <v>94</v>
      </c>
      <c r="L15" s="152" t="str">
        <f>IFERROR(L11/L10,"")</f>
        <v/>
      </c>
      <c r="M15" s="152" t="str">
        <f>IFERROR(M11/M10,"")</f>
        <v/>
      </c>
      <c r="O15" s="846"/>
      <c r="P15" s="43"/>
      <c r="Q15" s="43"/>
      <c r="R15" s="43"/>
      <c r="S15" s="43"/>
      <c r="T15" s="43"/>
      <c r="U15" s="43"/>
      <c r="V15" s="43"/>
      <c r="W15" s="43"/>
      <c r="X15" s="43"/>
      <c r="Y15" s="43"/>
      <c r="Z15" s="43"/>
      <c r="AA15" s="43"/>
      <c r="AB15" s="43"/>
    </row>
    <row r="16" spans="3:36" ht="12" customHeight="1">
      <c r="C16" s="1227"/>
      <c r="D16" s="1231"/>
      <c r="E16" s="814" t="s">
        <v>64</v>
      </c>
      <c r="F16" s="152" t="str">
        <f>IFERROR(F12/F10,"")</f>
        <v/>
      </c>
      <c r="G16" s="152" t="str">
        <f>IFERROR(G12/G10,"")</f>
        <v/>
      </c>
      <c r="I16" s="1227"/>
      <c r="J16" s="1231"/>
      <c r="K16" s="814" t="s">
        <v>64</v>
      </c>
      <c r="L16" s="152" t="str">
        <f>IFERROR(L12/L10,"")</f>
        <v/>
      </c>
      <c r="M16" s="152" t="str">
        <f>IFERROR(M12/M10,"")</f>
        <v/>
      </c>
      <c r="O16" s="848"/>
      <c r="P16" s="43"/>
      <c r="Q16" s="43"/>
      <c r="R16" s="43"/>
      <c r="S16" s="43"/>
      <c r="T16" s="43"/>
      <c r="U16" s="43"/>
      <c r="V16" s="43"/>
      <c r="W16" s="43"/>
      <c r="X16" s="43"/>
      <c r="Y16" s="43"/>
      <c r="Z16" s="43"/>
      <c r="AA16" s="43"/>
      <c r="AB16" s="43"/>
    </row>
    <row r="17" spans="3:28" ht="12" customHeight="1">
      <c r="C17" s="1227"/>
      <c r="D17" s="1231"/>
      <c r="E17" s="814" t="s">
        <v>65</v>
      </c>
      <c r="F17" s="152" t="str">
        <f>IFERROR(F13/F10,"")</f>
        <v/>
      </c>
      <c r="G17" s="152" t="str">
        <f>IFERROR(G13/G10,"")</f>
        <v/>
      </c>
      <c r="I17" s="1227"/>
      <c r="J17" s="1231"/>
      <c r="K17" s="814" t="s">
        <v>65</v>
      </c>
      <c r="L17" s="152" t="str">
        <f>IFERROR(L13/L10,"")</f>
        <v/>
      </c>
      <c r="M17" s="152" t="str">
        <f>IFERROR(M13/M10,"")</f>
        <v/>
      </c>
      <c r="O17" s="846"/>
      <c r="P17" s="43"/>
      <c r="Q17" s="43"/>
      <c r="R17" s="43"/>
      <c r="S17" s="43"/>
      <c r="T17" s="43"/>
      <c r="U17" s="43"/>
      <c r="V17" s="43"/>
      <c r="W17" s="43"/>
      <c r="X17" s="43"/>
      <c r="Y17" s="43"/>
      <c r="Z17" s="43"/>
      <c r="AA17" s="43"/>
      <c r="AB17" s="43"/>
    </row>
    <row r="18" spans="3:28" ht="12" customHeight="1">
      <c r="C18" s="1227"/>
      <c r="D18" s="1231"/>
      <c r="E18" s="814" t="s">
        <v>66</v>
      </c>
      <c r="F18" s="157" t="str">
        <f>IFERROR(F14/F10,"")</f>
        <v/>
      </c>
      <c r="G18" s="157" t="str">
        <f>IFERROR(G14/G10,"")</f>
        <v/>
      </c>
      <c r="H18" s="579"/>
      <c r="I18" s="1227"/>
      <c r="J18" s="1231"/>
      <c r="K18" s="814" t="s">
        <v>66</v>
      </c>
      <c r="L18" s="157" t="str">
        <f>IFERROR(L14/L10,"")</f>
        <v/>
      </c>
      <c r="M18" s="157" t="str">
        <f>IFERROR(M14/M10,"")</f>
        <v/>
      </c>
      <c r="O18" s="43"/>
      <c r="P18" s="43"/>
      <c r="Q18" s="43"/>
      <c r="R18" s="43"/>
      <c r="S18" s="43"/>
      <c r="T18" s="43"/>
      <c r="U18" s="43"/>
      <c r="V18" s="43"/>
      <c r="W18" s="43"/>
      <c r="X18" s="43"/>
      <c r="Y18" s="43"/>
      <c r="Z18" s="43"/>
      <c r="AA18" s="43"/>
      <c r="AB18" s="43"/>
    </row>
    <row r="19" spans="3:28" s="65" customFormat="1" ht="23.25">
      <c r="C19" s="961" t="s">
        <v>315</v>
      </c>
      <c r="G19" s="813"/>
      <c r="O19" s="849"/>
      <c r="P19" s="849"/>
      <c r="Q19" s="849"/>
      <c r="R19" s="849"/>
      <c r="S19" s="849"/>
      <c r="T19" s="849"/>
      <c r="U19" s="849"/>
      <c r="V19" s="849"/>
      <c r="W19" s="849"/>
      <c r="X19" s="849"/>
      <c r="Y19" s="849"/>
      <c r="Z19" s="849"/>
      <c r="AA19" s="849"/>
      <c r="AB19" s="849"/>
    </row>
    <row r="20" spans="3:28" ht="4.5" customHeight="1">
      <c r="C20" s="819"/>
      <c r="D20" s="579"/>
      <c r="E20" s="579"/>
      <c r="F20" s="579"/>
      <c r="G20" s="579"/>
      <c r="O20" s="43"/>
      <c r="P20" s="43"/>
      <c r="Q20" s="43"/>
      <c r="R20" s="43"/>
      <c r="S20" s="43"/>
      <c r="T20" s="43"/>
      <c r="U20" s="43"/>
      <c r="V20" s="43"/>
      <c r="W20" s="43"/>
      <c r="X20" s="43"/>
      <c r="Y20" s="43"/>
      <c r="Z20" s="43"/>
      <c r="AA20" s="43"/>
      <c r="AB20" s="43"/>
    </row>
    <row r="21" spans="3:28" ht="13.5" customHeight="1">
      <c r="C21" s="1223" t="s">
        <v>91</v>
      </c>
      <c r="D21" s="1223"/>
      <c r="E21" s="1223"/>
      <c r="F21" s="1220" t="s">
        <v>297</v>
      </c>
      <c r="G21" s="1220" t="s">
        <v>298</v>
      </c>
      <c r="I21" s="1223" t="s">
        <v>92</v>
      </c>
      <c r="J21" s="1223"/>
      <c r="K21" s="1223"/>
      <c r="L21" s="1220" t="s">
        <v>297</v>
      </c>
      <c r="M21" s="1220" t="s">
        <v>298</v>
      </c>
      <c r="O21" s="846"/>
      <c r="P21" s="43"/>
      <c r="Q21" s="43"/>
      <c r="R21" s="43"/>
      <c r="S21" s="43"/>
      <c r="T21" s="43"/>
      <c r="U21" s="43"/>
      <c r="V21" s="43"/>
      <c r="W21" s="43"/>
      <c r="X21" s="43"/>
      <c r="Y21" s="43"/>
      <c r="Z21" s="43"/>
      <c r="AA21" s="43"/>
      <c r="AB21" s="43"/>
    </row>
    <row r="22" spans="3:28" ht="22.5" customHeight="1">
      <c r="C22" s="1223"/>
      <c r="D22" s="1223"/>
      <c r="E22" s="1223"/>
      <c r="F22" s="1220"/>
      <c r="G22" s="1220"/>
      <c r="I22" s="1223"/>
      <c r="J22" s="1223"/>
      <c r="K22" s="1223"/>
      <c r="L22" s="1220"/>
      <c r="M22" s="1220"/>
      <c r="O22" s="846"/>
      <c r="P22" s="43"/>
      <c r="Q22" s="43"/>
      <c r="R22" s="43"/>
      <c r="S22" s="43"/>
      <c r="T22" s="43"/>
      <c r="U22" s="43"/>
      <c r="V22" s="43"/>
      <c r="W22" s="43"/>
      <c r="X22" s="43"/>
      <c r="Y22" s="43"/>
      <c r="Z22" s="43"/>
      <c r="AA22" s="43"/>
      <c r="AB22" s="43"/>
    </row>
    <row r="23" spans="3:28" ht="12" customHeight="1">
      <c r="C23" s="1229" t="s">
        <v>97</v>
      </c>
      <c r="D23" s="1231" t="s">
        <v>62</v>
      </c>
      <c r="E23" s="1231"/>
      <c r="F23" s="22"/>
      <c r="G23" s="688"/>
      <c r="I23" s="1229" t="s">
        <v>97</v>
      </c>
      <c r="J23" s="1230" t="s">
        <v>62</v>
      </c>
      <c r="K23" s="1230"/>
      <c r="L23" s="22"/>
      <c r="M23" s="688"/>
      <c r="O23" s="846"/>
      <c r="P23" s="43"/>
      <c r="Q23" s="43"/>
      <c r="R23" s="43"/>
      <c r="S23" s="43"/>
      <c r="T23" s="43"/>
      <c r="U23" s="43"/>
      <c r="V23" s="43"/>
      <c r="W23" s="43"/>
      <c r="X23" s="43"/>
      <c r="Y23" s="43"/>
      <c r="Z23" s="43"/>
      <c r="AA23" s="43"/>
      <c r="AB23" s="43"/>
    </row>
    <row r="24" spans="3:28" ht="12" customHeight="1">
      <c r="C24" s="1229"/>
      <c r="D24" s="1231" t="s">
        <v>301</v>
      </c>
      <c r="E24" s="844" t="s">
        <v>94</v>
      </c>
      <c r="F24" s="688"/>
      <c r="G24" s="688"/>
      <c r="I24" s="1229"/>
      <c r="J24" s="1231" t="s">
        <v>301</v>
      </c>
      <c r="K24" s="844" t="s">
        <v>94</v>
      </c>
      <c r="L24" s="688"/>
      <c r="M24" s="688"/>
      <c r="O24" s="846"/>
      <c r="P24" s="43"/>
      <c r="Q24" s="43"/>
      <c r="R24" s="43"/>
      <c r="S24" s="43"/>
      <c r="T24" s="43"/>
      <c r="U24" s="43"/>
      <c r="V24" s="43"/>
      <c r="W24" s="43"/>
      <c r="X24" s="43"/>
      <c r="Y24" s="43"/>
      <c r="Z24" s="43"/>
      <c r="AA24" s="43"/>
      <c r="AB24" s="43"/>
    </row>
    <row r="25" spans="3:28" ht="12" customHeight="1">
      <c r="C25" s="1229"/>
      <c r="D25" s="1231"/>
      <c r="E25" s="844" t="s">
        <v>64</v>
      </c>
      <c r="F25" s="688"/>
      <c r="G25" s="688"/>
      <c r="I25" s="1229"/>
      <c r="J25" s="1231"/>
      <c r="K25" s="844" t="s">
        <v>64</v>
      </c>
      <c r="L25" s="688"/>
      <c r="M25" s="688"/>
      <c r="O25" s="846"/>
      <c r="P25" s="43"/>
      <c r="Q25" s="43"/>
      <c r="R25" s="43"/>
      <c r="S25" s="43"/>
      <c r="T25" s="43"/>
      <c r="U25" s="43"/>
      <c r="V25" s="43"/>
      <c r="W25" s="43"/>
      <c r="X25" s="43"/>
      <c r="Y25" s="43"/>
      <c r="Z25" s="43"/>
      <c r="AA25" s="43"/>
      <c r="AB25" s="43"/>
    </row>
    <row r="26" spans="3:28" ht="12" customHeight="1">
      <c r="C26" s="1229"/>
      <c r="D26" s="1231"/>
      <c r="E26" s="844" t="s">
        <v>65</v>
      </c>
      <c r="F26" s="688"/>
      <c r="G26" s="688"/>
      <c r="I26" s="1229"/>
      <c r="J26" s="1231"/>
      <c r="K26" s="844" t="s">
        <v>65</v>
      </c>
      <c r="L26" s="688"/>
      <c r="M26" s="688"/>
      <c r="O26" s="846"/>
      <c r="P26" s="43"/>
      <c r="Q26" s="43"/>
      <c r="R26" s="43"/>
      <c r="S26" s="43"/>
      <c r="T26" s="43"/>
      <c r="U26" s="43"/>
      <c r="V26" s="43"/>
      <c r="W26" s="43"/>
      <c r="X26" s="43"/>
      <c r="Y26" s="43"/>
      <c r="Z26" s="43"/>
      <c r="AA26" s="43"/>
      <c r="AB26" s="43"/>
    </row>
    <row r="27" spans="3:28" ht="12" customHeight="1">
      <c r="C27" s="1229"/>
      <c r="D27" s="1231"/>
      <c r="E27" s="844" t="s">
        <v>66</v>
      </c>
      <c r="F27" s="26"/>
      <c r="G27" s="277"/>
      <c r="I27" s="1229"/>
      <c r="J27" s="1231"/>
      <c r="K27" s="844" t="s">
        <v>66</v>
      </c>
      <c r="L27" s="26"/>
      <c r="M27" s="277"/>
      <c r="O27" s="846"/>
      <c r="P27" s="43"/>
      <c r="Q27" s="43"/>
      <c r="R27" s="43"/>
      <c r="S27" s="43"/>
      <c r="T27" s="43"/>
      <c r="U27" s="43"/>
      <c r="V27" s="43"/>
      <c r="W27" s="43"/>
      <c r="X27" s="43"/>
      <c r="Y27" s="43"/>
      <c r="Z27" s="43"/>
      <c r="AA27" s="43"/>
      <c r="AB27" s="43"/>
    </row>
    <row r="28" spans="3:28" ht="12" customHeight="1">
      <c r="C28" s="1229"/>
      <c r="D28" s="1231" t="s">
        <v>67</v>
      </c>
      <c r="E28" s="844" t="s">
        <v>94</v>
      </c>
      <c r="F28" s="153" t="str">
        <f>IFERROR(F24/F23,"")</f>
        <v/>
      </c>
      <c r="G28" s="153" t="str">
        <f>IFERROR(G24/G23,"")</f>
        <v/>
      </c>
      <c r="I28" s="1229"/>
      <c r="J28" s="1231" t="s">
        <v>67</v>
      </c>
      <c r="K28" s="844" t="s">
        <v>94</v>
      </c>
      <c r="L28" s="153" t="str">
        <f>IFERROR(L24/L23,"")</f>
        <v/>
      </c>
      <c r="M28" s="153" t="str">
        <f>IFERROR(M24/M23,"")</f>
        <v/>
      </c>
      <c r="O28" s="846"/>
      <c r="P28" s="43"/>
      <c r="Q28" s="43"/>
      <c r="R28" s="43"/>
      <c r="S28" s="43"/>
      <c r="T28" s="43"/>
      <c r="U28" s="43"/>
      <c r="V28" s="43"/>
      <c r="W28" s="43"/>
      <c r="X28" s="43"/>
      <c r="Y28" s="43"/>
      <c r="Z28" s="43"/>
      <c r="AA28" s="43"/>
      <c r="AB28" s="43"/>
    </row>
    <row r="29" spans="3:28" ht="12" customHeight="1">
      <c r="C29" s="1229"/>
      <c r="D29" s="1231"/>
      <c r="E29" s="844" t="s">
        <v>64</v>
      </c>
      <c r="F29" s="153" t="str">
        <f>IFERROR(F25/F23,"")</f>
        <v/>
      </c>
      <c r="G29" s="153" t="str">
        <f>IFERROR(G25/G23,"")</f>
        <v/>
      </c>
      <c r="I29" s="1229"/>
      <c r="J29" s="1231"/>
      <c r="K29" s="844" t="s">
        <v>64</v>
      </c>
      <c r="L29" s="153" t="str">
        <f>IFERROR(L25/L23,"")</f>
        <v/>
      </c>
      <c r="M29" s="153" t="str">
        <f>IFERROR(M25/M23,"")</f>
        <v/>
      </c>
      <c r="O29" s="846"/>
      <c r="P29" s="43"/>
      <c r="Q29" s="43"/>
      <c r="R29" s="43"/>
      <c r="S29" s="43"/>
      <c r="T29" s="43"/>
      <c r="U29" s="43"/>
      <c r="V29" s="43"/>
      <c r="W29" s="43"/>
      <c r="X29" s="43"/>
      <c r="Y29" s="43"/>
      <c r="Z29" s="43"/>
      <c r="AA29" s="43"/>
      <c r="AB29" s="43"/>
    </row>
    <row r="30" spans="3:28" ht="12" customHeight="1">
      <c r="C30" s="1229"/>
      <c r="D30" s="1231"/>
      <c r="E30" s="844" t="s">
        <v>65</v>
      </c>
      <c r="F30" s="153" t="str">
        <f>IFERROR(F26/F23,"")</f>
        <v/>
      </c>
      <c r="G30" s="153" t="str">
        <f>IFERROR(G26/G23,"")</f>
        <v/>
      </c>
      <c r="I30" s="1229"/>
      <c r="J30" s="1231"/>
      <c r="K30" s="844" t="s">
        <v>65</v>
      </c>
      <c r="L30" s="153" t="str">
        <f>IFERROR(L26/L23,"")</f>
        <v/>
      </c>
      <c r="M30" s="153" t="str">
        <f>IFERROR(M26/M23,"")</f>
        <v/>
      </c>
      <c r="O30" s="846"/>
      <c r="P30" s="43"/>
      <c r="Q30" s="43"/>
      <c r="R30" s="43"/>
      <c r="S30" s="43"/>
      <c r="T30" s="43"/>
      <c r="U30" s="43"/>
      <c r="V30" s="43"/>
      <c r="W30" s="43"/>
      <c r="X30" s="43"/>
      <c r="Y30" s="43"/>
      <c r="Z30" s="43"/>
      <c r="AA30" s="43"/>
      <c r="AB30" s="43"/>
    </row>
    <row r="31" spans="3:28" ht="12" customHeight="1">
      <c r="C31" s="1229"/>
      <c r="D31" s="1231"/>
      <c r="E31" s="844" t="s">
        <v>66</v>
      </c>
      <c r="F31" s="850" t="str">
        <f>IFERROR(F27/F23,"")</f>
        <v/>
      </c>
      <c r="G31" s="850" t="str">
        <f>IFERROR(G27/G23,"")</f>
        <v/>
      </c>
      <c r="H31" s="579"/>
      <c r="I31" s="1229"/>
      <c r="J31" s="1231"/>
      <c r="K31" s="844" t="s">
        <v>66</v>
      </c>
      <c r="L31" s="850" t="str">
        <f>IFERROR(L27/L23,"")</f>
        <v/>
      </c>
      <c r="M31" s="850" t="str">
        <f>IFERROR(M27/M23,"")</f>
        <v/>
      </c>
      <c r="O31" s="43"/>
      <c r="P31" s="43"/>
      <c r="Q31" s="43"/>
      <c r="R31" s="43"/>
      <c r="S31" s="43"/>
      <c r="T31" s="43"/>
      <c r="U31" s="43"/>
      <c r="V31" s="43"/>
      <c r="W31" s="43"/>
      <c r="X31" s="43"/>
      <c r="Y31" s="43"/>
      <c r="Z31" s="43"/>
      <c r="AA31" s="43"/>
      <c r="AB31" s="43"/>
    </row>
    <row r="32" spans="3:28" s="67" customFormat="1" ht="12" customHeight="1">
      <c r="C32" s="823"/>
      <c r="D32" s="824"/>
      <c r="E32" s="825"/>
      <c r="F32" s="826" t="str">
        <f>IF(SUM(F24:F27)=F23,"","datos erróneos")</f>
        <v/>
      </c>
      <c r="G32" s="826" t="str">
        <f>IF(SUM(G24:G27)=G23,"","datos erróneos")</f>
        <v/>
      </c>
      <c r="I32" s="823"/>
      <c r="J32" s="824"/>
      <c r="K32" s="825"/>
      <c r="L32" s="826" t="str">
        <f>IF(SUM(L24:L27)=L23,"","datos erróneos")</f>
        <v/>
      </c>
      <c r="M32" s="826" t="str">
        <f>IF(SUM(M24:M27)=M23,"","datos erróneos")</f>
        <v/>
      </c>
    </row>
    <row r="33" spans="3:28" ht="12" customHeight="1">
      <c r="C33" s="1229" t="s">
        <v>98</v>
      </c>
      <c r="D33" s="1230" t="s">
        <v>62</v>
      </c>
      <c r="E33" s="1230"/>
      <c r="F33" s="22"/>
      <c r="G33" s="279"/>
      <c r="I33" s="1229" t="s">
        <v>98</v>
      </c>
      <c r="J33" s="1230" t="s">
        <v>62</v>
      </c>
      <c r="K33" s="1230"/>
      <c r="L33" s="22"/>
      <c r="M33" s="279"/>
      <c r="O33" s="846"/>
      <c r="P33" s="43"/>
      <c r="Q33" s="43"/>
      <c r="R33" s="43"/>
      <c r="S33" s="43"/>
      <c r="T33" s="43"/>
      <c r="U33" s="43"/>
      <c r="V33" s="43"/>
      <c r="W33" s="43"/>
      <c r="X33" s="43"/>
      <c r="Y33" s="43"/>
      <c r="Z33" s="43"/>
      <c r="AA33" s="43"/>
      <c r="AB33" s="43"/>
    </row>
    <row r="34" spans="3:28" ht="12" customHeight="1">
      <c r="C34" s="1229"/>
      <c r="D34" s="1231" t="s">
        <v>301</v>
      </c>
      <c r="E34" s="844" t="s">
        <v>94</v>
      </c>
      <c r="F34" s="26"/>
      <c r="G34" s="26"/>
      <c r="I34" s="1229"/>
      <c r="J34" s="1231" t="s">
        <v>301</v>
      </c>
      <c r="K34" s="844" t="s">
        <v>94</v>
      </c>
      <c r="L34" s="26"/>
      <c r="M34" s="26"/>
      <c r="O34" s="846"/>
      <c r="P34" s="43"/>
      <c r="Q34" s="43"/>
      <c r="R34" s="43"/>
      <c r="S34" s="43"/>
      <c r="T34" s="43"/>
      <c r="U34" s="43"/>
      <c r="V34" s="43"/>
      <c r="W34" s="43"/>
      <c r="X34" s="43"/>
      <c r="Y34" s="43"/>
      <c r="Z34" s="43"/>
      <c r="AA34" s="43"/>
      <c r="AB34" s="43"/>
    </row>
    <row r="35" spans="3:28" ht="12" customHeight="1">
      <c r="C35" s="1229"/>
      <c r="D35" s="1231"/>
      <c r="E35" s="844" t="s">
        <v>64</v>
      </c>
      <c r="F35" s="26"/>
      <c r="G35" s="26"/>
      <c r="I35" s="1229"/>
      <c r="J35" s="1231"/>
      <c r="K35" s="844" t="s">
        <v>64</v>
      </c>
      <c r="L35" s="26"/>
      <c r="M35" s="26"/>
      <c r="O35" s="66"/>
    </row>
    <row r="36" spans="3:28" ht="12" customHeight="1">
      <c r="C36" s="1229"/>
      <c r="D36" s="1231"/>
      <c r="E36" s="844" t="s">
        <v>65</v>
      </c>
      <c r="F36" s="26"/>
      <c r="G36" s="26"/>
      <c r="I36" s="1229"/>
      <c r="J36" s="1231"/>
      <c r="K36" s="844" t="s">
        <v>65</v>
      </c>
      <c r="L36" s="26"/>
      <c r="M36" s="26"/>
      <c r="O36" s="66"/>
    </row>
    <row r="37" spans="3:28" ht="12" customHeight="1">
      <c r="C37" s="1229"/>
      <c r="D37" s="1231"/>
      <c r="E37" s="844" t="s">
        <v>66</v>
      </c>
      <c r="F37" s="26"/>
      <c r="G37" s="277"/>
      <c r="I37" s="1229"/>
      <c r="J37" s="1231"/>
      <c r="K37" s="844" t="s">
        <v>66</v>
      </c>
      <c r="L37" s="26"/>
      <c r="M37" s="277"/>
      <c r="O37" s="66"/>
    </row>
    <row r="38" spans="3:28" ht="12" customHeight="1">
      <c r="C38" s="1229"/>
      <c r="D38" s="1231" t="s">
        <v>67</v>
      </c>
      <c r="E38" s="844" t="s">
        <v>94</v>
      </c>
      <c r="F38" s="153" t="str">
        <f>IFERROR(F34/F33,"")</f>
        <v/>
      </c>
      <c r="G38" s="153" t="str">
        <f>IFERROR(G34/G33,"")</f>
        <v/>
      </c>
      <c r="I38" s="1229"/>
      <c r="J38" s="1231" t="s">
        <v>67</v>
      </c>
      <c r="K38" s="844" t="s">
        <v>94</v>
      </c>
      <c r="L38" s="153" t="str">
        <f>IFERROR(L34/L33,"")</f>
        <v/>
      </c>
      <c r="M38" s="153" t="str">
        <f>IFERROR(M34/M33,"")</f>
        <v/>
      </c>
      <c r="O38" s="66"/>
    </row>
    <row r="39" spans="3:28" ht="12" customHeight="1">
      <c r="C39" s="1229"/>
      <c r="D39" s="1231"/>
      <c r="E39" s="844" t="s">
        <v>64</v>
      </c>
      <c r="F39" s="153" t="str">
        <f>IFERROR(F35/F33,"")</f>
        <v/>
      </c>
      <c r="G39" s="153" t="str">
        <f>IFERROR(G35/G33,"")</f>
        <v/>
      </c>
      <c r="I39" s="1229"/>
      <c r="J39" s="1231"/>
      <c r="K39" s="844" t="s">
        <v>64</v>
      </c>
      <c r="L39" s="153" t="str">
        <f>IFERROR(L35/L33,"")</f>
        <v/>
      </c>
      <c r="M39" s="153" t="str">
        <f>IFERROR(M35/M33,"")</f>
        <v/>
      </c>
      <c r="O39" s="66"/>
    </row>
    <row r="40" spans="3:28" ht="12" customHeight="1">
      <c r="C40" s="1229"/>
      <c r="D40" s="1231"/>
      <c r="E40" s="844" t="s">
        <v>65</v>
      </c>
      <c r="F40" s="153" t="str">
        <f>IFERROR(F36/F33,"")</f>
        <v/>
      </c>
      <c r="G40" s="153" t="str">
        <f>IFERROR(G36/G33,"")</f>
        <v/>
      </c>
      <c r="I40" s="1229"/>
      <c r="J40" s="1231"/>
      <c r="K40" s="844" t="s">
        <v>65</v>
      </c>
      <c r="L40" s="153" t="str">
        <f>IFERROR(L36/L33,"")</f>
        <v/>
      </c>
      <c r="M40" s="153" t="str">
        <f>IFERROR(M36/M33,"")</f>
        <v/>
      </c>
      <c r="O40" s="66"/>
    </row>
    <row r="41" spans="3:28" ht="12" customHeight="1">
      <c r="C41" s="1229"/>
      <c r="D41" s="1231"/>
      <c r="E41" s="844" t="s">
        <v>66</v>
      </c>
      <c r="F41" s="850" t="str">
        <f>IFERROR(F37/F33,"")</f>
        <v/>
      </c>
      <c r="G41" s="850" t="str">
        <f>IFERROR(G37/G33,"")</f>
        <v/>
      </c>
      <c r="H41" s="579"/>
      <c r="I41" s="1229"/>
      <c r="J41" s="1231"/>
      <c r="K41" s="844" t="s">
        <v>66</v>
      </c>
      <c r="L41" s="850" t="str">
        <f>IFERROR(L37/L33,"")</f>
        <v/>
      </c>
      <c r="M41" s="850" t="str">
        <f>IFERROR(M37/M33,"")</f>
        <v/>
      </c>
    </row>
    <row r="42" spans="3:28" s="67" customFormat="1" ht="12" customHeight="1">
      <c r="C42" s="823"/>
      <c r="D42" s="824"/>
      <c r="E42" s="825"/>
      <c r="F42" s="826" t="str">
        <f>IF(SUM(F34:F37)=F33,"","datos erróneos")</f>
        <v/>
      </c>
      <c r="G42" s="826" t="str">
        <f>IF(SUM(G34:G37)=G33,"","datos erróneos")</f>
        <v/>
      </c>
      <c r="I42" s="823"/>
      <c r="J42" s="824"/>
      <c r="K42" s="825"/>
      <c r="L42" s="826" t="str">
        <f>IF(SUM(L34:L37)=L33,"","datos erróneos")</f>
        <v/>
      </c>
      <c r="M42" s="826" t="str">
        <f>IF(SUM(M34:M37)=M33,"","datos erróneos")</f>
        <v/>
      </c>
    </row>
    <row r="43" spans="3:28" ht="12" customHeight="1">
      <c r="C43" s="1229" t="s">
        <v>99</v>
      </c>
      <c r="D43" s="1230" t="s">
        <v>70</v>
      </c>
      <c r="E43" s="1230"/>
      <c r="F43" s="22"/>
      <c r="G43" s="279"/>
      <c r="I43" s="1229" t="s">
        <v>99</v>
      </c>
      <c r="J43" s="1230" t="s">
        <v>70</v>
      </c>
      <c r="K43" s="1230"/>
      <c r="L43" s="22"/>
      <c r="M43" s="279"/>
      <c r="O43" s="66"/>
    </row>
    <row r="44" spans="3:28" ht="12" customHeight="1">
      <c r="C44" s="1229"/>
      <c r="D44" s="1231" t="s">
        <v>316</v>
      </c>
      <c r="E44" s="844" t="s">
        <v>94</v>
      </c>
      <c r="F44" s="26"/>
      <c r="G44" s="26"/>
      <c r="I44" s="1229"/>
      <c r="J44" s="1231" t="s">
        <v>316</v>
      </c>
      <c r="K44" s="844" t="s">
        <v>94</v>
      </c>
      <c r="L44" s="26"/>
      <c r="M44" s="26"/>
      <c r="O44" s="66"/>
    </row>
    <row r="45" spans="3:28" ht="12" customHeight="1">
      <c r="C45" s="1229"/>
      <c r="D45" s="1231"/>
      <c r="E45" s="844" t="s">
        <v>64</v>
      </c>
      <c r="F45" s="26"/>
      <c r="G45" s="26"/>
      <c r="I45" s="1229"/>
      <c r="J45" s="1231"/>
      <c r="K45" s="844" t="s">
        <v>64</v>
      </c>
      <c r="L45" s="26"/>
      <c r="M45" s="26"/>
      <c r="O45" s="66"/>
    </row>
    <row r="46" spans="3:28" ht="12" customHeight="1">
      <c r="C46" s="1229"/>
      <c r="D46" s="1231"/>
      <c r="E46" s="844" t="s">
        <v>65</v>
      </c>
      <c r="F46" s="26"/>
      <c r="G46" s="26"/>
      <c r="I46" s="1229"/>
      <c r="J46" s="1231"/>
      <c r="K46" s="844" t="s">
        <v>65</v>
      </c>
      <c r="L46" s="26"/>
      <c r="M46" s="26"/>
      <c r="O46" s="66"/>
    </row>
    <row r="47" spans="3:28" ht="12" customHeight="1">
      <c r="C47" s="1229"/>
      <c r="D47" s="1231"/>
      <c r="E47" s="844" t="s">
        <v>66</v>
      </c>
      <c r="F47" s="26"/>
      <c r="G47" s="277"/>
      <c r="I47" s="1229"/>
      <c r="J47" s="1231"/>
      <c r="K47" s="844" t="s">
        <v>66</v>
      </c>
      <c r="L47" s="26"/>
      <c r="M47" s="277"/>
      <c r="O47" s="66"/>
    </row>
    <row r="48" spans="3:28" ht="12" customHeight="1">
      <c r="C48" s="1229"/>
      <c r="D48" s="1231" t="s">
        <v>67</v>
      </c>
      <c r="E48" s="844" t="s">
        <v>94</v>
      </c>
      <c r="F48" s="153" t="str">
        <f>IFERROR(F44/F43,"")</f>
        <v/>
      </c>
      <c r="G48" s="153" t="str">
        <f>IFERROR(G44/G43,"")</f>
        <v/>
      </c>
      <c r="I48" s="1229"/>
      <c r="J48" s="1231" t="s">
        <v>67</v>
      </c>
      <c r="K48" s="844" t="s">
        <v>94</v>
      </c>
      <c r="L48" s="153" t="str">
        <f>IFERROR(L44/L43,"")</f>
        <v/>
      </c>
      <c r="M48" s="153" t="str">
        <f>IFERROR(M44/M43,"")</f>
        <v/>
      </c>
      <c r="O48" s="66"/>
    </row>
    <row r="49" spans="3:15" ht="12" customHeight="1">
      <c r="C49" s="1229"/>
      <c r="D49" s="1231"/>
      <c r="E49" s="844" t="s">
        <v>64</v>
      </c>
      <c r="F49" s="153" t="str">
        <f>IFERROR(F45/F43,"")</f>
        <v/>
      </c>
      <c r="G49" s="153" t="str">
        <f>IFERROR(G45/G43,"")</f>
        <v/>
      </c>
      <c r="I49" s="1229"/>
      <c r="J49" s="1231"/>
      <c r="K49" s="844" t="s">
        <v>64</v>
      </c>
      <c r="L49" s="153" t="str">
        <f>IFERROR(L45/L43,"")</f>
        <v/>
      </c>
      <c r="M49" s="153" t="str">
        <f>IFERROR(M45/M43,"")</f>
        <v/>
      </c>
      <c r="O49" s="66"/>
    </row>
    <row r="50" spans="3:15" ht="12" customHeight="1">
      <c r="C50" s="1229"/>
      <c r="D50" s="1231"/>
      <c r="E50" s="844" t="s">
        <v>65</v>
      </c>
      <c r="F50" s="153" t="str">
        <f>IFERROR(F46/F43,"")</f>
        <v/>
      </c>
      <c r="G50" s="153" t="str">
        <f>IFERROR(G46/G43,"")</f>
        <v/>
      </c>
      <c r="I50" s="1229"/>
      <c r="J50" s="1231"/>
      <c r="K50" s="844" t="s">
        <v>65</v>
      </c>
      <c r="L50" s="153" t="str">
        <f>IFERROR(L46/L43,"")</f>
        <v/>
      </c>
      <c r="M50" s="153" t="str">
        <f>IFERROR(M46/M43,"")</f>
        <v/>
      </c>
      <c r="O50" s="66"/>
    </row>
    <row r="51" spans="3:15" ht="12" customHeight="1">
      <c r="C51" s="1229"/>
      <c r="D51" s="1231"/>
      <c r="E51" s="844" t="s">
        <v>66</v>
      </c>
      <c r="F51" s="850" t="str">
        <f>IFERROR(F47/F43,"")</f>
        <v/>
      </c>
      <c r="G51" s="850" t="str">
        <f>IFERROR(G47/G43,"")</f>
        <v/>
      </c>
      <c r="H51" s="579"/>
      <c r="I51" s="1229"/>
      <c r="J51" s="1231"/>
      <c r="K51" s="844" t="s">
        <v>66</v>
      </c>
      <c r="L51" s="850" t="str">
        <f>IFERROR(L47/L43,"")</f>
        <v/>
      </c>
      <c r="M51" s="850" t="str">
        <f>IFERROR(M47/M43,"")</f>
        <v/>
      </c>
    </row>
    <row r="52" spans="3:15" s="67" customFormat="1" ht="12" customHeight="1">
      <c r="C52" s="823"/>
      <c r="D52" s="824"/>
      <c r="E52" s="825"/>
      <c r="F52" s="826" t="str">
        <f>IF(SUM(F44:F47)=F43,"","datos erróneos")</f>
        <v/>
      </c>
      <c r="G52" s="826" t="str">
        <f>IF(SUM(G44:G47)=G43,"","datos erróneos")</f>
        <v/>
      </c>
      <c r="I52" s="823"/>
      <c r="J52" s="824"/>
      <c r="K52" s="825"/>
      <c r="L52" s="826" t="str">
        <f>IF(SUM(L44:L47)=L43,"","datos erróneos")</f>
        <v/>
      </c>
      <c r="M52" s="826" t="str">
        <f>IF(SUM(M44:M47)=M43,"","datos erróneos")</f>
        <v/>
      </c>
    </row>
    <row r="53" spans="3:15" ht="12" customHeight="1">
      <c r="C53" s="1229" t="s">
        <v>100</v>
      </c>
      <c r="D53" s="1230" t="s">
        <v>70</v>
      </c>
      <c r="E53" s="1230"/>
      <c r="F53" s="22"/>
      <c r="G53" s="279"/>
      <c r="I53" s="1229" t="s">
        <v>100</v>
      </c>
      <c r="J53" s="1230" t="s">
        <v>70</v>
      </c>
      <c r="K53" s="1230"/>
      <c r="L53" s="22"/>
      <c r="M53" s="279"/>
      <c r="O53" s="66"/>
    </row>
    <row r="54" spans="3:15" ht="12" customHeight="1">
      <c r="C54" s="1229"/>
      <c r="D54" s="1231" t="s">
        <v>316</v>
      </c>
      <c r="E54" s="844" t="s">
        <v>94</v>
      </c>
      <c r="F54" s="26"/>
      <c r="G54" s="26"/>
      <c r="I54" s="1229"/>
      <c r="J54" s="1231" t="s">
        <v>316</v>
      </c>
      <c r="K54" s="844" t="s">
        <v>94</v>
      </c>
      <c r="L54" s="26"/>
      <c r="M54" s="26"/>
      <c r="O54" s="66"/>
    </row>
    <row r="55" spans="3:15" ht="12" customHeight="1">
      <c r="C55" s="1229"/>
      <c r="D55" s="1231"/>
      <c r="E55" s="844" t="s">
        <v>64</v>
      </c>
      <c r="F55" s="26"/>
      <c r="G55" s="26"/>
      <c r="I55" s="1229"/>
      <c r="J55" s="1231"/>
      <c r="K55" s="844" t="s">
        <v>64</v>
      </c>
      <c r="L55" s="26"/>
      <c r="M55" s="26"/>
      <c r="O55" s="66"/>
    </row>
    <row r="56" spans="3:15" ht="12" customHeight="1">
      <c r="C56" s="1229"/>
      <c r="D56" s="1231"/>
      <c r="E56" s="844" t="s">
        <v>65</v>
      </c>
      <c r="F56" s="26"/>
      <c r="G56" s="26"/>
      <c r="I56" s="1229"/>
      <c r="J56" s="1231"/>
      <c r="K56" s="844" t="s">
        <v>65</v>
      </c>
      <c r="L56" s="26"/>
      <c r="M56" s="26"/>
      <c r="O56" s="66"/>
    </row>
    <row r="57" spans="3:15" ht="12" customHeight="1">
      <c r="C57" s="1229"/>
      <c r="D57" s="1231"/>
      <c r="E57" s="844" t="s">
        <v>66</v>
      </c>
      <c r="F57" s="26"/>
      <c r="G57" s="277"/>
      <c r="I57" s="1229"/>
      <c r="J57" s="1231"/>
      <c r="K57" s="844" t="s">
        <v>66</v>
      </c>
      <c r="L57" s="26"/>
      <c r="M57" s="277"/>
      <c r="O57" s="66"/>
    </row>
    <row r="58" spans="3:15" ht="12" customHeight="1">
      <c r="C58" s="1229"/>
      <c r="D58" s="1231" t="s">
        <v>67</v>
      </c>
      <c r="E58" s="844" t="s">
        <v>94</v>
      </c>
      <c r="F58" s="153" t="str">
        <f>IFERROR(F54/F53,"")</f>
        <v/>
      </c>
      <c r="G58" s="153" t="str">
        <f>IFERROR(G54/G53,"")</f>
        <v/>
      </c>
      <c r="I58" s="1229"/>
      <c r="J58" s="1231" t="s">
        <v>67</v>
      </c>
      <c r="K58" s="844" t="s">
        <v>94</v>
      </c>
      <c r="L58" s="153" t="str">
        <f>IFERROR(L54/L53,"")</f>
        <v/>
      </c>
      <c r="M58" s="153" t="str">
        <f>IFERROR(M54/M53,"")</f>
        <v/>
      </c>
      <c r="O58" s="66"/>
    </row>
    <row r="59" spans="3:15" ht="12" customHeight="1">
      <c r="C59" s="1229"/>
      <c r="D59" s="1231"/>
      <c r="E59" s="844" t="s">
        <v>64</v>
      </c>
      <c r="F59" s="153" t="str">
        <f>IFERROR(F55/F53,"")</f>
        <v/>
      </c>
      <c r="G59" s="153" t="str">
        <f>IFERROR(G55/G53,"")</f>
        <v/>
      </c>
      <c r="I59" s="1229"/>
      <c r="J59" s="1231"/>
      <c r="K59" s="844" t="s">
        <v>64</v>
      </c>
      <c r="L59" s="153" t="str">
        <f>IFERROR(L55/L53,"")</f>
        <v/>
      </c>
      <c r="M59" s="153" t="str">
        <f>IFERROR(M55/M53,"")</f>
        <v/>
      </c>
      <c r="O59" s="66"/>
    </row>
    <row r="60" spans="3:15" ht="12" customHeight="1">
      <c r="C60" s="1229"/>
      <c r="D60" s="1231"/>
      <c r="E60" s="844" t="s">
        <v>65</v>
      </c>
      <c r="F60" s="153" t="str">
        <f>IFERROR(F56/F53,"")</f>
        <v/>
      </c>
      <c r="G60" s="153" t="str">
        <f>IFERROR(G56/G53,"")</f>
        <v/>
      </c>
      <c r="I60" s="1229"/>
      <c r="J60" s="1231"/>
      <c r="K60" s="844" t="s">
        <v>65</v>
      </c>
      <c r="L60" s="153" t="str">
        <f>IFERROR(L56/L53,"")</f>
        <v/>
      </c>
      <c r="M60" s="153" t="str">
        <f>IFERROR(M56/M53,"")</f>
        <v/>
      </c>
      <c r="O60" s="66"/>
    </row>
    <row r="61" spans="3:15" ht="12" customHeight="1">
      <c r="C61" s="1229"/>
      <c r="D61" s="1231"/>
      <c r="E61" s="844" t="s">
        <v>66</v>
      </c>
      <c r="F61" s="850" t="str">
        <f>IFERROR(F57/F53,"")</f>
        <v/>
      </c>
      <c r="G61" s="850" t="str">
        <f>IFERROR(G57/G53,"")</f>
        <v/>
      </c>
      <c r="H61" s="579"/>
      <c r="I61" s="1229"/>
      <c r="J61" s="1231"/>
      <c r="K61" s="844" t="s">
        <v>66</v>
      </c>
      <c r="L61" s="850" t="str">
        <f>IFERROR(L57/L53,"")</f>
        <v/>
      </c>
      <c r="M61" s="850" t="str">
        <f>IFERROR(M57/M53,"")</f>
        <v/>
      </c>
    </row>
    <row r="62" spans="3:15" s="67" customFormat="1" ht="12" customHeight="1">
      <c r="C62" s="823"/>
      <c r="D62" s="824"/>
      <c r="E62" s="825"/>
      <c r="F62" s="826" t="str">
        <f>IF(SUM(F54:F57)=F53,"","datos erróneos")</f>
        <v/>
      </c>
      <c r="G62" s="826" t="str">
        <f>IF(SUM(G54:G57)=G53,"","datos erróneos")</f>
        <v/>
      </c>
      <c r="I62" s="823"/>
      <c r="J62" s="824"/>
      <c r="K62" s="825"/>
      <c r="L62" s="826" t="str">
        <f>IF(SUM(L54:L57)=L53,"","datos erróneos")</f>
        <v/>
      </c>
      <c r="M62" s="826" t="str">
        <f>IF(SUM(M54:M57)=M53,"","datos erróneos")</f>
        <v/>
      </c>
    </row>
    <row r="63" spans="3:15" ht="12" customHeight="1">
      <c r="C63" s="1229" t="s">
        <v>101</v>
      </c>
      <c r="D63" s="1230" t="s">
        <v>62</v>
      </c>
      <c r="E63" s="1230"/>
      <c r="F63" s="22"/>
      <c r="G63" s="279"/>
      <c r="I63" s="1229" t="s">
        <v>101</v>
      </c>
      <c r="J63" s="1230" t="s">
        <v>62</v>
      </c>
      <c r="K63" s="1230"/>
      <c r="L63" s="22"/>
      <c r="M63" s="279"/>
      <c r="O63" s="66"/>
    </row>
    <row r="64" spans="3:15" ht="12" customHeight="1">
      <c r="C64" s="1229"/>
      <c r="D64" s="1231" t="s">
        <v>301</v>
      </c>
      <c r="E64" s="844" t="s">
        <v>94</v>
      </c>
      <c r="F64" s="26"/>
      <c r="G64" s="26"/>
      <c r="I64" s="1229"/>
      <c r="J64" s="1231" t="s">
        <v>301</v>
      </c>
      <c r="K64" s="844" t="s">
        <v>94</v>
      </c>
      <c r="L64" s="26"/>
      <c r="M64" s="26"/>
      <c r="O64" s="66"/>
    </row>
    <row r="65" spans="3:15" ht="12" customHeight="1">
      <c r="C65" s="1229"/>
      <c r="D65" s="1231"/>
      <c r="E65" s="844" t="s">
        <v>64</v>
      </c>
      <c r="F65" s="26"/>
      <c r="G65" s="26"/>
      <c r="I65" s="1229"/>
      <c r="J65" s="1231"/>
      <c r="K65" s="844" t="s">
        <v>64</v>
      </c>
      <c r="L65" s="26"/>
      <c r="M65" s="26"/>
      <c r="O65" s="66"/>
    </row>
    <row r="66" spans="3:15" ht="12" customHeight="1">
      <c r="C66" s="1229"/>
      <c r="D66" s="1231"/>
      <c r="E66" s="844" t="s">
        <v>65</v>
      </c>
      <c r="F66" s="26"/>
      <c r="G66" s="26"/>
      <c r="I66" s="1229"/>
      <c r="J66" s="1231"/>
      <c r="K66" s="844" t="s">
        <v>65</v>
      </c>
      <c r="L66" s="26"/>
      <c r="M66" s="26"/>
      <c r="O66" s="66"/>
    </row>
    <row r="67" spans="3:15" ht="12" customHeight="1">
      <c r="C67" s="1229"/>
      <c r="D67" s="1231"/>
      <c r="E67" s="844" t="s">
        <v>66</v>
      </c>
      <c r="F67" s="26"/>
      <c r="G67" s="277"/>
      <c r="I67" s="1229"/>
      <c r="J67" s="1231"/>
      <c r="K67" s="844" t="s">
        <v>66</v>
      </c>
      <c r="L67" s="26"/>
      <c r="M67" s="277"/>
      <c r="O67" s="66"/>
    </row>
    <row r="68" spans="3:15" ht="12" customHeight="1">
      <c r="C68" s="1229"/>
      <c r="D68" s="1231" t="s">
        <v>67</v>
      </c>
      <c r="E68" s="844" t="s">
        <v>94</v>
      </c>
      <c r="F68" s="153" t="str">
        <f>IFERROR(F64/F63,"")</f>
        <v/>
      </c>
      <c r="G68" s="153" t="str">
        <f>IFERROR(G64/G63,"")</f>
        <v/>
      </c>
      <c r="I68" s="1229"/>
      <c r="J68" s="1231" t="s">
        <v>67</v>
      </c>
      <c r="K68" s="844" t="s">
        <v>94</v>
      </c>
      <c r="L68" s="153" t="str">
        <f>IFERROR(L64/L63,"")</f>
        <v/>
      </c>
      <c r="M68" s="153" t="str">
        <f>IFERROR(M64/M63,"")</f>
        <v/>
      </c>
      <c r="O68" s="66"/>
    </row>
    <row r="69" spans="3:15" ht="12" customHeight="1">
      <c r="C69" s="1229"/>
      <c r="D69" s="1231"/>
      <c r="E69" s="844" t="s">
        <v>64</v>
      </c>
      <c r="F69" s="153" t="str">
        <f>IFERROR(F65/F63,"")</f>
        <v/>
      </c>
      <c r="G69" s="153" t="str">
        <f>IFERROR(G65/G63,"")</f>
        <v/>
      </c>
      <c r="I69" s="1229"/>
      <c r="J69" s="1231"/>
      <c r="K69" s="844" t="s">
        <v>64</v>
      </c>
      <c r="L69" s="153" t="str">
        <f>IFERROR(L65/L63,"")</f>
        <v/>
      </c>
      <c r="M69" s="153" t="str">
        <f>IFERROR(M65/M63,"")</f>
        <v/>
      </c>
      <c r="O69" s="66"/>
    </row>
    <row r="70" spans="3:15" ht="12" customHeight="1">
      <c r="C70" s="1229"/>
      <c r="D70" s="1231"/>
      <c r="E70" s="844" t="s">
        <v>65</v>
      </c>
      <c r="F70" s="153" t="str">
        <f>IFERROR(F66/F63,"")</f>
        <v/>
      </c>
      <c r="G70" s="153" t="str">
        <f>IFERROR(G66/G63,"")</f>
        <v/>
      </c>
      <c r="I70" s="1229"/>
      <c r="J70" s="1231"/>
      <c r="K70" s="844" t="s">
        <v>65</v>
      </c>
      <c r="L70" s="153" t="str">
        <f>IFERROR(L66/L63,"")</f>
        <v/>
      </c>
      <c r="M70" s="153" t="str">
        <f>IFERROR(M66/M63,"")</f>
        <v/>
      </c>
      <c r="O70" s="66"/>
    </row>
    <row r="71" spans="3:15" ht="12" customHeight="1">
      <c r="C71" s="1229"/>
      <c r="D71" s="1231"/>
      <c r="E71" s="844" t="s">
        <v>66</v>
      </c>
      <c r="F71" s="850" t="str">
        <f>IFERROR(F67/F63,"")</f>
        <v/>
      </c>
      <c r="G71" s="850" t="str">
        <f>IFERROR(G67/G63,"")</f>
        <v/>
      </c>
      <c r="H71" s="579"/>
      <c r="I71" s="1229"/>
      <c r="J71" s="1231"/>
      <c r="K71" s="844" t="s">
        <v>66</v>
      </c>
      <c r="L71" s="850" t="str">
        <f>IFERROR(L67/L63,"")</f>
        <v/>
      </c>
      <c r="M71" s="850" t="str">
        <f>IFERROR(M67/M63,"")</f>
        <v/>
      </c>
    </row>
    <row r="72" spans="3:15" s="67" customFormat="1" ht="12" customHeight="1">
      <c r="C72" s="823"/>
      <c r="D72" s="824"/>
      <c r="E72" s="825"/>
      <c r="F72" s="826" t="str">
        <f>IF(SUM(F64:F67)=F63,"","datos erróneos")</f>
        <v/>
      </c>
      <c r="G72" s="826" t="str">
        <f>IF(SUM(G64:G67)=G63,"","datos erróneos")</f>
        <v/>
      </c>
      <c r="I72" s="823"/>
      <c r="J72" s="824"/>
      <c r="K72" s="825"/>
      <c r="L72" s="826" t="str">
        <f>IF(SUM(L64:L67)=L63,"","datos erróneos")</f>
        <v/>
      </c>
      <c r="M72" s="826" t="str">
        <f>IF(SUM(M64:M67)=M63,"","datos erróneos")</f>
        <v/>
      </c>
    </row>
    <row r="73" spans="3:15" ht="12" customHeight="1">
      <c r="C73" s="1229" t="s">
        <v>102</v>
      </c>
      <c r="D73" s="1230" t="s">
        <v>62</v>
      </c>
      <c r="E73" s="1230"/>
      <c r="F73" s="22"/>
      <c r="G73" s="279"/>
      <c r="I73" s="1229" t="s">
        <v>102</v>
      </c>
      <c r="J73" s="1230" t="s">
        <v>62</v>
      </c>
      <c r="K73" s="1230"/>
      <c r="L73" s="22"/>
      <c r="M73" s="279"/>
      <c r="O73" s="66"/>
    </row>
    <row r="74" spans="3:15" ht="12" customHeight="1">
      <c r="C74" s="1229"/>
      <c r="D74" s="1231" t="s">
        <v>301</v>
      </c>
      <c r="E74" s="844" t="s">
        <v>94</v>
      </c>
      <c r="F74" s="26"/>
      <c r="G74" s="26"/>
      <c r="I74" s="1229"/>
      <c r="J74" s="1231" t="s">
        <v>301</v>
      </c>
      <c r="K74" s="844" t="s">
        <v>94</v>
      </c>
      <c r="L74" s="26"/>
      <c r="M74" s="26"/>
      <c r="O74" s="66"/>
    </row>
    <row r="75" spans="3:15" ht="12" customHeight="1">
      <c r="C75" s="1229"/>
      <c r="D75" s="1231"/>
      <c r="E75" s="844" t="s">
        <v>64</v>
      </c>
      <c r="F75" s="26"/>
      <c r="G75" s="26"/>
      <c r="I75" s="1229"/>
      <c r="J75" s="1231"/>
      <c r="K75" s="844" t="s">
        <v>64</v>
      </c>
      <c r="L75" s="26"/>
      <c r="M75" s="26"/>
      <c r="O75" s="66"/>
    </row>
    <row r="76" spans="3:15" ht="12" customHeight="1">
      <c r="C76" s="1229"/>
      <c r="D76" s="1231"/>
      <c r="E76" s="844" t="s">
        <v>65</v>
      </c>
      <c r="F76" s="26"/>
      <c r="G76" s="26"/>
      <c r="I76" s="1229"/>
      <c r="J76" s="1231"/>
      <c r="K76" s="844" t="s">
        <v>65</v>
      </c>
      <c r="L76" s="26"/>
      <c r="M76" s="26"/>
      <c r="O76" s="66"/>
    </row>
    <row r="77" spans="3:15" ht="12" customHeight="1">
      <c r="C77" s="1229"/>
      <c r="D77" s="1231"/>
      <c r="E77" s="844" t="s">
        <v>66</v>
      </c>
      <c r="F77" s="26"/>
      <c r="G77" s="277"/>
      <c r="I77" s="1229"/>
      <c r="J77" s="1231"/>
      <c r="K77" s="844" t="s">
        <v>66</v>
      </c>
      <c r="L77" s="26"/>
      <c r="M77" s="277"/>
      <c r="O77" s="66"/>
    </row>
    <row r="78" spans="3:15" ht="12" customHeight="1">
      <c r="C78" s="1229"/>
      <c r="D78" s="1231" t="s">
        <v>67</v>
      </c>
      <c r="E78" s="844" t="s">
        <v>94</v>
      </c>
      <c r="F78" s="153" t="str">
        <f>IFERROR(F74/F73,"")</f>
        <v/>
      </c>
      <c r="G78" s="153" t="str">
        <f>IFERROR(G74/G73,"")</f>
        <v/>
      </c>
      <c r="I78" s="1229"/>
      <c r="J78" s="1231" t="s">
        <v>67</v>
      </c>
      <c r="K78" s="844" t="s">
        <v>94</v>
      </c>
      <c r="L78" s="153" t="str">
        <f>IFERROR(L74/L73,"")</f>
        <v/>
      </c>
      <c r="M78" s="153" t="str">
        <f>IFERROR(M74/M73,"")</f>
        <v/>
      </c>
      <c r="O78" s="66"/>
    </row>
    <row r="79" spans="3:15" ht="12" customHeight="1">
      <c r="C79" s="1229"/>
      <c r="D79" s="1231"/>
      <c r="E79" s="844" t="s">
        <v>64</v>
      </c>
      <c r="F79" s="153" t="str">
        <f>IFERROR(F75/F73,"")</f>
        <v/>
      </c>
      <c r="G79" s="153" t="str">
        <f>IFERROR(G75/G73,"")</f>
        <v/>
      </c>
      <c r="I79" s="1229"/>
      <c r="J79" s="1231"/>
      <c r="K79" s="844" t="s">
        <v>64</v>
      </c>
      <c r="L79" s="153" t="str">
        <f>IFERROR(L75/L73,"")</f>
        <v/>
      </c>
      <c r="M79" s="153" t="str">
        <f>IFERROR(M75/M73,"")</f>
        <v/>
      </c>
      <c r="O79" s="66"/>
    </row>
    <row r="80" spans="3:15" ht="12" customHeight="1">
      <c r="C80" s="1229"/>
      <c r="D80" s="1231"/>
      <c r="E80" s="844" t="s">
        <v>65</v>
      </c>
      <c r="F80" s="153" t="str">
        <f>IFERROR(F76/F73,"")</f>
        <v/>
      </c>
      <c r="G80" s="153" t="str">
        <f>IFERROR(G76/G73,"")</f>
        <v/>
      </c>
      <c r="I80" s="1229"/>
      <c r="J80" s="1231"/>
      <c r="K80" s="844" t="s">
        <v>65</v>
      </c>
      <c r="L80" s="153" t="str">
        <f>IFERROR(L76/L73,"")</f>
        <v/>
      </c>
      <c r="M80" s="153" t="str">
        <f>IFERROR(M76/M73,"")</f>
        <v/>
      </c>
      <c r="O80" s="66"/>
    </row>
    <row r="81" spans="3:35" ht="12" customHeight="1">
      <c r="C81" s="1229"/>
      <c r="D81" s="1231"/>
      <c r="E81" s="844" t="s">
        <v>66</v>
      </c>
      <c r="F81" s="850" t="str">
        <f>IFERROR(F77/F73,"")</f>
        <v/>
      </c>
      <c r="G81" s="850" t="str">
        <f>IFERROR(G77/G73,"")</f>
        <v/>
      </c>
      <c r="H81" s="579"/>
      <c r="I81" s="1229"/>
      <c r="J81" s="1231"/>
      <c r="K81" s="844" t="s">
        <v>66</v>
      </c>
      <c r="L81" s="850" t="str">
        <f>IFERROR(L77/L73,"")</f>
        <v/>
      </c>
      <c r="M81" s="850" t="str">
        <f>IFERROR(M77/M73,"")</f>
        <v/>
      </c>
    </row>
    <row r="82" spans="3:35" s="67" customFormat="1" ht="12" customHeight="1">
      <c r="C82" s="823"/>
      <c r="D82" s="824"/>
      <c r="E82" s="825"/>
      <c r="F82" s="826" t="str">
        <f>IF(SUM(F74:F77)=F73,"","datos erróneos")</f>
        <v/>
      </c>
      <c r="G82" s="826" t="str">
        <f>IF(SUM(G74:G77)=G73,"","datos erróneos")</f>
        <v/>
      </c>
      <c r="I82" s="823"/>
      <c r="J82" s="824"/>
      <c r="K82" s="825"/>
      <c r="L82" s="826" t="str">
        <f>IF(SUM(L74:L77)=L73,"","datos erróneos")</f>
        <v/>
      </c>
      <c r="M82" s="826" t="str">
        <f>IF(SUM(M74:M77)=M73,"","datos erróneos")</f>
        <v/>
      </c>
    </row>
    <row r="83" spans="3:35" ht="13.5" customHeight="1">
      <c r="C83" s="827" t="s">
        <v>317</v>
      </c>
      <c r="D83" s="758"/>
      <c r="E83" s="758"/>
      <c r="F83" s="828"/>
      <c r="G83" s="758"/>
      <c r="H83" s="760"/>
      <c r="I83" s="828"/>
      <c r="J83" s="828"/>
      <c r="K83" s="828"/>
      <c r="L83" s="758"/>
      <c r="M83" s="758"/>
      <c r="N83" s="40"/>
      <c r="O83" s="40"/>
      <c r="P83" s="40"/>
      <c r="Q83" s="40"/>
      <c r="R83" s="40"/>
      <c r="S83" s="40"/>
      <c r="T83" s="40"/>
      <c r="U83" s="40"/>
      <c r="V83" s="40"/>
      <c r="W83" s="40"/>
      <c r="X83" s="40"/>
      <c r="Y83" s="40"/>
      <c r="Z83" s="40"/>
      <c r="AA83" s="40"/>
      <c r="AB83" s="40"/>
      <c r="AC83" s="40"/>
      <c r="AD83" s="40"/>
      <c r="AE83" s="40"/>
      <c r="AF83" s="40"/>
      <c r="AG83" s="40"/>
      <c r="AH83" s="40"/>
      <c r="AI83" s="40"/>
    </row>
    <row r="84" spans="3:35" s="40" customFormat="1" ht="13.5" customHeight="1">
      <c r="C84" s="827" t="s">
        <v>306</v>
      </c>
      <c r="D84" s="829"/>
      <c r="E84" s="829"/>
      <c r="F84" s="829"/>
      <c r="G84" s="829"/>
      <c r="I84" s="830"/>
      <c r="J84" s="830"/>
      <c r="K84" s="830"/>
      <c r="L84" s="829"/>
      <c r="M84" s="829"/>
    </row>
    <row r="85" spans="3:35" s="40" customFormat="1" ht="21" customHeight="1">
      <c r="C85" s="830"/>
      <c r="D85" s="829"/>
      <c r="E85" s="829"/>
      <c r="F85" s="829"/>
      <c r="G85" s="829"/>
      <c r="I85" s="830"/>
      <c r="J85" s="830"/>
      <c r="K85" s="830"/>
      <c r="L85" s="829"/>
      <c r="M85" s="829"/>
    </row>
    <row r="86" spans="3:35">
      <c r="C86" s="317"/>
      <c r="D86" s="579"/>
      <c r="E86" s="579"/>
      <c r="F86" s="579"/>
      <c r="G86" s="579"/>
    </row>
    <row r="87" spans="3:35">
      <c r="C87" s="1043"/>
      <c r="D87" s="1043"/>
      <c r="E87" s="1043"/>
      <c r="F87" s="1043"/>
      <c r="G87" s="1043"/>
      <c r="H87" s="1043"/>
      <c r="I87" s="1043"/>
      <c r="J87" s="1043"/>
      <c r="K87" s="1043"/>
      <c r="L87" s="1043"/>
      <c r="M87" s="1043"/>
    </row>
  </sheetData>
  <sheetProtection password="C269" sheet="1" objects="1" scenarios="1" formatCells="0" formatColumns="0" formatRows="0" insertColumns="0" insertRows="0"/>
  <mergeCells count="72">
    <mergeCell ref="C87:M87"/>
    <mergeCell ref="C73:C81"/>
    <mergeCell ref="D73:E73"/>
    <mergeCell ref="I73:I81"/>
    <mergeCell ref="J73:K73"/>
    <mergeCell ref="D74:D77"/>
    <mergeCell ref="J74:J77"/>
    <mergeCell ref="D78:D81"/>
    <mergeCell ref="J78:J81"/>
    <mergeCell ref="C63:C71"/>
    <mergeCell ref="D63:E63"/>
    <mergeCell ref="I63:I71"/>
    <mergeCell ref="J63:K63"/>
    <mergeCell ref="D64:D67"/>
    <mergeCell ref="J64:J67"/>
    <mergeCell ref="D68:D71"/>
    <mergeCell ref="J68:J71"/>
    <mergeCell ref="C53:C61"/>
    <mergeCell ref="D53:E53"/>
    <mergeCell ref="I53:I61"/>
    <mergeCell ref="J53:K53"/>
    <mergeCell ref="D54:D57"/>
    <mergeCell ref="J54:J57"/>
    <mergeCell ref="D58:D61"/>
    <mergeCell ref="J58:J61"/>
    <mergeCell ref="C43:C51"/>
    <mergeCell ref="D43:E43"/>
    <mergeCell ref="I43:I51"/>
    <mergeCell ref="J43:K43"/>
    <mergeCell ref="D44:D47"/>
    <mergeCell ref="J44:J47"/>
    <mergeCell ref="D48:D51"/>
    <mergeCell ref="J48:J51"/>
    <mergeCell ref="C33:C41"/>
    <mergeCell ref="D33:E33"/>
    <mergeCell ref="I33:I41"/>
    <mergeCell ref="J33:K33"/>
    <mergeCell ref="D34:D37"/>
    <mergeCell ref="J34:J37"/>
    <mergeCell ref="D38:D41"/>
    <mergeCell ref="J38:J41"/>
    <mergeCell ref="C23:C31"/>
    <mergeCell ref="D23:E23"/>
    <mergeCell ref="I23:I31"/>
    <mergeCell ref="J23:K23"/>
    <mergeCell ref="D24:D27"/>
    <mergeCell ref="J24:J27"/>
    <mergeCell ref="D28:D31"/>
    <mergeCell ref="J28:J31"/>
    <mergeCell ref="M21:M22"/>
    <mergeCell ref="C10:C18"/>
    <mergeCell ref="D10:E10"/>
    <mergeCell ref="I10:I18"/>
    <mergeCell ref="J10:K10"/>
    <mergeCell ref="D11:D14"/>
    <mergeCell ref="J11:J14"/>
    <mergeCell ref="D15:D18"/>
    <mergeCell ref="J15:J18"/>
    <mergeCell ref="C21:E22"/>
    <mergeCell ref="F21:F22"/>
    <mergeCell ref="G21:G22"/>
    <mergeCell ref="I21:K22"/>
    <mergeCell ref="L21:L22"/>
    <mergeCell ref="C1:N1"/>
    <mergeCell ref="C4:M4"/>
    <mergeCell ref="C6:M6"/>
    <mergeCell ref="C8:E9"/>
    <mergeCell ref="F8:F9"/>
    <mergeCell ref="G8:G9"/>
    <mergeCell ref="I8:K9"/>
    <mergeCell ref="L8:L9"/>
    <mergeCell ref="M8:M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2:Q49"/>
  <sheetViews>
    <sheetView showGridLines="0" zoomScale="70" zoomScaleNormal="70" workbookViewId="0">
      <pane ySplit="6" topLeftCell="A7" activePane="bottomLeft" state="frozen"/>
      <selection pane="bottomLeft" activeCell="T41" sqref="T41"/>
    </sheetView>
  </sheetViews>
  <sheetFormatPr baseColWidth="10" defaultColWidth="9.140625" defaultRowHeight="15"/>
  <cols>
    <col min="1" max="1" width="5.85546875" customWidth="1"/>
    <col min="2" max="3" width="3.7109375" style="10" customWidth="1"/>
    <col min="4" max="4" width="5.28515625" style="10" customWidth="1"/>
    <col min="5" max="5" width="13.42578125" style="10" customWidth="1"/>
    <col min="6" max="6" width="9" style="10" customWidth="1"/>
    <col min="7" max="8" width="11.42578125" style="10" customWidth="1"/>
    <col min="9" max="9" width="22.140625" style="10" customWidth="1"/>
    <col min="10" max="13" width="11.42578125" style="10" customWidth="1"/>
    <col min="14" max="14" width="8.140625" style="10" customWidth="1"/>
    <col min="15" max="15" width="18.28515625" style="10" customWidth="1"/>
    <col min="16" max="16" width="28.85546875" style="10" customWidth="1"/>
    <col min="17" max="253" width="11.42578125" customWidth="1"/>
  </cols>
  <sheetData>
    <row r="2" spans="1:17" ht="9.75" customHeight="1"/>
    <row r="3" spans="1:17" ht="9.75" customHeight="1" thickBot="1"/>
    <row r="4" spans="1:17" ht="42.75" customHeight="1" thickTop="1" thickBot="1">
      <c r="D4" s="1029"/>
      <c r="E4" s="1030"/>
      <c r="F4" s="1030"/>
      <c r="G4" s="1030"/>
      <c r="H4" s="1030"/>
      <c r="I4" s="1030"/>
      <c r="J4" s="1030"/>
      <c r="K4" s="1030"/>
      <c r="L4" s="1030"/>
      <c r="M4" s="1030"/>
      <c r="N4" s="1030"/>
      <c r="O4" s="1030"/>
      <c r="P4" s="1030"/>
    </row>
    <row r="5" spans="1:17" ht="19.5" thickTop="1">
      <c r="A5" s="524"/>
      <c r="B5" s="525"/>
      <c r="C5" s="525"/>
      <c r="D5" s="525"/>
      <c r="E5" s="525"/>
      <c r="F5" s="525"/>
      <c r="G5" s="525"/>
      <c r="H5" s="525"/>
      <c r="I5" s="525"/>
      <c r="J5" s="525"/>
      <c r="K5" s="525"/>
      <c r="L5" s="525"/>
      <c r="M5" s="525"/>
      <c r="N5" s="525"/>
      <c r="O5" s="525"/>
      <c r="P5" s="525"/>
      <c r="Q5" s="524"/>
    </row>
    <row r="6" spans="1:17" ht="18.75">
      <c r="A6" s="524"/>
      <c r="B6" s="525"/>
      <c r="C6" s="525"/>
      <c r="D6" s="525"/>
      <c r="E6" s="526"/>
      <c r="F6" s="527"/>
      <c r="G6" s="527"/>
      <c r="H6" s="527"/>
      <c r="I6" s="527"/>
      <c r="J6" s="527"/>
      <c r="K6" s="527"/>
      <c r="L6" s="527"/>
      <c r="M6" s="527"/>
      <c r="N6" s="527"/>
      <c r="O6" s="527"/>
      <c r="P6" s="527"/>
      <c r="Q6" s="524"/>
    </row>
    <row r="7" spans="1:17" ht="24" customHeight="1">
      <c r="A7" s="528"/>
      <c r="B7" s="487"/>
      <c r="C7" s="487"/>
      <c r="D7" s="1031" t="s">
        <v>609</v>
      </c>
      <c r="E7" s="1031"/>
      <c r="F7" s="1031"/>
      <c r="G7" s="1031"/>
      <c r="H7" s="1031"/>
      <c r="I7" s="1031"/>
      <c r="J7" s="1031"/>
      <c r="K7" s="1031"/>
      <c r="L7" s="1031"/>
      <c r="M7" s="1031"/>
      <c r="N7" s="1031"/>
      <c r="O7" s="1031"/>
      <c r="P7" s="1031"/>
      <c r="Q7" s="487"/>
    </row>
    <row r="8" spans="1:17" ht="15" customHeight="1">
      <c r="A8" s="528"/>
      <c r="B8" s="487"/>
      <c r="C8" s="487"/>
      <c r="D8" s="1031"/>
      <c r="E8" s="1031"/>
      <c r="F8" s="1031"/>
      <c r="G8" s="1031"/>
      <c r="H8" s="1031"/>
      <c r="I8" s="1031"/>
      <c r="J8" s="1031"/>
      <c r="K8" s="1031"/>
      <c r="L8" s="1031"/>
      <c r="M8" s="1031"/>
      <c r="N8" s="1031"/>
      <c r="O8" s="1031"/>
      <c r="P8" s="1031"/>
      <c r="Q8" s="487"/>
    </row>
    <row r="9" spans="1:17" ht="21.75" customHeight="1">
      <c r="A9" s="528"/>
      <c r="B9" s="529"/>
      <c r="C9" s="529"/>
      <c r="D9" s="1031"/>
      <c r="E9" s="1031"/>
      <c r="F9" s="1031"/>
      <c r="G9" s="1031"/>
      <c r="H9" s="1031"/>
      <c r="I9" s="1031"/>
      <c r="J9" s="1031"/>
      <c r="K9" s="1031"/>
      <c r="L9" s="1031"/>
      <c r="M9" s="1031"/>
      <c r="N9" s="1031"/>
      <c r="O9" s="1031"/>
      <c r="P9" s="1031"/>
      <c r="Q9" s="487"/>
    </row>
    <row r="10" spans="1:17" ht="106.5" customHeight="1">
      <c r="A10" s="528"/>
      <c r="B10" s="487"/>
      <c r="C10" s="487"/>
      <c r="D10" s="1031"/>
      <c r="E10" s="1031"/>
      <c r="F10" s="1031"/>
      <c r="G10" s="1031"/>
      <c r="H10" s="1031"/>
      <c r="I10" s="1031"/>
      <c r="J10" s="1031"/>
      <c r="K10" s="1031"/>
      <c r="L10" s="1031"/>
      <c r="M10" s="1031"/>
      <c r="N10" s="1031"/>
      <c r="O10" s="1031"/>
      <c r="P10" s="1031"/>
      <c r="Q10" s="487"/>
    </row>
    <row r="11" spans="1:17" ht="10.5" customHeight="1" thickBot="1">
      <c r="A11" s="528"/>
      <c r="B11" s="487"/>
      <c r="C11" s="487"/>
      <c r="D11" s="487"/>
      <c r="E11" s="487"/>
      <c r="F11" s="487"/>
      <c r="G11" s="487"/>
      <c r="H11" s="487"/>
      <c r="I11" s="487"/>
      <c r="J11" s="487"/>
      <c r="K11" s="487"/>
      <c r="L11" s="487"/>
      <c r="M11" s="487"/>
      <c r="N11" s="487"/>
      <c r="O11" s="487"/>
      <c r="P11" s="487"/>
      <c r="Q11" s="487"/>
    </row>
    <row r="12" spans="1:17" ht="6" customHeight="1" thickTop="1" thickBot="1">
      <c r="A12" s="528"/>
      <c r="B12" s="487"/>
      <c r="C12" s="487"/>
      <c r="D12" s="488"/>
      <c r="E12" s="489"/>
      <c r="F12" s="489"/>
      <c r="G12" s="489"/>
      <c r="H12" s="489"/>
      <c r="I12" s="489"/>
      <c r="J12" s="489"/>
      <c r="K12" s="489"/>
      <c r="L12" s="489"/>
      <c r="M12" s="489"/>
      <c r="N12" s="489"/>
      <c r="O12" s="489"/>
      <c r="P12" s="489"/>
      <c r="Q12" s="487"/>
    </row>
    <row r="13" spans="1:17" ht="9" customHeight="1">
      <c r="A13" s="528"/>
      <c r="B13" s="487"/>
      <c r="C13" s="487"/>
      <c r="D13" s="490"/>
      <c r="E13" s="532"/>
      <c r="F13" s="532"/>
      <c r="G13" s="532"/>
      <c r="H13" s="532"/>
      <c r="I13" s="532"/>
      <c r="J13" s="533"/>
      <c r="K13" s="533"/>
      <c r="L13" s="533"/>
      <c r="M13" s="533"/>
      <c r="N13" s="533"/>
      <c r="O13" s="533"/>
      <c r="P13" s="534"/>
      <c r="Q13" s="487"/>
    </row>
    <row r="14" spans="1:17" ht="20.25" customHeight="1">
      <c r="A14" s="528"/>
      <c r="B14" s="487"/>
      <c r="C14" s="487"/>
      <c r="D14" s="491"/>
      <c r="E14" s="495" t="s">
        <v>509</v>
      </c>
      <c r="F14" s="496"/>
      <c r="G14" s="496"/>
      <c r="H14" s="496"/>
      <c r="I14" s="496"/>
      <c r="J14" s="497"/>
      <c r="K14" s="495" t="s">
        <v>510</v>
      </c>
      <c r="L14" s="498"/>
      <c r="M14" s="498"/>
      <c r="N14" s="498"/>
      <c r="O14" s="498"/>
      <c r="P14" s="537"/>
      <c r="Q14" s="487"/>
    </row>
    <row r="15" spans="1:17" ht="18.75">
      <c r="A15" s="528"/>
      <c r="B15" s="528"/>
      <c r="C15" s="528"/>
      <c r="D15" s="491"/>
      <c r="E15" s="500"/>
      <c r="F15" s="500"/>
      <c r="G15" s="500"/>
      <c r="H15" s="500"/>
      <c r="I15" s="501"/>
      <c r="J15" s="502"/>
      <c r="K15" s="500"/>
      <c r="L15" s="502"/>
      <c r="M15" s="502"/>
      <c r="N15" s="502"/>
      <c r="O15" s="502"/>
      <c r="P15" s="503"/>
      <c r="Q15" s="487"/>
    </row>
    <row r="16" spans="1:17" ht="18.75" customHeight="1">
      <c r="A16" s="528"/>
      <c r="B16" s="528"/>
      <c r="C16" s="528"/>
      <c r="D16" s="491"/>
      <c r="E16" s="510" t="s">
        <v>511</v>
      </c>
      <c r="F16" s="504"/>
      <c r="G16" s="504"/>
      <c r="H16" s="501"/>
      <c r="I16" s="501"/>
      <c r="J16" s="502"/>
      <c r="K16" s="509" t="s">
        <v>618</v>
      </c>
      <c r="L16" s="505"/>
      <c r="M16" s="505"/>
      <c r="N16" s="505"/>
      <c r="O16" s="502"/>
      <c r="P16" s="503"/>
      <c r="Q16" s="487"/>
    </row>
    <row r="17" spans="1:17" ht="18.75" customHeight="1">
      <c r="A17" s="528"/>
      <c r="B17" s="528"/>
      <c r="C17" s="528"/>
      <c r="D17" s="491"/>
      <c r="E17" s="510" t="s">
        <v>512</v>
      </c>
      <c r="F17" s="504"/>
      <c r="G17" s="504"/>
      <c r="H17" s="501"/>
      <c r="I17" s="501"/>
      <c r="J17" s="502"/>
      <c r="K17" s="509" t="s">
        <v>619</v>
      </c>
      <c r="L17" s="502"/>
      <c r="M17" s="502"/>
      <c r="N17" s="502"/>
      <c r="O17" s="502"/>
      <c r="P17" s="503"/>
      <c r="Q17" s="487"/>
    </row>
    <row r="18" spans="1:17" ht="21" customHeight="1">
      <c r="A18" s="528"/>
      <c r="B18" s="487"/>
      <c r="C18" s="487"/>
      <c r="D18" s="491"/>
      <c r="E18" s="500"/>
      <c r="F18" s="504"/>
      <c r="G18" s="504"/>
      <c r="H18" s="501"/>
      <c r="I18" s="501"/>
      <c r="J18" s="502"/>
      <c r="K18" s="500"/>
      <c r="L18" s="502"/>
      <c r="M18" s="502"/>
      <c r="N18" s="502"/>
      <c r="O18" s="502"/>
      <c r="P18" s="503"/>
      <c r="Q18" s="487"/>
    </row>
    <row r="19" spans="1:17" ht="18.75">
      <c r="A19" s="528"/>
      <c r="B19" s="487"/>
      <c r="C19" s="487"/>
      <c r="D19" s="491"/>
      <c r="E19" s="507" t="s">
        <v>0</v>
      </c>
      <c r="F19" s="504"/>
      <c r="G19" s="504"/>
      <c r="H19" s="501"/>
      <c r="I19" s="501"/>
      <c r="J19" s="502"/>
      <c r="K19" s="508" t="s">
        <v>336</v>
      </c>
      <c r="L19" s="502"/>
      <c r="M19" s="502"/>
      <c r="N19" s="502"/>
      <c r="O19" s="502"/>
      <c r="P19" s="503"/>
      <c r="Q19" s="487"/>
    </row>
    <row r="20" spans="1:17" ht="18.75">
      <c r="A20" s="528"/>
      <c r="B20" s="487"/>
      <c r="C20" s="487"/>
      <c r="D20" s="491"/>
      <c r="E20" s="510" t="s">
        <v>580</v>
      </c>
      <c r="F20" s="504"/>
      <c r="G20" s="504"/>
      <c r="H20" s="501"/>
      <c r="I20" s="501"/>
      <c r="J20" s="502"/>
      <c r="K20" s="509" t="s">
        <v>588</v>
      </c>
      <c r="L20" s="502"/>
      <c r="M20" s="502"/>
      <c r="N20" s="502"/>
      <c r="O20" s="502"/>
      <c r="P20" s="503"/>
      <c r="Q20" s="487"/>
    </row>
    <row r="21" spans="1:17" ht="18.75">
      <c r="A21" s="528"/>
      <c r="B21" s="487"/>
      <c r="C21" s="487"/>
      <c r="D21" s="491"/>
      <c r="E21" s="500"/>
      <c r="F21" s="504"/>
      <c r="G21" s="504"/>
      <c r="H21" s="501"/>
      <c r="I21" s="501"/>
      <c r="J21" s="502"/>
      <c r="K21" s="502"/>
      <c r="L21" s="502"/>
      <c r="M21" s="502"/>
      <c r="N21" s="502"/>
      <c r="O21" s="502"/>
      <c r="P21" s="503"/>
      <c r="Q21" s="487"/>
    </row>
    <row r="22" spans="1:17" ht="18.75">
      <c r="A22" s="528"/>
      <c r="B22" s="528"/>
      <c r="C22" s="528"/>
      <c r="D22" s="491"/>
      <c r="E22" s="507" t="s">
        <v>1</v>
      </c>
      <c r="F22" s="504"/>
      <c r="G22" s="504"/>
      <c r="H22" s="501"/>
      <c r="I22" s="501"/>
      <c r="J22" s="502"/>
      <c r="K22" s="500"/>
      <c r="L22" s="502"/>
      <c r="M22" s="502"/>
      <c r="N22" s="502"/>
      <c r="O22" s="502"/>
      <c r="P22" s="503"/>
      <c r="Q22" s="487"/>
    </row>
    <row r="23" spans="1:17" ht="18.75">
      <c r="A23" s="528"/>
      <c r="B23" s="528"/>
      <c r="C23" s="528"/>
      <c r="D23" s="491"/>
      <c r="E23" s="510" t="s">
        <v>581</v>
      </c>
      <c r="F23" s="504"/>
      <c r="G23" s="504"/>
      <c r="H23" s="501"/>
      <c r="I23" s="501"/>
      <c r="J23" s="502"/>
      <c r="K23" s="508" t="s">
        <v>344</v>
      </c>
      <c r="L23" s="502"/>
      <c r="M23" s="502"/>
      <c r="N23" s="502"/>
      <c r="O23" s="502"/>
      <c r="P23" s="503"/>
      <c r="Q23" s="487"/>
    </row>
    <row r="24" spans="1:17" ht="18.75">
      <c r="A24" s="528"/>
      <c r="B24" s="528"/>
      <c r="C24" s="528"/>
      <c r="D24" s="491"/>
      <c r="E24" s="511"/>
      <c r="F24" s="504"/>
      <c r="G24" s="504"/>
      <c r="H24" s="501"/>
      <c r="I24" s="501"/>
      <c r="J24" s="502"/>
      <c r="K24" s="509" t="s">
        <v>589</v>
      </c>
      <c r="L24" s="502"/>
      <c r="M24" s="502"/>
      <c r="N24" s="502"/>
      <c r="O24" s="502"/>
      <c r="P24" s="503"/>
      <c r="Q24" s="487"/>
    </row>
    <row r="25" spans="1:17" ht="18.75">
      <c r="A25" s="528"/>
      <c r="B25" s="528"/>
      <c r="C25" s="528"/>
      <c r="D25" s="491"/>
      <c r="E25" s="507" t="s">
        <v>2</v>
      </c>
      <c r="F25" s="504"/>
      <c r="G25" s="504"/>
      <c r="H25" s="501"/>
      <c r="I25" s="501"/>
      <c r="J25" s="502"/>
      <c r="K25" s="509" t="s">
        <v>598</v>
      </c>
      <c r="L25" s="502"/>
      <c r="M25" s="502"/>
      <c r="N25" s="502"/>
      <c r="O25" s="502"/>
      <c r="P25" s="503"/>
      <c r="Q25" s="487"/>
    </row>
    <row r="26" spans="1:17" ht="18.75">
      <c r="A26" s="528"/>
      <c r="B26" s="528"/>
      <c r="C26" s="528"/>
      <c r="D26" s="491"/>
      <c r="E26" s="510" t="s">
        <v>595</v>
      </c>
      <c r="F26" s="504"/>
      <c r="G26" s="504"/>
      <c r="H26" s="501"/>
      <c r="I26" s="501"/>
      <c r="J26" s="502"/>
      <c r="K26" s="500"/>
      <c r="L26" s="502"/>
      <c r="M26" s="502"/>
      <c r="N26" s="502"/>
      <c r="O26" s="502"/>
      <c r="P26" s="503"/>
      <c r="Q26" s="487"/>
    </row>
    <row r="27" spans="1:17" ht="18" customHeight="1">
      <c r="A27" s="528"/>
      <c r="B27" s="528"/>
      <c r="C27" s="528"/>
      <c r="D27" s="491"/>
      <c r="E27" s="500"/>
      <c r="F27" s="504"/>
      <c r="G27" s="504"/>
      <c r="H27" s="501"/>
      <c r="I27" s="501"/>
      <c r="J27" s="502"/>
      <c r="K27" s="505"/>
      <c r="L27" s="502"/>
      <c r="M27" s="502"/>
      <c r="N27" s="502"/>
      <c r="O27" s="502"/>
      <c r="P27" s="503"/>
      <c r="Q27" s="487"/>
    </row>
    <row r="28" spans="1:17" ht="16.5" customHeight="1">
      <c r="A28" s="528"/>
      <c r="B28" s="528"/>
      <c r="C28" s="528"/>
      <c r="D28" s="491"/>
      <c r="E28" s="507" t="s">
        <v>3</v>
      </c>
      <c r="F28" s="504"/>
      <c r="G28" s="504"/>
      <c r="H28" s="501"/>
      <c r="I28" s="501"/>
      <c r="J28" s="502"/>
      <c r="K28" s="500"/>
      <c r="L28" s="502"/>
      <c r="M28" s="502"/>
      <c r="N28" s="502"/>
      <c r="O28" s="502"/>
      <c r="P28" s="503"/>
      <c r="Q28" s="487"/>
    </row>
    <row r="29" spans="1:17" ht="18.75">
      <c r="A29" s="528"/>
      <c r="B29" s="528"/>
      <c r="C29" s="528"/>
      <c r="D29" s="491"/>
      <c r="E29" s="510" t="s">
        <v>583</v>
      </c>
      <c r="F29" s="504"/>
      <c r="G29" s="504"/>
      <c r="H29" s="501"/>
      <c r="I29" s="501"/>
      <c r="J29" s="500"/>
      <c r="K29" s="500"/>
      <c r="L29" s="500"/>
      <c r="M29" s="500"/>
      <c r="N29" s="500"/>
      <c r="O29" s="500"/>
      <c r="P29" s="503"/>
      <c r="Q29" s="487"/>
    </row>
    <row r="30" spans="1:17" ht="23.25" customHeight="1">
      <c r="A30" s="528"/>
      <c r="B30" s="528"/>
      <c r="C30" s="528"/>
      <c r="D30" s="491"/>
      <c r="E30" s="500"/>
      <c r="F30" s="504"/>
      <c r="G30" s="504"/>
      <c r="H30" s="501"/>
      <c r="I30" s="501"/>
      <c r="J30" s="500"/>
      <c r="K30" s="500"/>
      <c r="L30" s="500"/>
      <c r="M30" s="500"/>
      <c r="N30" s="500"/>
      <c r="O30" s="500"/>
      <c r="P30" s="516"/>
      <c r="Q30" s="487"/>
    </row>
    <row r="31" spans="1:17" ht="18.75">
      <c r="A31" s="528"/>
      <c r="B31" s="528"/>
      <c r="C31" s="528"/>
      <c r="D31" s="491"/>
      <c r="E31" s="507" t="s">
        <v>4</v>
      </c>
      <c r="F31" s="504"/>
      <c r="G31" s="504"/>
      <c r="H31" s="501"/>
      <c r="I31" s="501"/>
      <c r="J31" s="500"/>
      <c r="K31" s="500"/>
      <c r="L31" s="500"/>
      <c r="M31" s="500"/>
      <c r="N31" s="500"/>
      <c r="O31" s="500"/>
      <c r="P31" s="503"/>
      <c r="Q31" s="487"/>
    </row>
    <row r="32" spans="1:17" ht="18.75">
      <c r="A32" s="528"/>
      <c r="B32" s="528"/>
      <c r="C32" s="528"/>
      <c r="D32" s="491"/>
      <c r="E32" s="510" t="s">
        <v>584</v>
      </c>
      <c r="F32" s="504"/>
      <c r="G32" s="504"/>
      <c r="H32" s="501"/>
      <c r="I32" s="501"/>
      <c r="J32" s="500"/>
      <c r="K32" s="500"/>
      <c r="L32" s="500"/>
      <c r="M32" s="500"/>
      <c r="N32" s="500"/>
      <c r="O32" s="500"/>
      <c r="P32" s="503"/>
      <c r="Q32" s="487"/>
    </row>
    <row r="33" spans="1:17" ht="18.75">
      <c r="A33" s="528"/>
      <c r="B33" s="528"/>
      <c r="C33" s="528"/>
      <c r="D33" s="491"/>
      <c r="E33" s="517"/>
      <c r="F33" s="504"/>
      <c r="G33" s="504"/>
      <c r="H33" s="501"/>
      <c r="I33" s="501"/>
      <c r="J33" s="500"/>
      <c r="K33" s="500"/>
      <c r="L33" s="500"/>
      <c r="M33" s="500"/>
      <c r="N33" s="500"/>
      <c r="O33" s="500"/>
      <c r="P33" s="503"/>
      <c r="Q33" s="487"/>
    </row>
    <row r="34" spans="1:17" ht="18.75" customHeight="1">
      <c r="A34" s="528"/>
      <c r="B34" s="528"/>
      <c r="C34" s="528"/>
      <c r="D34" s="491"/>
      <c r="E34" s="552" t="s">
        <v>513</v>
      </c>
      <c r="F34" s="504"/>
      <c r="G34" s="504"/>
      <c r="H34" s="501"/>
      <c r="I34" s="501"/>
      <c r="J34" s="501"/>
      <c r="K34" s="552" t="s">
        <v>514</v>
      </c>
      <c r="L34" s="502"/>
      <c r="M34" s="502"/>
      <c r="N34" s="502"/>
      <c r="O34" s="502"/>
      <c r="P34" s="503"/>
      <c r="Q34" s="487"/>
    </row>
    <row r="35" spans="1:17" ht="16.5" customHeight="1">
      <c r="A35" s="528"/>
      <c r="B35" s="528"/>
      <c r="C35" s="528"/>
      <c r="D35" s="491"/>
      <c r="E35" s="510" t="s">
        <v>596</v>
      </c>
      <c r="F35" s="504"/>
      <c r="G35" s="504"/>
      <c r="H35" s="501"/>
      <c r="I35" s="501"/>
      <c r="J35" s="502"/>
      <c r="K35" s="509" t="s">
        <v>599</v>
      </c>
      <c r="L35" s="502"/>
      <c r="M35" s="502"/>
      <c r="N35" s="502"/>
      <c r="O35" s="502"/>
      <c r="P35" s="513"/>
      <c r="Q35" s="487"/>
    </row>
    <row r="36" spans="1:17" ht="22.5" customHeight="1">
      <c r="A36" s="528"/>
      <c r="B36" s="528"/>
      <c r="C36" s="528"/>
      <c r="D36" s="491"/>
      <c r="E36" s="510" t="s">
        <v>597</v>
      </c>
      <c r="F36" s="504"/>
      <c r="G36" s="504"/>
      <c r="H36" s="501"/>
      <c r="I36" s="501"/>
      <c r="J36" s="502"/>
      <c r="K36" s="509" t="s">
        <v>600</v>
      </c>
      <c r="L36" s="502"/>
      <c r="M36" s="502"/>
      <c r="N36" s="502"/>
      <c r="O36" s="502"/>
      <c r="P36" s="513"/>
      <c r="Q36" s="487"/>
    </row>
    <row r="37" spans="1:17" ht="18" customHeight="1">
      <c r="A37" s="528"/>
      <c r="B37" s="528"/>
      <c r="C37" s="528"/>
      <c r="D37" s="491"/>
      <c r="E37" s="510" t="s">
        <v>597</v>
      </c>
      <c r="F37" s="504"/>
      <c r="G37" s="504"/>
      <c r="H37" s="501"/>
      <c r="I37" s="501"/>
      <c r="J37" s="502"/>
      <c r="K37" s="509" t="s">
        <v>601</v>
      </c>
      <c r="L37" s="502"/>
      <c r="M37" s="502"/>
      <c r="N37" s="502"/>
      <c r="O37" s="502"/>
      <c r="P37" s="513"/>
      <c r="Q37" s="487"/>
    </row>
    <row r="38" spans="1:17" ht="18" customHeight="1">
      <c r="A38" s="528"/>
      <c r="B38" s="528"/>
      <c r="C38" s="528"/>
      <c r="D38" s="491"/>
      <c r="E38" s="500"/>
      <c r="F38" s="504"/>
      <c r="G38" s="504"/>
      <c r="H38" s="501"/>
      <c r="I38" s="502"/>
      <c r="J38" s="502"/>
      <c r="K38" s="509" t="s">
        <v>594</v>
      </c>
      <c r="L38" s="502"/>
      <c r="M38" s="502"/>
      <c r="N38" s="502"/>
      <c r="O38" s="502"/>
      <c r="P38" s="503"/>
      <c r="Q38" s="487"/>
    </row>
    <row r="39" spans="1:17" ht="18" customHeight="1">
      <c r="A39" s="528"/>
      <c r="B39" s="528"/>
      <c r="C39" s="528"/>
      <c r="D39" s="491"/>
      <c r="E39" s="500"/>
      <c r="F39" s="504"/>
      <c r="G39" s="504"/>
      <c r="H39" s="501"/>
      <c r="I39" s="502"/>
      <c r="J39" s="502"/>
      <c r="K39" s="502"/>
      <c r="L39" s="502"/>
      <c r="M39" s="502"/>
      <c r="N39" s="502"/>
      <c r="O39" s="502"/>
      <c r="P39" s="503"/>
      <c r="Q39" s="487"/>
    </row>
    <row r="40" spans="1:17" ht="18" customHeight="1">
      <c r="A40" s="528"/>
      <c r="B40" s="528"/>
      <c r="C40" s="528"/>
      <c r="D40" s="491"/>
      <c r="E40" s="500"/>
      <c r="F40" s="504"/>
      <c r="G40" s="504"/>
      <c r="H40" s="501"/>
      <c r="I40" s="502"/>
      <c r="J40" s="502"/>
      <c r="K40" s="500"/>
      <c r="L40" s="500"/>
      <c r="M40" s="500"/>
      <c r="N40" s="500"/>
      <c r="O40" s="500"/>
      <c r="P40" s="513"/>
      <c r="Q40" s="487"/>
    </row>
    <row r="41" spans="1:17" ht="18" customHeight="1">
      <c r="A41" s="528"/>
      <c r="B41" s="528"/>
      <c r="C41" s="528"/>
      <c r="D41" s="491"/>
      <c r="E41" s="500"/>
      <c r="F41" s="502"/>
      <c r="G41" s="502"/>
      <c r="H41" s="502"/>
      <c r="I41" s="502"/>
      <c r="J41" s="502"/>
      <c r="K41" s="502"/>
      <c r="L41" s="502"/>
      <c r="M41" s="502"/>
      <c r="N41" s="502"/>
      <c r="O41" s="502"/>
      <c r="P41" s="503"/>
      <c r="Q41" s="487"/>
    </row>
    <row r="42" spans="1:17" ht="18" customHeight="1">
      <c r="A42" s="528"/>
      <c r="B42" s="528"/>
      <c r="C42" s="528"/>
      <c r="D42" s="491"/>
      <c r="E42" s="517"/>
      <c r="F42" s="502"/>
      <c r="G42" s="502"/>
      <c r="H42" s="502"/>
      <c r="I42" s="502"/>
      <c r="J42" s="502"/>
      <c r="K42" s="502"/>
      <c r="L42" s="502"/>
      <c r="M42" s="502"/>
      <c r="N42" s="502"/>
      <c r="O42" s="502"/>
      <c r="P42" s="503"/>
      <c r="Q42" s="487"/>
    </row>
    <row r="43" spans="1:17" ht="18" customHeight="1">
      <c r="A43" s="528"/>
      <c r="B43" s="528"/>
      <c r="C43" s="528"/>
      <c r="D43" s="491"/>
      <c r="E43" s="517"/>
      <c r="F43" s="502"/>
      <c r="G43" s="502"/>
      <c r="H43" s="502"/>
      <c r="I43" s="502"/>
      <c r="J43" s="502"/>
      <c r="K43" s="502"/>
      <c r="L43" s="502"/>
      <c r="M43" s="502"/>
      <c r="N43" s="502"/>
      <c r="O43" s="502"/>
      <c r="P43" s="503"/>
      <c r="Q43" s="487"/>
    </row>
    <row r="44" spans="1:17" ht="21" customHeight="1" thickBot="1">
      <c r="A44" s="528"/>
      <c r="B44" s="487"/>
      <c r="C44" s="487"/>
      <c r="D44" s="520"/>
      <c r="E44" s="521"/>
      <c r="F44" s="522"/>
      <c r="G44" s="522"/>
      <c r="H44" s="522"/>
      <c r="I44" s="522"/>
      <c r="J44" s="522"/>
      <c r="K44" s="522"/>
      <c r="L44" s="522"/>
      <c r="M44" s="522"/>
      <c r="N44" s="522"/>
      <c r="O44" s="522"/>
      <c r="P44" s="523"/>
      <c r="Q44" s="487"/>
    </row>
    <row r="45" spans="1:17" ht="18.75">
      <c r="A45" s="528"/>
      <c r="B45" s="487"/>
      <c r="C45" s="487"/>
      <c r="D45" s="487"/>
      <c r="E45" s="487"/>
      <c r="F45" s="487"/>
      <c r="G45" s="487"/>
      <c r="H45" s="487"/>
      <c r="I45" s="487"/>
      <c r="J45" s="487"/>
      <c r="K45" s="487"/>
      <c r="L45" s="487"/>
      <c r="M45" s="487"/>
      <c r="N45" s="487"/>
      <c r="O45" s="487"/>
      <c r="P45" s="487"/>
      <c r="Q45" s="487"/>
    </row>
    <row r="46" spans="1:17" ht="21" customHeight="1">
      <c r="A46" s="138"/>
      <c r="B46" s="139"/>
      <c r="C46" s="135"/>
      <c r="D46" s="135"/>
      <c r="E46" s="135"/>
      <c r="F46" s="135"/>
      <c r="G46" s="135"/>
      <c r="H46" s="135"/>
      <c r="I46" s="135"/>
      <c r="J46" s="135"/>
      <c r="K46" s="135"/>
      <c r="L46" s="135"/>
      <c r="M46" s="135"/>
      <c r="N46" s="135"/>
      <c r="O46" s="135"/>
      <c r="P46" s="135"/>
      <c r="Q46" s="135"/>
    </row>
    <row r="47" spans="1:17" ht="15" customHeight="1">
      <c r="A47" s="138"/>
      <c r="B47" s="135"/>
      <c r="C47" s="135"/>
      <c r="D47" s="135"/>
      <c r="E47" s="135"/>
      <c r="F47" s="135"/>
      <c r="G47" s="135"/>
      <c r="H47" s="135"/>
      <c r="I47" s="135"/>
      <c r="J47" s="135"/>
      <c r="K47" s="135"/>
      <c r="L47" s="135"/>
      <c r="M47" s="135"/>
      <c r="N47" s="135"/>
      <c r="O47" s="135"/>
      <c r="P47" s="135"/>
      <c r="Q47" s="135"/>
    </row>
    <row r="48" spans="1:17" ht="26.25">
      <c r="B48"/>
      <c r="C48"/>
      <c r="E48" s="370"/>
      <c r="F48" s="370"/>
      <c r="G48" s="371"/>
      <c r="H48" s="371"/>
    </row>
    <row r="49" spans="5:5">
      <c r="E49" s="4"/>
    </row>
  </sheetData>
  <sheetProtection password="C269" sheet="1" objects="1" scenarios="1"/>
  <mergeCells count="2">
    <mergeCell ref="D4:P4"/>
    <mergeCell ref="D7:P1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C1:BA48"/>
  <sheetViews>
    <sheetView showGridLines="0" zoomScale="80" zoomScaleNormal="80" workbookViewId="0">
      <selection activeCell="AL21" sqref="AL21"/>
    </sheetView>
  </sheetViews>
  <sheetFormatPr baseColWidth="10" defaultColWidth="11.42578125" defaultRowHeight="15"/>
  <cols>
    <col min="1" max="1" width="11.42578125" style="36"/>
    <col min="2" max="2" width="3" style="36" customWidth="1"/>
    <col min="3" max="3" width="10.42578125" style="36" customWidth="1"/>
    <col min="4" max="4" width="24.42578125" style="36" customWidth="1"/>
    <col min="5" max="5" width="3.85546875" style="36" customWidth="1"/>
    <col min="6" max="7" width="15.28515625" style="36" customWidth="1"/>
    <col min="8" max="8" width="5.140625" style="36" customWidth="1"/>
    <col min="9" max="9" width="10.42578125" style="36" customWidth="1"/>
    <col min="10" max="10" width="24.42578125" style="36" customWidth="1"/>
    <col min="11" max="11" width="3.85546875" style="36" customWidth="1"/>
    <col min="12" max="13" width="15.28515625" style="36" customWidth="1"/>
    <col min="14" max="14" width="2.7109375" style="36" customWidth="1"/>
    <col min="15" max="15" width="34.5703125" style="36" hidden="1" customWidth="1"/>
    <col min="16" max="20" width="5.140625" style="36" hidden="1" customWidth="1"/>
    <col min="21" max="29" width="0" style="36" hidden="1" customWidth="1"/>
    <col min="30" max="31" width="11.42578125" style="36" hidden="1" customWidth="1"/>
    <col min="32" max="34" width="0" style="36" hidden="1" customWidth="1"/>
    <col min="35" max="35" width="5.42578125" style="36" customWidth="1"/>
    <col min="36" max="36" width="5.140625" style="36" customWidth="1"/>
    <col min="37" max="37" width="5.5703125" style="36" customWidth="1"/>
    <col min="38" max="39" width="5.7109375" style="36" customWidth="1"/>
    <col min="40" max="16384" width="11.42578125" style="36"/>
  </cols>
  <sheetData>
    <row r="1" spans="3:53" ht="30" customHeight="1">
      <c r="C1" s="1241" t="s">
        <v>307</v>
      </c>
      <c r="D1" s="1241"/>
      <c r="E1" s="1241"/>
      <c r="F1" s="1241"/>
      <c r="G1" s="1241"/>
      <c r="H1" s="1241"/>
      <c r="I1" s="1241"/>
      <c r="J1" s="1241"/>
      <c r="K1" s="1241"/>
      <c r="L1" s="1241"/>
      <c r="M1" s="1241"/>
      <c r="N1" s="1241"/>
      <c r="O1" s="1241"/>
      <c r="P1" s="1241"/>
      <c r="Q1" s="1241"/>
      <c r="R1" s="1241"/>
      <c r="S1" s="1241"/>
      <c r="T1" s="1241"/>
      <c r="U1" s="1241"/>
      <c r="V1" s="1241"/>
      <c r="W1" s="1241"/>
      <c r="X1" s="1241"/>
      <c r="Y1" s="1241"/>
      <c r="Z1" s="1241"/>
      <c r="AA1" s="1241"/>
      <c r="AB1" s="1241"/>
      <c r="AC1" s="1241"/>
      <c r="AD1" s="1241"/>
      <c r="AE1" s="1241"/>
      <c r="AF1" s="1241"/>
      <c r="AG1" s="1241"/>
      <c r="AH1" s="1241"/>
      <c r="AI1" s="1241"/>
      <c r="AK1" s="1242"/>
      <c r="AL1" s="1242"/>
      <c r="AM1" s="1242"/>
      <c r="AN1" s="1242"/>
      <c r="AO1" s="1242"/>
      <c r="AP1" s="1242"/>
      <c r="AQ1" s="1242"/>
      <c r="AR1" s="1242"/>
      <c r="AS1" s="1242"/>
      <c r="AT1" s="1242"/>
      <c r="AU1" s="1242"/>
      <c r="AV1" s="1242"/>
      <c r="AW1" s="1242"/>
      <c r="AX1" s="1242"/>
      <c r="AY1" s="1242"/>
      <c r="AZ1" s="1242"/>
      <c r="BA1" s="1242"/>
    </row>
    <row r="2" spans="3:53" ht="21" customHeight="1">
      <c r="C2" s="123" t="s">
        <v>53</v>
      </c>
      <c r="D2" s="288"/>
      <c r="E2" s="288"/>
      <c r="F2" s="288"/>
      <c r="G2" s="288"/>
    </row>
    <row r="3" spans="3:53">
      <c r="C3" s="842" t="s">
        <v>308</v>
      </c>
      <c r="D3" s="579"/>
      <c r="E3" s="579"/>
      <c r="F3" s="579"/>
      <c r="G3" s="579"/>
      <c r="J3" s="812"/>
      <c r="K3" s="40"/>
      <c r="L3" s="812"/>
    </row>
    <row r="4" spans="3:53" s="40" customFormat="1" ht="10.5" customHeight="1">
      <c r="C4" s="1043"/>
      <c r="D4" s="1043"/>
      <c r="E4" s="1043"/>
      <c r="F4" s="1043"/>
      <c r="G4" s="1043"/>
      <c r="H4" s="1043"/>
      <c r="I4" s="1043"/>
      <c r="J4" s="1043"/>
      <c r="K4" s="1043"/>
      <c r="L4" s="1043"/>
      <c r="M4" s="1043"/>
    </row>
    <row r="5" spans="3:53" s="65" customFormat="1" ht="23.25">
      <c r="C5" s="960" t="s">
        <v>490</v>
      </c>
      <c r="G5" s="813"/>
      <c r="J5" s="812"/>
      <c r="K5" s="812"/>
      <c r="L5" s="812"/>
    </row>
    <row r="6" spans="3:53" ht="14.25" customHeight="1">
      <c r="C6" s="1224" t="s">
        <v>84</v>
      </c>
      <c r="D6" s="1224"/>
      <c r="E6" s="1224"/>
      <c r="F6" s="1220" t="s">
        <v>297</v>
      </c>
      <c r="G6" s="1220" t="s">
        <v>298</v>
      </c>
      <c r="I6" s="1224" t="s">
        <v>85</v>
      </c>
      <c r="J6" s="1224"/>
      <c r="K6" s="1224"/>
      <c r="L6" s="1220" t="s">
        <v>297</v>
      </c>
      <c r="M6" s="1220" t="s">
        <v>298</v>
      </c>
      <c r="O6" s="66"/>
    </row>
    <row r="7" spans="3:53" ht="14.25" customHeight="1">
      <c r="C7" s="1224"/>
      <c r="D7" s="1224"/>
      <c r="E7" s="1224"/>
      <c r="F7" s="1220"/>
      <c r="G7" s="1220"/>
      <c r="I7" s="1224"/>
      <c r="J7" s="1224"/>
      <c r="K7" s="1224"/>
      <c r="L7" s="1220"/>
      <c r="M7" s="1220"/>
      <c r="O7" s="66"/>
    </row>
    <row r="8" spans="3:53" ht="14.25" customHeight="1">
      <c r="C8" s="1227" t="s">
        <v>300</v>
      </c>
      <c r="D8" s="1231" t="s">
        <v>62</v>
      </c>
      <c r="E8" s="1231"/>
      <c r="F8" s="680">
        <f t="shared" ref="F8:G11" si="0">SUM(F20,F28,F36)</f>
        <v>0</v>
      </c>
      <c r="G8" s="680">
        <f t="shared" si="0"/>
        <v>0</v>
      </c>
      <c r="I8" s="1227" t="s">
        <v>300</v>
      </c>
      <c r="J8" s="1231" t="s">
        <v>62</v>
      </c>
      <c r="K8" s="1231"/>
      <c r="L8" s="680">
        <f t="shared" ref="L8:M11" si="1">SUM(L20,L28,L36)</f>
        <v>0</v>
      </c>
      <c r="M8" s="680">
        <f t="shared" si="1"/>
        <v>0</v>
      </c>
      <c r="O8" s="66"/>
      <c r="AI8" s="815"/>
      <c r="AJ8" s="816"/>
      <c r="AK8" s="817"/>
      <c r="AL8" s="818"/>
      <c r="AM8" s="817"/>
      <c r="AN8" s="37"/>
    </row>
    <row r="9" spans="3:53" ht="14.25" customHeight="1">
      <c r="C9" s="1227"/>
      <c r="D9" s="1231" t="s">
        <v>301</v>
      </c>
      <c r="E9" s="814" t="s">
        <v>64</v>
      </c>
      <c r="F9" s="686">
        <f t="shared" si="0"/>
        <v>0</v>
      </c>
      <c r="G9" s="686">
        <f t="shared" si="0"/>
        <v>0</v>
      </c>
      <c r="I9" s="1227"/>
      <c r="J9" s="1231" t="s">
        <v>301</v>
      </c>
      <c r="K9" s="814" t="s">
        <v>64</v>
      </c>
      <c r="L9" s="686">
        <f t="shared" si="1"/>
        <v>0</v>
      </c>
      <c r="M9" s="686">
        <f t="shared" si="1"/>
        <v>0</v>
      </c>
      <c r="O9" s="66"/>
      <c r="AI9" s="37"/>
      <c r="AJ9" s="37"/>
      <c r="AK9" s="37"/>
      <c r="AL9" s="37"/>
      <c r="AM9" s="37"/>
      <c r="AN9" s="37"/>
    </row>
    <row r="10" spans="3:53" ht="14.25" customHeight="1">
      <c r="C10" s="1227"/>
      <c r="D10" s="1231"/>
      <c r="E10" s="814" t="s">
        <v>65</v>
      </c>
      <c r="F10" s="686">
        <f t="shared" si="0"/>
        <v>0</v>
      </c>
      <c r="G10" s="686">
        <f t="shared" si="0"/>
        <v>0</v>
      </c>
      <c r="I10" s="1227"/>
      <c r="J10" s="1231"/>
      <c r="K10" s="814" t="s">
        <v>65</v>
      </c>
      <c r="L10" s="686">
        <f t="shared" si="1"/>
        <v>0</v>
      </c>
      <c r="M10" s="686">
        <f t="shared" si="1"/>
        <v>0</v>
      </c>
      <c r="O10" s="66"/>
    </row>
    <row r="11" spans="3:53" ht="14.25" customHeight="1">
      <c r="C11" s="1227"/>
      <c r="D11" s="1231"/>
      <c r="E11" s="814" t="s">
        <v>66</v>
      </c>
      <c r="F11" s="676">
        <f t="shared" si="0"/>
        <v>0</v>
      </c>
      <c r="G11" s="676">
        <f t="shared" si="0"/>
        <v>0</v>
      </c>
      <c r="I11" s="1227"/>
      <c r="J11" s="1231"/>
      <c r="K11" s="814" t="s">
        <v>66</v>
      </c>
      <c r="L11" s="676">
        <f t="shared" si="1"/>
        <v>0</v>
      </c>
      <c r="M11" s="676">
        <f t="shared" si="1"/>
        <v>0</v>
      </c>
      <c r="O11" s="66"/>
    </row>
    <row r="12" spans="3:53" ht="14.25" customHeight="1">
      <c r="C12" s="1227"/>
      <c r="D12" s="1231" t="s">
        <v>67</v>
      </c>
      <c r="E12" s="814" t="s">
        <v>64</v>
      </c>
      <c r="F12" s="843" t="str">
        <f>IFERROR(F9/F8,"")</f>
        <v/>
      </c>
      <c r="G12" s="843" t="str">
        <f>IFERROR(G9/G8,"")</f>
        <v/>
      </c>
      <c r="I12" s="1227"/>
      <c r="J12" s="1231" t="s">
        <v>67</v>
      </c>
      <c r="K12" s="814" t="s">
        <v>64</v>
      </c>
      <c r="L12" s="843" t="str">
        <f>IFERROR(L9/L8,"")</f>
        <v/>
      </c>
      <c r="M12" s="843" t="str">
        <f>IFERROR(M9/M8,"")</f>
        <v/>
      </c>
      <c r="O12" s="66"/>
    </row>
    <row r="13" spans="3:53" ht="14.25" customHeight="1">
      <c r="C13" s="1227"/>
      <c r="D13" s="1231"/>
      <c r="E13" s="814" t="s">
        <v>65</v>
      </c>
      <c r="F13" s="843" t="str">
        <f>IFERROR(F10/F8,"")</f>
        <v/>
      </c>
      <c r="G13" s="843" t="str">
        <f>IFERROR(G10/G8,"")</f>
        <v/>
      </c>
      <c r="I13" s="1227"/>
      <c r="J13" s="1231"/>
      <c r="K13" s="814" t="s">
        <v>65</v>
      </c>
      <c r="L13" s="843" t="str">
        <f>IFERROR(L10/L8,"")</f>
        <v/>
      </c>
      <c r="M13" s="843" t="str">
        <f>IFERROR(M10/M8,"")</f>
        <v/>
      </c>
      <c r="O13" s="66"/>
    </row>
    <row r="14" spans="3:53" ht="14.25" customHeight="1">
      <c r="C14" s="1227"/>
      <c r="D14" s="1231"/>
      <c r="E14" s="814" t="s">
        <v>66</v>
      </c>
      <c r="F14" s="843" t="str">
        <f>IFERROR(F11/F8,"")</f>
        <v/>
      </c>
      <c r="G14" s="843" t="str">
        <f>IFERROR(G11/G8,"")</f>
        <v/>
      </c>
      <c r="H14" s="579"/>
      <c r="I14" s="1227"/>
      <c r="J14" s="1231"/>
      <c r="K14" s="814" t="s">
        <v>66</v>
      </c>
      <c r="L14" s="843" t="str">
        <f>IFERROR(L11/L8,"")</f>
        <v/>
      </c>
      <c r="M14" s="843" t="str">
        <f>IFERROR(M11/M8,"")</f>
        <v/>
      </c>
    </row>
    <row r="15" spans="3:53" ht="4.5" customHeight="1">
      <c r="C15" s="819"/>
      <c r="D15" s="579"/>
      <c r="E15" s="579"/>
      <c r="F15" s="579"/>
      <c r="G15" s="579"/>
      <c r="L15" s="579"/>
      <c r="M15" s="579"/>
    </row>
    <row r="16" spans="3:53" s="65" customFormat="1" ht="22.5" customHeight="1">
      <c r="C16" s="961" t="s">
        <v>302</v>
      </c>
      <c r="G16" s="813"/>
      <c r="M16" s="813"/>
    </row>
    <row r="17" spans="3:15" ht="8.25" customHeight="1">
      <c r="C17" s="819"/>
      <c r="D17" s="579"/>
      <c r="E17" s="579"/>
      <c r="F17" s="579"/>
      <c r="G17" s="579"/>
      <c r="L17" s="579"/>
      <c r="M17" s="579"/>
    </row>
    <row r="18" spans="3:15" ht="14.25" customHeight="1">
      <c r="C18" s="1223" t="s">
        <v>84</v>
      </c>
      <c r="D18" s="1223"/>
      <c r="E18" s="1223"/>
      <c r="F18" s="1220" t="s">
        <v>297</v>
      </c>
      <c r="G18" s="1220" t="s">
        <v>298</v>
      </c>
      <c r="I18" s="1223" t="s">
        <v>85</v>
      </c>
      <c r="J18" s="1223"/>
      <c r="K18" s="1223"/>
      <c r="L18" s="1220" t="s">
        <v>297</v>
      </c>
      <c r="M18" s="1220" t="s">
        <v>298</v>
      </c>
      <c r="O18" s="66"/>
    </row>
    <row r="19" spans="3:15" ht="14.25" customHeight="1">
      <c r="C19" s="1223"/>
      <c r="D19" s="1223"/>
      <c r="E19" s="1223"/>
      <c r="F19" s="1220"/>
      <c r="G19" s="1220"/>
      <c r="I19" s="1223"/>
      <c r="J19" s="1223"/>
      <c r="K19" s="1223"/>
      <c r="L19" s="1220"/>
      <c r="M19" s="1220"/>
      <c r="O19" s="66"/>
    </row>
    <row r="20" spans="3:15" ht="14.25" customHeight="1">
      <c r="C20" s="1229" t="s">
        <v>68</v>
      </c>
      <c r="D20" s="1231" t="s">
        <v>62</v>
      </c>
      <c r="E20" s="1231"/>
      <c r="F20" s="22"/>
      <c r="G20" s="688"/>
      <c r="I20" s="1229" t="s">
        <v>68</v>
      </c>
      <c r="J20" s="1231" t="s">
        <v>62</v>
      </c>
      <c r="K20" s="1231"/>
      <c r="L20" s="22"/>
      <c r="M20" s="688"/>
      <c r="O20" s="66"/>
    </row>
    <row r="21" spans="3:15" ht="14.25" customHeight="1">
      <c r="C21" s="1229"/>
      <c r="D21" s="1231" t="s">
        <v>301</v>
      </c>
      <c r="E21" s="844" t="s">
        <v>64</v>
      </c>
      <c r="F21" s="688"/>
      <c r="G21" s="688"/>
      <c r="I21" s="1229"/>
      <c r="J21" s="1231" t="s">
        <v>301</v>
      </c>
      <c r="K21" s="844" t="s">
        <v>64</v>
      </c>
      <c r="L21" s="688"/>
      <c r="M21" s="688"/>
      <c r="O21" s="66"/>
    </row>
    <row r="22" spans="3:15" ht="14.25" customHeight="1">
      <c r="C22" s="1229"/>
      <c r="D22" s="1231"/>
      <c r="E22" s="844" t="s">
        <v>65</v>
      </c>
      <c r="F22" s="688"/>
      <c r="G22" s="688"/>
      <c r="I22" s="1229"/>
      <c r="J22" s="1231"/>
      <c r="K22" s="844" t="s">
        <v>65</v>
      </c>
      <c r="L22" s="688"/>
      <c r="M22" s="688"/>
      <c r="O22" s="66"/>
    </row>
    <row r="23" spans="3:15" ht="14.25" customHeight="1">
      <c r="C23" s="1229"/>
      <c r="D23" s="1231"/>
      <c r="E23" s="844" t="s">
        <v>66</v>
      </c>
      <c r="F23" s="688"/>
      <c r="G23" s="688"/>
      <c r="I23" s="1229"/>
      <c r="J23" s="1231"/>
      <c r="K23" s="844" t="s">
        <v>66</v>
      </c>
      <c r="L23" s="688"/>
      <c r="M23" s="688"/>
      <c r="O23" s="66"/>
    </row>
    <row r="24" spans="3:15" ht="14.25" customHeight="1">
      <c r="C24" s="1229"/>
      <c r="D24" s="1231" t="s">
        <v>67</v>
      </c>
      <c r="E24" s="844" t="s">
        <v>64</v>
      </c>
      <c r="F24" s="153" t="str">
        <f>IFERROR(F21/F20,"")</f>
        <v/>
      </c>
      <c r="G24" s="153" t="str">
        <f>IFERROR(G21/G20,"")</f>
        <v/>
      </c>
      <c r="I24" s="1229"/>
      <c r="J24" s="1231" t="s">
        <v>67</v>
      </c>
      <c r="K24" s="844" t="s">
        <v>64</v>
      </c>
      <c r="L24" s="153" t="str">
        <f>IFERROR(L21/L20,"")</f>
        <v/>
      </c>
      <c r="M24" s="153" t="str">
        <f>IFERROR(M21/M20,"")</f>
        <v/>
      </c>
      <c r="O24" s="66"/>
    </row>
    <row r="25" spans="3:15" ht="14.25" customHeight="1">
      <c r="C25" s="1229"/>
      <c r="D25" s="1231"/>
      <c r="E25" s="844" t="s">
        <v>65</v>
      </c>
      <c r="F25" s="153" t="str">
        <f>IFERROR(F22/F20,"")</f>
        <v/>
      </c>
      <c r="G25" s="153" t="str">
        <f>IFERROR(G22/G20,"")</f>
        <v/>
      </c>
      <c r="I25" s="1229"/>
      <c r="J25" s="1231"/>
      <c r="K25" s="844" t="s">
        <v>65</v>
      </c>
      <c r="L25" s="153" t="str">
        <f>IFERROR(L22/L20,"")</f>
        <v/>
      </c>
      <c r="M25" s="153" t="str">
        <f>IFERROR(M22/M20,"")</f>
        <v/>
      </c>
      <c r="O25" s="66"/>
    </row>
    <row r="26" spans="3:15" ht="12" customHeight="1">
      <c r="C26" s="1229"/>
      <c r="D26" s="1231"/>
      <c r="E26" s="844" t="s">
        <v>66</v>
      </c>
      <c r="F26" s="153" t="str">
        <f>IFERROR(F23/F20,"")</f>
        <v/>
      </c>
      <c r="G26" s="153" t="str">
        <f>IFERROR(G23/G20,"")</f>
        <v/>
      </c>
      <c r="H26" s="579"/>
      <c r="I26" s="1229"/>
      <c r="J26" s="1231"/>
      <c r="K26" s="844" t="s">
        <v>66</v>
      </c>
      <c r="L26" s="153" t="str">
        <f>IFERROR(L23/L20,"")</f>
        <v/>
      </c>
      <c r="M26" s="153" t="str">
        <f>IFERROR(M23/M20,"")</f>
        <v/>
      </c>
    </row>
    <row r="27" spans="3:15" s="67" customFormat="1" ht="12" customHeight="1">
      <c r="C27" s="823"/>
      <c r="D27" s="824"/>
      <c r="E27" s="825"/>
      <c r="F27" s="826" t="str">
        <f>IF(SUM(F21:F23)=F20,"","datos erróneos")</f>
        <v/>
      </c>
      <c r="G27" s="826" t="str">
        <f>IF(SUM(G21:G23)=G20,"","datos erróneos")</f>
        <v/>
      </c>
      <c r="I27" s="823"/>
      <c r="J27" s="824"/>
      <c r="K27" s="825"/>
      <c r="L27" s="826" t="str">
        <f>IF(SUM(L21:L23)=L20,"","datos erróneos")</f>
        <v/>
      </c>
      <c r="M27" s="826" t="str">
        <f>IF(SUM(M21:M23)=M20,"","datos erróneos")</f>
        <v/>
      </c>
    </row>
    <row r="28" spans="3:15" ht="12" customHeight="1">
      <c r="C28" s="1229" t="s">
        <v>69</v>
      </c>
      <c r="D28" s="1231" t="s">
        <v>62</v>
      </c>
      <c r="E28" s="1231"/>
      <c r="F28" s="22"/>
      <c r="G28" s="688"/>
      <c r="I28" s="1229" t="s">
        <v>69</v>
      </c>
      <c r="J28" s="1231" t="s">
        <v>62</v>
      </c>
      <c r="K28" s="1231"/>
      <c r="L28" s="22"/>
      <c r="M28" s="688"/>
      <c r="O28" s="66"/>
    </row>
    <row r="29" spans="3:15" ht="12" customHeight="1">
      <c r="C29" s="1229"/>
      <c r="D29" s="1231" t="s">
        <v>301</v>
      </c>
      <c r="E29" s="844" t="s">
        <v>64</v>
      </c>
      <c r="F29" s="688"/>
      <c r="G29" s="688"/>
      <c r="I29" s="1229"/>
      <c r="J29" s="1231" t="s">
        <v>301</v>
      </c>
      <c r="K29" s="844" t="s">
        <v>64</v>
      </c>
      <c r="L29" s="688"/>
      <c r="M29" s="688"/>
      <c r="O29" s="66"/>
    </row>
    <row r="30" spans="3:15" ht="12" customHeight="1">
      <c r="C30" s="1229"/>
      <c r="D30" s="1231"/>
      <c r="E30" s="844" t="s">
        <v>65</v>
      </c>
      <c r="F30" s="688"/>
      <c r="G30" s="688"/>
      <c r="I30" s="1229"/>
      <c r="J30" s="1231"/>
      <c r="K30" s="844" t="s">
        <v>65</v>
      </c>
      <c r="L30" s="688"/>
      <c r="M30" s="688"/>
      <c r="O30" s="66"/>
    </row>
    <row r="31" spans="3:15" ht="12" customHeight="1">
      <c r="C31" s="1229"/>
      <c r="D31" s="1231"/>
      <c r="E31" s="844" t="s">
        <v>66</v>
      </c>
      <c r="F31" s="688"/>
      <c r="G31" s="688"/>
      <c r="I31" s="1229"/>
      <c r="J31" s="1231"/>
      <c r="K31" s="844" t="s">
        <v>66</v>
      </c>
      <c r="L31" s="688"/>
      <c r="M31" s="688"/>
      <c r="O31" s="66"/>
    </row>
    <row r="32" spans="3:15" ht="12" customHeight="1">
      <c r="C32" s="1229"/>
      <c r="D32" s="1231" t="s">
        <v>67</v>
      </c>
      <c r="E32" s="844" t="s">
        <v>64</v>
      </c>
      <c r="F32" s="153" t="str">
        <f>IFERROR(F29/F28,"")</f>
        <v/>
      </c>
      <c r="G32" s="153" t="str">
        <f>IFERROR(G29/G28,"")</f>
        <v/>
      </c>
      <c r="I32" s="1229"/>
      <c r="J32" s="1231" t="s">
        <v>67</v>
      </c>
      <c r="K32" s="844" t="s">
        <v>64</v>
      </c>
      <c r="L32" s="153" t="str">
        <f>IFERROR(L29/L28,"")</f>
        <v/>
      </c>
      <c r="M32" s="153" t="str">
        <f>IFERROR(M29/M28,"")</f>
        <v/>
      </c>
      <c r="O32" s="66"/>
    </row>
    <row r="33" spans="3:35" ht="12" customHeight="1">
      <c r="C33" s="1229"/>
      <c r="D33" s="1231"/>
      <c r="E33" s="844" t="s">
        <v>65</v>
      </c>
      <c r="F33" s="153" t="str">
        <f>IFERROR(F30/F28,"")</f>
        <v/>
      </c>
      <c r="G33" s="153" t="str">
        <f>IFERROR(G30/G28,"")</f>
        <v/>
      </c>
      <c r="I33" s="1229"/>
      <c r="J33" s="1231"/>
      <c r="K33" s="844" t="s">
        <v>65</v>
      </c>
      <c r="L33" s="153" t="str">
        <f>IFERROR(L30/L28,"")</f>
        <v/>
      </c>
      <c r="M33" s="153" t="str">
        <f>IFERROR(M30/M28,"")</f>
        <v/>
      </c>
      <c r="O33" s="66"/>
    </row>
    <row r="34" spans="3:35" ht="12" customHeight="1">
      <c r="C34" s="1229"/>
      <c r="D34" s="1231"/>
      <c r="E34" s="844" t="s">
        <v>66</v>
      </c>
      <c r="F34" s="153" t="str">
        <f>IFERROR(F31/F28,"")</f>
        <v/>
      </c>
      <c r="G34" s="153" t="str">
        <f>IFERROR(G31/G28,"")</f>
        <v/>
      </c>
      <c r="H34" s="579"/>
      <c r="I34" s="1229"/>
      <c r="J34" s="1231"/>
      <c r="K34" s="844" t="s">
        <v>66</v>
      </c>
      <c r="L34" s="153" t="str">
        <f>IFERROR(L31/L28,"")</f>
        <v/>
      </c>
      <c r="M34" s="153" t="str">
        <f>IFERROR(M31/M28,"")</f>
        <v/>
      </c>
    </row>
    <row r="35" spans="3:35" s="67" customFormat="1" ht="12" customHeight="1">
      <c r="C35" s="823"/>
      <c r="D35" s="824"/>
      <c r="E35" s="825"/>
      <c r="F35" s="826" t="str">
        <f>IF(SUM(F29:F31)=F28,"","datos erróneos")</f>
        <v/>
      </c>
      <c r="G35" s="826" t="str">
        <f>IF(SUM(G29:G31)=G28,"","datos erróneos")</f>
        <v/>
      </c>
      <c r="I35" s="823"/>
      <c r="J35" s="824"/>
      <c r="K35" s="825"/>
      <c r="L35" s="826" t="str">
        <f>IF(SUM(L29:L31)=L28,"","datos erróneos")</f>
        <v/>
      </c>
      <c r="M35" s="826" t="str">
        <f>IF(SUM(M29:M31)=M28,"","datos erróneos")</f>
        <v/>
      </c>
    </row>
    <row r="36" spans="3:35" ht="12" customHeight="1">
      <c r="C36" s="1229" t="s">
        <v>72</v>
      </c>
      <c r="D36" s="1231" t="s">
        <v>62</v>
      </c>
      <c r="E36" s="1231"/>
      <c r="F36" s="22"/>
      <c r="G36" s="688"/>
      <c r="I36" s="1229" t="s">
        <v>72</v>
      </c>
      <c r="J36" s="1231" t="s">
        <v>62</v>
      </c>
      <c r="K36" s="1231"/>
      <c r="L36" s="22"/>
      <c r="M36" s="688"/>
      <c r="O36" s="66"/>
    </row>
    <row r="37" spans="3:35" ht="12" customHeight="1">
      <c r="C37" s="1229"/>
      <c r="D37" s="1231" t="s">
        <v>301</v>
      </c>
      <c r="E37" s="844" t="s">
        <v>64</v>
      </c>
      <c r="F37" s="688"/>
      <c r="G37" s="688"/>
      <c r="I37" s="1229"/>
      <c r="J37" s="1231" t="s">
        <v>301</v>
      </c>
      <c r="K37" s="844" t="s">
        <v>64</v>
      </c>
      <c r="L37" s="688"/>
      <c r="M37" s="688"/>
      <c r="O37" s="66"/>
    </row>
    <row r="38" spans="3:35" ht="12" customHeight="1">
      <c r="C38" s="1229"/>
      <c r="D38" s="1231"/>
      <c r="E38" s="844" t="s">
        <v>65</v>
      </c>
      <c r="F38" s="688"/>
      <c r="G38" s="688"/>
      <c r="I38" s="1229"/>
      <c r="J38" s="1231"/>
      <c r="K38" s="844" t="s">
        <v>65</v>
      </c>
      <c r="L38" s="688"/>
      <c r="M38" s="688"/>
      <c r="O38" s="66"/>
    </row>
    <row r="39" spans="3:35" ht="12" customHeight="1">
      <c r="C39" s="1229"/>
      <c r="D39" s="1231"/>
      <c r="E39" s="844" t="s">
        <v>66</v>
      </c>
      <c r="F39" s="688"/>
      <c r="G39" s="688"/>
      <c r="I39" s="1229"/>
      <c r="J39" s="1231"/>
      <c r="K39" s="844" t="s">
        <v>66</v>
      </c>
      <c r="L39" s="688"/>
      <c r="M39" s="688"/>
      <c r="O39" s="66"/>
    </row>
    <row r="40" spans="3:35" ht="12" customHeight="1">
      <c r="C40" s="1229"/>
      <c r="D40" s="1231" t="s">
        <v>67</v>
      </c>
      <c r="E40" s="844" t="s">
        <v>64</v>
      </c>
      <c r="F40" s="153" t="str">
        <f>IFERROR(F37/F36,"")</f>
        <v/>
      </c>
      <c r="G40" s="153" t="str">
        <f>IFERROR(G37/G36,"")</f>
        <v/>
      </c>
      <c r="I40" s="1229"/>
      <c r="J40" s="1231" t="s">
        <v>67</v>
      </c>
      <c r="K40" s="844" t="s">
        <v>64</v>
      </c>
      <c r="L40" s="153" t="str">
        <f>IFERROR(L37/L36,"")</f>
        <v/>
      </c>
      <c r="M40" s="153" t="str">
        <f>IFERROR(M37/M36,"")</f>
        <v/>
      </c>
      <c r="O40" s="66"/>
    </row>
    <row r="41" spans="3:35" ht="12" customHeight="1">
      <c r="C41" s="1229"/>
      <c r="D41" s="1231"/>
      <c r="E41" s="844" t="s">
        <v>65</v>
      </c>
      <c r="F41" s="153" t="str">
        <f>IFERROR(F38/F36,"")</f>
        <v/>
      </c>
      <c r="G41" s="153" t="str">
        <f>IFERROR(G38/G36,"")</f>
        <v/>
      </c>
      <c r="I41" s="1229"/>
      <c r="J41" s="1231"/>
      <c r="K41" s="844" t="s">
        <v>65</v>
      </c>
      <c r="L41" s="153" t="str">
        <f>IFERROR(L38/L36,"")</f>
        <v/>
      </c>
      <c r="M41" s="153" t="str">
        <f>IFERROR(M38/M36,"")</f>
        <v/>
      </c>
      <c r="O41" s="66"/>
    </row>
    <row r="42" spans="3:35" ht="12" customHeight="1">
      <c r="C42" s="1229"/>
      <c r="D42" s="1231"/>
      <c r="E42" s="844" t="s">
        <v>66</v>
      </c>
      <c r="F42" s="153" t="str">
        <f>IFERROR(F39/F36,"")</f>
        <v/>
      </c>
      <c r="G42" s="153" t="str">
        <f>IFERROR(G39/G36,"")</f>
        <v/>
      </c>
      <c r="H42" s="579"/>
      <c r="I42" s="1229"/>
      <c r="J42" s="1231"/>
      <c r="K42" s="844" t="s">
        <v>66</v>
      </c>
      <c r="L42" s="153" t="str">
        <f>IFERROR(L39/L36,"")</f>
        <v/>
      </c>
      <c r="M42" s="153" t="str">
        <f>IFERROR(M39/M36,"")</f>
        <v/>
      </c>
    </row>
    <row r="43" spans="3:35" s="67" customFormat="1" ht="12" customHeight="1">
      <c r="C43" s="823"/>
      <c r="D43" s="824"/>
      <c r="E43" s="825"/>
      <c r="F43" s="826" t="str">
        <f>IF(SUM(F37:F39)=F36,"","datos erróneos")</f>
        <v/>
      </c>
      <c r="G43" s="826" t="str">
        <f>IF(SUM(G37:G39)=G36,"","datos erróneos")</f>
        <v/>
      </c>
      <c r="I43" s="823"/>
      <c r="J43" s="824"/>
      <c r="K43" s="825"/>
      <c r="L43" s="826" t="str">
        <f>IF(SUM(L37:L39)=L36,"","datos erróneos")</f>
        <v/>
      </c>
      <c r="M43" s="826" t="str">
        <f>IF(SUM(M37:M39)=M36,"","datos erróneos")</f>
        <v/>
      </c>
    </row>
    <row r="44" spans="3:35" ht="13.5" customHeight="1">
      <c r="C44" s="827"/>
      <c r="D44" s="758"/>
      <c r="E44" s="758"/>
      <c r="F44" s="828"/>
      <c r="G44" s="758"/>
      <c r="H44" s="760"/>
      <c r="I44" s="828"/>
      <c r="J44" s="828"/>
      <c r="K44" s="828"/>
      <c r="L44" s="758"/>
      <c r="M44" s="758"/>
      <c r="N44" s="40"/>
      <c r="O44" s="40"/>
      <c r="P44" s="40"/>
      <c r="Q44" s="40"/>
      <c r="R44" s="40"/>
      <c r="S44" s="40"/>
      <c r="T44" s="40"/>
      <c r="U44" s="40"/>
      <c r="V44" s="40"/>
      <c r="W44" s="40"/>
      <c r="X44" s="40"/>
      <c r="Y44" s="40"/>
      <c r="Z44" s="40"/>
      <c r="AA44" s="40"/>
      <c r="AB44" s="40"/>
      <c r="AC44" s="40"/>
      <c r="AD44" s="40"/>
      <c r="AE44" s="40"/>
      <c r="AF44" s="40"/>
      <c r="AG44" s="40"/>
      <c r="AH44" s="40"/>
      <c r="AI44" s="40"/>
    </row>
    <row r="45" spans="3:35" s="40" customFormat="1" ht="13.5" customHeight="1">
      <c r="C45" s="827"/>
      <c r="D45" s="829"/>
      <c r="E45" s="829"/>
      <c r="F45" s="829"/>
      <c r="G45" s="829"/>
      <c r="I45" s="830"/>
      <c r="J45" s="830"/>
      <c r="K45" s="830"/>
      <c r="L45" s="829"/>
      <c r="M45" s="829"/>
    </row>
    <row r="46" spans="3:35" s="40" customFormat="1" ht="21" customHeight="1">
      <c r="C46" s="830"/>
      <c r="D46" s="829"/>
      <c r="E46" s="829"/>
      <c r="F46" s="829"/>
      <c r="G46" s="829"/>
      <c r="I46" s="830"/>
      <c r="J46" s="830"/>
      <c r="K46" s="830"/>
      <c r="L46" s="829"/>
      <c r="M46" s="829"/>
    </row>
    <row r="47" spans="3:35">
      <c r="C47" s="317"/>
      <c r="D47" s="579"/>
      <c r="E47" s="579"/>
      <c r="F47" s="579"/>
      <c r="G47" s="579"/>
      <c r="J47" s="812"/>
      <c r="K47" s="40"/>
      <c r="L47" s="812"/>
    </row>
    <row r="48" spans="3:35">
      <c r="C48" s="1043"/>
      <c r="D48" s="1043"/>
      <c r="E48" s="1043"/>
      <c r="F48" s="1043"/>
      <c r="G48" s="1043"/>
      <c r="H48" s="1043"/>
      <c r="I48" s="1043"/>
      <c r="J48" s="1043"/>
      <c r="K48" s="1043"/>
      <c r="L48" s="1043"/>
      <c r="M48" s="1043"/>
    </row>
  </sheetData>
  <sheetProtection password="C269" sheet="1" objects="1" scenarios="1" formatCells="0" formatColumns="0" formatRows="0" insertColumns="0" insertRows="0"/>
  <mergeCells count="48">
    <mergeCell ref="C48:M48"/>
    <mergeCell ref="C36:C42"/>
    <mergeCell ref="D36:E36"/>
    <mergeCell ref="I36:I42"/>
    <mergeCell ref="J36:K36"/>
    <mergeCell ref="D37:D39"/>
    <mergeCell ref="J37:J39"/>
    <mergeCell ref="D40:D42"/>
    <mergeCell ref="J40:J42"/>
    <mergeCell ref="C28:C34"/>
    <mergeCell ref="D28:E28"/>
    <mergeCell ref="I28:I34"/>
    <mergeCell ref="J28:K28"/>
    <mergeCell ref="D29:D31"/>
    <mergeCell ref="J29:J31"/>
    <mergeCell ref="D32:D34"/>
    <mergeCell ref="J32:J34"/>
    <mergeCell ref="C20:C26"/>
    <mergeCell ref="D20:E20"/>
    <mergeCell ref="I20:I26"/>
    <mergeCell ref="J20:K20"/>
    <mergeCell ref="D21:D23"/>
    <mergeCell ref="J21:J23"/>
    <mergeCell ref="D24:D26"/>
    <mergeCell ref="J24:J26"/>
    <mergeCell ref="M18:M19"/>
    <mergeCell ref="C8:C14"/>
    <mergeCell ref="D8:E8"/>
    <mergeCell ref="I8:I14"/>
    <mergeCell ref="J8:K8"/>
    <mergeCell ref="D9:D11"/>
    <mergeCell ref="J9:J11"/>
    <mergeCell ref="D12:D14"/>
    <mergeCell ref="J12:J14"/>
    <mergeCell ref="C18:E19"/>
    <mergeCell ref="F18:F19"/>
    <mergeCell ref="G18:G19"/>
    <mergeCell ref="I18:K19"/>
    <mergeCell ref="L18:L19"/>
    <mergeCell ref="C1:AI1"/>
    <mergeCell ref="AK1:BA1"/>
    <mergeCell ref="C4:M4"/>
    <mergeCell ref="C6:E7"/>
    <mergeCell ref="F6:F7"/>
    <mergeCell ref="G6:G7"/>
    <mergeCell ref="I6:K7"/>
    <mergeCell ref="L6:L7"/>
    <mergeCell ref="M6:M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C1:AJ61"/>
  <sheetViews>
    <sheetView showGridLines="0" zoomScale="80" zoomScaleNormal="80" workbookViewId="0">
      <selection activeCell="L21" sqref="L21:M24"/>
    </sheetView>
  </sheetViews>
  <sheetFormatPr baseColWidth="10" defaultColWidth="11.42578125" defaultRowHeight="15"/>
  <cols>
    <col min="1" max="1" width="5.5703125" style="36" customWidth="1"/>
    <col min="2" max="2" width="6.28515625" style="36" customWidth="1"/>
    <col min="3" max="3" width="10.42578125" style="36" customWidth="1"/>
    <col min="4" max="4" width="24.42578125" style="36" customWidth="1"/>
    <col min="5" max="5" width="3.85546875" style="36" customWidth="1"/>
    <col min="6" max="7" width="15.28515625" style="36" customWidth="1"/>
    <col min="8" max="8" width="5.140625" style="36" customWidth="1"/>
    <col min="9" max="9" width="10.42578125" style="36" customWidth="1"/>
    <col min="10" max="10" width="24.42578125" style="36" customWidth="1"/>
    <col min="11" max="11" width="3.85546875" style="36" customWidth="1"/>
    <col min="12" max="13" width="15.28515625" style="36" customWidth="1"/>
    <col min="14" max="14" width="9.28515625" style="36" customWidth="1"/>
    <col min="15" max="15" width="19.140625" style="36" customWidth="1"/>
    <col min="16" max="20" width="5.140625" style="36" customWidth="1"/>
    <col min="21" max="28" width="11.42578125" style="36" customWidth="1"/>
    <col min="29" max="29" width="2.5703125" style="36" customWidth="1"/>
    <col min="30" max="30" width="3" style="36" customWidth="1"/>
    <col min="31" max="31" width="5.5703125" style="36" customWidth="1"/>
    <col min="32" max="32" width="7" style="36" customWidth="1"/>
    <col min="33" max="33" width="4.85546875" style="36" customWidth="1"/>
    <col min="34" max="34" width="6.85546875" style="36" customWidth="1"/>
    <col min="35" max="35" width="29.85546875" style="36" customWidth="1"/>
    <col min="36" max="16384" width="11.42578125" style="36"/>
  </cols>
  <sheetData>
    <row r="1" spans="3:36" ht="33.75" customHeight="1">
      <c r="C1" s="956" t="s">
        <v>319</v>
      </c>
      <c r="D1" s="841"/>
      <c r="E1" s="841"/>
      <c r="F1" s="841"/>
      <c r="G1" s="841"/>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row>
    <row r="2" spans="3:36" ht="22.5" customHeight="1">
      <c r="C2" s="811" t="s">
        <v>53</v>
      </c>
      <c r="D2" s="288"/>
      <c r="E2" s="288"/>
      <c r="F2" s="288"/>
      <c r="G2" s="288"/>
    </row>
    <row r="3" spans="3:36" ht="46.5" customHeight="1">
      <c r="C3" s="1226" t="s">
        <v>293</v>
      </c>
      <c r="D3" s="1226"/>
      <c r="E3" s="1226"/>
      <c r="F3" s="1226"/>
      <c r="G3" s="1226"/>
      <c r="H3" s="1226"/>
      <c r="I3" s="1226"/>
      <c r="J3" s="1226"/>
      <c r="K3" s="1226"/>
      <c r="L3" s="1226"/>
      <c r="M3" s="1226"/>
    </row>
    <row r="4" spans="3:36" s="52" customFormat="1" ht="15.75" customHeight="1">
      <c r="C4" s="36" t="s">
        <v>294</v>
      </c>
      <c r="N4" s="305"/>
      <c r="O4" s="305"/>
      <c r="P4" s="305"/>
      <c r="Q4" s="305"/>
      <c r="R4" s="305"/>
      <c r="S4" s="305"/>
      <c r="T4" s="305"/>
      <c r="U4" s="305"/>
      <c r="V4" s="305"/>
      <c r="W4" s="305"/>
      <c r="X4" s="305"/>
      <c r="Y4" s="305"/>
      <c r="Z4" s="305"/>
      <c r="AA4" s="305"/>
      <c r="AB4" s="305"/>
      <c r="AC4" s="305"/>
      <c r="AD4" s="305"/>
      <c r="AE4" s="305"/>
      <c r="AF4" s="305"/>
      <c r="AG4" s="305"/>
      <c r="AH4" s="305"/>
      <c r="AI4" s="305"/>
      <c r="AJ4" s="305"/>
    </row>
    <row r="5" spans="3:36" s="40" customFormat="1" ht="6.75" customHeight="1">
      <c r="C5" s="673"/>
      <c r="D5" s="673"/>
      <c r="E5" s="673"/>
      <c r="F5" s="673"/>
      <c r="G5" s="673"/>
      <c r="H5" s="673"/>
      <c r="I5" s="673"/>
      <c r="J5" s="673"/>
      <c r="K5" s="673"/>
      <c r="L5" s="673"/>
      <c r="M5" s="673"/>
      <c r="N5" s="812"/>
      <c r="O5" s="812"/>
      <c r="P5" s="812"/>
      <c r="Q5" s="812"/>
      <c r="R5" s="812"/>
      <c r="S5" s="812"/>
      <c r="T5" s="812"/>
      <c r="U5" s="812"/>
      <c r="V5" s="812"/>
      <c r="W5" s="812"/>
      <c r="X5" s="812"/>
      <c r="Y5" s="812"/>
      <c r="Z5" s="812"/>
      <c r="AA5" s="812"/>
      <c r="AB5" s="812"/>
      <c r="AC5" s="812"/>
      <c r="AD5" s="812"/>
      <c r="AE5" s="812"/>
      <c r="AF5" s="812"/>
      <c r="AG5" s="812"/>
      <c r="AH5" s="812"/>
      <c r="AI5" s="812"/>
    </row>
    <row r="6" spans="3:36" s="65" customFormat="1" ht="23.25">
      <c r="C6" s="957" t="s">
        <v>489</v>
      </c>
      <c r="G6" s="813"/>
      <c r="J6" s="812"/>
      <c r="K6" s="812"/>
      <c r="L6" s="812"/>
    </row>
    <row r="7" spans="3:36" ht="14.25" customHeight="1">
      <c r="C7" s="1243" t="s">
        <v>80</v>
      </c>
      <c r="D7" s="1243"/>
      <c r="E7" s="1243"/>
      <c r="F7" s="1220" t="s">
        <v>297</v>
      </c>
      <c r="G7" s="1220" t="s">
        <v>298</v>
      </c>
      <c r="I7" s="1224" t="s">
        <v>81</v>
      </c>
      <c r="J7" s="1224"/>
      <c r="K7" s="1224"/>
      <c r="L7" s="1220" t="s">
        <v>297</v>
      </c>
      <c r="M7" s="1220" t="s">
        <v>298</v>
      </c>
      <c r="O7" s="66"/>
    </row>
    <row r="8" spans="3:36" ht="14.25" customHeight="1">
      <c r="C8" s="1243"/>
      <c r="D8" s="1243"/>
      <c r="E8" s="1243"/>
      <c r="F8" s="1220"/>
      <c r="G8" s="1220"/>
      <c r="I8" s="1224"/>
      <c r="J8" s="1224"/>
      <c r="K8" s="1224"/>
      <c r="L8" s="1220"/>
      <c r="M8" s="1220"/>
      <c r="O8" s="66"/>
    </row>
    <row r="9" spans="3:36" ht="14.25" customHeight="1">
      <c r="C9" s="1227" t="s">
        <v>300</v>
      </c>
      <c r="D9" s="1231" t="s">
        <v>62</v>
      </c>
      <c r="E9" s="1231"/>
      <c r="F9" s="680">
        <f>SUM(F21,F29,F37)</f>
        <v>0</v>
      </c>
      <c r="G9" s="680">
        <f t="shared" ref="F9:G12" si="0">SUM(G21,G29,G37)</f>
        <v>0</v>
      </c>
      <c r="I9" s="1227" t="s">
        <v>61</v>
      </c>
      <c r="J9" s="1231" t="s">
        <v>62</v>
      </c>
      <c r="K9" s="1231"/>
      <c r="L9" s="680">
        <f t="shared" ref="L9:M12" si="1">SUM(L21,L29,L37)</f>
        <v>0</v>
      </c>
      <c r="M9" s="680">
        <f t="shared" si="1"/>
        <v>0</v>
      </c>
      <c r="O9" s="66"/>
    </row>
    <row r="10" spans="3:36" ht="14.25" customHeight="1">
      <c r="C10" s="1227"/>
      <c r="D10" s="1231" t="s">
        <v>301</v>
      </c>
      <c r="E10" s="814" t="s">
        <v>64</v>
      </c>
      <c r="F10" s="686">
        <f t="shared" si="0"/>
        <v>0</v>
      </c>
      <c r="G10" s="686">
        <f t="shared" si="0"/>
        <v>0</v>
      </c>
      <c r="I10" s="1227"/>
      <c r="J10" s="1231" t="s">
        <v>301</v>
      </c>
      <c r="K10" s="814" t="s">
        <v>64</v>
      </c>
      <c r="L10" s="686">
        <f t="shared" si="1"/>
        <v>0</v>
      </c>
      <c r="M10" s="686">
        <f t="shared" si="1"/>
        <v>0</v>
      </c>
      <c r="O10" s="66"/>
    </row>
    <row r="11" spans="3:36" ht="14.25" customHeight="1">
      <c r="C11" s="1227"/>
      <c r="D11" s="1231"/>
      <c r="E11" s="814" t="s">
        <v>65</v>
      </c>
      <c r="F11" s="686">
        <f t="shared" si="0"/>
        <v>0</v>
      </c>
      <c r="G11" s="686">
        <f t="shared" si="0"/>
        <v>0</v>
      </c>
      <c r="I11" s="1227"/>
      <c r="J11" s="1231"/>
      <c r="K11" s="814" t="s">
        <v>65</v>
      </c>
      <c r="L11" s="686">
        <f t="shared" si="1"/>
        <v>0</v>
      </c>
      <c r="M11" s="686">
        <f t="shared" si="1"/>
        <v>0</v>
      </c>
      <c r="O11" s="815"/>
      <c r="P11" s="816"/>
      <c r="Q11" s="817"/>
      <c r="R11" s="818"/>
      <c r="S11" s="817" t="str">
        <f>IFERROR(S8/S7,"")</f>
        <v/>
      </c>
      <c r="T11" s="37"/>
    </row>
    <row r="12" spans="3:36" ht="14.25" customHeight="1">
      <c r="C12" s="1227"/>
      <c r="D12" s="1231"/>
      <c r="E12" s="814" t="s">
        <v>66</v>
      </c>
      <c r="F12" s="676">
        <f t="shared" si="0"/>
        <v>0</v>
      </c>
      <c r="G12" s="676">
        <f t="shared" si="0"/>
        <v>0</v>
      </c>
      <c r="I12" s="1227"/>
      <c r="J12" s="1231"/>
      <c r="K12" s="814" t="s">
        <v>66</v>
      </c>
      <c r="L12" s="676">
        <f t="shared" si="1"/>
        <v>0</v>
      </c>
      <c r="M12" s="676">
        <f t="shared" si="1"/>
        <v>0</v>
      </c>
      <c r="O12" s="815"/>
      <c r="P12" s="816"/>
      <c r="Q12" s="817"/>
      <c r="R12" s="818"/>
      <c r="S12" s="37"/>
      <c r="T12" s="37"/>
    </row>
    <row r="13" spans="3:36" ht="14.25" customHeight="1">
      <c r="C13" s="1227"/>
      <c r="D13" s="1231" t="s">
        <v>67</v>
      </c>
      <c r="E13" s="814" t="s">
        <v>64</v>
      </c>
      <c r="F13" s="152" t="str">
        <f>IFERROR(F10/F9,"")</f>
        <v/>
      </c>
      <c r="G13" s="152" t="str">
        <f>IFERROR(G10/G9,"")</f>
        <v/>
      </c>
      <c r="I13" s="1227"/>
      <c r="J13" s="1231" t="s">
        <v>67</v>
      </c>
      <c r="K13" s="814" t="s">
        <v>64</v>
      </c>
      <c r="L13" s="152" t="str">
        <f>IFERROR(L10/L9,"")</f>
        <v/>
      </c>
      <c r="M13" s="152" t="str">
        <f>IFERROR(M10/M9,"")</f>
        <v/>
      </c>
      <c r="O13" s="815"/>
      <c r="P13" s="37"/>
      <c r="Q13" s="37"/>
      <c r="R13" s="818"/>
      <c r="S13" s="37"/>
      <c r="T13" s="37"/>
    </row>
    <row r="14" spans="3:36" ht="14.25" customHeight="1">
      <c r="C14" s="1227"/>
      <c r="D14" s="1231"/>
      <c r="E14" s="814" t="s">
        <v>65</v>
      </c>
      <c r="F14" s="152" t="str">
        <f>IFERROR(F11/F9,"")</f>
        <v/>
      </c>
      <c r="G14" s="152" t="str">
        <f>IFERROR(G11/G9,"")</f>
        <v/>
      </c>
      <c r="I14" s="1227"/>
      <c r="J14" s="1231"/>
      <c r="K14" s="814" t="s">
        <v>65</v>
      </c>
      <c r="L14" s="152" t="str">
        <f>IFERROR(L11/L9,"")</f>
        <v/>
      </c>
      <c r="M14" s="152" t="str">
        <f>IFERROR(M11/M9,"")</f>
        <v/>
      </c>
      <c r="O14" s="815"/>
      <c r="P14" s="37"/>
      <c r="Q14" s="37"/>
      <c r="R14" s="818"/>
      <c r="S14" s="37"/>
      <c r="T14" s="37"/>
    </row>
    <row r="15" spans="3:36" ht="14.25" customHeight="1">
      <c r="C15" s="1227"/>
      <c r="D15" s="1231"/>
      <c r="E15" s="814" t="s">
        <v>66</v>
      </c>
      <c r="F15" s="157" t="str">
        <f>IFERROR(F12/F9,"")</f>
        <v/>
      </c>
      <c r="G15" s="157" t="str">
        <f>IFERROR(G12/G9,"")</f>
        <v/>
      </c>
      <c r="H15" s="579"/>
      <c r="I15" s="1227"/>
      <c r="J15" s="1231"/>
      <c r="K15" s="814" t="s">
        <v>66</v>
      </c>
      <c r="L15" s="157" t="str">
        <f>IFERROR(L12/L9,"")</f>
        <v/>
      </c>
      <c r="M15" s="157" t="str">
        <f>IFERROR(M12/M9,"")</f>
        <v/>
      </c>
      <c r="O15" s="815"/>
      <c r="P15" s="37"/>
      <c r="Q15" s="37"/>
      <c r="R15" s="818"/>
      <c r="S15" s="37"/>
      <c r="T15" s="37"/>
    </row>
    <row r="16" spans="3:36" ht="4.5" customHeight="1">
      <c r="C16" s="819"/>
      <c r="D16" s="579"/>
      <c r="E16" s="579"/>
      <c r="F16" s="579"/>
      <c r="G16" s="579"/>
      <c r="L16" s="579"/>
      <c r="M16" s="579"/>
      <c r="O16" s="815"/>
      <c r="P16" s="37"/>
      <c r="Q16" s="37"/>
      <c r="R16" s="818"/>
      <c r="S16" s="37"/>
      <c r="T16" s="37"/>
    </row>
    <row r="17" spans="3:20" s="65" customFormat="1" ht="22.5" customHeight="1">
      <c r="C17" s="961" t="s">
        <v>302</v>
      </c>
      <c r="G17" s="813"/>
      <c r="M17" s="813"/>
      <c r="O17" s="815"/>
      <c r="P17" s="821"/>
      <c r="Q17" s="821"/>
      <c r="R17" s="818"/>
      <c r="S17" s="821"/>
      <c r="T17" s="821"/>
    </row>
    <row r="18" spans="3:20" ht="8.25" customHeight="1">
      <c r="C18" s="819"/>
      <c r="D18" s="579"/>
      <c r="E18" s="579"/>
      <c r="F18" s="579"/>
      <c r="G18" s="579"/>
      <c r="L18" s="579"/>
      <c r="M18" s="579"/>
    </row>
    <row r="19" spans="3:20" ht="14.25" customHeight="1">
      <c r="C19" s="1223" t="s">
        <v>80</v>
      </c>
      <c r="D19" s="1223"/>
      <c r="E19" s="1223"/>
      <c r="F19" s="1220" t="s">
        <v>297</v>
      </c>
      <c r="G19" s="1220" t="s">
        <v>298</v>
      </c>
      <c r="I19" s="1223" t="s">
        <v>81</v>
      </c>
      <c r="J19" s="1223"/>
      <c r="K19" s="1223"/>
      <c r="L19" s="1220" t="s">
        <v>297</v>
      </c>
      <c r="M19" s="1220" t="s">
        <v>298</v>
      </c>
      <c r="O19" s="66"/>
    </row>
    <row r="20" spans="3:20" ht="14.25" customHeight="1">
      <c r="C20" s="1223"/>
      <c r="D20" s="1223"/>
      <c r="E20" s="1223"/>
      <c r="F20" s="1220"/>
      <c r="G20" s="1220"/>
      <c r="I20" s="1223"/>
      <c r="J20" s="1223"/>
      <c r="K20" s="1223"/>
      <c r="L20" s="1220"/>
      <c r="M20" s="1220"/>
      <c r="O20" s="66"/>
    </row>
    <row r="21" spans="3:20" ht="14.25" customHeight="1">
      <c r="C21" s="1225" t="s">
        <v>68</v>
      </c>
      <c r="D21" s="1231" t="s">
        <v>62</v>
      </c>
      <c r="E21" s="1231"/>
      <c r="F21" s="22"/>
      <c r="G21" s="688"/>
      <c r="I21" s="1225" t="s">
        <v>68</v>
      </c>
      <c r="J21" s="1231" t="s">
        <v>62</v>
      </c>
      <c r="K21" s="1231"/>
      <c r="L21" s="912"/>
      <c r="M21" s="913"/>
      <c r="O21" s="66"/>
    </row>
    <row r="22" spans="3:20" ht="14.25" customHeight="1">
      <c r="C22" s="1225"/>
      <c r="D22" s="1231" t="s">
        <v>301</v>
      </c>
      <c r="E22" s="822" t="s">
        <v>64</v>
      </c>
      <c r="F22" s="688"/>
      <c r="G22" s="688"/>
      <c r="I22" s="1225"/>
      <c r="J22" s="1231" t="s">
        <v>301</v>
      </c>
      <c r="K22" s="822" t="s">
        <v>64</v>
      </c>
      <c r="L22" s="913"/>
      <c r="M22" s="913"/>
      <c r="O22" s="66"/>
    </row>
    <row r="23" spans="3:20" ht="14.25" customHeight="1">
      <c r="C23" s="1225"/>
      <c r="D23" s="1231"/>
      <c r="E23" s="822" t="s">
        <v>65</v>
      </c>
      <c r="F23" s="688"/>
      <c r="G23" s="688"/>
      <c r="I23" s="1225"/>
      <c r="J23" s="1231"/>
      <c r="K23" s="822" t="s">
        <v>65</v>
      </c>
      <c r="L23" s="913"/>
      <c r="M23" s="913"/>
      <c r="O23" s="66"/>
    </row>
    <row r="24" spans="3:20" ht="14.25" customHeight="1">
      <c r="C24" s="1225"/>
      <c r="D24" s="1231"/>
      <c r="E24" s="822" t="s">
        <v>66</v>
      </c>
      <c r="F24" s="688"/>
      <c r="G24" s="688"/>
      <c r="I24" s="1225"/>
      <c r="J24" s="1231"/>
      <c r="K24" s="822" t="s">
        <v>66</v>
      </c>
      <c r="L24" s="913"/>
      <c r="M24" s="913"/>
      <c r="O24" s="66"/>
    </row>
    <row r="25" spans="3:20" ht="14.25" customHeight="1">
      <c r="C25" s="1225"/>
      <c r="D25" s="1231" t="s">
        <v>67</v>
      </c>
      <c r="E25" s="822" t="s">
        <v>64</v>
      </c>
      <c r="F25" s="153" t="str">
        <f>IFERROR(F22/F21,"")</f>
        <v/>
      </c>
      <c r="G25" s="153" t="str">
        <f>IFERROR(G22/G21,"")</f>
        <v/>
      </c>
      <c r="I25" s="1225"/>
      <c r="J25" s="1231" t="s">
        <v>67</v>
      </c>
      <c r="K25" s="822" t="s">
        <v>64</v>
      </c>
      <c r="L25" s="153" t="str">
        <f>IFERROR(L22/L21,"")</f>
        <v/>
      </c>
      <c r="M25" s="153" t="str">
        <f>IFERROR(M22/M21,"")</f>
        <v/>
      </c>
      <c r="O25" s="66"/>
    </row>
    <row r="26" spans="3:20" ht="14.25" customHeight="1">
      <c r="C26" s="1225"/>
      <c r="D26" s="1231"/>
      <c r="E26" s="822" t="s">
        <v>65</v>
      </c>
      <c r="F26" s="153" t="str">
        <f>IFERROR(F23/F21,"")</f>
        <v/>
      </c>
      <c r="G26" s="153" t="str">
        <f>IFERROR(G23/G21,"")</f>
        <v/>
      </c>
      <c r="I26" s="1225"/>
      <c r="J26" s="1231"/>
      <c r="K26" s="822" t="s">
        <v>65</v>
      </c>
      <c r="L26" s="153" t="str">
        <f>IFERROR(L23/L21,"")</f>
        <v/>
      </c>
      <c r="M26" s="153" t="str">
        <f>IFERROR(M23/M21,"")</f>
        <v/>
      </c>
      <c r="O26" s="66"/>
    </row>
    <row r="27" spans="3:20" ht="12" customHeight="1">
      <c r="C27" s="1225"/>
      <c r="D27" s="1231"/>
      <c r="E27" s="822" t="s">
        <v>66</v>
      </c>
      <c r="F27" s="153" t="str">
        <f>IFERROR(F24/F21,"")</f>
        <v/>
      </c>
      <c r="G27" s="153" t="str">
        <f>IFERROR(G24/G21,"")</f>
        <v/>
      </c>
      <c r="H27" s="579"/>
      <c r="I27" s="1225"/>
      <c r="J27" s="1231"/>
      <c r="K27" s="822" t="s">
        <v>66</v>
      </c>
      <c r="L27" s="153" t="str">
        <f>IFERROR(L24/L21,"")</f>
        <v/>
      </c>
      <c r="M27" s="153" t="str">
        <f>IFERROR(M24/M21,"")</f>
        <v/>
      </c>
    </row>
    <row r="28" spans="3:20" s="67" customFormat="1" ht="12" customHeight="1">
      <c r="C28" s="823"/>
      <c r="D28" s="824"/>
      <c r="E28" s="825"/>
      <c r="F28" s="826" t="str">
        <f>IF(SUM(F22:F24)=F21,"","datos erróneos")</f>
        <v/>
      </c>
      <c r="G28" s="826" t="str">
        <f>IF(SUM(G22:G24)=G21,"","datos erróneos")</f>
        <v/>
      </c>
      <c r="I28" s="823"/>
      <c r="J28" s="824"/>
      <c r="K28" s="825"/>
      <c r="L28" s="826" t="str">
        <f>IF(SUM(L22:L24)=L21,"","datos erróneos")</f>
        <v/>
      </c>
      <c r="M28" s="826" t="str">
        <f>IF(SUM(M22:M24)=M21,"","datos erróneos")</f>
        <v/>
      </c>
    </row>
    <row r="29" spans="3:20" ht="12" customHeight="1">
      <c r="C29" s="1225" t="s">
        <v>69</v>
      </c>
      <c r="D29" s="1231" t="s">
        <v>62</v>
      </c>
      <c r="E29" s="1231"/>
      <c r="F29" s="22"/>
      <c r="G29" s="688"/>
      <c r="I29" s="1225" t="s">
        <v>69</v>
      </c>
      <c r="J29" s="1231" t="s">
        <v>62</v>
      </c>
      <c r="K29" s="1231"/>
      <c r="L29" s="22"/>
      <c r="M29" s="688"/>
      <c r="O29" s="66"/>
    </row>
    <row r="30" spans="3:20" ht="12" customHeight="1">
      <c r="C30" s="1225"/>
      <c r="D30" s="1231" t="s">
        <v>301</v>
      </c>
      <c r="E30" s="822" t="s">
        <v>64</v>
      </c>
      <c r="F30" s="688"/>
      <c r="G30" s="688"/>
      <c r="I30" s="1225"/>
      <c r="J30" s="1231" t="s">
        <v>301</v>
      </c>
      <c r="K30" s="822" t="s">
        <v>64</v>
      </c>
      <c r="L30" s="688"/>
      <c r="M30" s="688"/>
      <c r="O30" s="66"/>
    </row>
    <row r="31" spans="3:20" ht="12" customHeight="1">
      <c r="C31" s="1225"/>
      <c r="D31" s="1231"/>
      <c r="E31" s="822" t="s">
        <v>65</v>
      </c>
      <c r="F31" s="688"/>
      <c r="G31" s="688"/>
      <c r="I31" s="1225"/>
      <c r="J31" s="1231"/>
      <c r="K31" s="822" t="s">
        <v>65</v>
      </c>
      <c r="L31" s="688"/>
      <c r="M31" s="688"/>
      <c r="O31" s="66"/>
    </row>
    <row r="32" spans="3:20" ht="12" customHeight="1">
      <c r="C32" s="1225"/>
      <c r="D32" s="1231"/>
      <c r="E32" s="822" t="s">
        <v>66</v>
      </c>
      <c r="F32" s="688"/>
      <c r="G32" s="688"/>
      <c r="I32" s="1225"/>
      <c r="J32" s="1231"/>
      <c r="K32" s="822" t="s">
        <v>66</v>
      </c>
      <c r="L32" s="688"/>
      <c r="M32" s="688"/>
      <c r="O32" s="66"/>
    </row>
    <row r="33" spans="3:35" ht="12" customHeight="1">
      <c r="C33" s="1225"/>
      <c r="D33" s="1231" t="s">
        <v>67</v>
      </c>
      <c r="E33" s="822" t="s">
        <v>64</v>
      </c>
      <c r="F33" s="153" t="str">
        <f>IFERROR(F30/F29,"")</f>
        <v/>
      </c>
      <c r="G33" s="153" t="str">
        <f>IFERROR(G30/G29,"")</f>
        <v/>
      </c>
      <c r="I33" s="1225"/>
      <c r="J33" s="1231" t="s">
        <v>67</v>
      </c>
      <c r="K33" s="822" t="s">
        <v>64</v>
      </c>
      <c r="L33" s="153" t="str">
        <f>IFERROR(L30/L29,"")</f>
        <v/>
      </c>
      <c r="M33" s="153" t="str">
        <f>IFERROR(M30/M29,"")</f>
        <v/>
      </c>
      <c r="O33" s="66"/>
    </row>
    <row r="34" spans="3:35" ht="12" customHeight="1">
      <c r="C34" s="1225"/>
      <c r="D34" s="1231"/>
      <c r="E34" s="822" t="s">
        <v>65</v>
      </c>
      <c r="F34" s="153" t="str">
        <f>IFERROR(F31/F29,"")</f>
        <v/>
      </c>
      <c r="G34" s="153" t="str">
        <f>IFERROR(G31/G29,"")</f>
        <v/>
      </c>
      <c r="I34" s="1225"/>
      <c r="J34" s="1231"/>
      <c r="K34" s="822" t="s">
        <v>65</v>
      </c>
      <c r="L34" s="153" t="str">
        <f>IFERROR(L31/L29,"")</f>
        <v/>
      </c>
      <c r="M34" s="153" t="str">
        <f>IFERROR(M31/M29,"")</f>
        <v/>
      </c>
      <c r="O34" s="66"/>
    </row>
    <row r="35" spans="3:35" ht="12" customHeight="1">
      <c r="C35" s="1225"/>
      <c r="D35" s="1231"/>
      <c r="E35" s="822" t="s">
        <v>66</v>
      </c>
      <c r="F35" s="153" t="str">
        <f>IFERROR(F32/F29,"")</f>
        <v/>
      </c>
      <c r="G35" s="153" t="str">
        <f>IFERROR(G32/G29,"")</f>
        <v/>
      </c>
      <c r="H35" s="579"/>
      <c r="I35" s="1225"/>
      <c r="J35" s="1231"/>
      <c r="K35" s="822" t="s">
        <v>66</v>
      </c>
      <c r="L35" s="153" t="str">
        <f>IFERROR(L32/L29,"")</f>
        <v/>
      </c>
      <c r="M35" s="153" t="str">
        <f>IFERROR(M32/M29,"")</f>
        <v/>
      </c>
    </row>
    <row r="36" spans="3:35" s="67" customFormat="1" ht="12" customHeight="1">
      <c r="C36" s="823"/>
      <c r="D36" s="824"/>
      <c r="E36" s="825"/>
      <c r="F36" s="826" t="str">
        <f>IF(SUM(F30:F32)=F29,"","datos erróneos")</f>
        <v/>
      </c>
      <c r="G36" s="826" t="str">
        <f>IF(SUM(G30:G32)=G29,"","datos erróneos")</f>
        <v/>
      </c>
      <c r="I36" s="823"/>
      <c r="J36" s="824"/>
      <c r="K36" s="825"/>
      <c r="L36" s="826" t="str">
        <f>IF(SUM(L30:L32)=L29,"","datos erróneos")</f>
        <v/>
      </c>
      <c r="M36" s="826" t="str">
        <f>IF(SUM(M30:M32)=M29,"","datos erróneos")</f>
        <v/>
      </c>
    </row>
    <row r="37" spans="3:35" ht="12" customHeight="1">
      <c r="C37" s="1225" t="s">
        <v>72</v>
      </c>
      <c r="D37" s="1231" t="s">
        <v>62</v>
      </c>
      <c r="E37" s="1231"/>
      <c r="F37" s="22"/>
      <c r="G37" s="688"/>
      <c r="I37" s="1225" t="s">
        <v>72</v>
      </c>
      <c r="J37" s="1231" t="s">
        <v>62</v>
      </c>
      <c r="K37" s="1231"/>
      <c r="L37" s="22"/>
      <c r="M37" s="688"/>
      <c r="O37" s="66"/>
    </row>
    <row r="38" spans="3:35" ht="12" customHeight="1">
      <c r="C38" s="1225"/>
      <c r="D38" s="1231" t="s">
        <v>301</v>
      </c>
      <c r="E38" s="822" t="s">
        <v>64</v>
      </c>
      <c r="F38" s="688"/>
      <c r="G38" s="688"/>
      <c r="I38" s="1225"/>
      <c r="J38" s="1231" t="s">
        <v>301</v>
      </c>
      <c r="K38" s="822" t="s">
        <v>64</v>
      </c>
      <c r="L38" s="688"/>
      <c r="M38" s="688"/>
      <c r="O38" s="66"/>
    </row>
    <row r="39" spans="3:35" ht="12" customHeight="1">
      <c r="C39" s="1225"/>
      <c r="D39" s="1231"/>
      <c r="E39" s="822" t="s">
        <v>65</v>
      </c>
      <c r="F39" s="688"/>
      <c r="G39" s="688"/>
      <c r="I39" s="1225"/>
      <c r="J39" s="1231"/>
      <c r="K39" s="822" t="s">
        <v>65</v>
      </c>
      <c r="L39" s="688"/>
      <c r="M39" s="688"/>
      <c r="O39" s="66"/>
    </row>
    <row r="40" spans="3:35" ht="12" customHeight="1">
      <c r="C40" s="1225"/>
      <c r="D40" s="1231"/>
      <c r="E40" s="822" t="s">
        <v>66</v>
      </c>
      <c r="F40" s="688"/>
      <c r="G40" s="688"/>
      <c r="I40" s="1225"/>
      <c r="J40" s="1231"/>
      <c r="K40" s="822" t="s">
        <v>66</v>
      </c>
      <c r="L40" s="688"/>
      <c r="M40" s="688"/>
      <c r="O40" s="66"/>
    </row>
    <row r="41" spans="3:35" ht="12" customHeight="1">
      <c r="C41" s="1225"/>
      <c r="D41" s="1231" t="s">
        <v>67</v>
      </c>
      <c r="E41" s="822" t="s">
        <v>64</v>
      </c>
      <c r="F41" s="153" t="str">
        <f>IFERROR(F38/F37,"")</f>
        <v/>
      </c>
      <c r="G41" s="153" t="str">
        <f>IFERROR(G38/G37,"")</f>
        <v/>
      </c>
      <c r="I41" s="1225"/>
      <c r="J41" s="1231" t="s">
        <v>67</v>
      </c>
      <c r="K41" s="822" t="s">
        <v>64</v>
      </c>
      <c r="L41" s="153" t="str">
        <f>IFERROR(L38/L37,"")</f>
        <v/>
      </c>
      <c r="M41" s="153" t="str">
        <f>IFERROR(M38/M37,"")</f>
        <v/>
      </c>
      <c r="O41" s="66"/>
    </row>
    <row r="42" spans="3:35" ht="12" customHeight="1">
      <c r="C42" s="1225"/>
      <c r="D42" s="1231"/>
      <c r="E42" s="822" t="s">
        <v>65</v>
      </c>
      <c r="F42" s="153" t="str">
        <f>IFERROR(F39/F37,"")</f>
        <v/>
      </c>
      <c r="G42" s="153" t="str">
        <f>IFERROR(G39/G37,"")</f>
        <v/>
      </c>
      <c r="I42" s="1225"/>
      <c r="J42" s="1231"/>
      <c r="K42" s="822" t="s">
        <v>65</v>
      </c>
      <c r="L42" s="153" t="str">
        <f>IFERROR(L39/L37,"")</f>
        <v/>
      </c>
      <c r="M42" s="153" t="str">
        <f>IFERROR(M39/M37,"")</f>
        <v/>
      </c>
      <c r="O42" s="66"/>
    </row>
    <row r="43" spans="3:35" ht="12" customHeight="1">
      <c r="C43" s="1225"/>
      <c r="D43" s="1231"/>
      <c r="E43" s="822" t="s">
        <v>66</v>
      </c>
      <c r="F43" s="153" t="str">
        <f>IFERROR(F40/F37,"")</f>
        <v/>
      </c>
      <c r="G43" s="153" t="str">
        <f>IFERROR(G40/G37,"")</f>
        <v/>
      </c>
      <c r="H43" s="579"/>
      <c r="I43" s="1225"/>
      <c r="J43" s="1231"/>
      <c r="K43" s="822" t="s">
        <v>66</v>
      </c>
      <c r="L43" s="153" t="str">
        <f>IFERROR(L40/L37,"")</f>
        <v/>
      </c>
      <c r="M43" s="153" t="str">
        <f>IFERROR(M40/M37,"")</f>
        <v/>
      </c>
    </row>
    <row r="44" spans="3:35" s="67" customFormat="1" ht="12" customHeight="1">
      <c r="C44" s="823"/>
      <c r="D44" s="824"/>
      <c r="E44" s="825"/>
      <c r="F44" s="826" t="str">
        <f>IF(SUM(F38:F40)=F37,"","datos erróneos")</f>
        <v/>
      </c>
      <c r="G44" s="826" t="str">
        <f>IF(SUM(G38:G40)=G37,"","datos erróneos")</f>
        <v/>
      </c>
      <c r="I44" s="823"/>
      <c r="J44" s="824"/>
      <c r="K44" s="825"/>
      <c r="L44" s="826" t="str">
        <f>IF(SUM(L38:L40)=L37,"","datos erróneos")</f>
        <v/>
      </c>
      <c r="M44" s="826" t="str">
        <f>IF(SUM(M38:M40)=M37,"","datos erróneos")</f>
        <v/>
      </c>
    </row>
    <row r="45" spans="3:35" ht="13.5" customHeight="1">
      <c r="C45" s="827" t="s">
        <v>305</v>
      </c>
      <c r="D45" s="758"/>
      <c r="E45" s="758"/>
      <c r="F45" s="828"/>
      <c r="G45" s="758"/>
      <c r="H45" s="760"/>
      <c r="I45" s="828"/>
      <c r="J45" s="828"/>
      <c r="K45" s="828"/>
      <c r="L45" s="758"/>
      <c r="M45" s="758"/>
      <c r="N45" s="40"/>
      <c r="O45" s="40"/>
      <c r="P45" s="40"/>
      <c r="Q45" s="40"/>
      <c r="R45" s="40"/>
      <c r="S45" s="40"/>
      <c r="T45" s="40"/>
      <c r="U45" s="40"/>
      <c r="V45" s="40"/>
      <c r="W45" s="40"/>
      <c r="X45" s="40"/>
      <c r="Y45" s="40"/>
      <c r="Z45" s="40"/>
      <c r="AA45" s="40"/>
      <c r="AB45" s="40"/>
      <c r="AC45" s="40"/>
      <c r="AD45" s="40"/>
      <c r="AE45" s="40"/>
      <c r="AF45" s="40"/>
      <c r="AG45" s="40"/>
      <c r="AH45" s="40"/>
      <c r="AI45" s="40"/>
    </row>
    <row r="46" spans="3:35" s="40" customFormat="1" ht="13.5" customHeight="1">
      <c r="C46" s="827" t="s">
        <v>306</v>
      </c>
      <c r="D46" s="829"/>
      <c r="E46" s="829"/>
      <c r="F46" s="829"/>
      <c r="G46" s="829"/>
      <c r="I46" s="830"/>
      <c r="J46" s="830"/>
      <c r="K46" s="830"/>
      <c r="L46" s="829"/>
      <c r="M46" s="829"/>
    </row>
    <row r="47" spans="3:35" s="40" customFormat="1" ht="21" customHeight="1">
      <c r="C47" s="830"/>
      <c r="D47" s="829"/>
      <c r="E47" s="829"/>
      <c r="F47" s="829"/>
      <c r="G47" s="829"/>
      <c r="I47" s="830"/>
      <c r="J47" s="830"/>
      <c r="K47" s="830"/>
      <c r="L47" s="829"/>
      <c r="M47" s="829"/>
    </row>
    <row r="49" spans="3:13" ht="18.75">
      <c r="C49" s="831"/>
      <c r="D49" s="579"/>
      <c r="E49" s="579"/>
      <c r="F49" s="579"/>
      <c r="G49" s="579"/>
      <c r="J49" s="812"/>
      <c r="K49" s="40"/>
      <c r="L49" s="812"/>
    </row>
    <row r="50" spans="3:13" ht="15" customHeight="1">
      <c r="C50" s="1045"/>
      <c r="D50" s="1045"/>
      <c r="E50" s="1045"/>
      <c r="F50" s="1045"/>
      <c r="G50" s="1045"/>
      <c r="H50" s="1045"/>
      <c r="I50" s="1045"/>
      <c r="J50" s="1045"/>
      <c r="K50" s="1045"/>
      <c r="L50" s="1045"/>
      <c r="M50" s="1045"/>
    </row>
    <row r="51" spans="3:13">
      <c r="C51" s="1045"/>
      <c r="D51" s="1045"/>
      <c r="E51" s="1045"/>
      <c r="F51" s="1045"/>
      <c r="G51" s="1045"/>
      <c r="H51" s="1045"/>
      <c r="I51" s="1045"/>
      <c r="J51" s="1045"/>
      <c r="K51" s="1045"/>
      <c r="L51" s="1045"/>
      <c r="M51" s="1045"/>
    </row>
    <row r="52" spans="3:13">
      <c r="C52" s="1045"/>
      <c r="D52" s="1045"/>
      <c r="E52" s="1045"/>
      <c r="F52" s="1045"/>
      <c r="G52" s="1045"/>
      <c r="H52" s="1045"/>
      <c r="I52" s="1045"/>
      <c r="J52" s="1045"/>
      <c r="K52" s="1045"/>
      <c r="L52" s="1045"/>
      <c r="M52" s="1045"/>
    </row>
    <row r="54" spans="3:13" ht="15" customHeight="1">
      <c r="D54" s="832"/>
      <c r="E54" s="832"/>
      <c r="F54" s="832"/>
      <c r="G54" s="833"/>
      <c r="H54" s="834"/>
      <c r="I54" s="835"/>
      <c r="J54" s="836"/>
      <c r="K54" s="818"/>
      <c r="L54" s="837"/>
      <c r="M54" s="37"/>
    </row>
    <row r="55" spans="3:13" ht="15" customHeight="1">
      <c r="D55" s="832"/>
      <c r="E55" s="832"/>
      <c r="F55" s="832"/>
      <c r="G55" s="833"/>
      <c r="H55" s="37"/>
      <c r="J55" s="836"/>
      <c r="K55" s="818"/>
      <c r="L55" s="836"/>
    </row>
    <row r="56" spans="3:13">
      <c r="D56" s="37"/>
      <c r="E56" s="37"/>
      <c r="F56" s="37"/>
      <c r="G56" s="833"/>
      <c r="H56" s="37"/>
      <c r="J56" s="37"/>
      <c r="K56" s="818"/>
      <c r="L56" s="37"/>
    </row>
    <row r="57" spans="3:13">
      <c r="D57" s="37"/>
      <c r="E57" s="37"/>
      <c r="F57" s="37"/>
      <c r="G57" s="833"/>
      <c r="H57" s="37"/>
      <c r="J57" s="37"/>
      <c r="K57" s="818"/>
      <c r="L57" s="37"/>
    </row>
    <row r="58" spans="3:13">
      <c r="D58" s="37"/>
      <c r="E58" s="37"/>
      <c r="F58" s="37"/>
      <c r="G58" s="833"/>
      <c r="H58" s="37"/>
      <c r="J58" s="37"/>
      <c r="K58" s="818"/>
      <c r="L58" s="37"/>
    </row>
    <row r="59" spans="3:13">
      <c r="D59" s="37"/>
      <c r="E59" s="37"/>
      <c r="F59" s="37"/>
      <c r="G59" s="833"/>
      <c r="H59" s="37"/>
      <c r="J59" s="37"/>
      <c r="K59" s="818"/>
      <c r="L59" s="37"/>
    </row>
    <row r="60" spans="3:13">
      <c r="D60" s="37"/>
      <c r="E60" s="37"/>
      <c r="F60" s="37"/>
      <c r="G60" s="833"/>
      <c r="H60" s="37"/>
      <c r="J60" s="37"/>
      <c r="K60" s="818"/>
      <c r="L60" s="37"/>
    </row>
    <row r="61" spans="3:13">
      <c r="D61" s="37"/>
      <c r="E61" s="37"/>
      <c r="F61" s="37"/>
      <c r="G61" s="37"/>
      <c r="H61" s="37"/>
    </row>
  </sheetData>
  <sheetProtection password="C269" sheet="1" objects="1" scenarios="1" formatCells="0" formatColumns="0" formatRows="0" insertColumns="0" insertRows="0"/>
  <mergeCells count="46">
    <mergeCell ref="C50:M52"/>
    <mergeCell ref="C37:C43"/>
    <mergeCell ref="D37:E37"/>
    <mergeCell ref="I37:I43"/>
    <mergeCell ref="J37:K37"/>
    <mergeCell ref="D38:D40"/>
    <mergeCell ref="J38:J40"/>
    <mergeCell ref="D41:D43"/>
    <mergeCell ref="J41:J43"/>
    <mergeCell ref="C29:C35"/>
    <mergeCell ref="D29:E29"/>
    <mergeCell ref="I29:I35"/>
    <mergeCell ref="J29:K29"/>
    <mergeCell ref="D30:D32"/>
    <mergeCell ref="J30:J32"/>
    <mergeCell ref="D33:D35"/>
    <mergeCell ref="J33:J35"/>
    <mergeCell ref="C21:C27"/>
    <mergeCell ref="D21:E21"/>
    <mergeCell ref="I21:I27"/>
    <mergeCell ref="J21:K21"/>
    <mergeCell ref="D22:D24"/>
    <mergeCell ref="J22:J24"/>
    <mergeCell ref="D25:D27"/>
    <mergeCell ref="J25:J27"/>
    <mergeCell ref="M19:M20"/>
    <mergeCell ref="C9:C15"/>
    <mergeCell ref="D9:E9"/>
    <mergeCell ref="I9:I15"/>
    <mergeCell ref="J9:K9"/>
    <mergeCell ref="D10:D12"/>
    <mergeCell ref="J10:J12"/>
    <mergeCell ref="D13:D15"/>
    <mergeCell ref="J13:J15"/>
    <mergeCell ref="C19:E20"/>
    <mergeCell ref="F19:F20"/>
    <mergeCell ref="G19:G20"/>
    <mergeCell ref="I19:K20"/>
    <mergeCell ref="L19:L20"/>
    <mergeCell ref="C3:M3"/>
    <mergeCell ref="C7:E8"/>
    <mergeCell ref="F7:F8"/>
    <mergeCell ref="G7:G8"/>
    <mergeCell ref="I7:K8"/>
    <mergeCell ref="L7:L8"/>
    <mergeCell ref="M7:M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C1:AJ61"/>
  <sheetViews>
    <sheetView showGridLines="0" zoomScale="80" zoomScaleNormal="80" workbookViewId="0">
      <selection activeCell="J22" sqref="J22:L27"/>
    </sheetView>
  </sheetViews>
  <sheetFormatPr baseColWidth="10" defaultColWidth="11.42578125" defaultRowHeight="15"/>
  <cols>
    <col min="1" max="1" width="5.5703125" style="36" customWidth="1"/>
    <col min="2" max="2" width="6.28515625" style="36" customWidth="1"/>
    <col min="3" max="3" width="10.42578125" style="36" customWidth="1"/>
    <col min="4" max="4" width="24.42578125" style="36" customWidth="1"/>
    <col min="5" max="5" width="3.85546875" style="36" customWidth="1"/>
    <col min="6" max="7" width="15.28515625" style="36" customWidth="1"/>
    <col min="8" max="8" width="5.140625" style="36" customWidth="1"/>
    <col min="9" max="9" width="10.42578125" style="36" customWidth="1"/>
    <col min="10" max="10" width="24.42578125" style="36" customWidth="1"/>
    <col min="11" max="11" width="3.85546875" style="36" customWidth="1"/>
    <col min="12" max="13" width="15.28515625" style="36" customWidth="1"/>
    <col min="14" max="14" width="2.7109375" style="36" customWidth="1"/>
    <col min="15" max="15" width="19.140625" style="36" customWidth="1"/>
    <col min="16" max="20" width="5.140625" style="36" customWidth="1"/>
    <col min="21" max="28" width="11.42578125" style="36" customWidth="1"/>
    <col min="29" max="29" width="2.5703125" style="36" customWidth="1"/>
    <col min="30" max="30" width="3" style="36" customWidth="1"/>
    <col min="31" max="31" width="5.5703125" style="36" customWidth="1"/>
    <col min="32" max="32" width="7" style="36" customWidth="1"/>
    <col min="33" max="33" width="4.85546875" style="36" customWidth="1"/>
    <col min="34" max="34" width="6.85546875" style="36" customWidth="1"/>
    <col min="35" max="35" width="29.85546875" style="36" customWidth="1"/>
    <col min="36" max="16384" width="11.42578125" style="36"/>
  </cols>
  <sheetData>
    <row r="1" spans="3:36" ht="33.75" customHeight="1">
      <c r="C1" s="992" t="s">
        <v>292</v>
      </c>
      <c r="D1" s="702"/>
      <c r="E1" s="702"/>
      <c r="F1" s="702"/>
      <c r="G1" s="702"/>
      <c r="H1" s="702"/>
      <c r="I1" s="702"/>
      <c r="J1" s="702"/>
      <c r="K1" s="702"/>
      <c r="L1" s="702"/>
      <c r="M1" s="703"/>
      <c r="N1" s="703"/>
      <c r="O1" s="703"/>
      <c r="P1" s="703"/>
      <c r="Q1" s="703"/>
      <c r="R1" s="703"/>
      <c r="S1" s="703"/>
      <c r="T1" s="703"/>
      <c r="U1" s="703"/>
      <c r="V1" s="703"/>
      <c r="W1" s="703"/>
      <c r="X1" s="703"/>
      <c r="Y1" s="703"/>
      <c r="Z1" s="703"/>
      <c r="AA1" s="703"/>
      <c r="AB1" s="703"/>
      <c r="AC1" s="703"/>
      <c r="AD1" s="703"/>
      <c r="AE1" s="703"/>
      <c r="AF1" s="703"/>
      <c r="AG1" s="703"/>
      <c r="AH1" s="703"/>
      <c r="AI1" s="703"/>
    </row>
    <row r="2" spans="3:36" ht="19.5" customHeight="1">
      <c r="C2" s="811" t="s">
        <v>53</v>
      </c>
      <c r="D2" s="288"/>
      <c r="E2" s="288"/>
      <c r="F2" s="288"/>
      <c r="G2" s="288"/>
    </row>
    <row r="3" spans="3:36" ht="47.25" customHeight="1">
      <c r="C3" s="1226" t="s">
        <v>293</v>
      </c>
      <c r="D3" s="1226"/>
      <c r="E3" s="1226"/>
      <c r="F3" s="1226"/>
      <c r="G3" s="1226"/>
      <c r="H3" s="1226"/>
      <c r="I3" s="1226"/>
      <c r="J3" s="1226"/>
      <c r="K3" s="1226"/>
      <c r="L3" s="1226"/>
      <c r="M3" s="1226"/>
    </row>
    <row r="4" spans="3:36" s="52" customFormat="1" ht="15.75" customHeight="1">
      <c r="C4" s="36" t="s">
        <v>294</v>
      </c>
      <c r="N4" s="305"/>
      <c r="O4" s="305"/>
      <c r="P4" s="305"/>
      <c r="Q4" s="305"/>
      <c r="R4" s="305"/>
      <c r="S4" s="305"/>
      <c r="T4" s="305"/>
      <c r="U4" s="305"/>
      <c r="V4" s="305"/>
      <c r="W4" s="36"/>
      <c r="X4" s="305"/>
      <c r="Y4" s="305"/>
      <c r="Z4" s="305"/>
      <c r="AA4" s="305"/>
      <c r="AB4" s="305"/>
      <c r="AC4" s="305"/>
      <c r="AD4" s="305"/>
      <c r="AE4" s="305"/>
      <c r="AF4" s="305"/>
      <c r="AG4" s="305"/>
      <c r="AH4" s="305"/>
      <c r="AI4" s="305"/>
      <c r="AJ4" s="305"/>
    </row>
    <row r="5" spans="3:36" s="40" customFormat="1" ht="6.75" customHeight="1">
      <c r="C5" s="673"/>
      <c r="D5" s="673"/>
      <c r="E5" s="673"/>
      <c r="F5" s="673"/>
      <c r="G5" s="673"/>
      <c r="H5" s="673"/>
      <c r="I5" s="673"/>
      <c r="J5" s="673"/>
      <c r="K5" s="673"/>
      <c r="L5" s="673"/>
      <c r="M5" s="673"/>
      <c r="N5" s="812"/>
      <c r="O5" s="812"/>
      <c r="P5" s="812"/>
      <c r="Q5" s="812"/>
      <c r="R5" s="812"/>
      <c r="S5" s="812"/>
      <c r="T5" s="812"/>
      <c r="U5" s="812"/>
      <c r="V5" s="812"/>
      <c r="W5" s="812"/>
      <c r="X5" s="812"/>
      <c r="Y5" s="812"/>
      <c r="Z5" s="812"/>
      <c r="AA5" s="812"/>
      <c r="AB5" s="812"/>
      <c r="AC5" s="812"/>
      <c r="AD5" s="812"/>
      <c r="AE5" s="812"/>
      <c r="AF5" s="812"/>
      <c r="AG5" s="812"/>
      <c r="AH5" s="812"/>
      <c r="AI5" s="812"/>
    </row>
    <row r="6" spans="3:36" s="65" customFormat="1" ht="21">
      <c r="C6" s="957" t="s">
        <v>633</v>
      </c>
      <c r="G6" s="813"/>
      <c r="J6" s="812"/>
      <c r="K6" s="812"/>
      <c r="L6" s="812"/>
    </row>
    <row r="7" spans="3:36" ht="20.25" customHeight="1">
      <c r="C7" s="1244" t="s">
        <v>296</v>
      </c>
      <c r="D7" s="1244"/>
      <c r="E7" s="1244"/>
      <c r="F7" s="1220" t="s">
        <v>297</v>
      </c>
      <c r="G7" s="1220" t="s">
        <v>298</v>
      </c>
      <c r="I7" s="1244" t="s">
        <v>299</v>
      </c>
      <c r="J7" s="1244"/>
      <c r="K7" s="1244"/>
      <c r="L7" s="1220" t="s">
        <v>297</v>
      </c>
      <c r="M7" s="1220" t="s">
        <v>298</v>
      </c>
      <c r="O7" s="66"/>
    </row>
    <row r="8" spans="3:36" ht="18.75" customHeight="1">
      <c r="C8" s="1244"/>
      <c r="D8" s="1244"/>
      <c r="E8" s="1244"/>
      <c r="F8" s="1220"/>
      <c r="G8" s="1220"/>
      <c r="I8" s="1244"/>
      <c r="J8" s="1244"/>
      <c r="K8" s="1244"/>
      <c r="L8" s="1220"/>
      <c r="M8" s="1220"/>
      <c r="O8" s="66"/>
    </row>
    <row r="9" spans="3:36" ht="14.25" customHeight="1">
      <c r="C9" s="1227" t="s">
        <v>300</v>
      </c>
      <c r="D9" s="1231" t="s">
        <v>62</v>
      </c>
      <c r="E9" s="1231"/>
      <c r="F9" s="930">
        <f t="shared" ref="F9:G12" si="0">SUM(F21,F29,F37)</f>
        <v>0</v>
      </c>
      <c r="G9" s="930">
        <f t="shared" si="0"/>
        <v>0</v>
      </c>
      <c r="I9" s="1227" t="s">
        <v>61</v>
      </c>
      <c r="J9" s="1231" t="s">
        <v>62</v>
      </c>
      <c r="K9" s="1231"/>
      <c r="L9" s="930">
        <f t="shared" ref="L9:M12" si="1">SUM(L21,L29,L37)</f>
        <v>0</v>
      </c>
      <c r="M9" s="930">
        <f t="shared" si="1"/>
        <v>0</v>
      </c>
      <c r="O9" s="66"/>
    </row>
    <row r="10" spans="3:36" ht="14.25" customHeight="1">
      <c r="C10" s="1227"/>
      <c r="D10" s="1231" t="s">
        <v>301</v>
      </c>
      <c r="E10" s="814" t="s">
        <v>64</v>
      </c>
      <c r="F10" s="932">
        <f t="shared" si="0"/>
        <v>0</v>
      </c>
      <c r="G10" s="932">
        <f t="shared" si="0"/>
        <v>0</v>
      </c>
      <c r="I10" s="1227"/>
      <c r="J10" s="1231" t="s">
        <v>301</v>
      </c>
      <c r="K10" s="814" t="s">
        <v>64</v>
      </c>
      <c r="L10" s="932">
        <f t="shared" si="1"/>
        <v>0</v>
      </c>
      <c r="M10" s="932">
        <f t="shared" si="1"/>
        <v>0</v>
      </c>
      <c r="O10" s="66"/>
    </row>
    <row r="11" spans="3:36" ht="14.25" customHeight="1">
      <c r="C11" s="1227"/>
      <c r="D11" s="1231"/>
      <c r="E11" s="814" t="s">
        <v>65</v>
      </c>
      <c r="F11" s="932">
        <f t="shared" si="0"/>
        <v>0</v>
      </c>
      <c r="G11" s="932">
        <f t="shared" si="0"/>
        <v>0</v>
      </c>
      <c r="I11" s="1227"/>
      <c r="J11" s="1231"/>
      <c r="K11" s="814" t="s">
        <v>65</v>
      </c>
      <c r="L11" s="932">
        <f t="shared" si="1"/>
        <v>0</v>
      </c>
      <c r="M11" s="932">
        <f t="shared" si="1"/>
        <v>0</v>
      </c>
      <c r="O11" s="815"/>
      <c r="P11" s="816"/>
      <c r="Q11" s="817"/>
      <c r="R11" s="818"/>
      <c r="S11" s="817" t="str">
        <f>IFERROR(S8/S7,"")</f>
        <v/>
      </c>
      <c r="T11" s="37"/>
    </row>
    <row r="12" spans="3:36" ht="14.25" customHeight="1">
      <c r="C12" s="1227"/>
      <c r="D12" s="1231"/>
      <c r="E12" s="814" t="s">
        <v>66</v>
      </c>
      <c r="F12" s="929">
        <f t="shared" si="0"/>
        <v>0</v>
      </c>
      <c r="G12" s="929">
        <f t="shared" si="0"/>
        <v>0</v>
      </c>
      <c r="I12" s="1227"/>
      <c r="J12" s="1231"/>
      <c r="K12" s="814" t="s">
        <v>66</v>
      </c>
      <c r="L12" s="929">
        <f t="shared" si="1"/>
        <v>0</v>
      </c>
      <c r="M12" s="929">
        <f t="shared" si="1"/>
        <v>0</v>
      </c>
      <c r="O12" s="815"/>
      <c r="P12" s="816"/>
      <c r="Q12" s="817"/>
      <c r="R12" s="818"/>
      <c r="S12" s="37"/>
      <c r="T12" s="37"/>
    </row>
    <row r="13" spans="3:36" ht="14.25" customHeight="1">
      <c r="C13" s="1227"/>
      <c r="D13" s="1231" t="s">
        <v>67</v>
      </c>
      <c r="E13" s="814" t="s">
        <v>64</v>
      </c>
      <c r="F13" s="152" t="str">
        <f>IFERROR(F10/F9,"")</f>
        <v/>
      </c>
      <c r="G13" s="152" t="str">
        <f>IFERROR(G10/G9,"")</f>
        <v/>
      </c>
      <c r="I13" s="1227"/>
      <c r="J13" s="1231" t="s">
        <v>67</v>
      </c>
      <c r="K13" s="814" t="s">
        <v>64</v>
      </c>
      <c r="L13" s="152" t="str">
        <f>IFERROR(L10/L9,"")</f>
        <v/>
      </c>
      <c r="M13" s="152" t="str">
        <f>IFERROR(M10/M9,"")</f>
        <v/>
      </c>
      <c r="O13" s="815"/>
      <c r="P13" s="37"/>
      <c r="Q13" s="37"/>
      <c r="R13" s="818"/>
      <c r="S13" s="37"/>
      <c r="T13" s="37"/>
    </row>
    <row r="14" spans="3:36" ht="14.25" customHeight="1">
      <c r="C14" s="1227"/>
      <c r="D14" s="1231"/>
      <c r="E14" s="814" t="s">
        <v>65</v>
      </c>
      <c r="F14" s="152" t="str">
        <f>IFERROR(F11/F9,"")</f>
        <v/>
      </c>
      <c r="G14" s="152" t="str">
        <f>IFERROR(G11/G9,"")</f>
        <v/>
      </c>
      <c r="I14" s="1227"/>
      <c r="J14" s="1231"/>
      <c r="K14" s="814" t="s">
        <v>65</v>
      </c>
      <c r="L14" s="152" t="str">
        <f>IFERROR(L11/L9,"")</f>
        <v/>
      </c>
      <c r="M14" s="152" t="str">
        <f>IFERROR(M11/M9,"")</f>
        <v/>
      </c>
      <c r="O14" s="815"/>
      <c r="P14" s="37"/>
      <c r="Q14" s="37"/>
      <c r="R14" s="818"/>
      <c r="S14" s="37"/>
      <c r="T14" s="37"/>
    </row>
    <row r="15" spans="3:36" ht="14.25" customHeight="1">
      <c r="C15" s="1227"/>
      <c r="D15" s="1231"/>
      <c r="E15" s="814" t="s">
        <v>66</v>
      </c>
      <c r="F15" s="157" t="str">
        <f>IFERROR(F12/F9,"")</f>
        <v/>
      </c>
      <c r="G15" s="157" t="str">
        <f>IFERROR(G12/G9,"")</f>
        <v/>
      </c>
      <c r="H15" s="579"/>
      <c r="I15" s="1227"/>
      <c r="J15" s="1231"/>
      <c r="K15" s="814" t="s">
        <v>66</v>
      </c>
      <c r="L15" s="157" t="str">
        <f>IFERROR(L12/L9,"")</f>
        <v/>
      </c>
      <c r="M15" s="157" t="str">
        <f>IFERROR(M12/M9,"")</f>
        <v/>
      </c>
      <c r="O15" s="815"/>
      <c r="P15" s="37"/>
      <c r="Q15" s="37"/>
      <c r="R15" s="818"/>
      <c r="S15" s="37"/>
      <c r="T15" s="37"/>
    </row>
    <row r="16" spans="3:36" ht="4.5" customHeight="1">
      <c r="C16" s="819"/>
      <c r="D16" s="579"/>
      <c r="E16" s="579"/>
      <c r="F16" s="579"/>
      <c r="G16" s="579"/>
      <c r="L16" s="579"/>
      <c r="M16" s="579"/>
      <c r="O16" s="815"/>
      <c r="P16" s="37"/>
      <c r="Q16" s="37"/>
      <c r="R16" s="818"/>
      <c r="S16" s="37"/>
      <c r="T16" s="37"/>
    </row>
    <row r="17" spans="3:20" s="65" customFormat="1" ht="22.5" customHeight="1">
      <c r="C17" s="820" t="s">
        <v>302</v>
      </c>
      <c r="G17" s="813"/>
      <c r="M17" s="813"/>
      <c r="O17" s="815"/>
      <c r="P17" s="821"/>
      <c r="Q17" s="821"/>
      <c r="R17" s="818"/>
      <c r="S17" s="821"/>
      <c r="T17" s="821"/>
    </row>
    <row r="18" spans="3:20" ht="8.25" customHeight="1">
      <c r="C18" s="819"/>
      <c r="D18" s="579"/>
      <c r="E18" s="579"/>
      <c r="F18" s="579"/>
      <c r="G18" s="579"/>
      <c r="L18" s="579"/>
      <c r="M18" s="579"/>
    </row>
    <row r="19" spans="3:20" ht="18" customHeight="1">
      <c r="C19" s="1245" t="s">
        <v>303</v>
      </c>
      <c r="D19" s="1245"/>
      <c r="E19" s="1245"/>
      <c r="F19" s="1220" t="s">
        <v>297</v>
      </c>
      <c r="G19" s="1220" t="s">
        <v>298</v>
      </c>
      <c r="I19" s="1245" t="s">
        <v>304</v>
      </c>
      <c r="J19" s="1245"/>
      <c r="K19" s="1245"/>
      <c r="L19" s="1220" t="s">
        <v>297</v>
      </c>
      <c r="M19" s="1220" t="s">
        <v>298</v>
      </c>
      <c r="O19" s="66"/>
    </row>
    <row r="20" spans="3:20" ht="17.25" customHeight="1">
      <c r="C20" s="1245"/>
      <c r="D20" s="1245"/>
      <c r="E20" s="1245"/>
      <c r="F20" s="1220"/>
      <c r="G20" s="1220"/>
      <c r="I20" s="1245"/>
      <c r="J20" s="1245"/>
      <c r="K20" s="1245"/>
      <c r="L20" s="1220"/>
      <c r="M20" s="1220"/>
      <c r="O20" s="66"/>
    </row>
    <row r="21" spans="3:20" ht="14.25" customHeight="1">
      <c r="C21" s="1225" t="s">
        <v>68</v>
      </c>
      <c r="D21" s="1231" t="s">
        <v>62</v>
      </c>
      <c r="E21" s="1231"/>
      <c r="F21" s="22"/>
      <c r="G21" s="688"/>
      <c r="I21" s="1225" t="s">
        <v>68</v>
      </c>
      <c r="J21" s="1246"/>
      <c r="K21" s="1247"/>
      <c r="L21" s="953"/>
      <c r="M21" s="954"/>
      <c r="O21" s="66"/>
    </row>
    <row r="22" spans="3:20" ht="14.25" customHeight="1">
      <c r="C22" s="1225"/>
      <c r="D22" s="1231" t="s">
        <v>301</v>
      </c>
      <c r="E22" s="822" t="s">
        <v>64</v>
      </c>
      <c r="F22" s="688"/>
      <c r="G22" s="688"/>
      <c r="I22" s="1225"/>
      <c r="J22" s="1248"/>
      <c r="K22" s="238"/>
      <c r="L22" s="954"/>
      <c r="M22" s="954"/>
      <c r="O22" s="66"/>
    </row>
    <row r="23" spans="3:20" ht="14.25" customHeight="1">
      <c r="C23" s="1225"/>
      <c r="D23" s="1231"/>
      <c r="E23" s="822" t="s">
        <v>65</v>
      </c>
      <c r="F23" s="688"/>
      <c r="G23" s="688"/>
      <c r="I23" s="1225"/>
      <c r="J23" s="1249"/>
      <c r="K23" s="238"/>
      <c r="L23" s="954"/>
      <c r="M23" s="954"/>
      <c r="O23" s="66"/>
    </row>
    <row r="24" spans="3:20" ht="14.25" customHeight="1">
      <c r="C24" s="1225"/>
      <c r="D24" s="1231"/>
      <c r="E24" s="822" t="s">
        <v>66</v>
      </c>
      <c r="F24" s="688"/>
      <c r="G24" s="688"/>
      <c r="I24" s="1225"/>
      <c r="J24" s="1250"/>
      <c r="K24" s="238"/>
      <c r="L24" s="954"/>
      <c r="M24" s="954"/>
      <c r="O24" s="66"/>
    </row>
    <row r="25" spans="3:20" ht="14.25" customHeight="1">
      <c r="C25" s="1225"/>
      <c r="D25" s="1231" t="s">
        <v>67</v>
      </c>
      <c r="E25" s="822" t="s">
        <v>64</v>
      </c>
      <c r="F25" s="153" t="str">
        <f>IFERROR(F22/F21,"")</f>
        <v/>
      </c>
      <c r="G25" s="153" t="str">
        <f>IFERROR(G22/G21,"")</f>
        <v/>
      </c>
      <c r="I25" s="1225"/>
      <c r="J25" s="1248"/>
      <c r="K25" s="238"/>
      <c r="L25" s="955"/>
      <c r="M25" s="955"/>
      <c r="O25" s="66"/>
    </row>
    <row r="26" spans="3:20" ht="14.25" customHeight="1">
      <c r="C26" s="1225"/>
      <c r="D26" s="1231"/>
      <c r="E26" s="822" t="s">
        <v>65</v>
      </c>
      <c r="F26" s="153" t="str">
        <f>IFERROR(F23/F21,"")</f>
        <v/>
      </c>
      <c r="G26" s="153" t="str">
        <f>IFERROR(G23/G21,"")</f>
        <v/>
      </c>
      <c r="I26" s="1225"/>
      <c r="J26" s="1249"/>
      <c r="K26" s="238"/>
      <c r="L26" s="955"/>
      <c r="M26" s="955"/>
      <c r="O26" s="66"/>
    </row>
    <row r="27" spans="3:20" ht="12" customHeight="1">
      <c r="C27" s="1225"/>
      <c r="D27" s="1231"/>
      <c r="E27" s="822" t="s">
        <v>66</v>
      </c>
      <c r="F27" s="153" t="str">
        <f>IFERROR(F24/F21,"")</f>
        <v/>
      </c>
      <c r="G27" s="153" t="str">
        <f>IFERROR(G24/G21,"")</f>
        <v/>
      </c>
      <c r="H27" s="579"/>
      <c r="I27" s="1225"/>
      <c r="J27" s="1250"/>
      <c r="K27" s="238"/>
      <c r="L27" s="955"/>
      <c r="M27" s="955"/>
    </row>
    <row r="28" spans="3:20" s="67" customFormat="1" ht="12" customHeight="1">
      <c r="C28" s="823"/>
      <c r="D28" s="824"/>
      <c r="E28" s="825"/>
      <c r="F28" s="826"/>
      <c r="G28" s="826"/>
      <c r="I28" s="823"/>
      <c r="J28" s="824"/>
      <c r="K28" s="825"/>
      <c r="L28" s="826" t="str">
        <f>IF(SUM(L22:L24)=L21,"","datos erróneos")</f>
        <v/>
      </c>
      <c r="M28" s="826" t="str">
        <f>IF(SUM(M22:M24)=M21,"","datos erróneos")</f>
        <v/>
      </c>
    </row>
    <row r="29" spans="3:20" ht="12" customHeight="1">
      <c r="C29" s="1225" t="s">
        <v>69</v>
      </c>
      <c r="D29" s="1231" t="s">
        <v>62</v>
      </c>
      <c r="E29" s="1231"/>
      <c r="F29" s="22"/>
      <c r="G29" s="688"/>
      <c r="I29" s="1225" t="s">
        <v>69</v>
      </c>
      <c r="J29" s="1246"/>
      <c r="K29" s="1247"/>
      <c r="L29" s="953"/>
      <c r="M29" s="954"/>
      <c r="O29" s="66"/>
    </row>
    <row r="30" spans="3:20" ht="12" customHeight="1">
      <c r="C30" s="1225"/>
      <c r="D30" s="1231" t="s">
        <v>301</v>
      </c>
      <c r="E30" s="822" t="s">
        <v>64</v>
      </c>
      <c r="F30" s="688"/>
      <c r="G30" s="688"/>
      <c r="I30" s="1225"/>
      <c r="J30" s="1248"/>
      <c r="K30" s="238"/>
      <c r="L30" s="954"/>
      <c r="M30" s="954"/>
      <c r="O30" s="66"/>
    </row>
    <row r="31" spans="3:20" ht="12" customHeight="1">
      <c r="C31" s="1225"/>
      <c r="D31" s="1231"/>
      <c r="E31" s="822" t="s">
        <v>65</v>
      </c>
      <c r="F31" s="688"/>
      <c r="G31" s="688"/>
      <c r="I31" s="1225"/>
      <c r="J31" s="1249"/>
      <c r="K31" s="238"/>
      <c r="L31" s="954"/>
      <c r="M31" s="954"/>
      <c r="O31" s="66"/>
    </row>
    <row r="32" spans="3:20" ht="12" customHeight="1">
      <c r="C32" s="1225"/>
      <c r="D32" s="1231"/>
      <c r="E32" s="822" t="s">
        <v>66</v>
      </c>
      <c r="F32" s="688"/>
      <c r="G32" s="688"/>
      <c r="I32" s="1225"/>
      <c r="J32" s="1250"/>
      <c r="K32" s="238"/>
      <c r="L32" s="954"/>
      <c r="M32" s="954"/>
      <c r="O32" s="66"/>
    </row>
    <row r="33" spans="3:35" ht="12" customHeight="1">
      <c r="C33" s="1225"/>
      <c r="D33" s="1231" t="s">
        <v>67</v>
      </c>
      <c r="E33" s="822" t="s">
        <v>64</v>
      </c>
      <c r="F33" s="153" t="str">
        <f>IFERROR(F30/F29,"")</f>
        <v/>
      </c>
      <c r="G33" s="153" t="str">
        <f>IFERROR(G30/G29,"")</f>
        <v/>
      </c>
      <c r="I33" s="1225"/>
      <c r="J33" s="1248"/>
      <c r="K33" s="238"/>
      <c r="L33" s="955"/>
      <c r="M33" s="955"/>
      <c r="O33" s="66"/>
    </row>
    <row r="34" spans="3:35" ht="12" customHeight="1">
      <c r="C34" s="1225"/>
      <c r="D34" s="1231"/>
      <c r="E34" s="822" t="s">
        <v>65</v>
      </c>
      <c r="F34" s="153" t="str">
        <f>IFERROR(F31/F29,"")</f>
        <v/>
      </c>
      <c r="G34" s="153" t="str">
        <f>IFERROR(G31/G29,"")</f>
        <v/>
      </c>
      <c r="I34" s="1225"/>
      <c r="J34" s="1249"/>
      <c r="K34" s="238"/>
      <c r="L34" s="955"/>
      <c r="M34" s="955"/>
      <c r="O34" s="66"/>
    </row>
    <row r="35" spans="3:35" ht="12" customHeight="1">
      <c r="C35" s="1225"/>
      <c r="D35" s="1231"/>
      <c r="E35" s="822" t="s">
        <v>66</v>
      </c>
      <c r="F35" s="153" t="str">
        <f>IFERROR(F32/F29,"")</f>
        <v/>
      </c>
      <c r="G35" s="153" t="str">
        <f>IFERROR(G32/G29,"")</f>
        <v/>
      </c>
      <c r="H35" s="579"/>
      <c r="I35" s="1225"/>
      <c r="J35" s="1250"/>
      <c r="K35" s="238"/>
      <c r="L35" s="955"/>
      <c r="M35" s="955"/>
    </row>
    <row r="36" spans="3:35" s="67" customFormat="1" ht="12" customHeight="1">
      <c r="C36" s="823"/>
      <c r="D36" s="824"/>
      <c r="E36" s="825"/>
      <c r="F36" s="826" t="str">
        <f>IF(SUM(F30:F32)=F29,"","datos erróneos")</f>
        <v/>
      </c>
      <c r="G36" s="826" t="str">
        <f>IF(SUM(G30:G32)=G29,"","datos erróneos")</f>
        <v/>
      </c>
      <c r="I36" s="823"/>
      <c r="J36" s="824"/>
      <c r="K36" s="825"/>
      <c r="L36" s="826" t="str">
        <f>IF(SUM(L30:L32)=L29,"","datos erróneos")</f>
        <v/>
      </c>
      <c r="M36" s="826" t="str">
        <f>IF(SUM(M30:M32)=M29,"","datos erróneos")</f>
        <v/>
      </c>
    </row>
    <row r="37" spans="3:35" ht="12" customHeight="1">
      <c r="C37" s="1225" t="s">
        <v>72</v>
      </c>
      <c r="D37" s="1231" t="s">
        <v>62</v>
      </c>
      <c r="E37" s="1231"/>
      <c r="F37" s="22"/>
      <c r="G37" s="688"/>
      <c r="I37" s="1225" t="s">
        <v>72</v>
      </c>
      <c r="J37" s="1231" t="s">
        <v>62</v>
      </c>
      <c r="K37" s="1231"/>
      <c r="L37" s="22"/>
      <c r="M37" s="688"/>
      <c r="O37" s="66"/>
    </row>
    <row r="38" spans="3:35" ht="12" customHeight="1">
      <c r="C38" s="1225"/>
      <c r="D38" s="1231" t="s">
        <v>301</v>
      </c>
      <c r="E38" s="822" t="s">
        <v>64</v>
      </c>
      <c r="F38" s="688"/>
      <c r="G38" s="688"/>
      <c r="I38" s="1225"/>
      <c r="J38" s="1231" t="s">
        <v>301</v>
      </c>
      <c r="K38" s="822" t="s">
        <v>64</v>
      </c>
      <c r="L38" s="688"/>
      <c r="M38" s="688"/>
      <c r="O38" s="66"/>
    </row>
    <row r="39" spans="3:35" ht="12" customHeight="1">
      <c r="C39" s="1225"/>
      <c r="D39" s="1231"/>
      <c r="E39" s="822" t="s">
        <v>65</v>
      </c>
      <c r="F39" s="688"/>
      <c r="G39" s="688"/>
      <c r="I39" s="1225"/>
      <c r="J39" s="1231"/>
      <c r="K39" s="822" t="s">
        <v>65</v>
      </c>
      <c r="L39" s="688"/>
      <c r="M39" s="688"/>
      <c r="O39" s="66"/>
    </row>
    <row r="40" spans="3:35" ht="12" customHeight="1">
      <c r="C40" s="1225"/>
      <c r="D40" s="1231"/>
      <c r="E40" s="822" t="s">
        <v>66</v>
      </c>
      <c r="F40" s="688"/>
      <c r="G40" s="688"/>
      <c r="I40" s="1225"/>
      <c r="J40" s="1231"/>
      <c r="K40" s="822" t="s">
        <v>66</v>
      </c>
      <c r="L40" s="688"/>
      <c r="M40" s="688"/>
      <c r="O40" s="66"/>
    </row>
    <row r="41" spans="3:35" ht="12" customHeight="1">
      <c r="C41" s="1225"/>
      <c r="D41" s="1231" t="s">
        <v>67</v>
      </c>
      <c r="E41" s="822" t="s">
        <v>64</v>
      </c>
      <c r="F41" s="153" t="str">
        <f>IFERROR(F38/F37,"")</f>
        <v/>
      </c>
      <c r="G41" s="153" t="str">
        <f>IFERROR(G38/G37,"")</f>
        <v/>
      </c>
      <c r="I41" s="1225"/>
      <c r="J41" s="1231" t="s">
        <v>67</v>
      </c>
      <c r="K41" s="822" t="s">
        <v>64</v>
      </c>
      <c r="L41" s="153" t="str">
        <f>IFERROR(L38/L37,"")</f>
        <v/>
      </c>
      <c r="M41" s="153" t="str">
        <f>IFERROR(M38/M37,"")</f>
        <v/>
      </c>
      <c r="O41" s="66"/>
    </row>
    <row r="42" spans="3:35" ht="12" customHeight="1">
      <c r="C42" s="1225"/>
      <c r="D42" s="1231"/>
      <c r="E42" s="822" t="s">
        <v>65</v>
      </c>
      <c r="F42" s="153" t="str">
        <f>IFERROR(F39/F37,"")</f>
        <v/>
      </c>
      <c r="G42" s="153" t="str">
        <f>IFERROR(G39/G37,"")</f>
        <v/>
      </c>
      <c r="I42" s="1225"/>
      <c r="J42" s="1231"/>
      <c r="K42" s="822" t="s">
        <v>65</v>
      </c>
      <c r="L42" s="153" t="str">
        <f>IFERROR(L39/L37,"")</f>
        <v/>
      </c>
      <c r="M42" s="153" t="str">
        <f>IFERROR(M39/M37,"")</f>
        <v/>
      </c>
      <c r="O42" s="66"/>
    </row>
    <row r="43" spans="3:35" ht="12" customHeight="1">
      <c r="C43" s="1225"/>
      <c r="D43" s="1231"/>
      <c r="E43" s="822" t="s">
        <v>66</v>
      </c>
      <c r="F43" s="153" t="str">
        <f>IFERROR(F40/F37,"")</f>
        <v/>
      </c>
      <c r="G43" s="153" t="str">
        <f>IFERROR(G40/G37,"")</f>
        <v/>
      </c>
      <c r="H43" s="579"/>
      <c r="I43" s="1225"/>
      <c r="J43" s="1231"/>
      <c r="K43" s="822" t="s">
        <v>66</v>
      </c>
      <c r="L43" s="153" t="str">
        <f>IFERROR(L40/L37,"")</f>
        <v/>
      </c>
      <c r="M43" s="153" t="str">
        <f>IFERROR(M40/M37,"")</f>
        <v/>
      </c>
    </row>
    <row r="44" spans="3:35" s="67" customFormat="1" ht="12" customHeight="1">
      <c r="C44" s="823"/>
      <c r="D44" s="824"/>
      <c r="E44" s="825"/>
      <c r="F44" s="826" t="str">
        <f>IF(SUM(F38:F40)=F37,"","datos erróneos")</f>
        <v/>
      </c>
      <c r="G44" s="826" t="str">
        <f>IF(SUM(G38:G40)=G37,"","datos erróneos")</f>
        <v/>
      </c>
      <c r="I44" s="823"/>
      <c r="J44" s="824"/>
      <c r="K44" s="825"/>
      <c r="L44" s="826" t="str">
        <f>IF(SUM(L38:L40)=L37,"","datos erróneos")</f>
        <v/>
      </c>
      <c r="M44" s="826" t="str">
        <f>IF(SUM(M38:M40)=M37,"","datos erróneos")</f>
        <v/>
      </c>
    </row>
    <row r="45" spans="3:35" ht="13.5" customHeight="1">
      <c r="C45" s="827" t="s">
        <v>305</v>
      </c>
      <c r="D45" s="758"/>
      <c r="E45" s="758"/>
      <c r="F45" s="828"/>
      <c r="G45" s="758"/>
      <c r="H45" s="760"/>
      <c r="I45" s="828"/>
      <c r="J45" s="828"/>
      <c r="K45" s="828"/>
      <c r="L45" s="758"/>
      <c r="M45" s="758"/>
      <c r="N45" s="40"/>
      <c r="O45" s="40"/>
      <c r="P45" s="40"/>
      <c r="Q45" s="40"/>
      <c r="R45" s="40"/>
      <c r="S45" s="40"/>
      <c r="T45" s="40"/>
      <c r="U45" s="40"/>
      <c r="V45" s="40"/>
      <c r="W45" s="40"/>
      <c r="X45" s="40"/>
      <c r="Y45" s="40"/>
      <c r="Z45" s="40"/>
      <c r="AA45" s="40"/>
      <c r="AB45" s="40"/>
      <c r="AC45" s="40"/>
      <c r="AD45" s="40"/>
      <c r="AE45" s="40"/>
      <c r="AF45" s="40"/>
      <c r="AG45" s="40"/>
      <c r="AH45" s="40"/>
      <c r="AI45" s="40"/>
    </row>
    <row r="46" spans="3:35" s="40" customFormat="1" ht="13.5" customHeight="1">
      <c r="C46" s="827" t="s">
        <v>306</v>
      </c>
      <c r="D46" s="829"/>
      <c r="E46" s="829"/>
      <c r="F46" s="829"/>
      <c r="G46" s="829"/>
      <c r="I46" s="830"/>
      <c r="J46" s="830"/>
      <c r="K46" s="830"/>
      <c r="L46" s="829"/>
      <c r="M46" s="829"/>
    </row>
    <row r="47" spans="3:35" s="40" customFormat="1" ht="21" customHeight="1">
      <c r="C47" s="830"/>
      <c r="D47" s="829"/>
      <c r="E47" s="829"/>
      <c r="F47" s="829"/>
      <c r="G47" s="829"/>
      <c r="I47" s="830"/>
      <c r="J47" s="830"/>
      <c r="K47" s="830"/>
      <c r="L47" s="829"/>
      <c r="M47" s="829"/>
    </row>
    <row r="49" spans="3:13" ht="18.75">
      <c r="C49" s="831"/>
      <c r="D49" s="579"/>
      <c r="E49" s="579"/>
      <c r="F49" s="579"/>
      <c r="G49" s="579"/>
      <c r="J49" s="812"/>
      <c r="K49" s="40"/>
      <c r="L49" s="812"/>
    </row>
    <row r="50" spans="3:13" ht="15" customHeight="1">
      <c r="C50" s="1045"/>
      <c r="D50" s="1045"/>
      <c r="E50" s="1045"/>
      <c r="F50" s="1045"/>
      <c r="G50" s="1045"/>
      <c r="H50" s="1045"/>
      <c r="I50" s="1045"/>
      <c r="J50" s="1045"/>
      <c r="K50" s="1045"/>
      <c r="L50" s="1045"/>
      <c r="M50" s="1045"/>
    </row>
    <row r="51" spans="3:13">
      <c r="C51" s="1045"/>
      <c r="D51" s="1045"/>
      <c r="E51" s="1045"/>
      <c r="F51" s="1045"/>
      <c r="G51" s="1045"/>
      <c r="H51" s="1045"/>
      <c r="I51" s="1045"/>
      <c r="J51" s="1045"/>
      <c r="K51" s="1045"/>
      <c r="L51" s="1045"/>
      <c r="M51" s="1045"/>
    </row>
    <row r="52" spans="3:13">
      <c r="C52" s="1045"/>
      <c r="D52" s="1045"/>
      <c r="E52" s="1045"/>
      <c r="F52" s="1045"/>
      <c r="G52" s="1045"/>
      <c r="H52" s="1045"/>
      <c r="I52" s="1045"/>
      <c r="J52" s="1045"/>
      <c r="K52" s="1045"/>
      <c r="L52" s="1045"/>
      <c r="M52" s="1045"/>
    </row>
    <row r="54" spans="3:13" ht="15" customHeight="1">
      <c r="D54" s="832"/>
      <c r="E54" s="832"/>
      <c r="F54" s="832"/>
      <c r="G54" s="833"/>
      <c r="H54" s="834"/>
      <c r="I54" s="835"/>
      <c r="J54" s="836"/>
      <c r="K54" s="818"/>
      <c r="L54" s="837"/>
      <c r="M54" s="37"/>
    </row>
    <row r="55" spans="3:13" ht="15" customHeight="1">
      <c r="D55" s="832"/>
      <c r="E55" s="832"/>
      <c r="F55" s="832"/>
      <c r="G55" s="833"/>
      <c r="H55" s="37"/>
      <c r="J55" s="836"/>
      <c r="K55" s="818"/>
      <c r="L55" s="836"/>
    </row>
    <row r="56" spans="3:13">
      <c r="D56" s="37"/>
      <c r="E56" s="37"/>
      <c r="F56" s="37"/>
      <c r="G56" s="833"/>
      <c r="H56" s="37"/>
      <c r="J56" s="37"/>
      <c r="K56" s="818"/>
      <c r="L56" s="37"/>
    </row>
    <row r="57" spans="3:13">
      <c r="D57" s="37"/>
      <c r="E57" s="37"/>
      <c r="F57" s="37"/>
      <c r="G57" s="833"/>
      <c r="H57" s="37"/>
      <c r="J57" s="37"/>
      <c r="K57" s="818"/>
      <c r="L57" s="37"/>
    </row>
    <row r="58" spans="3:13">
      <c r="D58" s="37"/>
      <c r="E58" s="37"/>
      <c r="F58" s="37"/>
      <c r="G58" s="833"/>
      <c r="H58" s="37"/>
      <c r="J58" s="37"/>
      <c r="K58" s="818"/>
      <c r="L58" s="37"/>
    </row>
    <row r="59" spans="3:13">
      <c r="D59" s="37"/>
      <c r="E59" s="37"/>
      <c r="F59" s="37"/>
      <c r="G59" s="833"/>
      <c r="H59" s="37"/>
      <c r="J59" s="37"/>
      <c r="K59" s="818"/>
      <c r="L59" s="37"/>
    </row>
    <row r="60" spans="3:13">
      <c r="D60" s="37"/>
      <c r="E60" s="37"/>
      <c r="F60" s="37"/>
      <c r="G60" s="833"/>
      <c r="H60" s="37"/>
      <c r="J60" s="37"/>
      <c r="K60" s="818"/>
      <c r="L60" s="37"/>
    </row>
    <row r="61" spans="3:13">
      <c r="D61" s="37"/>
      <c r="E61" s="37"/>
      <c r="F61" s="37"/>
      <c r="G61" s="37"/>
      <c r="H61" s="37"/>
    </row>
  </sheetData>
  <sheetProtection password="C269" sheet="1" objects="1" scenarios="1" formatCells="0" formatColumns="0" formatRows="0"/>
  <mergeCells count="46">
    <mergeCell ref="C50:M52"/>
    <mergeCell ref="C37:C43"/>
    <mergeCell ref="D37:E37"/>
    <mergeCell ref="I37:I43"/>
    <mergeCell ref="J37:K37"/>
    <mergeCell ref="D38:D40"/>
    <mergeCell ref="J38:J40"/>
    <mergeCell ref="D41:D43"/>
    <mergeCell ref="J41:J43"/>
    <mergeCell ref="C29:C35"/>
    <mergeCell ref="D29:E29"/>
    <mergeCell ref="I29:I35"/>
    <mergeCell ref="J29:K29"/>
    <mergeCell ref="D30:D32"/>
    <mergeCell ref="J30:J32"/>
    <mergeCell ref="D33:D35"/>
    <mergeCell ref="J33:J35"/>
    <mergeCell ref="C21:C27"/>
    <mergeCell ref="D21:E21"/>
    <mergeCell ref="I21:I27"/>
    <mergeCell ref="J21:K21"/>
    <mergeCell ref="D22:D24"/>
    <mergeCell ref="J22:J24"/>
    <mergeCell ref="D25:D27"/>
    <mergeCell ref="J25:J27"/>
    <mergeCell ref="M19:M20"/>
    <mergeCell ref="C9:C15"/>
    <mergeCell ref="D9:E9"/>
    <mergeCell ref="I9:I15"/>
    <mergeCell ref="J9:K9"/>
    <mergeCell ref="D10:D12"/>
    <mergeCell ref="J10:J12"/>
    <mergeCell ref="D13:D15"/>
    <mergeCell ref="J13:J15"/>
    <mergeCell ref="C19:E20"/>
    <mergeCell ref="F19:F20"/>
    <mergeCell ref="G19:G20"/>
    <mergeCell ref="I19:K20"/>
    <mergeCell ref="L19:L20"/>
    <mergeCell ref="C3:M3"/>
    <mergeCell ref="C7:E8"/>
    <mergeCell ref="F7:F8"/>
    <mergeCell ref="G7:G8"/>
    <mergeCell ref="I7:K8"/>
    <mergeCell ref="L7:L8"/>
    <mergeCell ref="M7:M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Q28"/>
  <sheetViews>
    <sheetView showGridLines="0" zoomScale="70" zoomScaleNormal="70" workbookViewId="0">
      <pane ySplit="6" topLeftCell="A7" activePane="bottomLeft" state="frozen"/>
      <selection pane="bottomLeft" activeCell="K7" sqref="K7:K11"/>
    </sheetView>
  </sheetViews>
  <sheetFormatPr baseColWidth="10" defaultColWidth="30" defaultRowHeight="15"/>
  <cols>
    <col min="1" max="1" width="1.28515625" style="36" customWidth="1"/>
    <col min="2" max="2" width="4.85546875" style="36" customWidth="1"/>
    <col min="3" max="3" width="22" style="36" customWidth="1"/>
    <col min="4" max="4" width="21.5703125" style="36" customWidth="1"/>
    <col min="5" max="5" width="24.28515625" style="36" customWidth="1"/>
    <col min="6" max="6" width="30.42578125" style="36" customWidth="1"/>
    <col min="7" max="8" width="31" style="700" customWidth="1"/>
    <col min="9" max="9" width="50.28515625" style="36" customWidth="1"/>
    <col min="10" max="10" width="32.5703125" style="36" customWidth="1"/>
    <col min="11" max="11" width="50.42578125" style="36" customWidth="1"/>
    <col min="12" max="12" width="32.85546875" style="36" customWidth="1"/>
    <col min="13" max="13" width="26" style="36" customWidth="1"/>
    <col min="14" max="17" width="4.85546875" style="36" customWidth="1"/>
    <col min="18" max="246" width="11.42578125" style="36" customWidth="1"/>
    <col min="247" max="247" width="3.7109375" style="36" customWidth="1"/>
    <col min="248" max="248" width="5.140625" style="36" customWidth="1"/>
    <col min="249" max="249" width="16.140625" style="36" customWidth="1"/>
    <col min="250" max="16384" width="30" style="36"/>
  </cols>
  <sheetData>
    <row r="1" spans="1:17" ht="39.75" customHeight="1">
      <c r="A1" s="692"/>
      <c r="B1" s="946" t="s">
        <v>235</v>
      </c>
      <c r="C1" s="192"/>
      <c r="D1" s="193"/>
      <c r="E1" s="193"/>
      <c r="F1" s="193"/>
      <c r="G1" s="193"/>
      <c r="H1" s="193"/>
      <c r="I1" s="424"/>
      <c r="J1" s="76"/>
      <c r="K1" s="76"/>
      <c r="L1" s="76"/>
      <c r="M1" s="693"/>
      <c r="N1" s="40"/>
      <c r="O1" s="40"/>
    </row>
    <row r="2" spans="1:17" ht="64.5" customHeight="1">
      <c r="A2" s="76"/>
      <c r="B2" s="1254" t="s">
        <v>579</v>
      </c>
      <c r="C2" s="1254"/>
      <c r="D2" s="1254"/>
      <c r="E2" s="1254"/>
      <c r="F2" s="1254"/>
      <c r="G2" s="1254"/>
      <c r="H2" s="1254"/>
      <c r="I2" s="1254"/>
      <c r="J2" s="1254"/>
      <c r="K2" s="76"/>
      <c r="L2" s="76"/>
      <c r="M2" s="40"/>
      <c r="N2" s="40"/>
      <c r="O2" s="40"/>
    </row>
    <row r="3" spans="1:17" ht="24" customHeight="1">
      <c r="A3" s="76"/>
      <c r="B3" s="439" t="s">
        <v>534</v>
      </c>
      <c r="C3" s="438"/>
      <c r="D3" s="438"/>
      <c r="E3" s="438"/>
      <c r="F3" s="438"/>
      <c r="G3" s="438"/>
      <c r="H3" s="438"/>
      <c r="I3" s="438"/>
      <c r="J3" s="438"/>
      <c r="K3" s="76"/>
      <c r="L3" s="76"/>
      <c r="M3" s="40"/>
      <c r="N3" s="40"/>
      <c r="O3" s="40"/>
    </row>
    <row r="4" spans="1:17">
      <c r="A4" s="76"/>
      <c r="B4" s="424"/>
      <c r="C4" s="76"/>
      <c r="D4" s="76"/>
      <c r="E4" s="76"/>
      <c r="F4" s="76"/>
      <c r="G4" s="76"/>
      <c r="H4" s="76"/>
      <c r="I4" s="76"/>
      <c r="J4" s="76"/>
      <c r="K4" s="76"/>
      <c r="L4" s="76"/>
    </row>
    <row r="5" spans="1:17" s="124" customFormat="1" ht="23.25" customHeight="1">
      <c r="B5" s="1273" t="s">
        <v>5</v>
      </c>
      <c r="C5" s="1273" t="s">
        <v>6</v>
      </c>
      <c r="D5" s="1273" t="s">
        <v>515</v>
      </c>
      <c r="E5" s="1273" t="s">
        <v>563</v>
      </c>
      <c r="F5" s="1273"/>
      <c r="G5" s="1273" t="s">
        <v>566</v>
      </c>
      <c r="H5" s="1273" t="s">
        <v>567</v>
      </c>
      <c r="I5" s="1273" t="s">
        <v>447</v>
      </c>
      <c r="J5" s="1273" t="s">
        <v>568</v>
      </c>
      <c r="K5" s="1273" t="s">
        <v>565</v>
      </c>
      <c r="L5" s="1273" t="s">
        <v>569</v>
      </c>
    </row>
    <row r="6" spans="1:17" s="124" customFormat="1" ht="39" customHeight="1">
      <c r="B6" s="1273"/>
      <c r="C6" s="1273"/>
      <c r="D6" s="1273"/>
      <c r="E6" s="1273"/>
      <c r="F6" s="1273"/>
      <c r="G6" s="1273"/>
      <c r="H6" s="1273"/>
      <c r="I6" s="1273"/>
      <c r="J6" s="1273"/>
      <c r="K6" s="1273"/>
      <c r="L6" s="1273"/>
    </row>
    <row r="7" spans="1:17" s="124" customFormat="1" ht="39" customHeight="1">
      <c r="B7" s="1263">
        <v>1</v>
      </c>
      <c r="C7" s="1258" t="s">
        <v>525</v>
      </c>
      <c r="D7" s="1259" t="s">
        <v>516</v>
      </c>
      <c r="E7" s="1259" t="s">
        <v>529</v>
      </c>
      <c r="F7" s="683" t="s">
        <v>678</v>
      </c>
      <c r="G7" s="694">
        <f>'C1_ECE'!E10</f>
        <v>0</v>
      </c>
      <c r="H7" s="694">
        <f>'C1_ECE'!F10</f>
        <v>0</v>
      </c>
      <c r="I7" s="1262" t="str">
        <f>IF('1 Matriz Diagnóstica'!L7:L11="","",'1 Matriz Diagnóstica'!L7:L11)</f>
        <v/>
      </c>
      <c r="J7" s="701"/>
      <c r="K7" s="1274"/>
      <c r="L7" s="440"/>
      <c r="P7" s="36"/>
      <c r="Q7" s="36"/>
    </row>
    <row r="8" spans="1:17" s="124" customFormat="1" ht="44.25" customHeight="1">
      <c r="B8" s="1264"/>
      <c r="C8" s="1258"/>
      <c r="D8" s="1259"/>
      <c r="E8" s="1259"/>
      <c r="F8" s="683" t="s">
        <v>676</v>
      </c>
      <c r="G8" s="694">
        <f>'C1_ECE'!L10</f>
        <v>0</v>
      </c>
      <c r="H8" s="694">
        <f>'C1_ECE'!M10</f>
        <v>0</v>
      </c>
      <c r="I8" s="1262"/>
      <c r="J8" s="701"/>
      <c r="K8" s="1275"/>
      <c r="L8" s="440"/>
      <c r="P8" s="36"/>
      <c r="Q8" s="36"/>
    </row>
    <row r="9" spans="1:17" s="124" customFormat="1" ht="44.25" customHeight="1">
      <c r="B9" s="1264"/>
      <c r="C9" s="1258"/>
      <c r="D9" s="1259"/>
      <c r="E9" s="1259"/>
      <c r="F9" s="683" t="s">
        <v>679</v>
      </c>
      <c r="G9" s="694">
        <f>'C1_ECE'!E54</f>
        <v>0</v>
      </c>
      <c r="H9" s="694">
        <f>'C1_ECE'!F54</f>
        <v>0</v>
      </c>
      <c r="I9" s="1262"/>
      <c r="J9" s="701"/>
      <c r="K9" s="1275"/>
      <c r="L9" s="440"/>
      <c r="P9" s="36"/>
      <c r="Q9" s="36"/>
    </row>
    <row r="10" spans="1:17" s="39" customFormat="1" ht="44.25" customHeight="1">
      <c r="B10" s="1264"/>
      <c r="C10" s="1258"/>
      <c r="D10" s="1259"/>
      <c r="E10" s="1259"/>
      <c r="F10" s="683" t="s">
        <v>542</v>
      </c>
      <c r="G10" s="694">
        <f>'C1_ECE'!L54</f>
        <v>0</v>
      </c>
      <c r="H10" s="694">
        <f>'C1_ECE'!M54</f>
        <v>0</v>
      </c>
      <c r="I10" s="1262"/>
      <c r="J10" s="701"/>
      <c r="K10" s="1275"/>
      <c r="L10" s="440"/>
      <c r="P10" s="36"/>
      <c r="Q10" s="36"/>
    </row>
    <row r="11" spans="1:17" s="39" customFormat="1" ht="61.5" customHeight="1">
      <c r="B11" s="1265"/>
      <c r="C11" s="1258"/>
      <c r="D11" s="1259"/>
      <c r="E11" s="1259" t="s">
        <v>530</v>
      </c>
      <c r="F11" s="1259"/>
      <c r="G11" s="701"/>
      <c r="H11" s="694">
        <f>'1 Matriz Diagnóstica'!H11</f>
        <v>0</v>
      </c>
      <c r="I11" s="1262"/>
      <c r="J11" s="695" t="str">
        <f>'Matriz Implementación'!M8</f>
        <v/>
      </c>
      <c r="K11" s="1276"/>
      <c r="L11" s="695" t="str">
        <f>'Matriz Implementación'!M8</f>
        <v/>
      </c>
      <c r="P11" s="36"/>
      <c r="Q11" s="36"/>
    </row>
    <row r="12" spans="1:17" ht="81" customHeight="1">
      <c r="B12" s="1263">
        <v>2</v>
      </c>
      <c r="C12" s="1258" t="s">
        <v>526</v>
      </c>
      <c r="D12" s="1259" t="s">
        <v>517</v>
      </c>
      <c r="E12" s="1259" t="s">
        <v>531</v>
      </c>
      <c r="F12" s="931" t="str">
        <f>'1 Matriz Diagnóstica'!F12</f>
        <v>Nivel Inicial</v>
      </c>
      <c r="G12" s="696" t="str">
        <f>'C2_Form1'!H19</f>
        <v/>
      </c>
      <c r="H12" s="696">
        <f>'C2_Form1'!G57</f>
        <v>0</v>
      </c>
      <c r="I12" s="1255" t="str">
        <f>IF('1 Matriz Diagnóstica'!L12:L14="","",'1 Matriz Diagnóstica'!L12:L14)</f>
        <v/>
      </c>
      <c r="J12" s="701"/>
      <c r="K12" s="1274"/>
      <c r="L12" s="696" t="str">
        <f>'C2_Monit 1'!J15</f>
        <v/>
      </c>
    </row>
    <row r="13" spans="1:17" ht="81" customHeight="1">
      <c r="B13" s="1264"/>
      <c r="C13" s="1258"/>
      <c r="D13" s="1259"/>
      <c r="E13" s="1259"/>
      <c r="F13" s="931" t="str">
        <f>'1 Matriz Diagnóstica'!F13</f>
        <v>Nivel Primaria</v>
      </c>
      <c r="G13" s="696" t="str">
        <f>'C2_Form1'!H34</f>
        <v/>
      </c>
      <c r="H13" s="696">
        <f>'C2_Form1'!G59</f>
        <v>0</v>
      </c>
      <c r="I13" s="1256"/>
      <c r="J13" s="701"/>
      <c r="K13" s="1275"/>
      <c r="L13" s="696" t="str">
        <f>'C2_Monit 1'!J30</f>
        <v/>
      </c>
    </row>
    <row r="14" spans="1:17" ht="81" customHeight="1">
      <c r="B14" s="1265"/>
      <c r="C14" s="1258"/>
      <c r="D14" s="1259"/>
      <c r="E14" s="1259"/>
      <c r="F14" s="931" t="str">
        <f>'1 Matriz Diagnóstica'!F14</f>
        <v>Nivel Secundaria</v>
      </c>
      <c r="G14" s="696" t="str">
        <f>'C2_Form1'!H47</f>
        <v/>
      </c>
      <c r="H14" s="696">
        <f>'C2_Form1'!G61</f>
        <v>0</v>
      </c>
      <c r="I14" s="1257"/>
      <c r="J14" s="701"/>
      <c r="K14" s="1276"/>
      <c r="L14" s="696" t="str">
        <f>'C2_Monit 1'!J43</f>
        <v/>
      </c>
    </row>
    <row r="15" spans="1:17" ht="41.25" customHeight="1">
      <c r="B15" s="1263">
        <v>3</v>
      </c>
      <c r="C15" s="1258" t="s">
        <v>527</v>
      </c>
      <c r="D15" s="1259" t="s">
        <v>518</v>
      </c>
      <c r="E15" s="1259" t="s">
        <v>532</v>
      </c>
      <c r="F15" s="931" t="str">
        <f>'1 Matriz Diagnóstica'!F15</f>
        <v>Nivel Inicial</v>
      </c>
      <c r="G15" s="696">
        <f>'1 Matriz Diagnóstica'!G15</f>
        <v>0</v>
      </c>
      <c r="H15" s="697">
        <f>'1 Matriz Diagnóstica'!H15</f>
        <v>1</v>
      </c>
      <c r="I15" s="1255" t="str">
        <f>IF('1 Matriz Diagnóstica'!L15:L20="","",'1 Matriz Diagnóstica'!L15:L20)</f>
        <v/>
      </c>
      <c r="J15" s="697" t="str">
        <f>'C3_Monit Lectivas'!K15</f>
        <v/>
      </c>
      <c r="K15" s="1251"/>
      <c r="L15" s="697" t="str">
        <f>'C3_Monit Lectivas'!N15</f>
        <v/>
      </c>
    </row>
    <row r="16" spans="1:17" ht="41.25" customHeight="1">
      <c r="B16" s="1264"/>
      <c r="C16" s="1258"/>
      <c r="D16" s="1259"/>
      <c r="E16" s="1259"/>
      <c r="F16" s="931" t="str">
        <f>'1 Matriz Diagnóstica'!F16</f>
        <v>Nivel Primaria</v>
      </c>
      <c r="G16" s="696">
        <f>'1 Matriz Diagnóstica'!G16</f>
        <v>0</v>
      </c>
      <c r="H16" s="697">
        <v>1</v>
      </c>
      <c r="I16" s="1256"/>
      <c r="J16" s="697" t="str">
        <f>'C3_Monit Lectivas'!K21</f>
        <v/>
      </c>
      <c r="K16" s="1252"/>
      <c r="L16" s="697" t="str">
        <f>'C3_Monit Lectivas'!N21</f>
        <v/>
      </c>
    </row>
    <row r="17" spans="2:12" ht="41.25" customHeight="1">
      <c r="B17" s="1264"/>
      <c r="C17" s="1258"/>
      <c r="D17" s="1259"/>
      <c r="E17" s="1259"/>
      <c r="F17" s="931" t="str">
        <f>'1 Matriz Diagnóstica'!F17</f>
        <v>Nivel Secundaria</v>
      </c>
      <c r="G17" s="696">
        <f>'1 Matriz Diagnóstica'!G17</f>
        <v>0</v>
      </c>
      <c r="H17" s="697">
        <v>1</v>
      </c>
      <c r="I17" s="1256"/>
      <c r="J17" s="697" t="str">
        <f>'C3_Monit Lectivas'!K27</f>
        <v/>
      </c>
      <c r="K17" s="1252"/>
      <c r="L17" s="697" t="str">
        <f>'C3_Monit Lectivas'!N27</f>
        <v/>
      </c>
    </row>
    <row r="18" spans="2:12" ht="41.25" customHeight="1">
      <c r="B18" s="1264"/>
      <c r="C18" s="1258"/>
      <c r="D18" s="1259"/>
      <c r="E18" s="1259" t="s">
        <v>533</v>
      </c>
      <c r="F18" s="931" t="str">
        <f>'1 Matriz Diagnóstica'!F18</f>
        <v>Nivel Inicial</v>
      </c>
      <c r="G18" s="696">
        <f>'1 Matriz Diagnóstica'!G18</f>
        <v>0</v>
      </c>
      <c r="H18" s="697">
        <v>1</v>
      </c>
      <c r="I18" s="1256"/>
      <c r="J18" s="697" t="str">
        <f>'C3_Monit Efectivas Ini'!DL15</f>
        <v>100%</v>
      </c>
      <c r="K18" s="1252"/>
      <c r="L18" s="696" t="str">
        <f>'C3_Monit Efectivas Ini'!F15</f>
        <v>100%</v>
      </c>
    </row>
    <row r="19" spans="2:12" ht="41.25" customHeight="1">
      <c r="B19" s="1264"/>
      <c r="C19" s="1258"/>
      <c r="D19" s="1259"/>
      <c r="E19" s="1259"/>
      <c r="F19" s="931" t="str">
        <f>'1 Matriz Diagnóstica'!F19</f>
        <v>Nivel Primaria</v>
      </c>
      <c r="G19" s="696">
        <f>'1 Matriz Diagnóstica'!G19</f>
        <v>0</v>
      </c>
      <c r="H19" s="697">
        <v>1</v>
      </c>
      <c r="I19" s="1256"/>
      <c r="J19" s="697" t="str">
        <f>'C3_Monit Efectivas Prim'!DL17</f>
        <v>100%</v>
      </c>
      <c r="K19" s="1252"/>
      <c r="L19" s="698" t="str">
        <f>'C3_Monit Efectivas Prim'!JL17</f>
        <v>100%</v>
      </c>
    </row>
    <row r="20" spans="2:12" ht="41.25" customHeight="1">
      <c r="B20" s="1265"/>
      <c r="C20" s="1258"/>
      <c r="D20" s="1259"/>
      <c r="E20" s="1259"/>
      <c r="F20" s="931" t="str">
        <f>'1 Matriz Diagnóstica'!F20</f>
        <v>Nivel Secundaria</v>
      </c>
      <c r="G20" s="696">
        <f>'1 Matriz Diagnóstica'!G20</f>
        <v>0</v>
      </c>
      <c r="H20" s="697">
        <v>1</v>
      </c>
      <c r="I20" s="1257"/>
      <c r="J20" s="697" t="str">
        <f>'C3_Monit Efectivas Sec'!EL18</f>
        <v>100%</v>
      </c>
      <c r="K20" s="1253"/>
      <c r="L20" s="697" t="str">
        <f>'C3_Monit Efectivas Sec'!JL18</f>
        <v>100%</v>
      </c>
    </row>
    <row r="21" spans="2:12" ht="82.5" customHeight="1">
      <c r="B21" s="1263">
        <v>4</v>
      </c>
      <c r="C21" s="1267" t="s">
        <v>18</v>
      </c>
      <c r="D21" s="1270" t="s">
        <v>519</v>
      </c>
      <c r="E21" s="1270" t="s">
        <v>544</v>
      </c>
      <c r="F21" s="931" t="str">
        <f>'1 Matriz Diagnóstica'!F21</f>
        <v>Nivel Inicial</v>
      </c>
      <c r="G21" s="696">
        <f>'C4_Form Acompañamiento'!F12</f>
        <v>1</v>
      </c>
      <c r="H21" s="696">
        <f>'C4_Form Acompañamiento'!N24</f>
        <v>1</v>
      </c>
      <c r="I21" s="1255" t="str">
        <f>IF('1 Matriz Diagnóstica'!L21:L23="","",'1 Matriz Diagnóstica'!L21:L23)</f>
        <v/>
      </c>
      <c r="J21" s="696">
        <f>'Matriz Implementación'!BE59</f>
        <v>1</v>
      </c>
      <c r="K21" s="1251"/>
      <c r="L21" s="696">
        <f>'Matriz Implementación'!BF59</f>
        <v>1</v>
      </c>
    </row>
    <row r="22" spans="2:12" ht="82.5" customHeight="1">
      <c r="B22" s="1264"/>
      <c r="C22" s="1268"/>
      <c r="D22" s="1271"/>
      <c r="E22" s="1271"/>
      <c r="F22" s="931" t="str">
        <f>'1 Matriz Diagnóstica'!F22</f>
        <v>Nivel Primaria</v>
      </c>
      <c r="G22" s="696">
        <f>'C4_Form Acompañamiento'!F13</f>
        <v>1</v>
      </c>
      <c r="H22" s="696">
        <f>'C4_Form Acompañamiento'!N25</f>
        <v>1</v>
      </c>
      <c r="I22" s="1256"/>
      <c r="J22" s="696">
        <f>'Matriz Implementación'!BE60</f>
        <v>1</v>
      </c>
      <c r="K22" s="1252"/>
      <c r="L22" s="696">
        <f>'Matriz Implementación'!BF60</f>
        <v>1</v>
      </c>
    </row>
    <row r="23" spans="2:12" ht="82.5" customHeight="1">
      <c r="B23" s="1265"/>
      <c r="C23" s="1269"/>
      <c r="D23" s="1272"/>
      <c r="E23" s="1272"/>
      <c r="F23" s="931" t="str">
        <f>'1 Matriz Diagnóstica'!F23</f>
        <v>Nivel Secundaria</v>
      </c>
      <c r="G23" s="696">
        <f>'C4_Form Acompañamiento'!F14</f>
        <v>1</v>
      </c>
      <c r="H23" s="696">
        <f>'C4_Form Acompañamiento'!N26</f>
        <v>1</v>
      </c>
      <c r="I23" s="1257"/>
      <c r="J23" s="696">
        <f>'Matriz Implementación'!BE61</f>
        <v>1</v>
      </c>
      <c r="K23" s="1253"/>
      <c r="L23" s="696">
        <f>'Matriz Implementación'!BF61</f>
        <v>1</v>
      </c>
    </row>
    <row r="24" spans="2:12" ht="133.5" customHeight="1">
      <c r="B24" s="1266">
        <v>5</v>
      </c>
      <c r="C24" s="1258" t="s">
        <v>528</v>
      </c>
      <c r="D24" s="1258" t="s">
        <v>520</v>
      </c>
      <c r="E24" s="1259" t="s">
        <v>547</v>
      </c>
      <c r="F24" s="1259"/>
      <c r="G24" s="696" t="str">
        <f>'C5_Convivencia Escolar'!E35</f>
        <v>100%</v>
      </c>
      <c r="H24" s="696">
        <f>'C5_Convivencia Escolar'!F35</f>
        <v>0</v>
      </c>
      <c r="I24" s="1260" t="str">
        <f>IF('1 Matriz Diagnóstica'!L24:L25="","",'1 Matriz Diagnóstica'!L24:L25)</f>
        <v/>
      </c>
      <c r="J24" s="440"/>
      <c r="K24" s="1251"/>
      <c r="L24" s="440"/>
    </row>
    <row r="25" spans="2:12" ht="133.5" customHeight="1">
      <c r="B25" s="1266"/>
      <c r="C25" s="1258"/>
      <c r="D25" s="1258"/>
      <c r="E25" s="1259" t="s">
        <v>521</v>
      </c>
      <c r="F25" s="1259"/>
      <c r="G25" s="701"/>
      <c r="H25" s="699">
        <f>'1 Matriz Diagnóstica'!H25</f>
        <v>0</v>
      </c>
      <c r="I25" s="1261"/>
      <c r="J25" s="696" t="str">
        <f>'Matriz Implementación'!N8</f>
        <v/>
      </c>
      <c r="K25" s="1253"/>
      <c r="L25" s="696" t="str">
        <f>'Matriz Implementación'!M8</f>
        <v/>
      </c>
    </row>
    <row r="26" spans="2:12">
      <c r="G26" s="36"/>
      <c r="H26" s="36"/>
    </row>
    <row r="27" spans="2:12">
      <c r="G27" s="36"/>
      <c r="H27" s="36"/>
    </row>
    <row r="28" spans="2:12">
      <c r="G28" s="36"/>
      <c r="H28" s="36"/>
    </row>
  </sheetData>
  <sheetProtection password="C269" sheet="1" objects="1" scenarios="1" formatCells="0" formatColumns="0" formatRows="0" insertColumns="0" insertRows="0" insertHyperlinks="0"/>
  <mergeCells count="44">
    <mergeCell ref="C12:C14"/>
    <mergeCell ref="D12:D14"/>
    <mergeCell ref="E12:E14"/>
    <mergeCell ref="I12:I14"/>
    <mergeCell ref="L5:L6"/>
    <mergeCell ref="C5:C6"/>
    <mergeCell ref="D5:D6"/>
    <mergeCell ref="I5:I6"/>
    <mergeCell ref="K5:K6"/>
    <mergeCell ref="J5:J6"/>
    <mergeCell ref="G5:G6"/>
    <mergeCell ref="H5:H6"/>
    <mergeCell ref="K7:K11"/>
    <mergeCell ref="K12:K14"/>
    <mergeCell ref="B7:B11"/>
    <mergeCell ref="C7:C11"/>
    <mergeCell ref="D7:D11"/>
    <mergeCell ref="E7:E10"/>
    <mergeCell ref="E5:F6"/>
    <mergeCell ref="B5:B6"/>
    <mergeCell ref="B21:B23"/>
    <mergeCell ref="C21:C23"/>
    <mergeCell ref="D21:D23"/>
    <mergeCell ref="E21:E23"/>
    <mergeCell ref="B15:B20"/>
    <mergeCell ref="C15:C20"/>
    <mergeCell ref="D15:D20"/>
    <mergeCell ref="E15:E17"/>
    <mergeCell ref="K15:K20"/>
    <mergeCell ref="K21:K23"/>
    <mergeCell ref="K24:K25"/>
    <mergeCell ref="B2:J2"/>
    <mergeCell ref="I21:I23"/>
    <mergeCell ref="C24:C25"/>
    <mergeCell ref="D24:D25"/>
    <mergeCell ref="E24:F24"/>
    <mergeCell ref="I24:I25"/>
    <mergeCell ref="E25:F25"/>
    <mergeCell ref="I15:I20"/>
    <mergeCell ref="E18:E20"/>
    <mergeCell ref="I7:I11"/>
    <mergeCell ref="E11:F11"/>
    <mergeCell ref="B12:B14"/>
    <mergeCell ref="B24:B25"/>
  </mergeCells>
  <pageMargins left="0.7" right="0.7" top="0.75" bottom="0.75" header="0.3" footer="0.3"/>
  <pageSetup orientation="portrait" horizontalDpi="4294967293" verticalDpi="4294967293" r:id="rId1"/>
  <ignoredErrors>
    <ignoredError sqref="H11 I15 I21 I24 I12 I7"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C1:AJ88"/>
  <sheetViews>
    <sheetView zoomScale="70" zoomScaleNormal="70" workbookViewId="0">
      <selection activeCell="R22" sqref="R22"/>
    </sheetView>
  </sheetViews>
  <sheetFormatPr baseColWidth="10" defaultColWidth="11.42578125" defaultRowHeight="15"/>
  <cols>
    <col min="1" max="1" width="10.42578125" customWidth="1"/>
    <col min="2" max="2" width="4.85546875" customWidth="1"/>
    <col min="3" max="3" width="11.7109375" style="10" customWidth="1"/>
    <col min="4" max="4" width="21.42578125" style="10" customWidth="1"/>
    <col min="5" max="5" width="3.85546875" style="10" customWidth="1"/>
    <col min="6" max="7" width="16" style="10" customWidth="1"/>
    <col min="8" max="8" width="2.5703125" style="10" customWidth="1"/>
    <col min="9" max="9" width="11.7109375" style="10" customWidth="1"/>
    <col min="10" max="10" width="21.42578125" style="10" customWidth="1"/>
    <col min="11" max="11" width="3.85546875" style="10" customWidth="1"/>
    <col min="12" max="13" width="16.28515625" style="10" customWidth="1"/>
    <col min="14" max="14" width="20.5703125" customWidth="1"/>
    <col min="15" max="15" width="8.140625" customWidth="1"/>
    <col min="16" max="20" width="5.140625" customWidth="1"/>
    <col min="21" max="34" width="11.42578125" customWidth="1"/>
  </cols>
  <sheetData>
    <row r="1" spans="3:36" ht="16.5" customHeight="1">
      <c r="C1" s="1284"/>
      <c r="D1" s="1284"/>
      <c r="E1" s="1284"/>
      <c r="F1" s="1284"/>
      <c r="G1" s="1284"/>
      <c r="H1" s="1284"/>
      <c r="I1" s="1284"/>
      <c r="J1" s="1284"/>
      <c r="K1" s="1284"/>
      <c r="L1" s="1284"/>
      <c r="M1" s="1284"/>
      <c r="N1" s="1284"/>
      <c r="O1" s="260"/>
      <c r="P1" s="267"/>
      <c r="Q1" s="267"/>
    </row>
    <row r="2" spans="3:36" ht="26.25" customHeight="1">
      <c r="C2" s="180" t="s">
        <v>51</v>
      </c>
      <c r="D2" s="180"/>
      <c r="E2" s="180"/>
      <c r="F2" s="180"/>
      <c r="G2" s="180"/>
      <c r="H2" s="180"/>
      <c r="I2" s="180"/>
      <c r="J2" s="180"/>
      <c r="K2" s="180"/>
      <c r="L2" s="180"/>
      <c r="M2" s="180"/>
      <c r="N2" s="180"/>
      <c r="O2" s="180"/>
      <c r="P2" s="30"/>
      <c r="Q2" s="30"/>
      <c r="R2" s="30"/>
      <c r="S2" s="30"/>
      <c r="T2" s="30"/>
      <c r="U2" s="30"/>
      <c r="V2" s="30"/>
      <c r="W2" s="30"/>
      <c r="X2" s="30"/>
      <c r="Y2" s="30"/>
      <c r="Z2" s="30"/>
      <c r="AA2" s="30"/>
      <c r="AB2" s="30"/>
      <c r="AC2" s="30"/>
      <c r="AD2" s="30"/>
      <c r="AE2" s="30"/>
      <c r="AF2" s="30"/>
      <c r="AG2" s="30"/>
      <c r="AH2" s="30"/>
      <c r="AI2" s="30"/>
      <c r="AJ2" s="30"/>
    </row>
    <row r="3" spans="3:36" ht="30.75" customHeight="1">
      <c r="C3" s="189" t="s">
        <v>310</v>
      </c>
      <c r="D3" s="189"/>
      <c r="E3" s="189"/>
      <c r="F3" s="189"/>
      <c r="G3" s="189"/>
      <c r="H3" s="189"/>
      <c r="I3" s="189"/>
      <c r="J3" s="189"/>
      <c r="K3" s="189"/>
      <c r="L3" s="189"/>
      <c r="M3" s="257"/>
      <c r="N3" s="257"/>
      <c r="O3" s="257"/>
      <c r="P3" s="268"/>
      <c r="Q3" s="269"/>
      <c r="R3" s="269"/>
      <c r="S3" s="269"/>
      <c r="T3" s="269"/>
      <c r="U3" s="269"/>
      <c r="V3" s="269"/>
      <c r="W3" s="269"/>
      <c r="X3" s="269"/>
      <c r="Y3" s="269"/>
      <c r="Z3" s="269"/>
      <c r="AA3" s="269"/>
      <c r="AB3" s="269"/>
      <c r="AC3" s="8"/>
      <c r="AD3" s="8"/>
      <c r="AE3" s="8"/>
      <c r="AF3" s="8"/>
      <c r="AG3" s="8"/>
      <c r="AH3" s="8"/>
      <c r="AI3" s="8"/>
      <c r="AJ3" s="8"/>
    </row>
    <row r="4" spans="3:36" ht="22.5" customHeight="1">
      <c r="C4" s="261" t="s">
        <v>53</v>
      </c>
      <c r="D4" s="11"/>
      <c r="E4" s="11"/>
      <c r="F4" s="11"/>
      <c r="G4" s="11"/>
      <c r="H4" s="18"/>
      <c r="I4" s="18"/>
      <c r="J4" s="18"/>
      <c r="K4" s="18"/>
      <c r="L4" s="18"/>
      <c r="M4" s="18"/>
      <c r="N4" s="47"/>
      <c r="O4" s="270"/>
      <c r="P4" s="268"/>
      <c r="Q4" s="268"/>
      <c r="R4" s="268"/>
      <c r="S4" s="268"/>
      <c r="T4" s="268"/>
      <c r="U4" s="268"/>
      <c r="V4" s="268"/>
      <c r="W4" s="268"/>
      <c r="X4" s="268"/>
      <c r="Y4" s="268"/>
      <c r="Z4" s="268"/>
      <c r="AA4" s="268"/>
      <c r="AB4" s="268"/>
    </row>
    <row r="5" spans="3:36" ht="42.75" customHeight="1">
      <c r="C5" s="1285" t="s">
        <v>311</v>
      </c>
      <c r="D5" s="1285"/>
      <c r="E5" s="1285"/>
      <c r="F5" s="1285"/>
      <c r="G5" s="1285"/>
      <c r="H5" s="1285"/>
      <c r="I5" s="1285"/>
      <c r="J5" s="1285"/>
      <c r="K5" s="1285"/>
      <c r="L5" s="1285"/>
      <c r="M5" s="1285"/>
      <c r="N5" s="47"/>
      <c r="O5" s="270"/>
      <c r="P5" s="268"/>
      <c r="Q5" s="268"/>
      <c r="R5" s="268"/>
      <c r="S5" s="268"/>
      <c r="T5" s="268"/>
      <c r="U5" s="268"/>
      <c r="V5" s="268"/>
      <c r="W5" s="268"/>
      <c r="X5" s="268"/>
      <c r="Y5" s="268"/>
      <c r="Z5" s="268"/>
      <c r="AA5" s="268"/>
      <c r="AB5" s="268"/>
    </row>
    <row r="6" spans="3:36" ht="19.5" customHeight="1">
      <c r="C6" s="10" t="s">
        <v>294</v>
      </c>
      <c r="N6" s="214"/>
      <c r="O6" s="214"/>
      <c r="P6" s="268"/>
      <c r="Q6" s="268"/>
      <c r="R6" s="268"/>
      <c r="S6" s="268"/>
      <c r="T6" s="268"/>
      <c r="U6" s="268"/>
      <c r="V6" s="268"/>
      <c r="W6" s="268"/>
      <c r="X6" s="268"/>
      <c r="Y6" s="268"/>
      <c r="Z6" s="268"/>
      <c r="AA6" s="268"/>
      <c r="AB6" s="268"/>
    </row>
    <row r="7" spans="3:36" ht="6" customHeight="1">
      <c r="C7" s="1277"/>
      <c r="D7" s="1277"/>
      <c r="E7" s="1277"/>
      <c r="F7" s="1277"/>
      <c r="G7" s="1277"/>
      <c r="H7" s="1277"/>
      <c r="I7" s="1277"/>
      <c r="J7" s="1277"/>
      <c r="K7" s="1277"/>
      <c r="L7" s="1277"/>
      <c r="M7" s="1277"/>
      <c r="O7" s="268"/>
      <c r="P7" s="268"/>
      <c r="Q7" s="268"/>
      <c r="R7" s="268"/>
      <c r="S7" s="268"/>
      <c r="T7" s="268"/>
      <c r="U7" s="268"/>
      <c r="V7" s="268"/>
      <c r="W7" s="268"/>
      <c r="X7" s="268"/>
      <c r="Y7" s="268"/>
      <c r="Z7" s="268"/>
      <c r="AA7" s="268"/>
      <c r="AB7" s="268"/>
    </row>
    <row r="8" spans="3:36" ht="23.25">
      <c r="C8" s="263" t="s">
        <v>312</v>
      </c>
      <c r="D8" s="13"/>
      <c r="E8" s="13"/>
      <c r="F8" s="13"/>
      <c r="G8" s="13"/>
      <c r="N8" s="10"/>
      <c r="O8" s="271"/>
      <c r="P8" s="271"/>
      <c r="Q8" s="271"/>
      <c r="R8" s="271"/>
      <c r="S8" s="271"/>
      <c r="T8" s="271"/>
      <c r="U8" s="271"/>
      <c r="V8" s="271"/>
      <c r="W8" s="271"/>
      <c r="X8" s="271"/>
      <c r="Y8" s="271"/>
      <c r="Z8" s="271"/>
      <c r="AA8" s="271"/>
      <c r="AB8" s="271"/>
      <c r="AC8" s="10"/>
      <c r="AD8" s="10"/>
      <c r="AE8" s="10"/>
      <c r="AF8" s="10"/>
      <c r="AG8" s="10"/>
      <c r="AH8" s="10"/>
      <c r="AI8" s="10"/>
      <c r="AJ8" s="10"/>
    </row>
    <row r="9" spans="3:36" ht="13.5" customHeight="1">
      <c r="C9" s="1286" t="s">
        <v>313</v>
      </c>
      <c r="D9" s="1286"/>
      <c r="E9" s="1286"/>
      <c r="F9" s="1281" t="s">
        <v>297</v>
      </c>
      <c r="G9" s="1281" t="s">
        <v>298</v>
      </c>
      <c r="I9" s="1287" t="s">
        <v>314</v>
      </c>
      <c r="J9" s="1288"/>
      <c r="K9" s="1289"/>
      <c r="L9" s="1281" t="s">
        <v>297</v>
      </c>
      <c r="M9" s="1281" t="s">
        <v>298</v>
      </c>
      <c r="N9" s="10"/>
      <c r="O9" s="272"/>
      <c r="P9" s="271"/>
      <c r="Q9" s="271"/>
      <c r="R9" s="271"/>
      <c r="S9" s="271"/>
      <c r="T9" s="271"/>
      <c r="U9" s="271"/>
      <c r="V9" s="271"/>
      <c r="W9" s="271"/>
      <c r="X9" s="271"/>
      <c r="Y9" s="271"/>
      <c r="Z9" s="271"/>
      <c r="AA9" s="271"/>
      <c r="AB9" s="271"/>
      <c r="AC9" s="10"/>
      <c r="AD9" s="10"/>
      <c r="AE9" s="10"/>
      <c r="AF9" s="10"/>
      <c r="AG9" s="10"/>
      <c r="AH9" s="10"/>
      <c r="AI9" s="10"/>
      <c r="AJ9" s="10"/>
    </row>
    <row r="10" spans="3:36" ht="26.25" customHeight="1">
      <c r="C10" s="1286"/>
      <c r="D10" s="1286"/>
      <c r="E10" s="1286"/>
      <c r="F10" s="1281"/>
      <c r="G10" s="1281"/>
      <c r="I10" s="1290"/>
      <c r="J10" s="1291"/>
      <c r="K10" s="1292"/>
      <c r="L10" s="1281"/>
      <c r="M10" s="1281"/>
      <c r="N10" s="10"/>
      <c r="O10" s="272"/>
      <c r="P10" s="271"/>
      <c r="Q10" s="271"/>
      <c r="R10" s="271"/>
      <c r="S10" s="271"/>
      <c r="T10" s="271"/>
      <c r="U10" s="271"/>
      <c r="V10" s="271"/>
      <c r="W10" s="271"/>
      <c r="X10" s="271"/>
      <c r="Y10" s="271"/>
      <c r="Z10" s="271"/>
      <c r="AA10" s="271"/>
      <c r="AB10" s="271"/>
      <c r="AC10" s="10"/>
      <c r="AD10" s="10"/>
      <c r="AE10" s="10"/>
      <c r="AF10" s="10"/>
      <c r="AG10" s="10"/>
      <c r="AH10" s="10"/>
      <c r="AI10" s="10"/>
      <c r="AJ10" s="10"/>
    </row>
    <row r="11" spans="3:36" ht="12" customHeight="1">
      <c r="C11" s="1282" t="s">
        <v>93</v>
      </c>
      <c r="D11" s="1279" t="s">
        <v>62</v>
      </c>
      <c r="E11" s="1279"/>
      <c r="F11" s="221">
        <f t="shared" ref="F11:G15" si="0">SUM(F24,F34,F44,F54,F64,F74)</f>
        <v>1</v>
      </c>
      <c r="G11" s="221">
        <f t="shared" si="0"/>
        <v>1</v>
      </c>
      <c r="I11" s="1282" t="s">
        <v>93</v>
      </c>
      <c r="J11" s="1279" t="s">
        <v>62</v>
      </c>
      <c r="K11" s="1279"/>
      <c r="L11" s="221">
        <f t="shared" ref="L11:M15" si="1">SUM(L24,L34,L44,L54,L64,L74)</f>
        <v>1</v>
      </c>
      <c r="M11" s="221">
        <f t="shared" si="1"/>
        <v>1</v>
      </c>
      <c r="N11" s="10"/>
      <c r="T11" s="271"/>
      <c r="U11" s="271"/>
      <c r="V11" s="271"/>
      <c r="W11" s="271"/>
      <c r="X11" s="271"/>
      <c r="Y11" s="271"/>
      <c r="Z11" s="271"/>
      <c r="AA11" s="271"/>
      <c r="AB11" s="271"/>
      <c r="AC11" s="10"/>
      <c r="AD11" s="10"/>
      <c r="AE11" s="10"/>
      <c r="AF11" s="10"/>
      <c r="AG11" s="10"/>
      <c r="AH11" s="10"/>
      <c r="AI11" s="10"/>
      <c r="AJ11" s="10"/>
    </row>
    <row r="12" spans="3:36" ht="12" customHeight="1">
      <c r="C12" s="1282"/>
      <c r="D12" s="1280" t="s">
        <v>301</v>
      </c>
      <c r="E12" s="222" t="s">
        <v>94</v>
      </c>
      <c r="F12" s="273">
        <f t="shared" si="0"/>
        <v>0</v>
      </c>
      <c r="G12" s="273">
        <f t="shared" si="0"/>
        <v>0</v>
      </c>
      <c r="I12" s="1282"/>
      <c r="J12" s="1280" t="s">
        <v>301</v>
      </c>
      <c r="K12" s="222" t="s">
        <v>94</v>
      </c>
      <c r="L12" s="273">
        <f t="shared" si="1"/>
        <v>0</v>
      </c>
      <c r="M12" s="273">
        <f t="shared" si="1"/>
        <v>0</v>
      </c>
      <c r="N12" s="10"/>
      <c r="O12" s="272"/>
      <c r="P12" s="271"/>
      <c r="Q12" s="271"/>
      <c r="R12" s="271"/>
      <c r="S12" s="271"/>
      <c r="T12" s="271"/>
      <c r="U12" s="271"/>
      <c r="V12" s="271"/>
      <c r="W12" s="271"/>
      <c r="X12" s="271"/>
      <c r="Y12" s="271"/>
      <c r="Z12" s="271"/>
      <c r="AA12" s="271"/>
      <c r="AB12" s="271"/>
      <c r="AC12" s="10"/>
      <c r="AD12" s="10"/>
      <c r="AE12" s="10"/>
      <c r="AF12" s="10"/>
      <c r="AG12" s="10"/>
      <c r="AH12" s="10"/>
      <c r="AI12" s="10"/>
      <c r="AJ12" s="10"/>
    </row>
    <row r="13" spans="3:36" ht="12" customHeight="1">
      <c r="C13" s="1282"/>
      <c r="D13" s="1280"/>
      <c r="E13" s="222" t="s">
        <v>64</v>
      </c>
      <c r="F13" s="273">
        <f t="shared" si="0"/>
        <v>0</v>
      </c>
      <c r="G13" s="273">
        <f t="shared" si="0"/>
        <v>0</v>
      </c>
      <c r="I13" s="1282"/>
      <c r="J13" s="1280"/>
      <c r="K13" s="222" t="s">
        <v>64</v>
      </c>
      <c r="L13" s="273">
        <f t="shared" si="1"/>
        <v>0</v>
      </c>
      <c r="M13" s="273">
        <f t="shared" si="1"/>
        <v>0</v>
      </c>
      <c r="N13" s="10"/>
      <c r="O13" s="272"/>
      <c r="P13" s="271"/>
      <c r="Q13" s="271"/>
      <c r="R13" s="271"/>
      <c r="S13" s="271"/>
      <c r="T13" s="271"/>
      <c r="U13" s="271"/>
      <c r="V13" s="271"/>
      <c r="W13" s="271"/>
      <c r="X13" s="271"/>
      <c r="Y13" s="271"/>
      <c r="Z13" s="271"/>
      <c r="AA13" s="271"/>
      <c r="AB13" s="271"/>
      <c r="AC13" s="10"/>
      <c r="AD13" s="10"/>
      <c r="AE13" s="10"/>
      <c r="AF13" s="10"/>
      <c r="AG13" s="10"/>
      <c r="AH13" s="10"/>
      <c r="AI13" s="10"/>
      <c r="AJ13" s="10"/>
    </row>
    <row r="14" spans="3:36" ht="12" customHeight="1">
      <c r="C14" s="1282"/>
      <c r="D14" s="1280"/>
      <c r="E14" s="222" t="s">
        <v>65</v>
      </c>
      <c r="F14" s="273">
        <f t="shared" si="0"/>
        <v>0</v>
      </c>
      <c r="G14" s="273">
        <f t="shared" si="0"/>
        <v>0</v>
      </c>
      <c r="I14" s="1282"/>
      <c r="J14" s="1280"/>
      <c r="K14" s="222" t="s">
        <v>65</v>
      </c>
      <c r="L14" s="273">
        <f t="shared" si="1"/>
        <v>0</v>
      </c>
      <c r="M14" s="273">
        <f t="shared" si="1"/>
        <v>0</v>
      </c>
      <c r="N14" s="10"/>
      <c r="O14" s="272"/>
      <c r="P14" s="271"/>
      <c r="Q14" s="271"/>
      <c r="R14" s="271"/>
      <c r="S14" s="271"/>
      <c r="T14" s="271"/>
      <c r="U14" s="271"/>
      <c r="V14" s="271"/>
      <c r="W14" s="271"/>
      <c r="X14" s="271"/>
      <c r="Y14" s="271"/>
      <c r="Z14" s="271"/>
      <c r="AA14" s="271"/>
      <c r="AB14" s="271"/>
      <c r="AC14" s="10"/>
      <c r="AD14" s="10"/>
      <c r="AE14" s="10"/>
      <c r="AF14" s="10"/>
      <c r="AG14" s="10"/>
      <c r="AH14" s="10"/>
      <c r="AI14" s="10"/>
      <c r="AJ14" s="10"/>
    </row>
    <row r="15" spans="3:36" ht="12" customHeight="1">
      <c r="C15" s="1282"/>
      <c r="D15" s="1280"/>
      <c r="E15" s="222" t="s">
        <v>66</v>
      </c>
      <c r="F15" s="273">
        <f t="shared" si="0"/>
        <v>0</v>
      </c>
      <c r="G15" s="273">
        <f t="shared" si="0"/>
        <v>0</v>
      </c>
      <c r="I15" s="1282"/>
      <c r="J15" s="1280"/>
      <c r="K15" s="222" t="s">
        <v>66</v>
      </c>
      <c r="L15" s="273">
        <f t="shared" si="1"/>
        <v>0</v>
      </c>
      <c r="M15" s="273">
        <f t="shared" si="1"/>
        <v>0</v>
      </c>
      <c r="N15" s="10"/>
      <c r="O15" s="272"/>
      <c r="P15" s="271"/>
      <c r="Q15" s="271"/>
      <c r="R15" s="271"/>
      <c r="S15" s="271"/>
      <c r="T15" s="271"/>
      <c r="U15" s="271"/>
      <c r="V15" s="271"/>
      <c r="W15" s="271"/>
      <c r="X15" s="271"/>
      <c r="Y15" s="271"/>
      <c r="Z15" s="271"/>
      <c r="AA15" s="271"/>
      <c r="AB15" s="271"/>
      <c r="AC15" s="10"/>
      <c r="AD15" s="10"/>
      <c r="AE15" s="10"/>
      <c r="AF15" s="10"/>
      <c r="AG15" s="10"/>
      <c r="AH15" s="10"/>
      <c r="AI15" s="10"/>
      <c r="AJ15" s="10"/>
    </row>
    <row r="16" spans="3:36" ht="12" customHeight="1">
      <c r="C16" s="1282"/>
      <c r="D16" s="1280" t="s">
        <v>67</v>
      </c>
      <c r="E16" s="222" t="s">
        <v>94</v>
      </c>
      <c r="F16" s="230">
        <f>IFERROR(F12/F11,"")</f>
        <v>0</v>
      </c>
      <c r="G16" s="230">
        <f>IFERROR(G12/G11,"")</f>
        <v>0</v>
      </c>
      <c r="I16" s="1282"/>
      <c r="J16" s="1280" t="s">
        <v>67</v>
      </c>
      <c r="K16" s="222" t="s">
        <v>94</v>
      </c>
      <c r="L16" s="230">
        <f>IFERROR(L12/L11,"")</f>
        <v>0</v>
      </c>
      <c r="M16" s="230">
        <f>IFERROR(M12/M11,"")</f>
        <v>0</v>
      </c>
      <c r="N16" s="10"/>
      <c r="O16" s="272"/>
      <c r="P16" s="271"/>
      <c r="Q16" s="271"/>
      <c r="R16" s="271"/>
      <c r="S16" s="271"/>
      <c r="T16" s="271"/>
      <c r="U16" s="271"/>
      <c r="V16" s="271"/>
      <c r="W16" s="271"/>
      <c r="X16" s="271"/>
      <c r="Y16" s="271"/>
      <c r="Z16" s="271"/>
      <c r="AA16" s="271"/>
      <c r="AB16" s="271"/>
      <c r="AC16" s="10"/>
      <c r="AD16" s="10"/>
      <c r="AE16" s="10"/>
      <c r="AF16" s="10"/>
      <c r="AG16" s="10"/>
      <c r="AH16" s="10"/>
      <c r="AI16" s="10"/>
      <c r="AJ16" s="10"/>
    </row>
    <row r="17" spans="3:36" ht="12" customHeight="1">
      <c r="C17" s="1282"/>
      <c r="D17" s="1280"/>
      <c r="E17" s="222" t="s">
        <v>64</v>
      </c>
      <c r="F17" s="230">
        <f>IFERROR(F13/F11,"")</f>
        <v>0</v>
      </c>
      <c r="G17" s="230">
        <f>IFERROR(G13/G11,"")</f>
        <v>0</v>
      </c>
      <c r="I17" s="1282"/>
      <c r="J17" s="1280"/>
      <c r="K17" s="222" t="s">
        <v>64</v>
      </c>
      <c r="L17" s="230">
        <f>IFERROR(L13/L11,"")</f>
        <v>0</v>
      </c>
      <c r="M17" s="230">
        <f>IFERROR(M13/M11,"")</f>
        <v>0</v>
      </c>
      <c r="N17" s="10"/>
      <c r="O17" s="274"/>
      <c r="P17" s="271"/>
      <c r="Q17" s="271"/>
      <c r="R17" s="271"/>
      <c r="S17" s="271"/>
      <c r="T17" s="271"/>
      <c r="U17" s="271"/>
      <c r="V17" s="271"/>
      <c r="W17" s="271"/>
      <c r="X17" s="271"/>
      <c r="Y17" s="271"/>
      <c r="Z17" s="271"/>
      <c r="AA17" s="271"/>
      <c r="AB17" s="271"/>
      <c r="AC17" s="10"/>
      <c r="AD17" s="10"/>
      <c r="AE17" s="10"/>
      <c r="AF17" s="10"/>
      <c r="AG17" s="10"/>
      <c r="AH17" s="10"/>
      <c r="AI17" s="10"/>
      <c r="AJ17" s="10"/>
    </row>
    <row r="18" spans="3:36" ht="12" customHeight="1">
      <c r="C18" s="1282"/>
      <c r="D18" s="1280"/>
      <c r="E18" s="222" t="s">
        <v>65</v>
      </c>
      <c r="F18" s="230">
        <f>IFERROR(F14/F11,"")</f>
        <v>0</v>
      </c>
      <c r="G18" s="230">
        <f>IFERROR(G14/G11,"")</f>
        <v>0</v>
      </c>
      <c r="I18" s="1282"/>
      <c r="J18" s="1280"/>
      <c r="K18" s="222" t="s">
        <v>65</v>
      </c>
      <c r="L18" s="230">
        <f>IFERROR(L14/L11,"")</f>
        <v>0</v>
      </c>
      <c r="M18" s="230">
        <f>IFERROR(M14/M11,"")</f>
        <v>0</v>
      </c>
      <c r="N18" s="10"/>
      <c r="O18" s="272"/>
      <c r="P18" s="271"/>
      <c r="Q18" s="271"/>
      <c r="R18" s="271"/>
      <c r="S18" s="271"/>
      <c r="T18" s="271"/>
      <c r="U18" s="271"/>
      <c r="V18" s="271"/>
      <c r="W18" s="271"/>
      <c r="X18" s="271"/>
      <c r="Y18" s="271"/>
      <c r="Z18" s="271"/>
      <c r="AA18" s="271"/>
      <c r="AB18" s="271"/>
      <c r="AC18" s="10"/>
      <c r="AD18" s="10"/>
      <c r="AE18" s="10"/>
      <c r="AF18" s="10"/>
      <c r="AG18" s="10"/>
      <c r="AH18" s="10"/>
      <c r="AI18" s="10"/>
      <c r="AJ18" s="10"/>
    </row>
    <row r="19" spans="3:36" ht="12" customHeight="1">
      <c r="C19" s="1282"/>
      <c r="D19" s="1280"/>
      <c r="E19" s="222" t="s">
        <v>66</v>
      </c>
      <c r="F19" s="231">
        <f>IFERROR(F15/F11,"")</f>
        <v>0</v>
      </c>
      <c r="G19" s="231">
        <f>IFERROR(G15/G11,"")</f>
        <v>0</v>
      </c>
      <c r="H19" s="13"/>
      <c r="I19" s="1282"/>
      <c r="J19" s="1280"/>
      <c r="K19" s="222" t="s">
        <v>66</v>
      </c>
      <c r="L19" s="231">
        <f>IFERROR(L15/L11,"")</f>
        <v>0</v>
      </c>
      <c r="M19" s="231">
        <f>IFERROR(M15/M11,"")</f>
        <v>0</v>
      </c>
      <c r="N19" s="10"/>
      <c r="O19" s="271"/>
      <c r="P19" s="271"/>
      <c r="Q19" s="271"/>
      <c r="R19" s="271"/>
      <c r="S19" s="271"/>
      <c r="T19" s="271"/>
      <c r="U19" s="271"/>
      <c r="V19" s="271"/>
      <c r="W19" s="271"/>
      <c r="X19" s="271"/>
      <c r="Y19" s="271"/>
      <c r="Z19" s="271"/>
      <c r="AA19" s="271"/>
      <c r="AB19" s="271"/>
      <c r="AC19" s="10"/>
      <c r="AD19" s="10"/>
      <c r="AE19" s="10"/>
      <c r="AF19" s="10"/>
      <c r="AG19" s="10"/>
      <c r="AH19" s="10"/>
      <c r="AI19" s="10"/>
      <c r="AJ19" s="10"/>
    </row>
    <row r="20" spans="3:36" s="7" customFormat="1" ht="23.25">
      <c r="C20" s="233" t="s">
        <v>315</v>
      </c>
      <c r="D20" s="218"/>
      <c r="E20" s="218"/>
      <c r="F20" s="218"/>
      <c r="G20" s="219"/>
      <c r="H20" s="218"/>
      <c r="I20" s="218"/>
      <c r="J20" s="218"/>
      <c r="K20" s="218"/>
      <c r="L20" s="218"/>
      <c r="M20" s="218"/>
      <c r="O20" s="275"/>
      <c r="P20" s="275"/>
      <c r="Q20" s="275"/>
      <c r="R20" s="275"/>
      <c r="S20" s="275"/>
      <c r="T20" s="275"/>
      <c r="U20" s="275"/>
      <c r="V20" s="275"/>
      <c r="W20" s="275"/>
      <c r="X20" s="275"/>
      <c r="Y20" s="275"/>
      <c r="Z20" s="275"/>
      <c r="AA20" s="275"/>
      <c r="AB20" s="275"/>
    </row>
    <row r="21" spans="3:36" ht="4.5" customHeight="1">
      <c r="C21" s="232"/>
      <c r="D21" s="13"/>
      <c r="E21" s="13"/>
      <c r="F21" s="13"/>
      <c r="G21" s="13"/>
      <c r="O21" s="268"/>
      <c r="P21" s="268"/>
      <c r="Q21" s="268"/>
      <c r="R21" s="268"/>
      <c r="S21" s="268"/>
      <c r="T21" s="268"/>
      <c r="U21" s="268"/>
      <c r="V21" s="268"/>
      <c r="W21" s="268"/>
      <c r="X21" s="268"/>
      <c r="Y21" s="268"/>
      <c r="Z21" s="268"/>
      <c r="AA21" s="268"/>
      <c r="AB21" s="268"/>
    </row>
    <row r="22" spans="3:36" ht="13.5" customHeight="1">
      <c r="C22" s="1283" t="s">
        <v>91</v>
      </c>
      <c r="D22" s="1283"/>
      <c r="E22" s="1283"/>
      <c r="F22" s="1281" t="s">
        <v>297</v>
      </c>
      <c r="G22" s="1281" t="s">
        <v>298</v>
      </c>
      <c r="I22" s="1283" t="s">
        <v>92</v>
      </c>
      <c r="J22" s="1283"/>
      <c r="K22" s="1283"/>
      <c r="L22" s="1281" t="s">
        <v>297</v>
      </c>
      <c r="M22" s="1281" t="s">
        <v>298</v>
      </c>
      <c r="O22" s="276"/>
      <c r="P22" s="268"/>
      <c r="Q22" s="268"/>
      <c r="R22" s="268"/>
      <c r="S22" s="268"/>
      <c r="T22" s="268"/>
      <c r="U22" s="268"/>
      <c r="V22" s="268"/>
      <c r="W22" s="268"/>
      <c r="X22" s="268"/>
      <c r="Y22" s="268"/>
      <c r="Z22" s="268"/>
      <c r="AA22" s="268"/>
      <c r="AB22" s="268"/>
    </row>
    <row r="23" spans="3:36" ht="22.5" customHeight="1">
      <c r="C23" s="1283"/>
      <c r="D23" s="1283"/>
      <c r="E23" s="1283"/>
      <c r="F23" s="1281"/>
      <c r="G23" s="1281"/>
      <c r="I23" s="1283"/>
      <c r="J23" s="1283"/>
      <c r="K23" s="1283"/>
      <c r="L23" s="1281"/>
      <c r="M23" s="1281"/>
      <c r="O23" s="276"/>
      <c r="P23" s="268"/>
      <c r="Q23" s="268"/>
      <c r="R23" s="268"/>
      <c r="S23" s="268"/>
      <c r="T23" s="268"/>
      <c r="U23" s="268"/>
      <c r="V23" s="268"/>
      <c r="W23" s="268"/>
      <c r="X23" s="268"/>
      <c r="Y23" s="268"/>
      <c r="Z23" s="268"/>
      <c r="AA23" s="268"/>
      <c r="AB23" s="268"/>
    </row>
    <row r="24" spans="3:36" ht="12" customHeight="1">
      <c r="C24" s="1278" t="s">
        <v>97</v>
      </c>
      <c r="D24" s="1280" t="s">
        <v>62</v>
      </c>
      <c r="E24" s="1280"/>
      <c r="F24" s="22">
        <v>1</v>
      </c>
      <c r="G24" s="188">
        <v>1</v>
      </c>
      <c r="I24" s="1278" t="s">
        <v>97</v>
      </c>
      <c r="J24" s="1279" t="s">
        <v>62</v>
      </c>
      <c r="K24" s="1279"/>
      <c r="L24" s="22">
        <v>1</v>
      </c>
      <c r="M24" s="188">
        <v>1</v>
      </c>
      <c r="O24" s="276"/>
      <c r="P24" s="268"/>
      <c r="Q24" s="268"/>
      <c r="R24" s="268"/>
      <c r="S24" s="268"/>
      <c r="T24" s="268"/>
      <c r="U24" s="268"/>
      <c r="V24" s="268"/>
      <c r="W24" s="268"/>
      <c r="X24" s="268"/>
      <c r="Y24" s="268"/>
      <c r="Z24" s="268"/>
      <c r="AA24" s="268"/>
      <c r="AB24" s="268"/>
    </row>
    <row r="25" spans="3:36" ht="12" customHeight="1">
      <c r="C25" s="1278"/>
      <c r="D25" s="1280" t="s">
        <v>301</v>
      </c>
      <c r="E25" s="265" t="s">
        <v>94</v>
      </c>
      <c r="F25" s="188">
        <v>0</v>
      </c>
      <c r="G25" s="188">
        <v>0</v>
      </c>
      <c r="I25" s="1278"/>
      <c r="J25" s="1280" t="s">
        <v>301</v>
      </c>
      <c r="K25" s="265" t="s">
        <v>94</v>
      </c>
      <c r="L25" s="188">
        <v>0</v>
      </c>
      <c r="M25" s="188">
        <v>0</v>
      </c>
      <c r="O25" s="276"/>
      <c r="P25" s="268"/>
      <c r="Q25" s="268"/>
      <c r="R25" s="268"/>
      <c r="S25" s="268"/>
      <c r="T25" s="268"/>
      <c r="U25" s="268"/>
      <c r="V25" s="268"/>
      <c r="W25" s="268"/>
      <c r="X25" s="268"/>
      <c r="Y25" s="268"/>
      <c r="Z25" s="268"/>
      <c r="AA25" s="268"/>
      <c r="AB25" s="268"/>
    </row>
    <row r="26" spans="3:36" ht="12" customHeight="1">
      <c r="C26" s="1278"/>
      <c r="D26" s="1280"/>
      <c r="E26" s="265" t="s">
        <v>64</v>
      </c>
      <c r="F26" s="188">
        <v>0</v>
      </c>
      <c r="G26" s="188">
        <v>0</v>
      </c>
      <c r="I26" s="1278"/>
      <c r="J26" s="1280"/>
      <c r="K26" s="265" t="s">
        <v>64</v>
      </c>
      <c r="L26" s="188">
        <v>0</v>
      </c>
      <c r="M26" s="188">
        <v>0</v>
      </c>
      <c r="O26" s="276"/>
      <c r="P26" s="268"/>
      <c r="Q26" s="268"/>
      <c r="R26" s="268"/>
      <c r="S26" s="268"/>
      <c r="T26" s="268"/>
      <c r="U26" s="268"/>
      <c r="V26" s="268"/>
      <c r="W26" s="268"/>
      <c r="X26" s="268"/>
      <c r="Y26" s="268"/>
      <c r="Z26" s="268"/>
      <c r="AA26" s="268"/>
      <c r="AB26" s="268"/>
    </row>
    <row r="27" spans="3:36" ht="12" customHeight="1">
      <c r="C27" s="1278"/>
      <c r="D27" s="1280"/>
      <c r="E27" s="265" t="s">
        <v>65</v>
      </c>
      <c r="F27" s="188">
        <v>0</v>
      </c>
      <c r="G27" s="188">
        <v>0</v>
      </c>
      <c r="I27" s="1278"/>
      <c r="J27" s="1280"/>
      <c r="K27" s="265" t="s">
        <v>65</v>
      </c>
      <c r="L27" s="188">
        <v>0</v>
      </c>
      <c r="M27" s="188">
        <v>0</v>
      </c>
      <c r="O27" s="276"/>
      <c r="P27" s="268"/>
      <c r="Q27" s="268"/>
      <c r="R27" s="268"/>
      <c r="S27" s="268"/>
      <c r="T27" s="268"/>
      <c r="U27" s="268"/>
      <c r="V27" s="268"/>
      <c r="W27" s="268"/>
      <c r="X27" s="268"/>
      <c r="Y27" s="268"/>
      <c r="Z27" s="268"/>
      <c r="AA27" s="268"/>
      <c r="AB27" s="268"/>
    </row>
    <row r="28" spans="3:36" ht="12" customHeight="1">
      <c r="C28" s="1278"/>
      <c r="D28" s="1280"/>
      <c r="E28" s="265" t="s">
        <v>66</v>
      </c>
      <c r="F28" s="26">
        <v>0</v>
      </c>
      <c r="G28" s="277">
        <v>0</v>
      </c>
      <c r="I28" s="1278"/>
      <c r="J28" s="1280"/>
      <c r="K28" s="265" t="s">
        <v>66</v>
      </c>
      <c r="L28" s="26">
        <v>0</v>
      </c>
      <c r="M28" s="277">
        <v>0</v>
      </c>
      <c r="O28" s="276"/>
      <c r="P28" s="268"/>
      <c r="Q28" s="268"/>
      <c r="R28" s="268"/>
      <c r="S28" s="268"/>
      <c r="T28" s="268"/>
      <c r="U28" s="268"/>
      <c r="V28" s="268"/>
      <c r="W28" s="268"/>
      <c r="X28" s="268"/>
      <c r="Y28" s="268"/>
      <c r="Z28" s="268"/>
      <c r="AA28" s="268"/>
      <c r="AB28" s="268"/>
    </row>
    <row r="29" spans="3:36" ht="12" customHeight="1">
      <c r="C29" s="1278"/>
      <c r="D29" s="1280" t="s">
        <v>67</v>
      </c>
      <c r="E29" s="265" t="s">
        <v>94</v>
      </c>
      <c r="F29" s="239">
        <f>IFERROR(F25/F24,"")</f>
        <v>0</v>
      </c>
      <c r="G29" s="239">
        <f>IFERROR(G25/G24,"")</f>
        <v>0</v>
      </c>
      <c r="I29" s="1278"/>
      <c r="J29" s="1280" t="s">
        <v>67</v>
      </c>
      <c r="K29" s="265" t="s">
        <v>94</v>
      </c>
      <c r="L29" s="239">
        <f>IFERROR(L25/L24,"")</f>
        <v>0</v>
      </c>
      <c r="M29" s="239">
        <f>IFERROR(M25/M24,"")</f>
        <v>0</v>
      </c>
      <c r="O29" s="276"/>
      <c r="P29" s="268"/>
      <c r="Q29" s="268"/>
      <c r="R29" s="268"/>
      <c r="S29" s="268"/>
      <c r="T29" s="268"/>
      <c r="U29" s="268"/>
      <c r="V29" s="268"/>
      <c r="W29" s="268"/>
      <c r="X29" s="268"/>
      <c r="Y29" s="268"/>
      <c r="Z29" s="268"/>
      <c r="AA29" s="268"/>
      <c r="AB29" s="268"/>
    </row>
    <row r="30" spans="3:36" ht="12" customHeight="1">
      <c r="C30" s="1278"/>
      <c r="D30" s="1280"/>
      <c r="E30" s="265" t="s">
        <v>64</v>
      </c>
      <c r="F30" s="239">
        <f>IFERROR(F26/F24,"")</f>
        <v>0</v>
      </c>
      <c r="G30" s="239">
        <f>IFERROR(G26/G24,"")</f>
        <v>0</v>
      </c>
      <c r="I30" s="1278"/>
      <c r="J30" s="1280"/>
      <c r="K30" s="265" t="s">
        <v>64</v>
      </c>
      <c r="L30" s="239">
        <f>IFERROR(L26/L24,"")</f>
        <v>0</v>
      </c>
      <c r="M30" s="239">
        <f>IFERROR(M26/M24,"")</f>
        <v>0</v>
      </c>
      <c r="O30" s="276"/>
      <c r="P30" s="268"/>
      <c r="Q30" s="268"/>
      <c r="R30" s="268"/>
      <c r="S30" s="268"/>
      <c r="T30" s="268"/>
      <c r="U30" s="268"/>
      <c r="V30" s="268"/>
      <c r="W30" s="268"/>
      <c r="X30" s="268"/>
      <c r="Y30" s="268"/>
      <c r="Z30" s="268"/>
      <c r="AA30" s="268"/>
      <c r="AB30" s="268"/>
    </row>
    <row r="31" spans="3:36" ht="12" customHeight="1">
      <c r="C31" s="1278"/>
      <c r="D31" s="1280"/>
      <c r="E31" s="265" t="s">
        <v>65</v>
      </c>
      <c r="F31" s="239">
        <f>IFERROR(F27/F24,"")</f>
        <v>0</v>
      </c>
      <c r="G31" s="239">
        <f>IFERROR(G27/G24,"")</f>
        <v>0</v>
      </c>
      <c r="I31" s="1278"/>
      <c r="J31" s="1280"/>
      <c r="K31" s="265" t="s">
        <v>65</v>
      </c>
      <c r="L31" s="239">
        <f>IFERROR(L27/L24,"")</f>
        <v>0</v>
      </c>
      <c r="M31" s="239">
        <f>IFERROR(M27/M24,"")</f>
        <v>0</v>
      </c>
      <c r="O31" s="276"/>
      <c r="P31" s="268"/>
      <c r="Q31" s="268"/>
      <c r="R31" s="268"/>
      <c r="S31" s="268"/>
      <c r="T31" s="268"/>
      <c r="U31" s="268"/>
      <c r="V31" s="268"/>
      <c r="W31" s="268"/>
      <c r="X31" s="268"/>
      <c r="Y31" s="268"/>
      <c r="Z31" s="268"/>
      <c r="AA31" s="268"/>
      <c r="AB31" s="268"/>
    </row>
    <row r="32" spans="3:36" ht="12" customHeight="1">
      <c r="C32" s="1278"/>
      <c r="D32" s="1280"/>
      <c r="E32" s="265" t="s">
        <v>66</v>
      </c>
      <c r="F32" s="278">
        <f>IFERROR(F28/F24,"")</f>
        <v>0</v>
      </c>
      <c r="G32" s="278">
        <f>IFERROR(G28/G24,"")</f>
        <v>0</v>
      </c>
      <c r="H32" s="13"/>
      <c r="I32" s="1278"/>
      <c r="J32" s="1280"/>
      <c r="K32" s="265" t="s">
        <v>66</v>
      </c>
      <c r="L32" s="278">
        <f>IFERROR(L28/L24,"")</f>
        <v>0</v>
      </c>
      <c r="M32" s="278">
        <f>IFERROR(M28/M24,"")</f>
        <v>0</v>
      </c>
      <c r="O32" s="268"/>
      <c r="P32" s="268"/>
      <c r="Q32" s="268"/>
      <c r="R32" s="268"/>
      <c r="S32" s="268"/>
      <c r="T32" s="268"/>
      <c r="U32" s="268"/>
      <c r="V32" s="268"/>
      <c r="W32" s="268"/>
      <c r="X32" s="268"/>
      <c r="Y32" s="268"/>
      <c r="Z32" s="268"/>
      <c r="AA32" s="268"/>
      <c r="AB32" s="268"/>
    </row>
    <row r="33" spans="3:28" s="25" customFormat="1" ht="12" customHeight="1">
      <c r="C33" s="241"/>
      <c r="D33" s="242"/>
      <c r="E33" s="243"/>
      <c r="F33" s="244" t="str">
        <f>IF(SUM(F25:F28)=F24,"","datos erróneos")</f>
        <v>datos erróneos</v>
      </c>
      <c r="G33" s="244" t="str">
        <f>IF(SUM(G25:G28)=G24,"","datos erróneos")</f>
        <v>datos erróneos</v>
      </c>
      <c r="H33" s="24"/>
      <c r="I33" s="241"/>
      <c r="J33" s="242"/>
      <c r="K33" s="243"/>
      <c r="L33" s="244" t="str">
        <f>IF(SUM(L25:L28)=L24,"","datos erróneos")</f>
        <v>datos erróneos</v>
      </c>
      <c r="M33" s="244" t="str">
        <f>IF(SUM(M25:M28)=M24,"","datos erróneos")</f>
        <v>datos erróneos</v>
      </c>
    </row>
    <row r="34" spans="3:28" ht="12" customHeight="1">
      <c r="C34" s="1278" t="s">
        <v>98</v>
      </c>
      <c r="D34" s="1279" t="s">
        <v>62</v>
      </c>
      <c r="E34" s="1279"/>
      <c r="F34" s="22">
        <v>0</v>
      </c>
      <c r="G34" s="279">
        <v>0</v>
      </c>
      <c r="I34" s="1278" t="s">
        <v>98</v>
      </c>
      <c r="J34" s="1279" t="s">
        <v>62</v>
      </c>
      <c r="K34" s="1279"/>
      <c r="L34" s="22">
        <v>0</v>
      </c>
      <c r="M34" s="279">
        <v>0</v>
      </c>
      <c r="O34" s="276"/>
      <c r="P34" s="268"/>
      <c r="Q34" s="268"/>
      <c r="R34" s="268"/>
      <c r="S34" s="268"/>
      <c r="T34" s="268"/>
      <c r="U34" s="268"/>
      <c r="V34" s="268"/>
      <c r="W34" s="268"/>
      <c r="X34" s="268"/>
      <c r="Y34" s="268"/>
      <c r="Z34" s="268"/>
      <c r="AA34" s="268"/>
      <c r="AB34" s="268"/>
    </row>
    <row r="35" spans="3:28" ht="12" customHeight="1">
      <c r="C35" s="1278"/>
      <c r="D35" s="1280" t="s">
        <v>301</v>
      </c>
      <c r="E35" s="265" t="s">
        <v>94</v>
      </c>
      <c r="F35" s="26">
        <v>0</v>
      </c>
      <c r="G35" s="26">
        <v>0</v>
      </c>
      <c r="I35" s="1278"/>
      <c r="J35" s="1280" t="s">
        <v>301</v>
      </c>
      <c r="K35" s="265" t="s">
        <v>94</v>
      </c>
      <c r="L35" s="26">
        <v>0</v>
      </c>
      <c r="M35" s="26">
        <v>0</v>
      </c>
      <c r="O35" s="276"/>
      <c r="P35" s="268"/>
      <c r="Q35" s="268"/>
      <c r="R35" s="268"/>
      <c r="S35" s="268"/>
      <c r="T35" s="268"/>
      <c r="U35" s="268"/>
      <c r="V35" s="268"/>
      <c r="W35" s="268"/>
      <c r="X35" s="268"/>
      <c r="Y35" s="268"/>
      <c r="Z35" s="268"/>
      <c r="AA35" s="268"/>
      <c r="AB35" s="268"/>
    </row>
    <row r="36" spans="3:28" ht="12" customHeight="1">
      <c r="C36" s="1278"/>
      <c r="D36" s="1280"/>
      <c r="E36" s="265" t="s">
        <v>64</v>
      </c>
      <c r="F36" s="26">
        <v>0</v>
      </c>
      <c r="G36" s="26">
        <v>0</v>
      </c>
      <c r="I36" s="1278"/>
      <c r="J36" s="1280"/>
      <c r="K36" s="265" t="s">
        <v>64</v>
      </c>
      <c r="L36" s="26">
        <v>0</v>
      </c>
      <c r="M36" s="26">
        <v>0</v>
      </c>
      <c r="O36" s="2"/>
    </row>
    <row r="37" spans="3:28" ht="12" customHeight="1">
      <c r="C37" s="1278"/>
      <c r="D37" s="1280"/>
      <c r="E37" s="265" t="s">
        <v>65</v>
      </c>
      <c r="F37" s="26">
        <v>0</v>
      </c>
      <c r="G37" s="26">
        <v>0</v>
      </c>
      <c r="I37" s="1278"/>
      <c r="J37" s="1280"/>
      <c r="K37" s="265" t="s">
        <v>65</v>
      </c>
      <c r="L37" s="26">
        <v>0</v>
      </c>
      <c r="M37" s="26">
        <v>0</v>
      </c>
      <c r="O37" s="2"/>
    </row>
    <row r="38" spans="3:28" ht="12" customHeight="1">
      <c r="C38" s="1278"/>
      <c r="D38" s="1280"/>
      <c r="E38" s="265" t="s">
        <v>66</v>
      </c>
      <c r="F38" s="26">
        <v>0</v>
      </c>
      <c r="G38" s="277">
        <v>0</v>
      </c>
      <c r="I38" s="1278"/>
      <c r="J38" s="1280"/>
      <c r="K38" s="265" t="s">
        <v>66</v>
      </c>
      <c r="L38" s="26">
        <v>0</v>
      </c>
      <c r="M38" s="277">
        <v>0</v>
      </c>
      <c r="O38" s="2"/>
    </row>
    <row r="39" spans="3:28" ht="12" customHeight="1">
      <c r="C39" s="1278"/>
      <c r="D39" s="1280" t="s">
        <v>67</v>
      </c>
      <c r="E39" s="265" t="s">
        <v>94</v>
      </c>
      <c r="F39" s="239" t="str">
        <f>IFERROR(F35/F34,"")</f>
        <v/>
      </c>
      <c r="G39" s="239" t="str">
        <f>IFERROR(G35/G34,"")</f>
        <v/>
      </c>
      <c r="I39" s="1278"/>
      <c r="J39" s="1280" t="s">
        <v>67</v>
      </c>
      <c r="K39" s="265" t="s">
        <v>94</v>
      </c>
      <c r="L39" s="239" t="str">
        <f>IFERROR(L35/L34,"")</f>
        <v/>
      </c>
      <c r="M39" s="239" t="str">
        <f>IFERROR(M35/M34,"")</f>
        <v/>
      </c>
      <c r="O39" s="2"/>
    </row>
    <row r="40" spans="3:28" ht="12" customHeight="1">
      <c r="C40" s="1278"/>
      <c r="D40" s="1280"/>
      <c r="E40" s="265" t="s">
        <v>64</v>
      </c>
      <c r="F40" s="239" t="str">
        <f>IFERROR(F36/F34,"")</f>
        <v/>
      </c>
      <c r="G40" s="239" t="str">
        <f>IFERROR(G36/G34,"")</f>
        <v/>
      </c>
      <c r="I40" s="1278"/>
      <c r="J40" s="1280"/>
      <c r="K40" s="265" t="s">
        <v>64</v>
      </c>
      <c r="L40" s="239" t="str">
        <f>IFERROR(L36/L34,"")</f>
        <v/>
      </c>
      <c r="M40" s="239" t="str">
        <f>IFERROR(M36/M34,"")</f>
        <v/>
      </c>
      <c r="O40" s="2"/>
    </row>
    <row r="41" spans="3:28" ht="12" customHeight="1">
      <c r="C41" s="1278"/>
      <c r="D41" s="1280"/>
      <c r="E41" s="265" t="s">
        <v>65</v>
      </c>
      <c r="F41" s="239" t="str">
        <f>IFERROR(F37/F34,"")</f>
        <v/>
      </c>
      <c r="G41" s="239" t="str">
        <f>IFERROR(G37/G34,"")</f>
        <v/>
      </c>
      <c r="I41" s="1278"/>
      <c r="J41" s="1280"/>
      <c r="K41" s="265" t="s">
        <v>65</v>
      </c>
      <c r="L41" s="239" t="str">
        <f>IFERROR(L37/L34,"")</f>
        <v/>
      </c>
      <c r="M41" s="239" t="str">
        <f>IFERROR(M37/M34,"")</f>
        <v/>
      </c>
      <c r="O41" s="2"/>
    </row>
    <row r="42" spans="3:28" ht="12" customHeight="1">
      <c r="C42" s="1278"/>
      <c r="D42" s="1280"/>
      <c r="E42" s="265" t="s">
        <v>66</v>
      </c>
      <c r="F42" s="278" t="str">
        <f>IFERROR(F38/F34,"")</f>
        <v/>
      </c>
      <c r="G42" s="278" t="str">
        <f>IFERROR(G38/G34,"")</f>
        <v/>
      </c>
      <c r="H42" s="13"/>
      <c r="I42" s="1278"/>
      <c r="J42" s="1280"/>
      <c r="K42" s="265" t="s">
        <v>66</v>
      </c>
      <c r="L42" s="278" t="str">
        <f>IFERROR(L38/L34,"")</f>
        <v/>
      </c>
      <c r="M42" s="278" t="str">
        <f>IFERROR(M38/M34,"")</f>
        <v/>
      </c>
    </row>
    <row r="43" spans="3:28" s="25" customFormat="1" ht="12" customHeight="1">
      <c r="C43" s="241"/>
      <c r="D43" s="242"/>
      <c r="E43" s="243"/>
      <c r="F43" s="244" t="str">
        <f>IF(SUM(F35:F38)=F34,"","datos erróneos")</f>
        <v/>
      </c>
      <c r="G43" s="244" t="str">
        <f>IF(SUM(G35:G38)=G34,"","datos erróneos")</f>
        <v/>
      </c>
      <c r="H43" s="24"/>
      <c r="I43" s="241"/>
      <c r="J43" s="242"/>
      <c r="K43" s="243"/>
      <c r="L43" s="244" t="str">
        <f>IF(SUM(L35:L38)=L34,"","datos erróneos")</f>
        <v/>
      </c>
      <c r="M43" s="244" t="str">
        <f>IF(SUM(M35:M38)=M34,"","datos erróneos")</f>
        <v/>
      </c>
    </row>
    <row r="44" spans="3:28" ht="12" customHeight="1">
      <c r="C44" s="1278" t="s">
        <v>99</v>
      </c>
      <c r="D44" s="1279" t="s">
        <v>70</v>
      </c>
      <c r="E44" s="1279"/>
      <c r="F44" s="22">
        <v>0</v>
      </c>
      <c r="G44" s="279">
        <v>0</v>
      </c>
      <c r="I44" s="1278" t="s">
        <v>99</v>
      </c>
      <c r="J44" s="1279" t="s">
        <v>70</v>
      </c>
      <c r="K44" s="1279"/>
      <c r="L44" s="22">
        <v>0</v>
      </c>
      <c r="M44" s="279">
        <v>0</v>
      </c>
      <c r="O44" s="2"/>
    </row>
    <row r="45" spans="3:28" ht="12" customHeight="1">
      <c r="C45" s="1278"/>
      <c r="D45" s="1280" t="s">
        <v>316</v>
      </c>
      <c r="E45" s="265" t="s">
        <v>94</v>
      </c>
      <c r="F45" s="26">
        <v>0</v>
      </c>
      <c r="G45" s="26">
        <v>0</v>
      </c>
      <c r="I45" s="1278"/>
      <c r="J45" s="1280" t="s">
        <v>316</v>
      </c>
      <c r="K45" s="265" t="s">
        <v>94</v>
      </c>
      <c r="L45" s="26">
        <v>0</v>
      </c>
      <c r="M45" s="26">
        <v>0</v>
      </c>
      <c r="O45" s="2"/>
    </row>
    <row r="46" spans="3:28" ht="12" customHeight="1">
      <c r="C46" s="1278"/>
      <c r="D46" s="1280"/>
      <c r="E46" s="265" t="s">
        <v>64</v>
      </c>
      <c r="F46" s="26">
        <v>0</v>
      </c>
      <c r="G46" s="26">
        <v>0</v>
      </c>
      <c r="I46" s="1278"/>
      <c r="J46" s="1280"/>
      <c r="K46" s="265" t="s">
        <v>64</v>
      </c>
      <c r="L46" s="26">
        <v>0</v>
      </c>
      <c r="M46" s="26">
        <v>0</v>
      </c>
      <c r="O46" s="2"/>
    </row>
    <row r="47" spans="3:28" ht="12" customHeight="1">
      <c r="C47" s="1278"/>
      <c r="D47" s="1280"/>
      <c r="E47" s="265" t="s">
        <v>65</v>
      </c>
      <c r="F47" s="26">
        <v>0</v>
      </c>
      <c r="G47" s="26">
        <v>0</v>
      </c>
      <c r="I47" s="1278"/>
      <c r="J47" s="1280"/>
      <c r="K47" s="265" t="s">
        <v>65</v>
      </c>
      <c r="L47" s="26">
        <v>0</v>
      </c>
      <c r="M47" s="26">
        <v>0</v>
      </c>
      <c r="O47" s="2"/>
    </row>
    <row r="48" spans="3:28" ht="12" customHeight="1">
      <c r="C48" s="1278"/>
      <c r="D48" s="1280"/>
      <c r="E48" s="265" t="s">
        <v>66</v>
      </c>
      <c r="F48" s="26">
        <v>0</v>
      </c>
      <c r="G48" s="277">
        <v>0</v>
      </c>
      <c r="I48" s="1278"/>
      <c r="J48" s="1280"/>
      <c r="K48" s="265" t="s">
        <v>66</v>
      </c>
      <c r="L48" s="26">
        <v>0</v>
      </c>
      <c r="M48" s="277">
        <v>0</v>
      </c>
      <c r="O48" s="2"/>
    </row>
    <row r="49" spans="3:15" ht="12" customHeight="1">
      <c r="C49" s="1278"/>
      <c r="D49" s="1280" t="s">
        <v>67</v>
      </c>
      <c r="E49" s="265" t="s">
        <v>94</v>
      </c>
      <c r="F49" s="239" t="str">
        <f>IFERROR(F45/F44,"")</f>
        <v/>
      </c>
      <c r="G49" s="239" t="str">
        <f>IFERROR(G45/G44,"")</f>
        <v/>
      </c>
      <c r="I49" s="1278"/>
      <c r="J49" s="1280" t="s">
        <v>67</v>
      </c>
      <c r="K49" s="265" t="s">
        <v>94</v>
      </c>
      <c r="L49" s="239" t="str">
        <f>IFERROR(L45/L44,"")</f>
        <v/>
      </c>
      <c r="M49" s="239" t="str">
        <f>IFERROR(M45/M44,"")</f>
        <v/>
      </c>
      <c r="O49" s="2"/>
    </row>
    <row r="50" spans="3:15" ht="12" customHeight="1">
      <c r="C50" s="1278"/>
      <c r="D50" s="1280"/>
      <c r="E50" s="265" t="s">
        <v>64</v>
      </c>
      <c r="F50" s="239" t="str">
        <f>IFERROR(F46/F44,"")</f>
        <v/>
      </c>
      <c r="G50" s="239" t="str">
        <f>IFERROR(G46/G44,"")</f>
        <v/>
      </c>
      <c r="I50" s="1278"/>
      <c r="J50" s="1280"/>
      <c r="K50" s="265" t="s">
        <v>64</v>
      </c>
      <c r="L50" s="239" t="str">
        <f>IFERROR(L46/L44,"")</f>
        <v/>
      </c>
      <c r="M50" s="239" t="str">
        <f>IFERROR(M46/M44,"")</f>
        <v/>
      </c>
      <c r="O50" s="2"/>
    </row>
    <row r="51" spans="3:15" ht="12" customHeight="1">
      <c r="C51" s="1278"/>
      <c r="D51" s="1280"/>
      <c r="E51" s="265" t="s">
        <v>65</v>
      </c>
      <c r="F51" s="239" t="str">
        <f>IFERROR(F47/F44,"")</f>
        <v/>
      </c>
      <c r="G51" s="239" t="str">
        <f>IFERROR(G47/G44,"")</f>
        <v/>
      </c>
      <c r="I51" s="1278"/>
      <c r="J51" s="1280"/>
      <c r="K51" s="265" t="s">
        <v>65</v>
      </c>
      <c r="L51" s="239" t="str">
        <f>IFERROR(L47/L44,"")</f>
        <v/>
      </c>
      <c r="M51" s="239" t="str">
        <f>IFERROR(M47/M44,"")</f>
        <v/>
      </c>
      <c r="O51" s="2"/>
    </row>
    <row r="52" spans="3:15" ht="12" customHeight="1">
      <c r="C52" s="1278"/>
      <c r="D52" s="1280"/>
      <c r="E52" s="265" t="s">
        <v>66</v>
      </c>
      <c r="F52" s="278" t="str">
        <f>IFERROR(F48/F44,"")</f>
        <v/>
      </c>
      <c r="G52" s="278" t="str">
        <f>IFERROR(G48/G44,"")</f>
        <v/>
      </c>
      <c r="H52" s="13"/>
      <c r="I52" s="1278"/>
      <c r="J52" s="1280"/>
      <c r="K52" s="265" t="s">
        <v>66</v>
      </c>
      <c r="L52" s="278" t="str">
        <f>IFERROR(L48/L44,"")</f>
        <v/>
      </c>
      <c r="M52" s="278" t="str">
        <f>IFERROR(M48/M44,"")</f>
        <v/>
      </c>
    </row>
    <row r="53" spans="3:15" s="25" customFormat="1" ht="12" customHeight="1">
      <c r="C53" s="241"/>
      <c r="D53" s="242"/>
      <c r="E53" s="243"/>
      <c r="F53" s="244" t="str">
        <f>IF(SUM(F45:F48)=F44,"","datos erróneos")</f>
        <v/>
      </c>
      <c r="G53" s="244" t="str">
        <f>IF(SUM(G45:G48)=G44,"","datos erróneos")</f>
        <v/>
      </c>
      <c r="H53" s="24"/>
      <c r="I53" s="241"/>
      <c r="J53" s="242"/>
      <c r="K53" s="243"/>
      <c r="L53" s="244" t="str">
        <f>IF(SUM(L45:L48)=L44,"","datos erróneos")</f>
        <v/>
      </c>
      <c r="M53" s="244" t="str">
        <f>IF(SUM(M45:M48)=M44,"","datos erróneos")</f>
        <v/>
      </c>
    </row>
    <row r="54" spans="3:15" ht="12" customHeight="1">
      <c r="C54" s="1278" t="s">
        <v>100</v>
      </c>
      <c r="D54" s="1279" t="s">
        <v>70</v>
      </c>
      <c r="E54" s="1279"/>
      <c r="F54" s="22">
        <v>0</v>
      </c>
      <c r="G54" s="279">
        <v>0</v>
      </c>
      <c r="I54" s="1278" t="s">
        <v>100</v>
      </c>
      <c r="J54" s="1279" t="s">
        <v>70</v>
      </c>
      <c r="K54" s="1279"/>
      <c r="L54" s="22">
        <v>0</v>
      </c>
      <c r="M54" s="279">
        <v>0</v>
      </c>
      <c r="O54" s="2"/>
    </row>
    <row r="55" spans="3:15" ht="12" customHeight="1">
      <c r="C55" s="1278"/>
      <c r="D55" s="1280" t="s">
        <v>316</v>
      </c>
      <c r="E55" s="265" t="s">
        <v>94</v>
      </c>
      <c r="F55" s="26">
        <v>0</v>
      </c>
      <c r="G55" s="26">
        <v>0</v>
      </c>
      <c r="I55" s="1278"/>
      <c r="J55" s="1280" t="s">
        <v>316</v>
      </c>
      <c r="K55" s="265" t="s">
        <v>94</v>
      </c>
      <c r="L55" s="26">
        <v>0</v>
      </c>
      <c r="M55" s="26">
        <v>0</v>
      </c>
      <c r="O55" s="2"/>
    </row>
    <row r="56" spans="3:15" ht="12" customHeight="1">
      <c r="C56" s="1278"/>
      <c r="D56" s="1280"/>
      <c r="E56" s="265" t="s">
        <v>64</v>
      </c>
      <c r="F56" s="26">
        <v>0</v>
      </c>
      <c r="G56" s="26">
        <v>0</v>
      </c>
      <c r="I56" s="1278"/>
      <c r="J56" s="1280"/>
      <c r="K56" s="265" t="s">
        <v>64</v>
      </c>
      <c r="L56" s="26">
        <v>0</v>
      </c>
      <c r="M56" s="26">
        <v>0</v>
      </c>
      <c r="O56" s="2"/>
    </row>
    <row r="57" spans="3:15" ht="12" customHeight="1">
      <c r="C57" s="1278"/>
      <c r="D57" s="1280"/>
      <c r="E57" s="265" t="s">
        <v>65</v>
      </c>
      <c r="F57" s="26">
        <v>0</v>
      </c>
      <c r="G57" s="26">
        <v>0</v>
      </c>
      <c r="I57" s="1278"/>
      <c r="J57" s="1280"/>
      <c r="K57" s="265" t="s">
        <v>65</v>
      </c>
      <c r="L57" s="26">
        <v>0</v>
      </c>
      <c r="M57" s="26">
        <v>0</v>
      </c>
      <c r="O57" s="2"/>
    </row>
    <row r="58" spans="3:15" ht="12" customHeight="1">
      <c r="C58" s="1278"/>
      <c r="D58" s="1280"/>
      <c r="E58" s="265" t="s">
        <v>66</v>
      </c>
      <c r="F58" s="26">
        <v>0</v>
      </c>
      <c r="G58" s="277">
        <v>0</v>
      </c>
      <c r="I58" s="1278"/>
      <c r="J58" s="1280"/>
      <c r="K58" s="265" t="s">
        <v>66</v>
      </c>
      <c r="L58" s="26">
        <v>0</v>
      </c>
      <c r="M58" s="277">
        <v>0</v>
      </c>
      <c r="O58" s="2"/>
    </row>
    <row r="59" spans="3:15" ht="12" customHeight="1">
      <c r="C59" s="1278"/>
      <c r="D59" s="1280" t="s">
        <v>67</v>
      </c>
      <c r="E59" s="265" t="s">
        <v>94</v>
      </c>
      <c r="F59" s="239" t="str">
        <f>IFERROR(F55/F54,"")</f>
        <v/>
      </c>
      <c r="G59" s="239" t="str">
        <f>IFERROR(G55/G54,"")</f>
        <v/>
      </c>
      <c r="I59" s="1278"/>
      <c r="J59" s="1280" t="s">
        <v>67</v>
      </c>
      <c r="K59" s="265" t="s">
        <v>94</v>
      </c>
      <c r="L59" s="239" t="str">
        <f>IFERROR(L55/L54,"")</f>
        <v/>
      </c>
      <c r="M59" s="239" t="str">
        <f>IFERROR(M55/M54,"")</f>
        <v/>
      </c>
      <c r="O59" s="2"/>
    </row>
    <row r="60" spans="3:15" ht="12" customHeight="1">
      <c r="C60" s="1278"/>
      <c r="D60" s="1280"/>
      <c r="E60" s="265" t="s">
        <v>64</v>
      </c>
      <c r="F60" s="239" t="str">
        <f>IFERROR(F56/F54,"")</f>
        <v/>
      </c>
      <c r="G60" s="239" t="str">
        <f>IFERROR(G56/G54,"")</f>
        <v/>
      </c>
      <c r="I60" s="1278"/>
      <c r="J60" s="1280"/>
      <c r="K60" s="265" t="s">
        <v>64</v>
      </c>
      <c r="L60" s="239" t="str">
        <f>IFERROR(L56/L54,"")</f>
        <v/>
      </c>
      <c r="M60" s="239" t="str">
        <f>IFERROR(M56/M54,"")</f>
        <v/>
      </c>
      <c r="O60" s="2"/>
    </row>
    <row r="61" spans="3:15" ht="12" customHeight="1">
      <c r="C61" s="1278"/>
      <c r="D61" s="1280"/>
      <c r="E61" s="265" t="s">
        <v>65</v>
      </c>
      <c r="F61" s="239" t="str">
        <f>IFERROR(F57/F54,"")</f>
        <v/>
      </c>
      <c r="G61" s="239" t="str">
        <f>IFERROR(G57/G54,"")</f>
        <v/>
      </c>
      <c r="I61" s="1278"/>
      <c r="J61" s="1280"/>
      <c r="K61" s="265" t="s">
        <v>65</v>
      </c>
      <c r="L61" s="239" t="str">
        <f>IFERROR(L57/L54,"")</f>
        <v/>
      </c>
      <c r="M61" s="239" t="str">
        <f>IFERROR(M57/M54,"")</f>
        <v/>
      </c>
      <c r="O61" s="2"/>
    </row>
    <row r="62" spans="3:15" ht="12" customHeight="1">
      <c r="C62" s="1278"/>
      <c r="D62" s="1280"/>
      <c r="E62" s="265" t="s">
        <v>66</v>
      </c>
      <c r="F62" s="278" t="str">
        <f>IFERROR(F58/F54,"")</f>
        <v/>
      </c>
      <c r="G62" s="278" t="str">
        <f>IFERROR(G58/G54,"")</f>
        <v/>
      </c>
      <c r="H62" s="13"/>
      <c r="I62" s="1278"/>
      <c r="J62" s="1280"/>
      <c r="K62" s="265" t="s">
        <v>66</v>
      </c>
      <c r="L62" s="278" t="str">
        <f>IFERROR(L58/L54,"")</f>
        <v/>
      </c>
      <c r="M62" s="278" t="str">
        <f>IFERROR(M58/M54,"")</f>
        <v/>
      </c>
    </row>
    <row r="63" spans="3:15" s="25" customFormat="1" ht="12" customHeight="1">
      <c r="C63" s="241"/>
      <c r="D63" s="242"/>
      <c r="E63" s="243"/>
      <c r="F63" s="244" t="str">
        <f>IF(SUM(F55:F58)=F54,"","datos erróneos")</f>
        <v/>
      </c>
      <c r="G63" s="244" t="str">
        <f>IF(SUM(G55:G58)=G54,"","datos erróneos")</f>
        <v/>
      </c>
      <c r="H63" s="24"/>
      <c r="I63" s="241"/>
      <c r="J63" s="242"/>
      <c r="K63" s="243"/>
      <c r="L63" s="244" t="str">
        <f>IF(SUM(L55:L58)=L54,"","datos erróneos")</f>
        <v/>
      </c>
      <c r="M63" s="244" t="str">
        <f>IF(SUM(M55:M58)=M54,"","datos erróneos")</f>
        <v/>
      </c>
    </row>
    <row r="64" spans="3:15" ht="12" customHeight="1">
      <c r="C64" s="1278" t="s">
        <v>101</v>
      </c>
      <c r="D64" s="1279" t="s">
        <v>62</v>
      </c>
      <c r="E64" s="1279"/>
      <c r="F64" s="22">
        <v>0</v>
      </c>
      <c r="G64" s="279">
        <v>0</v>
      </c>
      <c r="I64" s="1278" t="s">
        <v>101</v>
      </c>
      <c r="J64" s="1279" t="s">
        <v>62</v>
      </c>
      <c r="K64" s="1279"/>
      <c r="L64" s="22">
        <v>0</v>
      </c>
      <c r="M64" s="279">
        <v>0</v>
      </c>
      <c r="O64" s="2"/>
    </row>
    <row r="65" spans="3:15" ht="12" customHeight="1">
      <c r="C65" s="1278"/>
      <c r="D65" s="1280" t="s">
        <v>301</v>
      </c>
      <c r="E65" s="265" t="s">
        <v>94</v>
      </c>
      <c r="F65" s="26">
        <v>0</v>
      </c>
      <c r="G65" s="26">
        <v>0</v>
      </c>
      <c r="I65" s="1278"/>
      <c r="J65" s="1280" t="s">
        <v>301</v>
      </c>
      <c r="K65" s="265" t="s">
        <v>94</v>
      </c>
      <c r="L65" s="26">
        <v>0</v>
      </c>
      <c r="M65" s="26">
        <v>0</v>
      </c>
      <c r="O65" s="2"/>
    </row>
    <row r="66" spans="3:15" ht="12" customHeight="1">
      <c r="C66" s="1278"/>
      <c r="D66" s="1280"/>
      <c r="E66" s="265" t="s">
        <v>64</v>
      </c>
      <c r="F66" s="26">
        <v>0</v>
      </c>
      <c r="G66" s="26">
        <v>0</v>
      </c>
      <c r="I66" s="1278"/>
      <c r="J66" s="1280"/>
      <c r="K66" s="265" t="s">
        <v>64</v>
      </c>
      <c r="L66" s="26">
        <v>0</v>
      </c>
      <c r="M66" s="26">
        <v>0</v>
      </c>
      <c r="O66" s="2"/>
    </row>
    <row r="67" spans="3:15" ht="12" customHeight="1">
      <c r="C67" s="1278"/>
      <c r="D67" s="1280"/>
      <c r="E67" s="265" t="s">
        <v>65</v>
      </c>
      <c r="F67" s="26">
        <v>0</v>
      </c>
      <c r="G67" s="26">
        <v>0</v>
      </c>
      <c r="I67" s="1278"/>
      <c r="J67" s="1280"/>
      <c r="K67" s="265" t="s">
        <v>65</v>
      </c>
      <c r="L67" s="26">
        <v>0</v>
      </c>
      <c r="M67" s="26">
        <v>0</v>
      </c>
      <c r="O67" s="2"/>
    </row>
    <row r="68" spans="3:15" ht="12" customHeight="1">
      <c r="C68" s="1278"/>
      <c r="D68" s="1280"/>
      <c r="E68" s="265" t="s">
        <v>66</v>
      </c>
      <c r="F68" s="26">
        <v>0</v>
      </c>
      <c r="G68" s="277">
        <v>0</v>
      </c>
      <c r="I68" s="1278"/>
      <c r="J68" s="1280"/>
      <c r="K68" s="265" t="s">
        <v>66</v>
      </c>
      <c r="L68" s="26">
        <v>0</v>
      </c>
      <c r="M68" s="277">
        <v>0</v>
      </c>
      <c r="O68" s="2"/>
    </row>
    <row r="69" spans="3:15" ht="12" customHeight="1">
      <c r="C69" s="1278"/>
      <c r="D69" s="1280" t="s">
        <v>67</v>
      </c>
      <c r="E69" s="265" t="s">
        <v>94</v>
      </c>
      <c r="F69" s="239" t="str">
        <f>IFERROR(F65/F64,"")</f>
        <v/>
      </c>
      <c r="G69" s="239" t="str">
        <f>IFERROR(G65/G64,"")</f>
        <v/>
      </c>
      <c r="I69" s="1278"/>
      <c r="J69" s="1280" t="s">
        <v>67</v>
      </c>
      <c r="K69" s="265" t="s">
        <v>94</v>
      </c>
      <c r="L69" s="239" t="str">
        <f>IFERROR(L65/L64,"")</f>
        <v/>
      </c>
      <c r="M69" s="239" t="str">
        <f>IFERROR(M65/M64,"")</f>
        <v/>
      </c>
      <c r="O69" s="2"/>
    </row>
    <row r="70" spans="3:15" ht="12" customHeight="1">
      <c r="C70" s="1278"/>
      <c r="D70" s="1280"/>
      <c r="E70" s="265" t="s">
        <v>64</v>
      </c>
      <c r="F70" s="239" t="str">
        <f>IFERROR(F66/F64,"")</f>
        <v/>
      </c>
      <c r="G70" s="239" t="str">
        <f>IFERROR(G66/G64,"")</f>
        <v/>
      </c>
      <c r="I70" s="1278"/>
      <c r="J70" s="1280"/>
      <c r="K70" s="265" t="s">
        <v>64</v>
      </c>
      <c r="L70" s="239" t="str">
        <f>IFERROR(L66/L64,"")</f>
        <v/>
      </c>
      <c r="M70" s="239" t="str">
        <f>IFERROR(M66/M64,"")</f>
        <v/>
      </c>
      <c r="O70" s="2"/>
    </row>
    <row r="71" spans="3:15" ht="12" customHeight="1">
      <c r="C71" s="1278"/>
      <c r="D71" s="1280"/>
      <c r="E71" s="265" t="s">
        <v>65</v>
      </c>
      <c r="F71" s="239" t="str">
        <f>IFERROR(F67/F64,"")</f>
        <v/>
      </c>
      <c r="G71" s="239" t="str">
        <f>IFERROR(G67/G64,"")</f>
        <v/>
      </c>
      <c r="I71" s="1278"/>
      <c r="J71" s="1280"/>
      <c r="K71" s="265" t="s">
        <v>65</v>
      </c>
      <c r="L71" s="239" t="str">
        <f>IFERROR(L67/L64,"")</f>
        <v/>
      </c>
      <c r="M71" s="239" t="str">
        <f>IFERROR(M67/M64,"")</f>
        <v/>
      </c>
      <c r="O71" s="2"/>
    </row>
    <row r="72" spans="3:15" ht="12" customHeight="1">
      <c r="C72" s="1278"/>
      <c r="D72" s="1280"/>
      <c r="E72" s="265" t="s">
        <v>66</v>
      </c>
      <c r="F72" s="278" t="str">
        <f>IFERROR(F68/F64,"")</f>
        <v/>
      </c>
      <c r="G72" s="278" t="str">
        <f>IFERROR(G68/G64,"")</f>
        <v/>
      </c>
      <c r="H72" s="13"/>
      <c r="I72" s="1278"/>
      <c r="J72" s="1280"/>
      <c r="K72" s="265" t="s">
        <v>66</v>
      </c>
      <c r="L72" s="278" t="str">
        <f>IFERROR(L68/L64,"")</f>
        <v/>
      </c>
      <c r="M72" s="278" t="str">
        <f>IFERROR(M68/M64,"")</f>
        <v/>
      </c>
    </row>
    <row r="73" spans="3:15" s="25" customFormat="1" ht="12" customHeight="1">
      <c r="C73" s="241"/>
      <c r="D73" s="242"/>
      <c r="E73" s="243"/>
      <c r="F73" s="244" t="str">
        <f>IF(SUM(F65:F68)=F64,"","datos erróneos")</f>
        <v/>
      </c>
      <c r="G73" s="244" t="str">
        <f>IF(SUM(G65:G68)=G64,"","datos erróneos")</f>
        <v/>
      </c>
      <c r="H73" s="24"/>
      <c r="I73" s="241"/>
      <c r="J73" s="242"/>
      <c r="K73" s="243"/>
      <c r="L73" s="244" t="str">
        <f>IF(SUM(L65:L68)=L64,"","datos erróneos")</f>
        <v/>
      </c>
      <c r="M73" s="244" t="str">
        <f>IF(SUM(M65:M68)=M64,"","datos erróneos")</f>
        <v/>
      </c>
    </row>
    <row r="74" spans="3:15" ht="12" customHeight="1">
      <c r="C74" s="1278" t="s">
        <v>102</v>
      </c>
      <c r="D74" s="1279" t="s">
        <v>62</v>
      </c>
      <c r="E74" s="1279"/>
      <c r="F74" s="22">
        <v>0</v>
      </c>
      <c r="G74" s="279">
        <v>0</v>
      </c>
      <c r="I74" s="1278" t="s">
        <v>102</v>
      </c>
      <c r="J74" s="1279" t="s">
        <v>62</v>
      </c>
      <c r="K74" s="1279"/>
      <c r="L74" s="22">
        <v>0</v>
      </c>
      <c r="M74" s="279">
        <v>0</v>
      </c>
      <c r="O74" s="2"/>
    </row>
    <row r="75" spans="3:15" ht="12" customHeight="1">
      <c r="C75" s="1278"/>
      <c r="D75" s="1280" t="s">
        <v>301</v>
      </c>
      <c r="E75" s="265" t="s">
        <v>94</v>
      </c>
      <c r="F75" s="26">
        <v>0</v>
      </c>
      <c r="G75" s="26">
        <v>0</v>
      </c>
      <c r="I75" s="1278"/>
      <c r="J75" s="1280" t="s">
        <v>301</v>
      </c>
      <c r="K75" s="265" t="s">
        <v>94</v>
      </c>
      <c r="L75" s="26">
        <v>0</v>
      </c>
      <c r="M75" s="26">
        <v>0</v>
      </c>
      <c r="O75" s="2"/>
    </row>
    <row r="76" spans="3:15" ht="12" customHeight="1">
      <c r="C76" s="1278"/>
      <c r="D76" s="1280"/>
      <c r="E76" s="265" t="s">
        <v>64</v>
      </c>
      <c r="F76" s="26">
        <v>0</v>
      </c>
      <c r="G76" s="26">
        <v>0</v>
      </c>
      <c r="I76" s="1278"/>
      <c r="J76" s="1280"/>
      <c r="K76" s="265" t="s">
        <v>64</v>
      </c>
      <c r="L76" s="26">
        <v>0</v>
      </c>
      <c r="M76" s="26">
        <v>0</v>
      </c>
      <c r="O76" s="2"/>
    </row>
    <row r="77" spans="3:15" ht="12" customHeight="1">
      <c r="C77" s="1278"/>
      <c r="D77" s="1280"/>
      <c r="E77" s="265" t="s">
        <v>65</v>
      </c>
      <c r="F77" s="26">
        <v>0</v>
      </c>
      <c r="G77" s="26">
        <v>0</v>
      </c>
      <c r="I77" s="1278"/>
      <c r="J77" s="1280"/>
      <c r="K77" s="265" t="s">
        <v>65</v>
      </c>
      <c r="L77" s="26">
        <v>0</v>
      </c>
      <c r="M77" s="26">
        <v>0</v>
      </c>
      <c r="O77" s="2"/>
    </row>
    <row r="78" spans="3:15" ht="12" customHeight="1">
      <c r="C78" s="1278"/>
      <c r="D78" s="1280"/>
      <c r="E78" s="265" t="s">
        <v>66</v>
      </c>
      <c r="F78" s="26">
        <v>0</v>
      </c>
      <c r="G78" s="277">
        <v>0</v>
      </c>
      <c r="I78" s="1278"/>
      <c r="J78" s="1280"/>
      <c r="K78" s="265" t="s">
        <v>66</v>
      </c>
      <c r="L78" s="26">
        <v>0</v>
      </c>
      <c r="M78" s="277">
        <v>0</v>
      </c>
      <c r="O78" s="2"/>
    </row>
    <row r="79" spans="3:15" ht="12" customHeight="1">
      <c r="C79" s="1278"/>
      <c r="D79" s="1280" t="s">
        <v>67</v>
      </c>
      <c r="E79" s="265" t="s">
        <v>94</v>
      </c>
      <c r="F79" s="239" t="str">
        <f>IFERROR(F75/F74,"")</f>
        <v/>
      </c>
      <c r="G79" s="239" t="str">
        <f>IFERROR(G75/G74,"")</f>
        <v/>
      </c>
      <c r="I79" s="1278"/>
      <c r="J79" s="1280" t="s">
        <v>67</v>
      </c>
      <c r="K79" s="265" t="s">
        <v>94</v>
      </c>
      <c r="L79" s="239" t="str">
        <f>IFERROR(L75/L74,"")</f>
        <v/>
      </c>
      <c r="M79" s="239" t="str">
        <f>IFERROR(M75/M74,"")</f>
        <v/>
      </c>
      <c r="O79" s="2"/>
    </row>
    <row r="80" spans="3:15" ht="12" customHeight="1">
      <c r="C80" s="1278"/>
      <c r="D80" s="1280"/>
      <c r="E80" s="265" t="s">
        <v>64</v>
      </c>
      <c r="F80" s="239" t="str">
        <f>IFERROR(F76/F74,"")</f>
        <v/>
      </c>
      <c r="G80" s="239" t="str">
        <f>IFERROR(G76/G74,"")</f>
        <v/>
      </c>
      <c r="I80" s="1278"/>
      <c r="J80" s="1280"/>
      <c r="K80" s="265" t="s">
        <v>64</v>
      </c>
      <c r="L80" s="239" t="str">
        <f>IFERROR(L76/L74,"")</f>
        <v/>
      </c>
      <c r="M80" s="239" t="str">
        <f>IFERROR(M76/M74,"")</f>
        <v/>
      </c>
      <c r="O80" s="2"/>
    </row>
    <row r="81" spans="3:35" ht="12" customHeight="1">
      <c r="C81" s="1278"/>
      <c r="D81" s="1280"/>
      <c r="E81" s="265" t="s">
        <v>65</v>
      </c>
      <c r="F81" s="239" t="str">
        <f>IFERROR(F77/F74,"")</f>
        <v/>
      </c>
      <c r="G81" s="239" t="str">
        <f>IFERROR(G77/G74,"")</f>
        <v/>
      </c>
      <c r="I81" s="1278"/>
      <c r="J81" s="1280"/>
      <c r="K81" s="265" t="s">
        <v>65</v>
      </c>
      <c r="L81" s="239" t="str">
        <f>IFERROR(L77/L74,"")</f>
        <v/>
      </c>
      <c r="M81" s="239" t="str">
        <f>IFERROR(M77/M74,"")</f>
        <v/>
      </c>
      <c r="O81" s="2"/>
    </row>
    <row r="82" spans="3:35" ht="12" customHeight="1">
      <c r="C82" s="1278"/>
      <c r="D82" s="1280"/>
      <c r="E82" s="265" t="s">
        <v>66</v>
      </c>
      <c r="F82" s="278" t="str">
        <f>IFERROR(F78/F74,"")</f>
        <v/>
      </c>
      <c r="G82" s="278" t="str">
        <f>IFERROR(G78/G74,"")</f>
        <v/>
      </c>
      <c r="H82" s="13"/>
      <c r="I82" s="1278"/>
      <c r="J82" s="1280"/>
      <c r="K82" s="265" t="s">
        <v>66</v>
      </c>
      <c r="L82" s="278" t="str">
        <f>IFERROR(L78/L74,"")</f>
        <v/>
      </c>
      <c r="M82" s="278" t="str">
        <f>IFERROR(M78/M74,"")</f>
        <v/>
      </c>
    </row>
    <row r="83" spans="3:35" s="25" customFormat="1" ht="12" customHeight="1">
      <c r="C83" s="241"/>
      <c r="D83" s="242"/>
      <c r="E83" s="243"/>
      <c r="F83" s="244" t="str">
        <f>IF(SUM(F75:F78)=F74,"","datos erróneos")</f>
        <v/>
      </c>
      <c r="G83" s="244" t="str">
        <f>IF(SUM(G75:G78)=G74,"","datos erróneos")</f>
        <v/>
      </c>
      <c r="H83" s="24"/>
      <c r="I83" s="241"/>
      <c r="J83" s="242"/>
      <c r="K83" s="243"/>
      <c r="L83" s="244" t="str">
        <f>IF(SUM(L75:L78)=L74,"","datos erróneos")</f>
        <v/>
      </c>
      <c r="M83" s="244" t="str">
        <f>IF(SUM(M75:M78)=M74,"","datos erróneos")</f>
        <v/>
      </c>
    </row>
    <row r="84" spans="3:35" ht="13.5" customHeight="1">
      <c r="C84" s="245" t="s">
        <v>317</v>
      </c>
      <c r="D84" s="14"/>
      <c r="E84" s="14"/>
      <c r="F84" s="246"/>
      <c r="G84" s="14"/>
      <c r="H84" s="15"/>
      <c r="I84" s="246"/>
      <c r="J84" s="246"/>
      <c r="K84" s="246"/>
      <c r="L84" s="14"/>
      <c r="M84" s="14"/>
      <c r="N84" s="1"/>
      <c r="O84" s="1"/>
      <c r="P84" s="1"/>
      <c r="Q84" s="1"/>
      <c r="R84" s="1"/>
      <c r="S84" s="1"/>
      <c r="T84" s="1"/>
      <c r="U84" s="1"/>
      <c r="V84" s="1"/>
      <c r="W84" s="1"/>
      <c r="X84" s="1"/>
      <c r="Y84" s="1"/>
      <c r="Z84" s="1"/>
      <c r="AA84" s="1"/>
      <c r="AB84" s="1"/>
      <c r="AC84" s="1"/>
      <c r="AD84" s="1"/>
      <c r="AE84" s="1"/>
      <c r="AF84" s="1"/>
      <c r="AG84" s="1"/>
      <c r="AH84" s="1"/>
      <c r="AI84" s="1"/>
    </row>
    <row r="85" spans="3:35" s="1" customFormat="1" ht="13.5" customHeight="1">
      <c r="C85" s="245" t="s">
        <v>306</v>
      </c>
      <c r="D85" s="247"/>
      <c r="E85" s="247"/>
      <c r="F85" s="247"/>
      <c r="G85" s="247"/>
      <c r="H85" s="16"/>
      <c r="I85" s="248"/>
      <c r="J85" s="248"/>
      <c r="K85" s="248"/>
      <c r="L85" s="247"/>
      <c r="M85" s="247"/>
    </row>
    <row r="86" spans="3:35" s="1" customFormat="1" ht="21" customHeight="1">
      <c r="C86" s="248"/>
      <c r="D86" s="247"/>
      <c r="E86" s="247"/>
      <c r="F86" s="247"/>
      <c r="G86" s="247"/>
      <c r="H86" s="16"/>
      <c r="I86" s="248"/>
      <c r="J86" s="248"/>
      <c r="K86" s="248"/>
      <c r="L86" s="247"/>
      <c r="M86" s="247"/>
    </row>
    <row r="87" spans="3:35">
      <c r="C87" s="266"/>
      <c r="D87" s="13"/>
      <c r="E87" s="13"/>
      <c r="F87" s="13"/>
      <c r="G87" s="13"/>
    </row>
    <row r="88" spans="3:35">
      <c r="C88" s="1277"/>
      <c r="D88" s="1277"/>
      <c r="E88" s="1277"/>
      <c r="F88" s="1277"/>
      <c r="G88" s="1277"/>
      <c r="H88" s="1277"/>
      <c r="I88" s="1277"/>
      <c r="J88" s="1277"/>
      <c r="K88" s="1277"/>
      <c r="L88" s="1277"/>
      <c r="M88" s="1277"/>
    </row>
  </sheetData>
  <mergeCells count="72">
    <mergeCell ref="C1:N1"/>
    <mergeCell ref="C5:M5"/>
    <mergeCell ref="C7:M7"/>
    <mergeCell ref="C9:E10"/>
    <mergeCell ref="F9:F10"/>
    <mergeCell ref="G9:G10"/>
    <mergeCell ref="I9:K10"/>
    <mergeCell ref="L9:L10"/>
    <mergeCell ref="M9:M10"/>
    <mergeCell ref="M22:M23"/>
    <mergeCell ref="C11:C19"/>
    <mergeCell ref="D11:E11"/>
    <mergeCell ref="I11:I19"/>
    <mergeCell ref="J11:K11"/>
    <mergeCell ref="D12:D15"/>
    <mergeCell ref="J12:J15"/>
    <mergeCell ref="D16:D19"/>
    <mergeCell ref="J16:J19"/>
    <mergeCell ref="C22:E23"/>
    <mergeCell ref="F22:F23"/>
    <mergeCell ref="G22:G23"/>
    <mergeCell ref="I22:K23"/>
    <mergeCell ref="L22:L23"/>
    <mergeCell ref="C24:C32"/>
    <mergeCell ref="D24:E24"/>
    <mergeCell ref="I24:I32"/>
    <mergeCell ref="J24:K24"/>
    <mergeCell ref="D25:D28"/>
    <mergeCell ref="J25:J28"/>
    <mergeCell ref="D29:D32"/>
    <mergeCell ref="J29:J32"/>
    <mergeCell ref="C34:C42"/>
    <mergeCell ref="D34:E34"/>
    <mergeCell ref="I34:I42"/>
    <mergeCell ref="J34:K34"/>
    <mergeCell ref="D35:D38"/>
    <mergeCell ref="J35:J38"/>
    <mergeCell ref="D39:D42"/>
    <mergeCell ref="J39:J42"/>
    <mergeCell ref="C44:C52"/>
    <mergeCell ref="D44:E44"/>
    <mergeCell ref="I44:I52"/>
    <mergeCell ref="J44:K44"/>
    <mergeCell ref="D45:D48"/>
    <mergeCell ref="J45:J48"/>
    <mergeCell ref="D49:D52"/>
    <mergeCell ref="J49:J52"/>
    <mergeCell ref="C54:C62"/>
    <mergeCell ref="D54:E54"/>
    <mergeCell ref="I54:I62"/>
    <mergeCell ref="J54:K54"/>
    <mergeCell ref="D55:D58"/>
    <mergeCell ref="J55:J58"/>
    <mergeCell ref="D59:D62"/>
    <mergeCell ref="J59:J62"/>
    <mergeCell ref="C64:C72"/>
    <mergeCell ref="D64:E64"/>
    <mergeCell ref="I64:I72"/>
    <mergeCell ref="J64:K64"/>
    <mergeCell ref="D65:D68"/>
    <mergeCell ref="J65:J68"/>
    <mergeCell ref="D69:D72"/>
    <mergeCell ref="J69:J72"/>
    <mergeCell ref="C88:M88"/>
    <mergeCell ref="C74:C82"/>
    <mergeCell ref="D74:E74"/>
    <mergeCell ref="I74:I82"/>
    <mergeCell ref="J74:K74"/>
    <mergeCell ref="D75:D78"/>
    <mergeCell ref="J75:J78"/>
    <mergeCell ref="D79:D82"/>
    <mergeCell ref="J79:J82"/>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C1:BA49"/>
  <sheetViews>
    <sheetView workbookViewId="0">
      <selection activeCell="D13" sqref="D13:D15"/>
    </sheetView>
  </sheetViews>
  <sheetFormatPr baseColWidth="10" defaultColWidth="11.42578125" defaultRowHeight="15"/>
  <cols>
    <col min="2" max="2" width="3" customWidth="1"/>
    <col min="3" max="3" width="10.42578125" style="10" customWidth="1"/>
    <col min="4" max="4" width="24.42578125" style="10" customWidth="1"/>
    <col min="5" max="5" width="3.85546875" style="10" customWidth="1"/>
    <col min="6" max="7" width="15.28515625" style="10" customWidth="1"/>
    <col min="8" max="8" width="5.140625" style="10" customWidth="1"/>
    <col min="9" max="9" width="10.42578125" style="10" customWidth="1"/>
    <col min="10" max="10" width="24.42578125" style="10" customWidth="1"/>
    <col min="11" max="11" width="3.85546875" style="10" customWidth="1"/>
    <col min="12" max="13" width="15.28515625" style="10" customWidth="1"/>
    <col min="14" max="14" width="2.7109375" customWidth="1"/>
    <col min="15" max="15" width="34.5703125" hidden="1" customWidth="1"/>
    <col min="16" max="20" width="5.140625" hidden="1" customWidth="1"/>
    <col min="21" max="29" width="0" hidden="1" customWidth="1"/>
    <col min="30" max="31" width="11.42578125" hidden="1" customWidth="1"/>
    <col min="32" max="34" width="0" hidden="1" customWidth="1"/>
    <col min="35" max="35" width="5.42578125" customWidth="1"/>
    <col min="36" max="36" width="5.140625" customWidth="1"/>
    <col min="37" max="37" width="5.5703125" customWidth="1"/>
    <col min="38" max="39" width="5.7109375" customWidth="1"/>
  </cols>
  <sheetData>
    <row r="1" spans="3:53" ht="26.25" customHeight="1">
      <c r="C1" s="212" t="s">
        <v>51</v>
      </c>
      <c r="D1" s="212"/>
      <c r="E1" s="212"/>
      <c r="F1" s="212"/>
      <c r="G1" s="212"/>
      <c r="H1" s="212"/>
      <c r="I1" s="212"/>
      <c r="J1" s="212"/>
      <c r="K1" s="212"/>
      <c r="L1" s="212"/>
      <c r="M1" s="212"/>
      <c r="N1" s="212"/>
      <c r="O1" s="258"/>
      <c r="P1" s="258"/>
      <c r="Q1" s="258"/>
      <c r="R1" s="258"/>
      <c r="S1" s="258"/>
      <c r="T1" s="258"/>
      <c r="U1" s="258"/>
      <c r="V1" s="258"/>
      <c r="W1" s="258"/>
      <c r="X1" s="258"/>
      <c r="Y1" s="258"/>
      <c r="Z1" s="258"/>
      <c r="AA1" s="258"/>
      <c r="AB1" s="258"/>
      <c r="AC1" s="258"/>
      <c r="AD1" s="258"/>
      <c r="AE1" s="258"/>
      <c r="AF1" s="258"/>
      <c r="AG1" s="258"/>
      <c r="AH1" s="258"/>
      <c r="AI1" s="259"/>
      <c r="AJ1" s="259"/>
      <c r="AK1" s="47"/>
      <c r="AL1" s="47"/>
      <c r="AM1" s="260"/>
      <c r="AN1" s="47"/>
      <c r="AO1" s="47"/>
      <c r="AP1" s="47"/>
      <c r="AQ1" s="47"/>
      <c r="AR1" s="47"/>
      <c r="AS1" s="47"/>
      <c r="AT1" s="47"/>
      <c r="AU1" s="47"/>
      <c r="AV1" s="47"/>
      <c r="AW1" s="47"/>
      <c r="AX1" s="47"/>
      <c r="AY1" s="47"/>
      <c r="AZ1" s="47"/>
      <c r="BA1" s="47"/>
    </row>
    <row r="2" spans="3:53" ht="30" customHeight="1">
      <c r="C2" s="1293" t="s">
        <v>307</v>
      </c>
      <c r="D2" s="1293"/>
      <c r="E2" s="1293"/>
      <c r="F2" s="1293"/>
      <c r="G2" s="1293"/>
      <c r="H2" s="1293"/>
      <c r="I2" s="1293"/>
      <c r="J2" s="1293"/>
      <c r="K2" s="1293"/>
      <c r="L2" s="1293"/>
      <c r="M2" s="1293"/>
      <c r="N2" s="1293"/>
      <c r="O2" s="1293"/>
      <c r="P2" s="1293"/>
      <c r="Q2" s="1293"/>
      <c r="R2" s="1293"/>
      <c r="S2" s="1293"/>
      <c r="T2" s="1293"/>
      <c r="U2" s="1293"/>
      <c r="V2" s="1293"/>
      <c r="W2" s="1293"/>
      <c r="X2" s="1293"/>
      <c r="Y2" s="1293"/>
      <c r="Z2" s="1293"/>
      <c r="AA2" s="1293"/>
      <c r="AB2" s="1293"/>
      <c r="AC2" s="1293"/>
      <c r="AD2" s="1293"/>
      <c r="AE2" s="1293"/>
      <c r="AF2" s="1293"/>
      <c r="AG2" s="1293"/>
      <c r="AH2" s="1293"/>
      <c r="AI2" s="1293"/>
      <c r="AK2" s="1293"/>
      <c r="AL2" s="1293"/>
      <c r="AM2" s="1293"/>
      <c r="AN2" s="1293"/>
      <c r="AO2" s="1293"/>
      <c r="AP2" s="1293"/>
      <c r="AQ2" s="1293"/>
      <c r="AR2" s="1293"/>
      <c r="AS2" s="1293"/>
      <c r="AT2" s="1293"/>
      <c r="AU2" s="1293"/>
      <c r="AV2" s="1293"/>
      <c r="AW2" s="1293"/>
      <c r="AX2" s="1293"/>
      <c r="AY2" s="1293"/>
      <c r="AZ2" s="1293"/>
      <c r="BA2" s="1293"/>
    </row>
    <row r="3" spans="3:53" ht="21" customHeight="1">
      <c r="C3" s="261" t="s">
        <v>53</v>
      </c>
      <c r="D3" s="11"/>
      <c r="E3" s="11"/>
      <c r="F3" s="11"/>
      <c r="G3" s="11"/>
    </row>
    <row r="4" spans="3:53">
      <c r="C4" s="262" t="s">
        <v>308</v>
      </c>
      <c r="D4" s="13"/>
      <c r="E4" s="13"/>
      <c r="F4" s="13"/>
      <c r="G4" s="13"/>
      <c r="J4" s="220"/>
      <c r="K4" s="16"/>
      <c r="L4" s="220"/>
    </row>
    <row r="5" spans="3:53" s="1" customFormat="1" ht="10.5" customHeight="1">
      <c r="C5" s="1277"/>
      <c r="D5" s="1277"/>
      <c r="E5" s="1277"/>
      <c r="F5" s="1277"/>
      <c r="G5" s="1277"/>
      <c r="H5" s="1277"/>
      <c r="I5" s="1277"/>
      <c r="J5" s="1277"/>
      <c r="K5" s="1277"/>
      <c r="L5" s="1277"/>
      <c r="M5" s="1277"/>
    </row>
    <row r="6" spans="3:53" s="7" customFormat="1" ht="23.25">
      <c r="C6" s="263" t="s">
        <v>309</v>
      </c>
      <c r="D6" s="218"/>
      <c r="E6" s="218"/>
      <c r="F6" s="218"/>
      <c r="G6" s="219"/>
      <c r="H6" s="218"/>
      <c r="I6" s="218"/>
      <c r="J6" s="220"/>
      <c r="K6" s="220"/>
      <c r="L6" s="220"/>
      <c r="M6" s="218"/>
      <c r="N6" s="218"/>
    </row>
    <row r="7" spans="3:53" ht="14.25" customHeight="1">
      <c r="C7" s="1286" t="s">
        <v>84</v>
      </c>
      <c r="D7" s="1286"/>
      <c r="E7" s="1286"/>
      <c r="F7" s="1281" t="s">
        <v>297</v>
      </c>
      <c r="G7" s="1281" t="s">
        <v>298</v>
      </c>
      <c r="I7" s="1286" t="s">
        <v>85</v>
      </c>
      <c r="J7" s="1286"/>
      <c r="K7" s="1286"/>
      <c r="L7" s="1281" t="s">
        <v>297</v>
      </c>
      <c r="M7" s="1281" t="s">
        <v>298</v>
      </c>
      <c r="N7" s="10"/>
      <c r="O7" s="2"/>
    </row>
    <row r="8" spans="3:53" ht="14.25" customHeight="1">
      <c r="C8" s="1286"/>
      <c r="D8" s="1286"/>
      <c r="E8" s="1286"/>
      <c r="F8" s="1281"/>
      <c r="G8" s="1281"/>
      <c r="I8" s="1286"/>
      <c r="J8" s="1286"/>
      <c r="K8" s="1286"/>
      <c r="L8" s="1281"/>
      <c r="M8" s="1281"/>
      <c r="N8" s="10"/>
      <c r="O8" s="2"/>
    </row>
    <row r="9" spans="3:53" ht="14.25" customHeight="1">
      <c r="C9" s="1282" t="s">
        <v>300</v>
      </c>
      <c r="D9" s="1280" t="s">
        <v>62</v>
      </c>
      <c r="E9" s="1280"/>
      <c r="F9" s="221">
        <f t="shared" ref="F9:G12" si="0">SUM(F21,F29,F37)</f>
        <v>1</v>
      </c>
      <c r="G9" s="221">
        <f t="shared" si="0"/>
        <v>1</v>
      </c>
      <c r="I9" s="1282" t="s">
        <v>300</v>
      </c>
      <c r="J9" s="1280" t="s">
        <v>62</v>
      </c>
      <c r="K9" s="1280"/>
      <c r="L9" s="221">
        <f t="shared" ref="L9:M12" si="1">SUM(L21,L29,L37)</f>
        <v>1</v>
      </c>
      <c r="M9" s="221">
        <f t="shared" si="1"/>
        <v>1</v>
      </c>
      <c r="N9" s="10"/>
      <c r="O9" s="2"/>
      <c r="AI9" s="224"/>
      <c r="AJ9" s="225"/>
      <c r="AK9" s="226"/>
      <c r="AL9" s="227"/>
      <c r="AM9" s="226"/>
      <c r="AN9" s="228"/>
    </row>
    <row r="10" spans="3:53" ht="14.25" customHeight="1">
      <c r="C10" s="1282"/>
      <c r="D10" s="1280" t="s">
        <v>301</v>
      </c>
      <c r="E10" s="222" t="s">
        <v>64</v>
      </c>
      <c r="F10" s="223">
        <f t="shared" si="0"/>
        <v>0</v>
      </c>
      <c r="G10" s="223">
        <f t="shared" si="0"/>
        <v>0</v>
      </c>
      <c r="I10" s="1282"/>
      <c r="J10" s="1280" t="s">
        <v>301</v>
      </c>
      <c r="K10" s="222" t="s">
        <v>64</v>
      </c>
      <c r="L10" s="223">
        <f t="shared" si="1"/>
        <v>0</v>
      </c>
      <c r="M10" s="223">
        <f t="shared" si="1"/>
        <v>0</v>
      </c>
      <c r="N10" s="10"/>
      <c r="O10" s="2"/>
      <c r="AI10" s="228"/>
      <c r="AJ10" s="228"/>
      <c r="AK10" s="228"/>
      <c r="AL10" s="228"/>
      <c r="AM10" s="228"/>
      <c r="AN10" s="228"/>
    </row>
    <row r="11" spans="3:53" ht="14.25" customHeight="1">
      <c r="C11" s="1282"/>
      <c r="D11" s="1280"/>
      <c r="E11" s="222" t="s">
        <v>65</v>
      </c>
      <c r="F11" s="223">
        <f t="shared" si="0"/>
        <v>0</v>
      </c>
      <c r="G11" s="223">
        <f t="shared" si="0"/>
        <v>0</v>
      </c>
      <c r="I11" s="1282"/>
      <c r="J11" s="1280"/>
      <c r="K11" s="222" t="s">
        <v>65</v>
      </c>
      <c r="L11" s="223">
        <f t="shared" si="1"/>
        <v>0</v>
      </c>
      <c r="M11" s="223">
        <f t="shared" si="1"/>
        <v>0</v>
      </c>
      <c r="N11" s="10"/>
      <c r="O11" s="2"/>
    </row>
    <row r="12" spans="3:53" ht="14.25" customHeight="1">
      <c r="C12" s="1282"/>
      <c r="D12" s="1280"/>
      <c r="E12" s="222" t="s">
        <v>66</v>
      </c>
      <c r="F12" s="229">
        <f t="shared" si="0"/>
        <v>0</v>
      </c>
      <c r="G12" s="229">
        <f t="shared" si="0"/>
        <v>0</v>
      </c>
      <c r="I12" s="1282"/>
      <c r="J12" s="1280"/>
      <c r="K12" s="222" t="s">
        <v>66</v>
      </c>
      <c r="L12" s="229">
        <f t="shared" si="1"/>
        <v>0</v>
      </c>
      <c r="M12" s="229">
        <f t="shared" si="1"/>
        <v>0</v>
      </c>
      <c r="N12" s="10"/>
      <c r="O12" s="2"/>
    </row>
    <row r="13" spans="3:53" ht="14.25" customHeight="1">
      <c r="C13" s="1282"/>
      <c r="D13" s="1280" t="s">
        <v>67</v>
      </c>
      <c r="E13" s="222" t="s">
        <v>64</v>
      </c>
      <c r="F13" s="264">
        <f>IFERROR(F10/F9,"")</f>
        <v>0</v>
      </c>
      <c r="G13" s="264">
        <f>IFERROR(G10/G9,"")</f>
        <v>0</v>
      </c>
      <c r="I13" s="1282"/>
      <c r="J13" s="1280" t="s">
        <v>67</v>
      </c>
      <c r="K13" s="222" t="s">
        <v>64</v>
      </c>
      <c r="L13" s="264">
        <f>IFERROR(L10/L9,"")</f>
        <v>0</v>
      </c>
      <c r="M13" s="264">
        <f>IFERROR(M10/M9,"")</f>
        <v>0</v>
      </c>
      <c r="N13" s="10"/>
      <c r="O13" s="2"/>
    </row>
    <row r="14" spans="3:53" ht="14.25" customHeight="1">
      <c r="C14" s="1282"/>
      <c r="D14" s="1280"/>
      <c r="E14" s="222" t="s">
        <v>65</v>
      </c>
      <c r="F14" s="264">
        <f>IFERROR(F11/F9,"")</f>
        <v>0</v>
      </c>
      <c r="G14" s="264">
        <f>IFERROR(G11/G9,"")</f>
        <v>0</v>
      </c>
      <c r="I14" s="1282"/>
      <c r="J14" s="1280"/>
      <c r="K14" s="222" t="s">
        <v>65</v>
      </c>
      <c r="L14" s="264">
        <f>IFERROR(L11/L9,"")</f>
        <v>0</v>
      </c>
      <c r="M14" s="264">
        <f>IFERROR(M11/M9,"")</f>
        <v>0</v>
      </c>
      <c r="N14" s="10"/>
      <c r="O14" s="2"/>
    </row>
    <row r="15" spans="3:53" ht="14.25" customHeight="1">
      <c r="C15" s="1282"/>
      <c r="D15" s="1280"/>
      <c r="E15" s="222" t="s">
        <v>66</v>
      </c>
      <c r="F15" s="264">
        <f>IFERROR(F12/F9,"")</f>
        <v>0</v>
      </c>
      <c r="G15" s="264">
        <f>IFERROR(G12/G9,"")</f>
        <v>0</v>
      </c>
      <c r="H15" s="13"/>
      <c r="I15" s="1282"/>
      <c r="J15" s="1280"/>
      <c r="K15" s="222" t="s">
        <v>66</v>
      </c>
      <c r="L15" s="264">
        <f>IFERROR(L12/L9,"")</f>
        <v>0</v>
      </c>
      <c r="M15" s="264">
        <f>IFERROR(M12/M9,"")</f>
        <v>0</v>
      </c>
      <c r="N15" s="10"/>
    </row>
    <row r="16" spans="3:53" ht="4.5" customHeight="1">
      <c r="C16" s="232"/>
      <c r="D16" s="13"/>
      <c r="E16" s="13"/>
      <c r="F16" s="13"/>
      <c r="G16" s="13"/>
      <c r="L16" s="13"/>
      <c r="M16" s="13"/>
      <c r="N16" s="10"/>
    </row>
    <row r="17" spans="3:15" s="7" customFormat="1" ht="22.5" customHeight="1">
      <c r="C17" s="233" t="s">
        <v>302</v>
      </c>
      <c r="D17" s="218"/>
      <c r="E17" s="218"/>
      <c r="F17" s="218"/>
      <c r="G17" s="219"/>
      <c r="H17" s="218"/>
      <c r="I17" s="218"/>
      <c r="J17" s="218"/>
      <c r="K17" s="218"/>
      <c r="L17" s="218"/>
      <c r="M17" s="219"/>
    </row>
    <row r="18" spans="3:15" ht="8.25" customHeight="1">
      <c r="C18" s="232"/>
      <c r="D18" s="13"/>
      <c r="E18" s="13"/>
      <c r="F18" s="13"/>
      <c r="G18" s="13"/>
      <c r="L18" s="13"/>
      <c r="M18" s="13"/>
    </row>
    <row r="19" spans="3:15" ht="14.25" customHeight="1">
      <c r="C19" s="1283" t="s">
        <v>84</v>
      </c>
      <c r="D19" s="1283"/>
      <c r="E19" s="1283"/>
      <c r="F19" s="1281" t="s">
        <v>297</v>
      </c>
      <c r="G19" s="1281" t="s">
        <v>298</v>
      </c>
      <c r="I19" s="1283" t="s">
        <v>85</v>
      </c>
      <c r="J19" s="1283"/>
      <c r="K19" s="1283"/>
      <c r="L19" s="1281" t="s">
        <v>297</v>
      </c>
      <c r="M19" s="1281" t="s">
        <v>298</v>
      </c>
      <c r="O19" s="2"/>
    </row>
    <row r="20" spans="3:15" ht="14.25" customHeight="1">
      <c r="C20" s="1283"/>
      <c r="D20" s="1283"/>
      <c r="E20" s="1283"/>
      <c r="F20" s="1281"/>
      <c r="G20" s="1281"/>
      <c r="I20" s="1283"/>
      <c r="J20" s="1283"/>
      <c r="K20" s="1283"/>
      <c r="L20" s="1281"/>
      <c r="M20" s="1281"/>
      <c r="O20" s="2"/>
    </row>
    <row r="21" spans="3:15" ht="14.25" customHeight="1">
      <c r="C21" s="1278" t="s">
        <v>68</v>
      </c>
      <c r="D21" s="1280" t="s">
        <v>62</v>
      </c>
      <c r="E21" s="1280"/>
      <c r="F21" s="22">
        <v>1</v>
      </c>
      <c r="G21" s="188">
        <v>1</v>
      </c>
      <c r="I21" s="1278" t="s">
        <v>68</v>
      </c>
      <c r="J21" s="1280" t="s">
        <v>62</v>
      </c>
      <c r="K21" s="1280"/>
      <c r="L21" s="22">
        <v>1</v>
      </c>
      <c r="M21" s="188">
        <v>1</v>
      </c>
      <c r="O21" s="2"/>
    </row>
    <row r="22" spans="3:15" ht="14.25" customHeight="1">
      <c r="C22" s="1278"/>
      <c r="D22" s="1280" t="s">
        <v>301</v>
      </c>
      <c r="E22" s="265" t="s">
        <v>64</v>
      </c>
      <c r="F22" s="188">
        <v>0</v>
      </c>
      <c r="G22" s="188">
        <v>0</v>
      </c>
      <c r="I22" s="1278"/>
      <c r="J22" s="1280" t="s">
        <v>301</v>
      </c>
      <c r="K22" s="265" t="s">
        <v>64</v>
      </c>
      <c r="L22" s="188">
        <v>0</v>
      </c>
      <c r="M22" s="188">
        <v>0</v>
      </c>
      <c r="O22" s="2"/>
    </row>
    <row r="23" spans="3:15" ht="14.25" customHeight="1">
      <c r="C23" s="1278"/>
      <c r="D23" s="1280"/>
      <c r="E23" s="265" t="s">
        <v>65</v>
      </c>
      <c r="F23" s="188">
        <v>0</v>
      </c>
      <c r="G23" s="188">
        <v>0</v>
      </c>
      <c r="I23" s="1278"/>
      <c r="J23" s="1280"/>
      <c r="K23" s="265" t="s">
        <v>65</v>
      </c>
      <c r="L23" s="188">
        <v>0</v>
      </c>
      <c r="M23" s="188">
        <v>0</v>
      </c>
      <c r="O23" s="2"/>
    </row>
    <row r="24" spans="3:15" ht="14.25" customHeight="1">
      <c r="C24" s="1278"/>
      <c r="D24" s="1280"/>
      <c r="E24" s="265" t="s">
        <v>66</v>
      </c>
      <c r="F24" s="188">
        <v>0</v>
      </c>
      <c r="G24" s="188">
        <v>0</v>
      </c>
      <c r="I24" s="1278"/>
      <c r="J24" s="1280"/>
      <c r="K24" s="265" t="s">
        <v>66</v>
      </c>
      <c r="L24" s="188">
        <v>0</v>
      </c>
      <c r="M24" s="188">
        <v>0</v>
      </c>
      <c r="O24" s="2"/>
    </row>
    <row r="25" spans="3:15" ht="14.25" customHeight="1">
      <c r="C25" s="1278"/>
      <c r="D25" s="1280" t="s">
        <v>67</v>
      </c>
      <c r="E25" s="265" t="s">
        <v>64</v>
      </c>
      <c r="F25" s="239">
        <f>IFERROR(F22/F21,"")</f>
        <v>0</v>
      </c>
      <c r="G25" s="239">
        <f>IFERROR(G22/G21,"")</f>
        <v>0</v>
      </c>
      <c r="I25" s="1278"/>
      <c r="J25" s="1280" t="s">
        <v>67</v>
      </c>
      <c r="K25" s="265" t="s">
        <v>64</v>
      </c>
      <c r="L25" s="239">
        <f>IFERROR(L22/L21,"")</f>
        <v>0</v>
      </c>
      <c r="M25" s="239">
        <f>IFERROR(M22/M21,"")</f>
        <v>0</v>
      </c>
      <c r="O25" s="2"/>
    </row>
    <row r="26" spans="3:15" ht="14.25" customHeight="1">
      <c r="C26" s="1278"/>
      <c r="D26" s="1280"/>
      <c r="E26" s="265" t="s">
        <v>65</v>
      </c>
      <c r="F26" s="239">
        <f>IFERROR(F23/F21,"")</f>
        <v>0</v>
      </c>
      <c r="G26" s="239">
        <f>IFERROR(G23/G21,"")</f>
        <v>0</v>
      </c>
      <c r="I26" s="1278"/>
      <c r="J26" s="1280"/>
      <c r="K26" s="265" t="s">
        <v>65</v>
      </c>
      <c r="L26" s="239">
        <f>IFERROR(L23/L21,"")</f>
        <v>0</v>
      </c>
      <c r="M26" s="239">
        <f>IFERROR(M23/M21,"")</f>
        <v>0</v>
      </c>
      <c r="O26" s="2"/>
    </row>
    <row r="27" spans="3:15" ht="12" customHeight="1">
      <c r="C27" s="1278"/>
      <c r="D27" s="1280"/>
      <c r="E27" s="265" t="s">
        <v>66</v>
      </c>
      <c r="F27" s="239">
        <f>IFERROR(F24/F21,"")</f>
        <v>0</v>
      </c>
      <c r="G27" s="239">
        <f>IFERROR(G24/G21,"")</f>
        <v>0</v>
      </c>
      <c r="H27" s="13"/>
      <c r="I27" s="1278"/>
      <c r="J27" s="1280"/>
      <c r="K27" s="265" t="s">
        <v>66</v>
      </c>
      <c r="L27" s="239">
        <f>IFERROR(L24/L21,"")</f>
        <v>0</v>
      </c>
      <c r="M27" s="239">
        <f>IFERROR(M24/M21,"")</f>
        <v>0</v>
      </c>
    </row>
    <row r="28" spans="3:15" s="25" customFormat="1" ht="12" customHeight="1">
      <c r="C28" s="241"/>
      <c r="D28" s="242"/>
      <c r="E28" s="243"/>
      <c r="F28" s="244" t="str">
        <f>IF(SUM(F22:F24)=F21,"","datos erróneos")</f>
        <v>datos erróneos</v>
      </c>
      <c r="G28" s="244" t="str">
        <f>IF(SUM(G22:G24)=G21,"","datos erróneos")</f>
        <v>datos erróneos</v>
      </c>
      <c r="H28" s="24"/>
      <c r="I28" s="241"/>
      <c r="J28" s="242"/>
      <c r="K28" s="243"/>
      <c r="L28" s="244" t="str">
        <f>IF(SUM(L22:L24)=L21,"","datos erróneos")</f>
        <v>datos erróneos</v>
      </c>
      <c r="M28" s="244" t="str">
        <f>IF(SUM(M22:M24)=M21,"","datos erróneos")</f>
        <v>datos erróneos</v>
      </c>
    </row>
    <row r="29" spans="3:15" ht="12" customHeight="1">
      <c r="C29" s="1278" t="s">
        <v>69</v>
      </c>
      <c r="D29" s="1280" t="s">
        <v>62</v>
      </c>
      <c r="E29" s="1280"/>
      <c r="F29" s="22">
        <v>0</v>
      </c>
      <c r="G29" s="188">
        <v>0</v>
      </c>
      <c r="I29" s="1278" t="s">
        <v>69</v>
      </c>
      <c r="J29" s="1280" t="s">
        <v>62</v>
      </c>
      <c r="K29" s="1280"/>
      <c r="L29" s="22">
        <v>0</v>
      </c>
      <c r="M29" s="188">
        <v>0</v>
      </c>
      <c r="O29" s="2"/>
    </row>
    <row r="30" spans="3:15" ht="12" customHeight="1">
      <c r="C30" s="1278"/>
      <c r="D30" s="1280" t="s">
        <v>301</v>
      </c>
      <c r="E30" s="265" t="s">
        <v>64</v>
      </c>
      <c r="F30" s="188">
        <v>0</v>
      </c>
      <c r="G30" s="188">
        <v>0</v>
      </c>
      <c r="I30" s="1278"/>
      <c r="J30" s="1280" t="s">
        <v>301</v>
      </c>
      <c r="K30" s="265" t="s">
        <v>64</v>
      </c>
      <c r="L30" s="188">
        <v>0</v>
      </c>
      <c r="M30" s="188">
        <v>0</v>
      </c>
      <c r="O30" s="2"/>
    </row>
    <row r="31" spans="3:15" ht="12" customHeight="1">
      <c r="C31" s="1278"/>
      <c r="D31" s="1280"/>
      <c r="E31" s="265" t="s">
        <v>65</v>
      </c>
      <c r="F31" s="188">
        <v>0</v>
      </c>
      <c r="G31" s="188">
        <v>0</v>
      </c>
      <c r="I31" s="1278"/>
      <c r="J31" s="1280"/>
      <c r="K31" s="265" t="s">
        <v>65</v>
      </c>
      <c r="L31" s="188">
        <v>0</v>
      </c>
      <c r="M31" s="188">
        <v>0</v>
      </c>
      <c r="O31" s="2"/>
    </row>
    <row r="32" spans="3:15" ht="12" customHeight="1">
      <c r="C32" s="1278"/>
      <c r="D32" s="1280"/>
      <c r="E32" s="265" t="s">
        <v>66</v>
      </c>
      <c r="F32" s="188">
        <v>0</v>
      </c>
      <c r="G32" s="188">
        <v>0</v>
      </c>
      <c r="I32" s="1278"/>
      <c r="J32" s="1280"/>
      <c r="K32" s="265" t="s">
        <v>66</v>
      </c>
      <c r="L32" s="188">
        <v>0</v>
      </c>
      <c r="M32" s="188">
        <v>0</v>
      </c>
      <c r="O32" s="2"/>
    </row>
    <row r="33" spans="3:35" ht="12" customHeight="1">
      <c r="C33" s="1278"/>
      <c r="D33" s="1280" t="s">
        <v>67</v>
      </c>
      <c r="E33" s="265" t="s">
        <v>64</v>
      </c>
      <c r="F33" s="239" t="str">
        <f>IFERROR(F30/F29,"")</f>
        <v/>
      </c>
      <c r="G33" s="239" t="str">
        <f>IFERROR(G30/G29,"")</f>
        <v/>
      </c>
      <c r="I33" s="1278"/>
      <c r="J33" s="1280" t="s">
        <v>67</v>
      </c>
      <c r="K33" s="265" t="s">
        <v>64</v>
      </c>
      <c r="L33" s="239" t="str">
        <f>IFERROR(L30/L29,"")</f>
        <v/>
      </c>
      <c r="M33" s="239" t="str">
        <f>IFERROR(M30/M29,"")</f>
        <v/>
      </c>
      <c r="O33" s="2"/>
    </row>
    <row r="34" spans="3:35" ht="12" customHeight="1">
      <c r="C34" s="1278"/>
      <c r="D34" s="1280"/>
      <c r="E34" s="265" t="s">
        <v>65</v>
      </c>
      <c r="F34" s="239" t="str">
        <f>IFERROR(F31/F29,"")</f>
        <v/>
      </c>
      <c r="G34" s="239" t="str">
        <f>IFERROR(G31/G29,"")</f>
        <v/>
      </c>
      <c r="I34" s="1278"/>
      <c r="J34" s="1280"/>
      <c r="K34" s="265" t="s">
        <v>65</v>
      </c>
      <c r="L34" s="239" t="str">
        <f>IFERROR(L31/L29,"")</f>
        <v/>
      </c>
      <c r="M34" s="239" t="str">
        <f>IFERROR(M31/M29,"")</f>
        <v/>
      </c>
      <c r="O34" s="2"/>
    </row>
    <row r="35" spans="3:35" ht="12" customHeight="1">
      <c r="C35" s="1278"/>
      <c r="D35" s="1280"/>
      <c r="E35" s="265" t="s">
        <v>66</v>
      </c>
      <c r="F35" s="239" t="str">
        <f>IFERROR(F32/F29,"")</f>
        <v/>
      </c>
      <c r="G35" s="239" t="str">
        <f>IFERROR(G32/G29,"")</f>
        <v/>
      </c>
      <c r="H35" s="13"/>
      <c r="I35" s="1278"/>
      <c r="J35" s="1280"/>
      <c r="K35" s="265" t="s">
        <v>66</v>
      </c>
      <c r="L35" s="239" t="str">
        <f>IFERROR(L32/L29,"")</f>
        <v/>
      </c>
      <c r="M35" s="239" t="str">
        <f>IFERROR(M32/M29,"")</f>
        <v/>
      </c>
    </row>
    <row r="36" spans="3:35" s="25" customFormat="1" ht="12" customHeight="1">
      <c r="C36" s="241"/>
      <c r="D36" s="242"/>
      <c r="E36" s="243"/>
      <c r="F36" s="244" t="str">
        <f>IF(SUM(F30:F32)=F29,"","datos erróneos")</f>
        <v/>
      </c>
      <c r="G36" s="244" t="str">
        <f>IF(SUM(G30:G32)=G29,"","datos erróneos")</f>
        <v/>
      </c>
      <c r="H36" s="24"/>
      <c r="I36" s="241"/>
      <c r="J36" s="242"/>
      <c r="K36" s="243"/>
      <c r="L36" s="244" t="str">
        <f>IF(SUM(L30:L32)=L29,"","datos erróneos")</f>
        <v/>
      </c>
      <c r="M36" s="244" t="str">
        <f>IF(SUM(M30:M32)=M29,"","datos erróneos")</f>
        <v/>
      </c>
    </row>
    <row r="37" spans="3:35" ht="12" customHeight="1">
      <c r="C37" s="1278" t="s">
        <v>72</v>
      </c>
      <c r="D37" s="1280" t="s">
        <v>62</v>
      </c>
      <c r="E37" s="1280"/>
      <c r="F37" s="22">
        <v>0</v>
      </c>
      <c r="G37" s="188">
        <v>0</v>
      </c>
      <c r="I37" s="1278" t="s">
        <v>72</v>
      </c>
      <c r="J37" s="1280" t="s">
        <v>62</v>
      </c>
      <c r="K37" s="1280"/>
      <c r="L37" s="22">
        <v>0</v>
      </c>
      <c r="M37" s="188">
        <v>0</v>
      </c>
      <c r="O37" s="2"/>
    </row>
    <row r="38" spans="3:35" ht="12" customHeight="1">
      <c r="C38" s="1278"/>
      <c r="D38" s="1280" t="s">
        <v>301</v>
      </c>
      <c r="E38" s="265" t="s">
        <v>64</v>
      </c>
      <c r="F38" s="188">
        <v>0</v>
      </c>
      <c r="G38" s="188">
        <v>0</v>
      </c>
      <c r="I38" s="1278"/>
      <c r="J38" s="1280" t="s">
        <v>301</v>
      </c>
      <c r="K38" s="265" t="s">
        <v>64</v>
      </c>
      <c r="L38" s="188">
        <v>0</v>
      </c>
      <c r="M38" s="188">
        <v>0</v>
      </c>
      <c r="O38" s="2"/>
    </row>
    <row r="39" spans="3:35" ht="12" customHeight="1">
      <c r="C39" s="1278"/>
      <c r="D39" s="1280"/>
      <c r="E39" s="265" t="s">
        <v>65</v>
      </c>
      <c r="F39" s="188">
        <v>0</v>
      </c>
      <c r="G39" s="188">
        <v>0</v>
      </c>
      <c r="I39" s="1278"/>
      <c r="J39" s="1280"/>
      <c r="K39" s="265" t="s">
        <v>65</v>
      </c>
      <c r="L39" s="188">
        <v>0</v>
      </c>
      <c r="M39" s="188">
        <v>0</v>
      </c>
      <c r="O39" s="2"/>
    </row>
    <row r="40" spans="3:35" ht="12" customHeight="1">
      <c r="C40" s="1278"/>
      <c r="D40" s="1280"/>
      <c r="E40" s="265" t="s">
        <v>66</v>
      </c>
      <c r="F40" s="188">
        <v>0</v>
      </c>
      <c r="G40" s="188">
        <v>0</v>
      </c>
      <c r="I40" s="1278"/>
      <c r="J40" s="1280"/>
      <c r="K40" s="265" t="s">
        <v>66</v>
      </c>
      <c r="L40" s="188">
        <v>0</v>
      </c>
      <c r="M40" s="188">
        <v>0</v>
      </c>
      <c r="O40" s="2"/>
    </row>
    <row r="41" spans="3:35" ht="12" customHeight="1">
      <c r="C41" s="1278"/>
      <c r="D41" s="1280" t="s">
        <v>67</v>
      </c>
      <c r="E41" s="265" t="s">
        <v>64</v>
      </c>
      <c r="F41" s="239" t="str">
        <f>IFERROR(F38/F37,"")</f>
        <v/>
      </c>
      <c r="G41" s="239" t="str">
        <f>IFERROR(G38/G37,"")</f>
        <v/>
      </c>
      <c r="I41" s="1278"/>
      <c r="J41" s="1280" t="s">
        <v>67</v>
      </c>
      <c r="K41" s="265" t="s">
        <v>64</v>
      </c>
      <c r="L41" s="239" t="str">
        <f>IFERROR(L38/L37,"")</f>
        <v/>
      </c>
      <c r="M41" s="239" t="str">
        <f>IFERROR(M38/M37,"")</f>
        <v/>
      </c>
      <c r="O41" s="2"/>
    </row>
    <row r="42" spans="3:35" ht="12" customHeight="1">
      <c r="C42" s="1278"/>
      <c r="D42" s="1280"/>
      <c r="E42" s="265" t="s">
        <v>65</v>
      </c>
      <c r="F42" s="239" t="str">
        <f>IFERROR(F39/F37,"")</f>
        <v/>
      </c>
      <c r="G42" s="239" t="str">
        <f>IFERROR(G39/G37,"")</f>
        <v/>
      </c>
      <c r="I42" s="1278"/>
      <c r="J42" s="1280"/>
      <c r="K42" s="265" t="s">
        <v>65</v>
      </c>
      <c r="L42" s="239" t="str">
        <f>IFERROR(L39/L37,"")</f>
        <v/>
      </c>
      <c r="M42" s="239" t="str">
        <f>IFERROR(M39/M37,"")</f>
        <v/>
      </c>
      <c r="O42" s="2"/>
    </row>
    <row r="43" spans="3:35" ht="12" customHeight="1">
      <c r="C43" s="1278"/>
      <c r="D43" s="1280"/>
      <c r="E43" s="265" t="s">
        <v>66</v>
      </c>
      <c r="F43" s="239" t="str">
        <f>IFERROR(F40/F37,"")</f>
        <v/>
      </c>
      <c r="G43" s="239" t="str">
        <f>IFERROR(G40/G37,"")</f>
        <v/>
      </c>
      <c r="H43" s="13"/>
      <c r="I43" s="1278"/>
      <c r="J43" s="1280"/>
      <c r="K43" s="265" t="s">
        <v>66</v>
      </c>
      <c r="L43" s="239" t="str">
        <f>IFERROR(L40/L37,"")</f>
        <v/>
      </c>
      <c r="M43" s="239" t="str">
        <f>IFERROR(M40/M37,"")</f>
        <v/>
      </c>
    </row>
    <row r="44" spans="3:35" s="25" customFormat="1" ht="12" customHeight="1">
      <c r="C44" s="241"/>
      <c r="D44" s="242"/>
      <c r="E44" s="243"/>
      <c r="F44" s="244" t="str">
        <f>IF(SUM(F38:F40)=F37,"","datos erróneos")</f>
        <v/>
      </c>
      <c r="G44" s="244" t="str">
        <f>IF(SUM(G38:G40)=G37,"","datos erróneos")</f>
        <v/>
      </c>
      <c r="H44" s="24"/>
      <c r="I44" s="241"/>
      <c r="J44" s="242"/>
      <c r="K44" s="243"/>
      <c r="L44" s="244" t="str">
        <f>IF(SUM(L38:L40)=L37,"","datos erróneos")</f>
        <v/>
      </c>
      <c r="M44" s="244" t="str">
        <f>IF(SUM(M38:M40)=M37,"","datos erróneos")</f>
        <v/>
      </c>
    </row>
    <row r="45" spans="3:35" ht="13.5" customHeight="1">
      <c r="C45" s="245"/>
      <c r="D45" s="14"/>
      <c r="E45" s="14"/>
      <c r="F45" s="246"/>
      <c r="G45" s="14"/>
      <c r="H45" s="15"/>
      <c r="I45" s="246"/>
      <c r="J45" s="246"/>
      <c r="K45" s="246"/>
      <c r="L45" s="14"/>
      <c r="M45" s="14"/>
      <c r="N45" s="1"/>
      <c r="O45" s="1"/>
      <c r="P45" s="1"/>
      <c r="Q45" s="1"/>
      <c r="R45" s="1"/>
      <c r="S45" s="1"/>
      <c r="T45" s="1"/>
      <c r="U45" s="1"/>
      <c r="V45" s="1"/>
      <c r="W45" s="1"/>
      <c r="X45" s="1"/>
      <c r="Y45" s="1"/>
      <c r="Z45" s="1"/>
      <c r="AA45" s="1"/>
      <c r="AB45" s="1"/>
      <c r="AC45" s="1"/>
      <c r="AD45" s="1"/>
      <c r="AE45" s="1"/>
      <c r="AF45" s="1"/>
      <c r="AG45" s="1"/>
      <c r="AH45" s="1"/>
      <c r="AI45" s="1"/>
    </row>
    <row r="46" spans="3:35" s="1" customFormat="1" ht="13.5" customHeight="1">
      <c r="C46" s="245"/>
      <c r="D46" s="247"/>
      <c r="E46" s="247"/>
      <c r="F46" s="247"/>
      <c r="G46" s="247"/>
      <c r="H46" s="16"/>
      <c r="I46" s="248"/>
      <c r="J46" s="248"/>
      <c r="K46" s="248"/>
      <c r="L46" s="247"/>
      <c r="M46" s="247"/>
    </row>
    <row r="47" spans="3:35" s="1" customFormat="1" ht="21" customHeight="1">
      <c r="C47" s="248"/>
      <c r="D47" s="247"/>
      <c r="E47" s="247"/>
      <c r="F47" s="247"/>
      <c r="G47" s="247"/>
      <c r="H47" s="16"/>
      <c r="I47" s="248"/>
      <c r="J47" s="248"/>
      <c r="K47" s="248"/>
      <c r="L47" s="247"/>
      <c r="M47" s="247"/>
    </row>
    <row r="48" spans="3:35">
      <c r="C48" s="266"/>
      <c r="D48" s="13"/>
      <c r="E48" s="13"/>
      <c r="F48" s="13"/>
      <c r="G48" s="13"/>
      <c r="J48" s="220"/>
      <c r="K48" s="16"/>
      <c r="L48" s="220"/>
    </row>
    <row r="49" spans="3:13">
      <c r="C49" s="1277"/>
      <c r="D49" s="1277"/>
      <c r="E49" s="1277"/>
      <c r="F49" s="1277"/>
      <c r="G49" s="1277"/>
      <c r="H49" s="1277"/>
      <c r="I49" s="1277"/>
      <c r="J49" s="1277"/>
      <c r="K49" s="1277"/>
      <c r="L49" s="1277"/>
      <c r="M49" s="1277"/>
    </row>
  </sheetData>
  <mergeCells count="48">
    <mergeCell ref="C2:AI2"/>
    <mergeCell ref="AK2:BA2"/>
    <mergeCell ref="C5:M5"/>
    <mergeCell ref="C7:E8"/>
    <mergeCell ref="F7:F8"/>
    <mergeCell ref="G7:G8"/>
    <mergeCell ref="I7:K8"/>
    <mergeCell ref="L7:L8"/>
    <mergeCell ref="M7:M8"/>
    <mergeCell ref="M19:M20"/>
    <mergeCell ref="C9:C15"/>
    <mergeCell ref="D9:E9"/>
    <mergeCell ref="I9:I15"/>
    <mergeCell ref="J9:K9"/>
    <mergeCell ref="D10:D12"/>
    <mergeCell ref="J10:J12"/>
    <mergeCell ref="D13:D15"/>
    <mergeCell ref="J13:J15"/>
    <mergeCell ref="C19:E20"/>
    <mergeCell ref="F19:F20"/>
    <mergeCell ref="G19:G20"/>
    <mergeCell ref="I19:K20"/>
    <mergeCell ref="L19:L20"/>
    <mergeCell ref="C21:C27"/>
    <mergeCell ref="D21:E21"/>
    <mergeCell ref="I21:I27"/>
    <mergeCell ref="J21:K21"/>
    <mergeCell ref="D22:D24"/>
    <mergeCell ref="J22:J24"/>
    <mergeCell ref="D25:D27"/>
    <mergeCell ref="J25:J27"/>
    <mergeCell ref="C29:C35"/>
    <mergeCell ref="D29:E29"/>
    <mergeCell ref="I29:I35"/>
    <mergeCell ref="J29:K29"/>
    <mergeCell ref="D30:D32"/>
    <mergeCell ref="J30:J32"/>
    <mergeCell ref="D33:D35"/>
    <mergeCell ref="J33:J35"/>
    <mergeCell ref="C49:M49"/>
    <mergeCell ref="C37:C43"/>
    <mergeCell ref="D37:E37"/>
    <mergeCell ref="I37:I43"/>
    <mergeCell ref="J37:K37"/>
    <mergeCell ref="D38:D40"/>
    <mergeCell ref="J38:J40"/>
    <mergeCell ref="D41:D43"/>
    <mergeCell ref="J41:J4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C1:AJ62"/>
  <sheetViews>
    <sheetView workbookViewId="0">
      <selection activeCell="D14" sqref="D14:D16"/>
    </sheetView>
  </sheetViews>
  <sheetFormatPr baseColWidth="10" defaultColWidth="11.42578125" defaultRowHeight="15"/>
  <cols>
    <col min="1" max="1" width="5.5703125" customWidth="1"/>
    <col min="2" max="2" width="6.28515625" customWidth="1"/>
    <col min="3" max="3" width="10.42578125" style="10" customWidth="1"/>
    <col min="4" max="4" width="24.42578125" style="10" customWidth="1"/>
    <col min="5" max="5" width="3.85546875" style="10" customWidth="1"/>
    <col min="6" max="7" width="15.28515625" style="10" customWidth="1"/>
    <col min="8" max="8" width="5.140625" style="10" customWidth="1"/>
    <col min="9" max="9" width="10.42578125" style="10" customWidth="1"/>
    <col min="10" max="10" width="24.42578125" style="10" customWidth="1"/>
    <col min="11" max="11" width="3.85546875" style="10" customWidth="1"/>
    <col min="12" max="13" width="15.28515625" style="10" customWidth="1"/>
    <col min="14" max="14" width="2.7109375" customWidth="1"/>
    <col min="15" max="15" width="19.140625" customWidth="1"/>
    <col min="16" max="20" width="5.140625" customWidth="1"/>
    <col min="21" max="28" width="11.42578125" customWidth="1"/>
    <col min="29" max="29" width="2.5703125" customWidth="1"/>
    <col min="30" max="30" width="3" customWidth="1"/>
    <col min="31" max="31" width="5.5703125" customWidth="1"/>
    <col min="32" max="32" width="7" customWidth="1"/>
    <col min="33" max="33" width="4.85546875" customWidth="1"/>
    <col min="34" max="34" width="6.85546875" customWidth="1"/>
    <col min="35" max="35" width="29.85546875" customWidth="1"/>
  </cols>
  <sheetData>
    <row r="1" spans="3:36" ht="24.75" customHeight="1">
      <c r="C1" s="212" t="s">
        <v>51</v>
      </c>
      <c r="D1" s="212"/>
      <c r="E1" s="212"/>
      <c r="F1" s="212"/>
      <c r="G1" s="212"/>
      <c r="H1" s="212"/>
      <c r="I1" s="212"/>
      <c r="J1" s="212"/>
      <c r="K1" s="212"/>
      <c r="L1" s="212"/>
      <c r="M1" s="212"/>
      <c r="N1" s="212"/>
      <c r="O1" s="62"/>
      <c r="P1" s="17"/>
      <c r="Q1" s="17"/>
      <c r="R1" s="17"/>
      <c r="S1" s="30"/>
      <c r="T1" s="30"/>
      <c r="U1" s="30"/>
      <c r="V1" s="30"/>
      <c r="W1" s="30"/>
      <c r="X1" s="30"/>
      <c r="Y1" s="30"/>
      <c r="Z1" s="30"/>
      <c r="AA1" s="30"/>
      <c r="AB1" s="30"/>
      <c r="AC1" s="30"/>
      <c r="AD1" s="30"/>
      <c r="AE1" s="30"/>
      <c r="AF1" s="30"/>
      <c r="AG1" s="30"/>
      <c r="AH1" s="30"/>
      <c r="AI1" s="30"/>
    </row>
    <row r="2" spans="3:36" ht="33.75" customHeight="1">
      <c r="C2" s="189" t="s">
        <v>292</v>
      </c>
      <c r="D2" s="189"/>
      <c r="E2" s="189"/>
      <c r="F2" s="189"/>
      <c r="G2" s="189"/>
      <c r="H2" s="189"/>
      <c r="I2" s="189"/>
      <c r="J2" s="189"/>
      <c r="K2" s="189"/>
      <c r="L2" s="189"/>
      <c r="M2" s="62"/>
      <c r="N2" s="62"/>
      <c r="O2" s="62"/>
      <c r="P2" s="62"/>
      <c r="Q2" s="62"/>
      <c r="R2" s="62"/>
      <c r="S2" s="62"/>
      <c r="T2" s="62"/>
      <c r="U2" s="62"/>
      <c r="V2" s="62"/>
      <c r="W2" s="62"/>
      <c r="X2" s="62"/>
      <c r="Y2" s="62"/>
      <c r="Z2" s="62"/>
      <c r="AA2" s="62"/>
      <c r="AB2" s="62"/>
      <c r="AC2" s="62"/>
      <c r="AD2" s="62"/>
      <c r="AE2" s="62"/>
      <c r="AF2" s="62"/>
      <c r="AG2" s="62"/>
      <c r="AH2" s="62"/>
      <c r="AI2" s="62"/>
    </row>
    <row r="3" spans="3:36" ht="19.5" customHeight="1">
      <c r="C3" s="213" t="s">
        <v>53</v>
      </c>
      <c r="D3" s="11"/>
      <c r="E3" s="11"/>
      <c r="F3" s="11"/>
      <c r="G3" s="11"/>
    </row>
    <row r="4" spans="3:36" ht="47.25" customHeight="1">
      <c r="C4" s="1285" t="s">
        <v>293</v>
      </c>
      <c r="D4" s="1285"/>
      <c r="E4" s="1285"/>
      <c r="F4" s="1285"/>
      <c r="G4" s="1285"/>
      <c r="H4" s="1285"/>
      <c r="I4" s="1285"/>
      <c r="J4" s="1285"/>
      <c r="K4" s="1285"/>
      <c r="L4" s="1285"/>
      <c r="M4" s="1285"/>
    </row>
    <row r="5" spans="3:36" s="3" customFormat="1" ht="15.75" customHeight="1">
      <c r="C5" s="10" t="s">
        <v>294</v>
      </c>
      <c r="N5" s="214"/>
      <c r="O5" s="214"/>
      <c r="P5" s="214"/>
      <c r="Q5" s="214"/>
      <c r="R5" s="214"/>
      <c r="S5" s="214"/>
      <c r="T5" s="214"/>
      <c r="U5" s="214"/>
      <c r="V5" s="214"/>
      <c r="W5"/>
      <c r="X5" s="214"/>
      <c r="Y5" s="214"/>
      <c r="Z5" s="214"/>
      <c r="AA5" s="214"/>
      <c r="AB5" s="214"/>
      <c r="AC5" s="214"/>
      <c r="AD5" s="214"/>
      <c r="AE5" s="214"/>
      <c r="AF5" s="214"/>
      <c r="AG5" s="214"/>
      <c r="AH5" s="214"/>
      <c r="AI5" s="214"/>
      <c r="AJ5" s="214"/>
    </row>
    <row r="6" spans="3:36" s="1" customFormat="1" ht="6.75" customHeight="1">
      <c r="C6" s="215"/>
      <c r="D6" s="215"/>
      <c r="E6" s="215"/>
      <c r="F6" s="215"/>
      <c r="G6" s="215"/>
      <c r="H6" s="215"/>
      <c r="I6" s="215"/>
      <c r="J6" s="215"/>
      <c r="K6" s="215"/>
      <c r="L6" s="215"/>
      <c r="M6" s="215"/>
      <c r="N6" s="216"/>
      <c r="O6" s="216"/>
      <c r="P6" s="216"/>
      <c r="Q6" s="216"/>
      <c r="R6" s="216"/>
      <c r="S6" s="216"/>
      <c r="T6" s="216"/>
      <c r="U6" s="216"/>
      <c r="V6" s="216"/>
      <c r="W6" s="216"/>
      <c r="X6" s="216"/>
      <c r="Y6" s="216"/>
      <c r="Z6" s="216"/>
      <c r="AA6" s="216"/>
      <c r="AB6" s="216"/>
      <c r="AC6" s="216"/>
      <c r="AD6" s="216"/>
      <c r="AE6" s="216"/>
      <c r="AF6" s="216"/>
      <c r="AG6" s="216"/>
      <c r="AH6" s="216"/>
      <c r="AI6" s="216"/>
    </row>
    <row r="7" spans="3:36" s="7" customFormat="1" ht="21">
      <c r="C7" s="217" t="s">
        <v>295</v>
      </c>
      <c r="D7" s="218"/>
      <c r="E7" s="218"/>
      <c r="F7" s="218"/>
      <c r="G7" s="219"/>
      <c r="H7" s="218"/>
      <c r="I7" s="218"/>
      <c r="J7" s="220"/>
      <c r="K7" s="220"/>
      <c r="L7" s="220"/>
      <c r="M7" s="218"/>
      <c r="N7" s="218"/>
    </row>
    <row r="8" spans="3:36" ht="20.25" customHeight="1">
      <c r="C8" s="1297" t="s">
        <v>296</v>
      </c>
      <c r="D8" s="1297"/>
      <c r="E8" s="1297"/>
      <c r="F8" s="1281" t="s">
        <v>297</v>
      </c>
      <c r="G8" s="1281" t="s">
        <v>298</v>
      </c>
      <c r="I8" s="1297" t="s">
        <v>299</v>
      </c>
      <c r="J8" s="1297"/>
      <c r="K8" s="1297"/>
      <c r="L8" s="1281" t="s">
        <v>297</v>
      </c>
      <c r="M8" s="1281" t="s">
        <v>298</v>
      </c>
      <c r="N8" s="10"/>
      <c r="O8" s="2"/>
    </row>
    <row r="9" spans="3:36" ht="18.75" customHeight="1">
      <c r="C9" s="1297"/>
      <c r="D9" s="1297"/>
      <c r="E9" s="1297"/>
      <c r="F9" s="1281"/>
      <c r="G9" s="1281"/>
      <c r="I9" s="1297"/>
      <c r="J9" s="1297"/>
      <c r="K9" s="1297"/>
      <c r="L9" s="1281"/>
      <c r="M9" s="1281"/>
      <c r="N9" s="10"/>
      <c r="O9" s="2"/>
    </row>
    <row r="10" spans="3:36" ht="14.25" customHeight="1">
      <c r="C10" s="1282" t="s">
        <v>300</v>
      </c>
      <c r="D10" s="1280" t="s">
        <v>62</v>
      </c>
      <c r="E10" s="1280"/>
      <c r="F10" s="221">
        <f t="shared" ref="F10:G13" si="0">SUM(F22,F30,F38)</f>
        <v>1</v>
      </c>
      <c r="G10" s="221">
        <f t="shared" si="0"/>
        <v>1</v>
      </c>
      <c r="I10" s="1282" t="s">
        <v>61</v>
      </c>
      <c r="J10" s="1280" t="s">
        <v>62</v>
      </c>
      <c r="K10" s="1280"/>
      <c r="L10" s="221">
        <f t="shared" ref="L10:M13" si="1">SUM(L22,L30,L38)</f>
        <v>1</v>
      </c>
      <c r="M10" s="221">
        <f t="shared" si="1"/>
        <v>1</v>
      </c>
      <c r="N10" s="10"/>
      <c r="O10" s="2"/>
    </row>
    <row r="11" spans="3:36" ht="14.25" customHeight="1">
      <c r="C11" s="1282"/>
      <c r="D11" s="1280" t="s">
        <v>301</v>
      </c>
      <c r="E11" s="222" t="s">
        <v>64</v>
      </c>
      <c r="F11" s="223">
        <f t="shared" si="0"/>
        <v>0</v>
      </c>
      <c r="G11" s="223">
        <f t="shared" si="0"/>
        <v>0</v>
      </c>
      <c r="I11" s="1282"/>
      <c r="J11" s="1280" t="s">
        <v>301</v>
      </c>
      <c r="K11" s="222" t="s">
        <v>64</v>
      </c>
      <c r="L11" s="223">
        <f t="shared" si="1"/>
        <v>0</v>
      </c>
      <c r="M11" s="223">
        <f t="shared" si="1"/>
        <v>0</v>
      </c>
      <c r="N11" s="10"/>
      <c r="O11" s="2"/>
    </row>
    <row r="12" spans="3:36" ht="14.25" customHeight="1">
      <c r="C12" s="1282"/>
      <c r="D12" s="1280"/>
      <c r="E12" s="222" t="s">
        <v>65</v>
      </c>
      <c r="F12" s="223">
        <f t="shared" si="0"/>
        <v>0</v>
      </c>
      <c r="G12" s="223">
        <f t="shared" si="0"/>
        <v>0</v>
      </c>
      <c r="I12" s="1282"/>
      <c r="J12" s="1280"/>
      <c r="K12" s="222" t="s">
        <v>65</v>
      </c>
      <c r="L12" s="223">
        <f t="shared" si="1"/>
        <v>0</v>
      </c>
      <c r="M12" s="223">
        <f t="shared" si="1"/>
        <v>0</v>
      </c>
      <c r="N12" s="10"/>
      <c r="O12" s="224"/>
      <c r="P12" s="225"/>
      <c r="Q12" s="226"/>
      <c r="R12" s="227"/>
      <c r="S12" s="226" t="str">
        <f>IFERROR(S9/S8,"")</f>
        <v/>
      </c>
      <c r="T12" s="228"/>
    </row>
    <row r="13" spans="3:36" ht="14.25" customHeight="1">
      <c r="C13" s="1282"/>
      <c r="D13" s="1280"/>
      <c r="E13" s="222" t="s">
        <v>66</v>
      </c>
      <c r="F13" s="229">
        <f t="shared" si="0"/>
        <v>0</v>
      </c>
      <c r="G13" s="229">
        <f t="shared" si="0"/>
        <v>0</v>
      </c>
      <c r="I13" s="1282"/>
      <c r="J13" s="1280"/>
      <c r="K13" s="222" t="s">
        <v>66</v>
      </c>
      <c r="L13" s="229">
        <f t="shared" si="1"/>
        <v>0</v>
      </c>
      <c r="M13" s="229">
        <f t="shared" si="1"/>
        <v>0</v>
      </c>
      <c r="N13" s="10"/>
      <c r="O13" s="224"/>
      <c r="P13" s="225"/>
      <c r="Q13" s="226"/>
      <c r="R13" s="227"/>
      <c r="S13" s="228"/>
      <c r="T13" s="228"/>
    </row>
    <row r="14" spans="3:36" ht="14.25" customHeight="1">
      <c r="C14" s="1282"/>
      <c r="D14" s="1280" t="s">
        <v>67</v>
      </c>
      <c r="E14" s="222" t="s">
        <v>64</v>
      </c>
      <c r="F14" s="230">
        <f>IFERROR(F11/F10,"")</f>
        <v>0</v>
      </c>
      <c r="G14" s="230">
        <f>IFERROR(G11/G10,"")</f>
        <v>0</v>
      </c>
      <c r="I14" s="1282"/>
      <c r="J14" s="1280" t="s">
        <v>67</v>
      </c>
      <c r="K14" s="222" t="s">
        <v>64</v>
      </c>
      <c r="L14" s="230">
        <f>IFERROR(L11/L10,"")</f>
        <v>0</v>
      </c>
      <c r="M14" s="230">
        <f>IFERROR(M11/M10,"")</f>
        <v>0</v>
      </c>
      <c r="N14" s="10"/>
      <c r="O14" s="224"/>
      <c r="P14" s="228"/>
      <c r="Q14" s="228"/>
      <c r="R14" s="227"/>
      <c r="S14" s="228"/>
      <c r="T14" s="228"/>
    </row>
    <row r="15" spans="3:36" ht="14.25" customHeight="1">
      <c r="C15" s="1282"/>
      <c r="D15" s="1280"/>
      <c r="E15" s="222" t="s">
        <v>65</v>
      </c>
      <c r="F15" s="230">
        <f>IFERROR(F12/F10,"")</f>
        <v>0</v>
      </c>
      <c r="G15" s="230">
        <f>IFERROR(G12/G10,"")</f>
        <v>0</v>
      </c>
      <c r="I15" s="1282"/>
      <c r="J15" s="1280"/>
      <c r="K15" s="222" t="s">
        <v>65</v>
      </c>
      <c r="L15" s="230">
        <f>IFERROR(L12/L10,"")</f>
        <v>0</v>
      </c>
      <c r="M15" s="230">
        <f>IFERROR(M12/M10,"")</f>
        <v>0</v>
      </c>
      <c r="N15" s="10"/>
      <c r="O15" s="224"/>
      <c r="P15" s="228"/>
      <c r="Q15" s="228"/>
      <c r="R15" s="227"/>
      <c r="S15" s="228"/>
      <c r="T15" s="228"/>
    </row>
    <row r="16" spans="3:36" ht="14.25" customHeight="1">
      <c r="C16" s="1282"/>
      <c r="D16" s="1280"/>
      <c r="E16" s="222" t="s">
        <v>66</v>
      </c>
      <c r="F16" s="231">
        <f>IFERROR(F13/F10,"")</f>
        <v>0</v>
      </c>
      <c r="G16" s="231">
        <f>IFERROR(G13/G10,"")</f>
        <v>0</v>
      </c>
      <c r="H16" s="13"/>
      <c r="I16" s="1282"/>
      <c r="J16" s="1280"/>
      <c r="K16" s="222" t="s">
        <v>66</v>
      </c>
      <c r="L16" s="231">
        <f>IFERROR(L13/L10,"")</f>
        <v>0</v>
      </c>
      <c r="M16" s="231">
        <f>IFERROR(M13/M10,"")</f>
        <v>0</v>
      </c>
      <c r="N16" s="10"/>
      <c r="O16" s="224"/>
      <c r="P16" s="228"/>
      <c r="Q16" s="228"/>
      <c r="R16" s="227"/>
      <c r="S16" s="228"/>
      <c r="T16" s="228"/>
    </row>
    <row r="17" spans="3:20" ht="4.5" customHeight="1">
      <c r="C17" s="232"/>
      <c r="D17" s="13"/>
      <c r="E17" s="13"/>
      <c r="F17" s="13"/>
      <c r="G17" s="13"/>
      <c r="L17" s="13"/>
      <c r="M17" s="13"/>
      <c r="N17" s="10"/>
      <c r="O17" s="224"/>
      <c r="P17" s="228"/>
      <c r="Q17" s="228"/>
      <c r="R17" s="227"/>
      <c r="S17" s="228"/>
      <c r="T17" s="228"/>
    </row>
    <row r="18" spans="3:20" s="7" customFormat="1" ht="22.5" customHeight="1">
      <c r="C18" s="233" t="s">
        <v>302</v>
      </c>
      <c r="D18" s="218"/>
      <c r="E18" s="218"/>
      <c r="F18" s="218"/>
      <c r="G18" s="219"/>
      <c r="H18" s="218"/>
      <c r="I18" s="218"/>
      <c r="J18" s="218"/>
      <c r="K18" s="218"/>
      <c r="L18" s="218"/>
      <c r="M18" s="219"/>
      <c r="O18" s="224"/>
      <c r="P18" s="234"/>
      <c r="Q18" s="234"/>
      <c r="R18" s="227"/>
      <c r="S18" s="234"/>
      <c r="T18" s="234"/>
    </row>
    <row r="19" spans="3:20" ht="8.25" customHeight="1">
      <c r="C19" s="232"/>
      <c r="D19" s="13"/>
      <c r="E19" s="13"/>
      <c r="F19" s="13"/>
      <c r="G19" s="13"/>
      <c r="L19" s="13"/>
      <c r="M19" s="13"/>
    </row>
    <row r="20" spans="3:20" ht="18" customHeight="1">
      <c r="C20" s="1296" t="s">
        <v>303</v>
      </c>
      <c r="D20" s="1296"/>
      <c r="E20" s="1296"/>
      <c r="F20" s="1281" t="s">
        <v>297</v>
      </c>
      <c r="G20" s="1281" t="s">
        <v>298</v>
      </c>
      <c r="I20" s="1296" t="s">
        <v>304</v>
      </c>
      <c r="J20" s="1296"/>
      <c r="K20" s="1296"/>
      <c r="L20" s="1281" t="s">
        <v>297</v>
      </c>
      <c r="M20" s="1281" t="s">
        <v>298</v>
      </c>
      <c r="O20" s="2"/>
    </row>
    <row r="21" spans="3:20" ht="17.25" customHeight="1">
      <c r="C21" s="1296"/>
      <c r="D21" s="1296"/>
      <c r="E21" s="1296"/>
      <c r="F21" s="1281"/>
      <c r="G21" s="1281"/>
      <c r="I21" s="1296"/>
      <c r="J21" s="1296"/>
      <c r="K21" s="1296"/>
      <c r="L21" s="1281"/>
      <c r="M21" s="1281"/>
      <c r="O21" s="2"/>
    </row>
    <row r="22" spans="3:20" ht="14.25" customHeight="1">
      <c r="C22" s="1295" t="s">
        <v>68</v>
      </c>
      <c r="D22" s="1280" t="s">
        <v>62</v>
      </c>
      <c r="E22" s="1280"/>
      <c r="F22" s="22">
        <v>1</v>
      </c>
      <c r="G22" s="188">
        <v>1</v>
      </c>
      <c r="I22" s="1295" t="s">
        <v>68</v>
      </c>
      <c r="J22" s="1246"/>
      <c r="K22" s="1247"/>
      <c r="L22" s="235"/>
      <c r="M22" s="236"/>
      <c r="O22" s="2"/>
    </row>
    <row r="23" spans="3:20" ht="14.25" customHeight="1">
      <c r="C23" s="1295"/>
      <c r="D23" s="1280" t="s">
        <v>301</v>
      </c>
      <c r="E23" s="237" t="s">
        <v>64</v>
      </c>
      <c r="F23" s="188">
        <v>0</v>
      </c>
      <c r="G23" s="188">
        <v>0</v>
      </c>
      <c r="I23" s="1295"/>
      <c r="J23" s="1248"/>
      <c r="K23" s="238"/>
      <c r="L23" s="236"/>
      <c r="M23" s="236"/>
      <c r="O23" s="2"/>
    </row>
    <row r="24" spans="3:20" ht="14.25" customHeight="1">
      <c r="C24" s="1295"/>
      <c r="D24" s="1280"/>
      <c r="E24" s="237" t="s">
        <v>65</v>
      </c>
      <c r="F24" s="188">
        <v>0</v>
      </c>
      <c r="G24" s="188">
        <v>0</v>
      </c>
      <c r="I24" s="1295"/>
      <c r="J24" s="1249"/>
      <c r="K24" s="238"/>
      <c r="L24" s="236"/>
      <c r="M24" s="236"/>
      <c r="O24" s="2"/>
    </row>
    <row r="25" spans="3:20" ht="14.25" customHeight="1">
      <c r="C25" s="1295"/>
      <c r="D25" s="1280"/>
      <c r="E25" s="237" t="s">
        <v>66</v>
      </c>
      <c r="F25" s="188">
        <v>0</v>
      </c>
      <c r="G25" s="188">
        <v>0</v>
      </c>
      <c r="I25" s="1295"/>
      <c r="J25" s="1250"/>
      <c r="K25" s="238"/>
      <c r="L25" s="236"/>
      <c r="M25" s="236"/>
      <c r="O25" s="2"/>
    </row>
    <row r="26" spans="3:20" ht="14.25" customHeight="1">
      <c r="C26" s="1295"/>
      <c r="D26" s="1280" t="s">
        <v>67</v>
      </c>
      <c r="E26" s="237" t="s">
        <v>64</v>
      </c>
      <c r="F26" s="239">
        <f>IFERROR(F23/F22,"")</f>
        <v>0</v>
      </c>
      <c r="G26" s="239">
        <f>IFERROR(G23/G22,"")</f>
        <v>0</v>
      </c>
      <c r="I26" s="1295"/>
      <c r="J26" s="1248"/>
      <c r="K26" s="238"/>
      <c r="L26" s="240"/>
      <c r="M26" s="240"/>
      <c r="O26" s="2"/>
    </row>
    <row r="27" spans="3:20" ht="14.25" customHeight="1">
      <c r="C27" s="1295"/>
      <c r="D27" s="1280"/>
      <c r="E27" s="237" t="s">
        <v>65</v>
      </c>
      <c r="F27" s="239">
        <f>IFERROR(F24/F22,"")</f>
        <v>0</v>
      </c>
      <c r="G27" s="239">
        <f>IFERROR(G24/G22,"")</f>
        <v>0</v>
      </c>
      <c r="I27" s="1295"/>
      <c r="J27" s="1249"/>
      <c r="K27" s="238"/>
      <c r="L27" s="240"/>
      <c r="M27" s="240"/>
      <c r="O27" s="2"/>
    </row>
    <row r="28" spans="3:20" ht="12" customHeight="1">
      <c r="C28" s="1295"/>
      <c r="D28" s="1280"/>
      <c r="E28" s="237" t="s">
        <v>66</v>
      </c>
      <c r="F28" s="239">
        <f>IFERROR(F25/F22,"")</f>
        <v>0</v>
      </c>
      <c r="G28" s="239">
        <f>IFERROR(G25/G22,"")</f>
        <v>0</v>
      </c>
      <c r="H28" s="13"/>
      <c r="I28" s="1295"/>
      <c r="J28" s="1250"/>
      <c r="K28" s="238"/>
      <c r="L28" s="240"/>
      <c r="M28" s="240"/>
    </row>
    <row r="29" spans="3:20" s="25" customFormat="1" ht="12" customHeight="1">
      <c r="C29" s="241"/>
      <c r="D29" s="242"/>
      <c r="E29" s="243"/>
      <c r="F29" s="244" t="str">
        <f>IF(SUM(F23:F25)=F22,"","datos erróneos")</f>
        <v>datos erróneos</v>
      </c>
      <c r="G29" s="244" t="str">
        <f>IF(SUM(G23:G25)=G22,"","datos erróneos")</f>
        <v>datos erróneos</v>
      </c>
      <c r="H29" s="24"/>
      <c r="I29" s="241"/>
      <c r="J29" s="242"/>
      <c r="K29" s="243"/>
      <c r="L29" s="244" t="str">
        <f>IF(SUM(L23:L25)=L22,"","datos erróneos")</f>
        <v/>
      </c>
      <c r="M29" s="244" t="str">
        <f>IF(SUM(M23:M25)=M22,"","datos erróneos")</f>
        <v/>
      </c>
    </row>
    <row r="30" spans="3:20" ht="12" customHeight="1">
      <c r="C30" s="1295" t="s">
        <v>69</v>
      </c>
      <c r="D30" s="1280" t="s">
        <v>62</v>
      </c>
      <c r="E30" s="1280"/>
      <c r="F30" s="22">
        <v>0</v>
      </c>
      <c r="G30" s="188">
        <v>0</v>
      </c>
      <c r="I30" s="1295" t="s">
        <v>69</v>
      </c>
      <c r="J30" s="1246"/>
      <c r="K30" s="1247"/>
      <c r="L30" s="235"/>
      <c r="M30" s="236"/>
      <c r="O30" s="2"/>
    </row>
    <row r="31" spans="3:20" ht="12" customHeight="1">
      <c r="C31" s="1295"/>
      <c r="D31" s="1280" t="s">
        <v>301</v>
      </c>
      <c r="E31" s="237" t="s">
        <v>64</v>
      </c>
      <c r="F31" s="188">
        <v>0</v>
      </c>
      <c r="G31" s="188">
        <v>0</v>
      </c>
      <c r="I31" s="1295"/>
      <c r="J31" s="1248"/>
      <c r="K31" s="238"/>
      <c r="L31" s="236"/>
      <c r="M31" s="236"/>
      <c r="O31" s="2"/>
    </row>
    <row r="32" spans="3:20" ht="12" customHeight="1">
      <c r="C32" s="1295"/>
      <c r="D32" s="1280"/>
      <c r="E32" s="237" t="s">
        <v>65</v>
      </c>
      <c r="F32" s="188">
        <v>0</v>
      </c>
      <c r="G32" s="188">
        <v>0</v>
      </c>
      <c r="I32" s="1295"/>
      <c r="J32" s="1249"/>
      <c r="K32" s="238"/>
      <c r="L32" s="236"/>
      <c r="M32" s="236"/>
      <c r="O32" s="2"/>
    </row>
    <row r="33" spans="3:35" ht="12" customHeight="1">
      <c r="C33" s="1295"/>
      <c r="D33" s="1280"/>
      <c r="E33" s="237" t="s">
        <v>66</v>
      </c>
      <c r="F33" s="188">
        <v>0</v>
      </c>
      <c r="G33" s="188">
        <v>0</v>
      </c>
      <c r="I33" s="1295"/>
      <c r="J33" s="1250"/>
      <c r="K33" s="238"/>
      <c r="L33" s="236"/>
      <c r="M33" s="236"/>
      <c r="O33" s="2"/>
    </row>
    <row r="34" spans="3:35" ht="12" customHeight="1">
      <c r="C34" s="1295"/>
      <c r="D34" s="1280" t="s">
        <v>67</v>
      </c>
      <c r="E34" s="237" t="s">
        <v>64</v>
      </c>
      <c r="F34" s="239" t="str">
        <f>IFERROR(F31/F30,"")</f>
        <v/>
      </c>
      <c r="G34" s="239" t="str">
        <f>IFERROR(G31/G30,"")</f>
        <v/>
      </c>
      <c r="I34" s="1295"/>
      <c r="J34" s="1248"/>
      <c r="K34" s="238"/>
      <c r="L34" s="240"/>
      <c r="M34" s="240"/>
      <c r="O34" s="2"/>
    </row>
    <row r="35" spans="3:35" ht="12" customHeight="1">
      <c r="C35" s="1295"/>
      <c r="D35" s="1280"/>
      <c r="E35" s="237" t="s">
        <v>65</v>
      </c>
      <c r="F35" s="239" t="str">
        <f>IFERROR(F32/F30,"")</f>
        <v/>
      </c>
      <c r="G35" s="239" t="str">
        <f>IFERROR(G32/G30,"")</f>
        <v/>
      </c>
      <c r="I35" s="1295"/>
      <c r="J35" s="1249"/>
      <c r="K35" s="238"/>
      <c r="L35" s="240"/>
      <c r="M35" s="240"/>
      <c r="O35" s="2"/>
    </row>
    <row r="36" spans="3:35" ht="12" customHeight="1">
      <c r="C36" s="1295"/>
      <c r="D36" s="1280"/>
      <c r="E36" s="237" t="s">
        <v>66</v>
      </c>
      <c r="F36" s="239" t="str">
        <f>IFERROR(F33/F30,"")</f>
        <v/>
      </c>
      <c r="G36" s="239" t="str">
        <f>IFERROR(G33/G30,"")</f>
        <v/>
      </c>
      <c r="H36" s="13"/>
      <c r="I36" s="1295"/>
      <c r="J36" s="1250"/>
      <c r="K36" s="238"/>
      <c r="L36" s="240"/>
      <c r="M36" s="240"/>
    </row>
    <row r="37" spans="3:35" s="25" customFormat="1" ht="12" customHeight="1">
      <c r="C37" s="241"/>
      <c r="D37" s="242"/>
      <c r="E37" s="243"/>
      <c r="F37" s="244" t="str">
        <f>IF(SUM(F31:F33)=F30,"","datos erróneos")</f>
        <v/>
      </c>
      <c r="G37" s="244" t="str">
        <f>IF(SUM(G31:G33)=G30,"","datos erróneos")</f>
        <v/>
      </c>
      <c r="H37" s="24"/>
      <c r="I37" s="241"/>
      <c r="J37" s="242"/>
      <c r="K37" s="243"/>
      <c r="L37" s="244" t="str">
        <f>IF(SUM(L31:L33)=L30,"","datos erróneos")</f>
        <v/>
      </c>
      <c r="M37" s="244" t="str">
        <f>IF(SUM(M31:M33)=M30,"","datos erróneos")</f>
        <v/>
      </c>
    </row>
    <row r="38" spans="3:35" ht="12" customHeight="1">
      <c r="C38" s="1295" t="s">
        <v>72</v>
      </c>
      <c r="D38" s="1280" t="s">
        <v>62</v>
      </c>
      <c r="E38" s="1280"/>
      <c r="F38" s="22">
        <v>0</v>
      </c>
      <c r="G38" s="188">
        <v>0</v>
      </c>
      <c r="I38" s="1295" t="s">
        <v>72</v>
      </c>
      <c r="J38" s="1280" t="s">
        <v>62</v>
      </c>
      <c r="K38" s="1280"/>
      <c r="L38" s="22">
        <v>1</v>
      </c>
      <c r="M38" s="188">
        <v>1</v>
      </c>
      <c r="O38" s="2"/>
    </row>
    <row r="39" spans="3:35" ht="12" customHeight="1">
      <c r="C39" s="1295"/>
      <c r="D39" s="1280" t="s">
        <v>301</v>
      </c>
      <c r="E39" s="237" t="s">
        <v>64</v>
      </c>
      <c r="F39" s="188">
        <v>0</v>
      </c>
      <c r="G39" s="188">
        <v>0</v>
      </c>
      <c r="I39" s="1295"/>
      <c r="J39" s="1280" t="s">
        <v>301</v>
      </c>
      <c r="K39" s="237" t="s">
        <v>64</v>
      </c>
      <c r="L39" s="188">
        <v>0</v>
      </c>
      <c r="M39" s="188">
        <v>0</v>
      </c>
      <c r="O39" s="2"/>
    </row>
    <row r="40" spans="3:35" ht="12" customHeight="1">
      <c r="C40" s="1295"/>
      <c r="D40" s="1280"/>
      <c r="E40" s="237" t="s">
        <v>65</v>
      </c>
      <c r="F40" s="188">
        <v>0</v>
      </c>
      <c r="G40" s="188">
        <v>0</v>
      </c>
      <c r="I40" s="1295"/>
      <c r="J40" s="1280"/>
      <c r="K40" s="237" t="s">
        <v>65</v>
      </c>
      <c r="L40" s="188">
        <v>0</v>
      </c>
      <c r="M40" s="188">
        <v>0</v>
      </c>
      <c r="O40" s="2"/>
    </row>
    <row r="41" spans="3:35" ht="12" customHeight="1">
      <c r="C41" s="1295"/>
      <c r="D41" s="1280"/>
      <c r="E41" s="237" t="s">
        <v>66</v>
      </c>
      <c r="F41" s="188">
        <v>0</v>
      </c>
      <c r="G41" s="188">
        <v>0</v>
      </c>
      <c r="I41" s="1295"/>
      <c r="J41" s="1280"/>
      <c r="K41" s="237" t="s">
        <v>66</v>
      </c>
      <c r="L41" s="188">
        <v>0</v>
      </c>
      <c r="M41" s="188">
        <v>0</v>
      </c>
      <c r="O41" s="2"/>
    </row>
    <row r="42" spans="3:35" ht="12" customHeight="1">
      <c r="C42" s="1295"/>
      <c r="D42" s="1280" t="s">
        <v>67</v>
      </c>
      <c r="E42" s="237" t="s">
        <v>64</v>
      </c>
      <c r="F42" s="239" t="str">
        <f>IFERROR(F39/F38,"")</f>
        <v/>
      </c>
      <c r="G42" s="239" t="str">
        <f>IFERROR(G39/G38,"")</f>
        <v/>
      </c>
      <c r="I42" s="1295"/>
      <c r="J42" s="1280" t="s">
        <v>67</v>
      </c>
      <c r="K42" s="237" t="s">
        <v>64</v>
      </c>
      <c r="L42" s="239">
        <f>IFERROR(L39/L38,"")</f>
        <v>0</v>
      </c>
      <c r="M42" s="239">
        <f>IFERROR(M39/M38,"")</f>
        <v>0</v>
      </c>
      <c r="O42" s="2"/>
    </row>
    <row r="43" spans="3:35" ht="12" customHeight="1">
      <c r="C43" s="1295"/>
      <c r="D43" s="1280"/>
      <c r="E43" s="237" t="s">
        <v>65</v>
      </c>
      <c r="F43" s="239" t="str">
        <f>IFERROR(F40/F38,"")</f>
        <v/>
      </c>
      <c r="G43" s="239" t="str">
        <f>IFERROR(G40/G38,"")</f>
        <v/>
      </c>
      <c r="I43" s="1295"/>
      <c r="J43" s="1280"/>
      <c r="K43" s="237" t="s">
        <v>65</v>
      </c>
      <c r="L43" s="239">
        <f>IFERROR(L40/L38,"")</f>
        <v>0</v>
      </c>
      <c r="M43" s="239">
        <f>IFERROR(M40/M38,"")</f>
        <v>0</v>
      </c>
      <c r="O43" s="2"/>
    </row>
    <row r="44" spans="3:35" ht="12" customHeight="1">
      <c r="C44" s="1295"/>
      <c r="D44" s="1280"/>
      <c r="E44" s="237" t="s">
        <v>66</v>
      </c>
      <c r="F44" s="239" t="str">
        <f>IFERROR(F41/F38,"")</f>
        <v/>
      </c>
      <c r="G44" s="239" t="str">
        <f>IFERROR(G41/G38,"")</f>
        <v/>
      </c>
      <c r="H44" s="13"/>
      <c r="I44" s="1295"/>
      <c r="J44" s="1280"/>
      <c r="K44" s="237" t="s">
        <v>66</v>
      </c>
      <c r="L44" s="239">
        <f>IFERROR(L41/L38,"")</f>
        <v>0</v>
      </c>
      <c r="M44" s="239">
        <f>IFERROR(M41/M38,"")</f>
        <v>0</v>
      </c>
    </row>
    <row r="45" spans="3:35" s="25" customFormat="1" ht="12" customHeight="1">
      <c r="C45" s="241"/>
      <c r="D45" s="242"/>
      <c r="E45" s="243"/>
      <c r="F45" s="244" t="str">
        <f>IF(SUM(F39:F41)=F38,"","datos erróneos")</f>
        <v/>
      </c>
      <c r="G45" s="244" t="str">
        <f>IF(SUM(G39:G41)=G38,"","datos erróneos")</f>
        <v/>
      </c>
      <c r="H45" s="24"/>
      <c r="I45" s="241"/>
      <c r="J45" s="242"/>
      <c r="K45" s="243"/>
      <c r="L45" s="244" t="str">
        <f>IF(SUM(L39:L41)=L38,"","datos erróneos")</f>
        <v>datos erróneos</v>
      </c>
      <c r="M45" s="244" t="str">
        <f>IF(SUM(M39:M41)=M38,"","datos erróneos")</f>
        <v>datos erróneos</v>
      </c>
    </row>
    <row r="46" spans="3:35" ht="13.5" customHeight="1">
      <c r="C46" s="245" t="s">
        <v>305</v>
      </c>
      <c r="D46" s="14"/>
      <c r="E46" s="14"/>
      <c r="F46" s="246"/>
      <c r="G46" s="14"/>
      <c r="H46" s="15"/>
      <c r="I46" s="246"/>
      <c r="J46" s="246"/>
      <c r="K46" s="246"/>
      <c r="L46" s="14"/>
      <c r="M46" s="14"/>
      <c r="N46" s="1"/>
      <c r="O46" s="1"/>
      <c r="P46" s="1"/>
      <c r="Q46" s="1"/>
      <c r="R46" s="1"/>
      <c r="S46" s="1"/>
      <c r="T46" s="1"/>
      <c r="U46" s="1"/>
      <c r="V46" s="1"/>
      <c r="W46" s="1"/>
      <c r="X46" s="1"/>
      <c r="Y46" s="1"/>
      <c r="Z46" s="1"/>
      <c r="AA46" s="1"/>
      <c r="AB46" s="1"/>
      <c r="AC46" s="1"/>
      <c r="AD46" s="1"/>
      <c r="AE46" s="1"/>
      <c r="AF46" s="1"/>
      <c r="AG46" s="1"/>
      <c r="AH46" s="1"/>
      <c r="AI46" s="1"/>
    </row>
    <row r="47" spans="3:35" s="1" customFormat="1" ht="13.5" customHeight="1">
      <c r="C47" s="245" t="s">
        <v>306</v>
      </c>
      <c r="D47" s="247"/>
      <c r="E47" s="247"/>
      <c r="F47" s="247"/>
      <c r="G47" s="247"/>
      <c r="H47" s="16"/>
      <c r="I47" s="248"/>
      <c r="J47" s="248"/>
      <c r="K47" s="248"/>
      <c r="L47" s="247"/>
      <c r="M47" s="247"/>
    </row>
    <row r="48" spans="3:35" s="1" customFormat="1" ht="21" customHeight="1">
      <c r="C48" s="248"/>
      <c r="D48" s="247"/>
      <c r="E48" s="247"/>
      <c r="F48" s="247"/>
      <c r="G48" s="247"/>
      <c r="H48" s="16"/>
      <c r="I48" s="248"/>
      <c r="J48" s="248"/>
      <c r="K48" s="248"/>
      <c r="L48" s="247"/>
      <c r="M48" s="247"/>
    </row>
    <row r="50" spans="3:13" ht="18.75">
      <c r="C50" s="249"/>
      <c r="D50" s="13"/>
      <c r="E50" s="13"/>
      <c r="F50" s="13"/>
      <c r="G50" s="13"/>
      <c r="J50" s="220"/>
      <c r="K50" s="16"/>
      <c r="L50" s="220"/>
    </row>
    <row r="51" spans="3:13" ht="15" customHeight="1">
      <c r="C51" s="1294"/>
      <c r="D51" s="1294"/>
      <c r="E51" s="1294"/>
      <c r="F51" s="1294"/>
      <c r="G51" s="1294"/>
      <c r="H51" s="1294"/>
      <c r="I51" s="1294"/>
      <c r="J51" s="1294"/>
      <c r="K51" s="1294"/>
      <c r="L51" s="1294"/>
      <c r="M51" s="1294"/>
    </row>
    <row r="52" spans="3:13">
      <c r="C52" s="1294"/>
      <c r="D52" s="1294"/>
      <c r="E52" s="1294"/>
      <c r="F52" s="1294"/>
      <c r="G52" s="1294"/>
      <c r="H52" s="1294"/>
      <c r="I52" s="1294"/>
      <c r="J52" s="1294"/>
      <c r="K52" s="1294"/>
      <c r="L52" s="1294"/>
      <c r="M52" s="1294"/>
    </row>
    <row r="53" spans="3:13">
      <c r="C53" s="1294"/>
      <c r="D53" s="1294"/>
      <c r="E53" s="1294"/>
      <c r="F53" s="1294"/>
      <c r="G53" s="1294"/>
      <c r="H53" s="1294"/>
      <c r="I53" s="1294"/>
      <c r="J53" s="1294"/>
      <c r="K53" s="1294"/>
      <c r="L53" s="1294"/>
      <c r="M53" s="1294"/>
    </row>
    <row r="55" spans="3:13" ht="15" customHeight="1">
      <c r="D55" s="250"/>
      <c r="E55" s="250"/>
      <c r="F55" s="250"/>
      <c r="G55" s="251"/>
      <c r="H55" s="252"/>
      <c r="I55" s="253"/>
      <c r="J55" s="254"/>
      <c r="K55" s="227"/>
      <c r="L55" s="255"/>
      <c r="M55" s="256"/>
    </row>
    <row r="56" spans="3:13" ht="15" customHeight="1">
      <c r="D56" s="250"/>
      <c r="E56" s="250"/>
      <c r="F56" s="250"/>
      <c r="G56" s="251"/>
      <c r="H56" s="256"/>
      <c r="J56" s="254"/>
      <c r="K56" s="227"/>
      <c r="L56" s="254"/>
    </row>
    <row r="57" spans="3:13">
      <c r="D57" s="256"/>
      <c r="E57" s="256"/>
      <c r="F57" s="256"/>
      <c r="G57" s="251"/>
      <c r="H57" s="256"/>
      <c r="J57" s="256"/>
      <c r="K57" s="227"/>
      <c r="L57" s="256"/>
    </row>
    <row r="58" spans="3:13">
      <c r="D58" s="256"/>
      <c r="E58" s="256"/>
      <c r="F58" s="256"/>
      <c r="G58" s="251"/>
      <c r="H58" s="256"/>
      <c r="J58" s="256"/>
      <c r="K58" s="227"/>
      <c r="L58" s="256"/>
    </row>
    <row r="59" spans="3:13">
      <c r="D59" s="256"/>
      <c r="E59" s="256"/>
      <c r="F59" s="256"/>
      <c r="G59" s="251"/>
      <c r="H59" s="256"/>
      <c r="J59" s="256"/>
      <c r="K59" s="227"/>
      <c r="L59" s="256"/>
    </row>
    <row r="60" spans="3:13">
      <c r="D60" s="256"/>
      <c r="E60" s="256"/>
      <c r="F60" s="256"/>
      <c r="G60" s="251"/>
      <c r="H60" s="256"/>
      <c r="J60" s="256"/>
      <c r="K60" s="227"/>
      <c r="L60" s="256"/>
    </row>
    <row r="61" spans="3:13">
      <c r="D61" s="256"/>
      <c r="E61" s="256"/>
      <c r="F61" s="256"/>
      <c r="G61" s="251"/>
      <c r="H61" s="256"/>
      <c r="J61" s="256"/>
      <c r="K61" s="227"/>
      <c r="L61" s="256"/>
    </row>
    <row r="62" spans="3:13">
      <c r="D62" s="256"/>
      <c r="E62" s="256"/>
      <c r="F62" s="256"/>
      <c r="G62" s="256"/>
      <c r="H62" s="256"/>
    </row>
  </sheetData>
  <mergeCells count="46">
    <mergeCell ref="C4:M4"/>
    <mergeCell ref="C8:E9"/>
    <mergeCell ref="F8:F9"/>
    <mergeCell ref="G8:G9"/>
    <mergeCell ref="I8:K9"/>
    <mergeCell ref="L8:L9"/>
    <mergeCell ref="M8:M9"/>
    <mergeCell ref="M20:M21"/>
    <mergeCell ref="C10:C16"/>
    <mergeCell ref="D10:E10"/>
    <mergeCell ref="I10:I16"/>
    <mergeCell ref="J10:K10"/>
    <mergeCell ref="D11:D13"/>
    <mergeCell ref="J11:J13"/>
    <mergeCell ref="D14:D16"/>
    <mergeCell ref="J14:J16"/>
    <mergeCell ref="C20:E21"/>
    <mergeCell ref="F20:F21"/>
    <mergeCell ref="G20:G21"/>
    <mergeCell ref="I20:K21"/>
    <mergeCell ref="L20:L21"/>
    <mergeCell ref="C22:C28"/>
    <mergeCell ref="D22:E22"/>
    <mergeCell ref="I22:I28"/>
    <mergeCell ref="J22:K22"/>
    <mergeCell ref="D23:D25"/>
    <mergeCell ref="J23:J25"/>
    <mergeCell ref="D26:D28"/>
    <mergeCell ref="J26:J28"/>
    <mergeCell ref="C30:C36"/>
    <mergeCell ref="D30:E30"/>
    <mergeCell ref="I30:I36"/>
    <mergeCell ref="J30:K30"/>
    <mergeCell ref="D31:D33"/>
    <mergeCell ref="J31:J33"/>
    <mergeCell ref="D34:D36"/>
    <mergeCell ref="J34:J36"/>
    <mergeCell ref="C51:M53"/>
    <mergeCell ref="C38:C44"/>
    <mergeCell ref="D38:E38"/>
    <mergeCell ref="I38:I44"/>
    <mergeCell ref="J38:K38"/>
    <mergeCell ref="D39:D41"/>
    <mergeCell ref="J39:J41"/>
    <mergeCell ref="D42:D44"/>
    <mergeCell ref="J42:J4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1:M41"/>
  <sheetViews>
    <sheetView workbookViewId="0">
      <selection activeCell="D3" sqref="D3"/>
    </sheetView>
  </sheetViews>
  <sheetFormatPr baseColWidth="10" defaultColWidth="11.42578125" defaultRowHeight="15"/>
  <cols>
    <col min="1" max="1" width="1.5703125" style="195" customWidth="1"/>
    <col min="2" max="2" width="3.7109375" style="195" customWidth="1"/>
    <col min="3" max="3" width="5.140625" style="195" customWidth="1"/>
    <col min="4" max="4" width="20.7109375" style="195" customWidth="1"/>
    <col min="5" max="5" width="23" style="195" customWidth="1"/>
    <col min="6" max="6" width="27" style="195" customWidth="1"/>
    <col min="7" max="8" width="4.7109375" style="211" customWidth="1"/>
    <col min="9" max="9" width="27" style="211" customWidth="1"/>
    <col min="10" max="10" width="25.140625" style="195" customWidth="1"/>
    <col min="11" max="11" width="20.42578125" style="195" customWidth="1"/>
    <col min="12" max="12" width="21.7109375" style="195" customWidth="1"/>
    <col min="13" max="16" width="20.5703125" style="195" customWidth="1"/>
    <col min="17" max="16384" width="11.42578125" style="195"/>
  </cols>
  <sheetData>
    <row r="1" spans="2:12" ht="19.5" customHeight="1">
      <c r="B1" s="192" t="s">
        <v>230</v>
      </c>
      <c r="C1" s="192"/>
      <c r="D1" s="193"/>
      <c r="E1" s="193"/>
      <c r="F1" s="193"/>
      <c r="G1" s="193"/>
      <c r="H1" s="193"/>
      <c r="I1" s="193"/>
      <c r="J1" s="193"/>
      <c r="K1" s="38"/>
      <c r="L1" s="194"/>
    </row>
    <row r="2" spans="2:12" ht="8.25" customHeight="1">
      <c r="B2" s="36"/>
      <c r="C2" s="36"/>
      <c r="D2" s="36"/>
      <c r="E2" s="36"/>
      <c r="F2" s="36"/>
      <c r="G2" s="36"/>
      <c r="H2" s="36"/>
      <c r="I2" s="36"/>
      <c r="J2" s="36"/>
      <c r="K2" s="38"/>
      <c r="L2" s="194"/>
    </row>
    <row r="3" spans="2:12" ht="24" customHeight="1">
      <c r="B3" s="122" t="s">
        <v>235</v>
      </c>
      <c r="C3" s="122"/>
      <c r="D3" s="122"/>
      <c r="E3" s="122"/>
      <c r="F3" s="122"/>
      <c r="G3" s="122"/>
      <c r="H3" s="122"/>
      <c r="I3" s="122"/>
      <c r="J3" s="122"/>
      <c r="K3" s="122"/>
      <c r="L3" s="196"/>
    </row>
    <row r="5" spans="2:12" ht="40.5" customHeight="1">
      <c r="B5" s="1338" t="s">
        <v>5</v>
      </c>
      <c r="C5" s="1340" t="s">
        <v>6</v>
      </c>
      <c r="D5" s="1341"/>
      <c r="E5" s="1330" t="s">
        <v>218</v>
      </c>
      <c r="F5" s="1340" t="s">
        <v>219</v>
      </c>
      <c r="G5" s="1341"/>
      <c r="H5" s="1344" t="s">
        <v>220</v>
      </c>
      <c r="I5" s="1345"/>
      <c r="J5" s="197" t="s">
        <v>236</v>
      </c>
      <c r="K5" s="1330" t="s">
        <v>237</v>
      </c>
      <c r="L5" s="1330" t="s">
        <v>238</v>
      </c>
    </row>
    <row r="6" spans="2:12" ht="15" customHeight="1">
      <c r="B6" s="1339"/>
      <c r="C6" s="1342"/>
      <c r="D6" s="1343"/>
      <c r="E6" s="1331"/>
      <c r="F6" s="1342"/>
      <c r="G6" s="1343"/>
      <c r="H6" s="1346"/>
      <c r="I6" s="1347"/>
      <c r="J6" s="198" t="s">
        <v>239</v>
      </c>
      <c r="K6" s="1331"/>
      <c r="L6" s="1331"/>
    </row>
    <row r="7" spans="2:12" ht="43.5" customHeight="1">
      <c r="B7" s="1321">
        <v>1</v>
      </c>
      <c r="C7" s="1332" t="s">
        <v>12</v>
      </c>
      <c r="D7" s="1333"/>
      <c r="E7" s="1320" t="s">
        <v>240</v>
      </c>
      <c r="F7" s="1320" t="s">
        <v>241</v>
      </c>
      <c r="G7" s="1326" t="s">
        <v>221</v>
      </c>
      <c r="H7" s="1300" t="s">
        <v>242</v>
      </c>
      <c r="I7" s="1301"/>
      <c r="J7" s="199"/>
      <c r="K7" s="200"/>
      <c r="L7" s="201"/>
    </row>
    <row r="8" spans="2:12" ht="38.25" customHeight="1">
      <c r="B8" s="1321"/>
      <c r="C8" s="1334"/>
      <c r="D8" s="1335"/>
      <c r="E8" s="1320"/>
      <c r="F8" s="1320"/>
      <c r="G8" s="1326"/>
      <c r="H8" s="1300" t="s">
        <v>243</v>
      </c>
      <c r="I8" s="1301"/>
      <c r="J8" s="199"/>
      <c r="K8" s="200"/>
      <c r="L8" s="201"/>
    </row>
    <row r="9" spans="2:12" ht="43.5" customHeight="1">
      <c r="B9" s="1321"/>
      <c r="C9" s="1334"/>
      <c r="D9" s="1335"/>
      <c r="E9" s="1320" t="s">
        <v>240</v>
      </c>
      <c r="F9" s="1320" t="s">
        <v>241</v>
      </c>
      <c r="G9" s="1326" t="s">
        <v>222</v>
      </c>
      <c r="H9" s="1324" t="s">
        <v>223</v>
      </c>
      <c r="I9" s="1324"/>
      <c r="J9" s="199"/>
      <c r="K9" s="200"/>
      <c r="L9" s="201"/>
    </row>
    <row r="10" spans="2:12" ht="37.5" customHeight="1">
      <c r="B10" s="1321"/>
      <c r="C10" s="1334"/>
      <c r="D10" s="1335"/>
      <c r="E10" s="1320"/>
      <c r="F10" s="1320"/>
      <c r="G10" s="1326"/>
      <c r="H10" s="1324" t="s">
        <v>224</v>
      </c>
      <c r="I10" s="1324"/>
      <c r="J10" s="199"/>
      <c r="K10" s="200"/>
      <c r="L10" s="201"/>
    </row>
    <row r="11" spans="2:12" ht="39" customHeight="1">
      <c r="B11" s="1321"/>
      <c r="C11" s="1334"/>
      <c r="D11" s="1335"/>
      <c r="E11" s="1315" t="s">
        <v>244</v>
      </c>
      <c r="F11" s="1315" t="s">
        <v>245</v>
      </c>
      <c r="G11" s="1306" t="s">
        <v>13</v>
      </c>
      <c r="H11" s="1327" t="s">
        <v>14</v>
      </c>
      <c r="I11" s="202" t="s">
        <v>246</v>
      </c>
      <c r="J11" s="201"/>
      <c r="K11" s="203">
        <v>0</v>
      </c>
      <c r="L11" s="203">
        <v>0</v>
      </c>
    </row>
    <row r="12" spans="2:12" ht="38.25" customHeight="1">
      <c r="B12" s="1321"/>
      <c r="C12" s="1334"/>
      <c r="D12" s="1335"/>
      <c r="E12" s="1316"/>
      <c r="F12" s="1316"/>
      <c r="G12" s="1325"/>
      <c r="H12" s="1327"/>
      <c r="I12" s="202" t="s">
        <v>225</v>
      </c>
      <c r="J12" s="201"/>
      <c r="K12" s="203">
        <v>0</v>
      </c>
      <c r="L12" s="203">
        <v>0</v>
      </c>
    </row>
    <row r="13" spans="2:12" ht="29.25" customHeight="1">
      <c r="B13" s="1321"/>
      <c r="C13" s="1334"/>
      <c r="D13" s="1335"/>
      <c r="E13" s="1316"/>
      <c r="F13" s="1316"/>
      <c r="G13" s="1325"/>
      <c r="H13" s="1324" t="s">
        <v>226</v>
      </c>
      <c r="I13" s="1324"/>
      <c r="J13" s="201"/>
      <c r="K13" s="203">
        <v>0</v>
      </c>
      <c r="L13" s="203">
        <v>0</v>
      </c>
    </row>
    <row r="14" spans="2:12" ht="30" customHeight="1">
      <c r="B14" s="1321"/>
      <c r="C14" s="1334"/>
      <c r="D14" s="1335"/>
      <c r="E14" s="1316"/>
      <c r="F14" s="1316"/>
      <c r="G14" s="1325"/>
      <c r="H14" s="1324" t="s">
        <v>227</v>
      </c>
      <c r="I14" s="1324"/>
      <c r="J14" s="201"/>
      <c r="K14" s="203">
        <v>0</v>
      </c>
      <c r="L14" s="203">
        <v>0</v>
      </c>
    </row>
    <row r="15" spans="2:12" ht="30" customHeight="1">
      <c r="B15" s="1321"/>
      <c r="C15" s="1334"/>
      <c r="D15" s="1335"/>
      <c r="E15" s="1316"/>
      <c r="F15" s="1316"/>
      <c r="G15" s="1325"/>
      <c r="H15" s="1324" t="s">
        <v>228</v>
      </c>
      <c r="I15" s="1324"/>
      <c r="J15" s="201"/>
      <c r="K15" s="203">
        <v>0</v>
      </c>
      <c r="L15" s="203">
        <v>0</v>
      </c>
    </row>
    <row r="16" spans="2:12" ht="30" customHeight="1">
      <c r="B16" s="1321"/>
      <c r="C16" s="1334"/>
      <c r="D16" s="1335"/>
      <c r="E16" s="1316"/>
      <c r="F16" s="1316"/>
      <c r="G16" s="1307"/>
      <c r="H16" s="1324" t="s">
        <v>229</v>
      </c>
      <c r="I16" s="1324"/>
      <c r="J16" s="201"/>
      <c r="K16" s="203">
        <v>0</v>
      </c>
      <c r="L16" s="203">
        <v>0</v>
      </c>
    </row>
    <row r="17" spans="2:12" ht="43.5" customHeight="1">
      <c r="B17" s="1321"/>
      <c r="C17" s="1334"/>
      <c r="D17" s="1335"/>
      <c r="E17" s="1316"/>
      <c r="F17" s="1316"/>
      <c r="G17" s="1326" t="s">
        <v>16</v>
      </c>
      <c r="H17" s="1328" t="s">
        <v>14</v>
      </c>
      <c r="I17" s="204" t="s">
        <v>247</v>
      </c>
      <c r="J17" s="201"/>
      <c r="K17" s="203">
        <v>0</v>
      </c>
      <c r="L17" s="203">
        <v>0</v>
      </c>
    </row>
    <row r="18" spans="2:12" ht="42" customHeight="1">
      <c r="B18" s="1321"/>
      <c r="C18" s="1334"/>
      <c r="D18" s="1335"/>
      <c r="E18" s="1316"/>
      <c r="F18" s="1316"/>
      <c r="G18" s="1326"/>
      <c r="H18" s="1329"/>
      <c r="I18" s="204" t="s">
        <v>248</v>
      </c>
      <c r="J18" s="201"/>
      <c r="K18" s="203">
        <v>0</v>
      </c>
      <c r="L18" s="203">
        <v>0</v>
      </c>
    </row>
    <row r="19" spans="2:12" ht="30.75" customHeight="1">
      <c r="B19" s="1321"/>
      <c r="C19" s="1334"/>
      <c r="D19" s="1335"/>
      <c r="E19" s="1316"/>
      <c r="F19" s="1316"/>
      <c r="G19" s="1326"/>
      <c r="H19" s="1324" t="s">
        <v>249</v>
      </c>
      <c r="I19" s="1324"/>
      <c r="J19" s="201"/>
      <c r="K19" s="203">
        <v>0</v>
      </c>
      <c r="L19" s="203">
        <v>0</v>
      </c>
    </row>
    <row r="20" spans="2:12" ht="30.75" customHeight="1">
      <c r="B20" s="1321"/>
      <c r="C20" s="1334"/>
      <c r="D20" s="1335"/>
      <c r="E20" s="1316"/>
      <c r="F20" s="1316"/>
      <c r="G20" s="1326"/>
      <c r="H20" s="1324" t="s">
        <v>250</v>
      </c>
      <c r="I20" s="1324"/>
      <c r="J20" s="201"/>
      <c r="K20" s="203">
        <v>0</v>
      </c>
      <c r="L20" s="203">
        <v>0</v>
      </c>
    </row>
    <row r="21" spans="2:12" ht="34.5" customHeight="1">
      <c r="B21" s="1321"/>
      <c r="C21" s="1334"/>
      <c r="D21" s="1335"/>
      <c r="E21" s="1316"/>
      <c r="F21" s="1316"/>
      <c r="G21" s="1326"/>
      <c r="H21" s="1324" t="s">
        <v>251</v>
      </c>
      <c r="I21" s="1324"/>
      <c r="J21" s="201"/>
      <c r="K21" s="203">
        <v>0</v>
      </c>
      <c r="L21" s="203">
        <v>0</v>
      </c>
    </row>
    <row r="22" spans="2:12" ht="31.5" customHeight="1">
      <c r="B22" s="1321"/>
      <c r="C22" s="1334"/>
      <c r="D22" s="1335"/>
      <c r="E22" s="1316"/>
      <c r="F22" s="1316"/>
      <c r="G22" s="1326"/>
      <c r="H22" s="1324" t="s">
        <v>252</v>
      </c>
      <c r="I22" s="1324"/>
      <c r="J22" s="201"/>
      <c r="K22" s="203">
        <v>0</v>
      </c>
      <c r="L22" s="203">
        <v>0</v>
      </c>
    </row>
    <row r="23" spans="2:12" ht="37.5" customHeight="1">
      <c r="B23" s="1321"/>
      <c r="C23" s="1334"/>
      <c r="D23" s="1335"/>
      <c r="E23" s="1316"/>
      <c r="F23" s="1316"/>
      <c r="G23" s="1306" t="s">
        <v>17</v>
      </c>
      <c r="H23" s="1324" t="s">
        <v>253</v>
      </c>
      <c r="I23" s="1324"/>
      <c r="J23" s="201"/>
      <c r="K23" s="203">
        <v>0</v>
      </c>
      <c r="L23" s="203">
        <v>0</v>
      </c>
    </row>
    <row r="24" spans="2:12" ht="35.25" customHeight="1">
      <c r="B24" s="1321"/>
      <c r="C24" s="1334"/>
      <c r="D24" s="1335"/>
      <c r="E24" s="1316"/>
      <c r="F24" s="1316"/>
      <c r="G24" s="1325"/>
      <c r="H24" s="1324" t="s">
        <v>254</v>
      </c>
      <c r="I24" s="1324"/>
      <c r="J24" s="201"/>
      <c r="K24" s="203">
        <v>0</v>
      </c>
      <c r="L24" s="203">
        <v>0</v>
      </c>
    </row>
    <row r="25" spans="2:12" ht="39.75" customHeight="1">
      <c r="B25" s="1321"/>
      <c r="C25" s="1334"/>
      <c r="D25" s="1335"/>
      <c r="E25" s="1316"/>
      <c r="F25" s="1316"/>
      <c r="G25" s="1325"/>
      <c r="H25" s="1324" t="s">
        <v>255</v>
      </c>
      <c r="I25" s="1324"/>
      <c r="J25" s="201"/>
      <c r="K25" s="203">
        <v>0</v>
      </c>
      <c r="L25" s="203">
        <v>0</v>
      </c>
    </row>
    <row r="26" spans="2:12" ht="40.5" customHeight="1">
      <c r="B26" s="1321"/>
      <c r="C26" s="1336"/>
      <c r="D26" s="1337"/>
      <c r="E26" s="1317"/>
      <c r="F26" s="1317"/>
      <c r="G26" s="1307"/>
      <c r="H26" s="1324" t="s">
        <v>256</v>
      </c>
      <c r="I26" s="1324"/>
      <c r="J26" s="201"/>
      <c r="K26" s="203">
        <v>0</v>
      </c>
      <c r="L26" s="203">
        <v>0</v>
      </c>
    </row>
    <row r="27" spans="2:12" ht="32.25" customHeight="1">
      <c r="B27" s="1321">
        <v>2</v>
      </c>
      <c r="C27" s="1322" t="s">
        <v>257</v>
      </c>
      <c r="D27" s="1322"/>
      <c r="E27" s="1323" t="s">
        <v>258</v>
      </c>
      <c r="F27" s="1323" t="s">
        <v>259</v>
      </c>
      <c r="G27" s="191" t="s">
        <v>13</v>
      </c>
      <c r="H27" s="1300" t="s">
        <v>260</v>
      </c>
      <c r="I27" s="1301"/>
      <c r="J27" s="201"/>
      <c r="K27" s="205"/>
      <c r="L27" s="203">
        <v>0</v>
      </c>
    </row>
    <row r="28" spans="2:12" ht="26.25" customHeight="1">
      <c r="B28" s="1321"/>
      <c r="C28" s="1322"/>
      <c r="D28" s="1322"/>
      <c r="E28" s="1323"/>
      <c r="F28" s="1323"/>
      <c r="G28" s="191" t="s">
        <v>261</v>
      </c>
      <c r="H28" s="1300" t="s">
        <v>262</v>
      </c>
      <c r="I28" s="1301"/>
      <c r="J28" s="201"/>
      <c r="K28" s="205"/>
      <c r="L28" s="203">
        <v>0</v>
      </c>
    </row>
    <row r="29" spans="2:12" ht="28.5" customHeight="1">
      <c r="B29" s="1321"/>
      <c r="C29" s="1322"/>
      <c r="D29" s="1322"/>
      <c r="E29" s="1323"/>
      <c r="F29" s="1323"/>
      <c r="G29" s="206" t="s">
        <v>263</v>
      </c>
      <c r="H29" s="1300" t="s">
        <v>264</v>
      </c>
      <c r="I29" s="1301"/>
      <c r="J29" s="201"/>
      <c r="K29" s="205"/>
      <c r="L29" s="203">
        <v>0</v>
      </c>
    </row>
    <row r="30" spans="2:12" ht="33" customHeight="1">
      <c r="B30" s="1302">
        <v>3</v>
      </c>
      <c r="C30" s="1298" t="s">
        <v>265</v>
      </c>
      <c r="D30" s="1299"/>
      <c r="E30" s="1320" t="s">
        <v>266</v>
      </c>
      <c r="F30" s="1320" t="s">
        <v>267</v>
      </c>
      <c r="G30" s="206" t="s">
        <v>13</v>
      </c>
      <c r="H30" s="1300" t="s">
        <v>268</v>
      </c>
      <c r="I30" s="1301"/>
      <c r="J30" s="201"/>
      <c r="K30" s="203">
        <v>0.99456521739130432</v>
      </c>
      <c r="L30" s="203">
        <v>0.99456521739130432</v>
      </c>
    </row>
    <row r="31" spans="2:12" ht="39" customHeight="1">
      <c r="B31" s="1308"/>
      <c r="C31" s="1318"/>
      <c r="D31" s="1319"/>
      <c r="E31" s="1320"/>
      <c r="F31" s="1320"/>
      <c r="G31" s="206" t="s">
        <v>261</v>
      </c>
      <c r="H31" s="1300" t="s">
        <v>269</v>
      </c>
      <c r="I31" s="1301"/>
      <c r="J31" s="201"/>
      <c r="K31" s="203">
        <v>0.99456521739130432</v>
      </c>
      <c r="L31" s="203">
        <v>0.99456521739130432</v>
      </c>
    </row>
    <row r="32" spans="2:12" ht="42.75" customHeight="1">
      <c r="B32" s="1308"/>
      <c r="C32" s="1318"/>
      <c r="D32" s="1319"/>
      <c r="E32" s="1320"/>
      <c r="F32" s="1320"/>
      <c r="G32" s="206" t="s">
        <v>263</v>
      </c>
      <c r="H32" s="1300" t="s">
        <v>270</v>
      </c>
      <c r="I32" s="1301"/>
      <c r="J32" s="201"/>
      <c r="K32" s="203">
        <v>0.99456521739130432</v>
      </c>
      <c r="L32" s="203">
        <v>0.99456521739130432</v>
      </c>
    </row>
    <row r="33" spans="2:13" ht="33.75" customHeight="1">
      <c r="B33" s="1308"/>
      <c r="C33" s="1318"/>
      <c r="D33" s="1319"/>
      <c r="E33" s="1320" t="s">
        <v>271</v>
      </c>
      <c r="F33" s="1320" t="s">
        <v>272</v>
      </c>
      <c r="G33" s="206" t="s">
        <v>13</v>
      </c>
      <c r="H33" s="1300" t="s">
        <v>273</v>
      </c>
      <c r="I33" s="1301"/>
      <c r="J33" s="201"/>
      <c r="K33" s="203">
        <v>0.99456521739130432</v>
      </c>
      <c r="L33" s="203">
        <v>0.99456521739130432</v>
      </c>
    </row>
    <row r="34" spans="2:13" ht="43.5" customHeight="1">
      <c r="B34" s="1308"/>
      <c r="C34" s="1318"/>
      <c r="D34" s="1319"/>
      <c r="E34" s="1320"/>
      <c r="F34" s="1320"/>
      <c r="G34" s="206" t="s">
        <v>16</v>
      </c>
      <c r="H34" s="1300" t="s">
        <v>274</v>
      </c>
      <c r="I34" s="1301"/>
      <c r="J34" s="201"/>
      <c r="K34" s="203">
        <v>0.99456521739130432</v>
      </c>
      <c r="L34" s="203">
        <v>0.99456521739130432</v>
      </c>
    </row>
    <row r="35" spans="2:13" ht="54.75" customHeight="1">
      <c r="B35" s="1303"/>
      <c r="C35" s="1304"/>
      <c r="D35" s="1305"/>
      <c r="E35" s="1320"/>
      <c r="F35" s="1320"/>
      <c r="G35" s="206" t="s">
        <v>17</v>
      </c>
      <c r="H35" s="1300" t="s">
        <v>275</v>
      </c>
      <c r="I35" s="1301"/>
      <c r="J35" s="201"/>
      <c r="K35" s="203">
        <v>0.99456521739130432</v>
      </c>
      <c r="L35" s="203">
        <v>0.99456521739130432</v>
      </c>
    </row>
    <row r="36" spans="2:13" ht="33" customHeight="1">
      <c r="B36" s="1302">
        <v>4</v>
      </c>
      <c r="C36" s="1309" t="s">
        <v>276</v>
      </c>
      <c r="D36" s="1310"/>
      <c r="E36" s="1315" t="s">
        <v>277</v>
      </c>
      <c r="F36" s="1315" t="s">
        <v>278</v>
      </c>
      <c r="G36" s="206" t="s">
        <v>13</v>
      </c>
      <c r="H36" s="1300" t="s">
        <v>279</v>
      </c>
      <c r="I36" s="1301"/>
      <c r="J36" s="201"/>
      <c r="K36" s="207">
        <v>0.66666666666666663</v>
      </c>
      <c r="L36" s="207">
        <v>0.77777777777777779</v>
      </c>
    </row>
    <row r="37" spans="2:13" ht="41.25" customHeight="1">
      <c r="B37" s="1308"/>
      <c r="C37" s="1311"/>
      <c r="D37" s="1312"/>
      <c r="E37" s="1316"/>
      <c r="F37" s="1316"/>
      <c r="G37" s="206" t="s">
        <v>261</v>
      </c>
      <c r="H37" s="1300" t="s">
        <v>280</v>
      </c>
      <c r="I37" s="1301"/>
      <c r="J37" s="201"/>
      <c r="K37" s="207">
        <v>0.16666666666666666</v>
      </c>
      <c r="L37" s="207">
        <v>0.16666666666666666</v>
      </c>
    </row>
    <row r="38" spans="2:13" ht="45" customHeight="1">
      <c r="B38" s="1308"/>
      <c r="C38" s="1313"/>
      <c r="D38" s="1314"/>
      <c r="E38" s="1317"/>
      <c r="F38" s="1317"/>
      <c r="G38" s="206" t="s">
        <v>263</v>
      </c>
      <c r="H38" s="1300" t="s">
        <v>281</v>
      </c>
      <c r="I38" s="1301"/>
      <c r="J38" s="201"/>
      <c r="K38" s="207">
        <v>0.125</v>
      </c>
      <c r="L38" s="207">
        <v>0.1388888888888889</v>
      </c>
    </row>
    <row r="39" spans="2:13" ht="78.75" customHeight="1">
      <c r="B39" s="187">
        <v>5</v>
      </c>
      <c r="C39" s="1298" t="s">
        <v>282</v>
      </c>
      <c r="D39" s="1299"/>
      <c r="E39" s="190" t="s">
        <v>283</v>
      </c>
      <c r="F39" s="190" t="s">
        <v>284</v>
      </c>
      <c r="G39" s="191" t="s">
        <v>19</v>
      </c>
      <c r="H39" s="1300" t="s">
        <v>285</v>
      </c>
      <c r="I39" s="1301"/>
      <c r="J39" s="201"/>
      <c r="K39" s="203">
        <v>0.5</v>
      </c>
      <c r="L39" s="203">
        <v>0.5</v>
      </c>
    </row>
    <row r="40" spans="2:13" ht="54.75" customHeight="1">
      <c r="B40" s="1302">
        <v>6</v>
      </c>
      <c r="C40" s="1298" t="s">
        <v>22</v>
      </c>
      <c r="D40" s="1299"/>
      <c r="E40" s="208" t="s">
        <v>286</v>
      </c>
      <c r="F40" s="179" t="s">
        <v>287</v>
      </c>
      <c r="G40" s="1306" t="s">
        <v>19</v>
      </c>
      <c r="H40" s="1300" t="s">
        <v>288</v>
      </c>
      <c r="I40" s="1301"/>
      <c r="J40" s="201"/>
      <c r="K40" s="203" t="s">
        <v>214</v>
      </c>
      <c r="L40" s="203" t="s">
        <v>214</v>
      </c>
    </row>
    <row r="41" spans="2:13" ht="57" customHeight="1">
      <c r="B41" s="1303"/>
      <c r="C41" s="1304"/>
      <c r="D41" s="1305"/>
      <c r="E41" s="209" t="s">
        <v>289</v>
      </c>
      <c r="F41" s="209" t="s">
        <v>290</v>
      </c>
      <c r="G41" s="1307"/>
      <c r="H41" s="1300" t="s">
        <v>291</v>
      </c>
      <c r="I41" s="1301"/>
      <c r="J41" s="201"/>
      <c r="K41" s="203">
        <v>0.14285714285714285</v>
      </c>
      <c r="L41" s="203">
        <v>5.8823529411764705E-2</v>
      </c>
      <c r="M41" s="210"/>
    </row>
  </sheetData>
  <mergeCells count="71">
    <mergeCell ref="L5:L6"/>
    <mergeCell ref="B7:B26"/>
    <mergeCell ref="C7:D26"/>
    <mergeCell ref="E7:E8"/>
    <mergeCell ref="F7:F8"/>
    <mergeCell ref="G7:G8"/>
    <mergeCell ref="H7:I7"/>
    <mergeCell ref="H8:I8"/>
    <mergeCell ref="E9:E10"/>
    <mergeCell ref="F9:F10"/>
    <mergeCell ref="B5:B6"/>
    <mergeCell ref="C5:D6"/>
    <mergeCell ref="E5:E6"/>
    <mergeCell ref="F5:G6"/>
    <mergeCell ref="H5:I6"/>
    <mergeCell ref="K5:K6"/>
    <mergeCell ref="G9:G10"/>
    <mergeCell ref="H9:I9"/>
    <mergeCell ref="H10:I10"/>
    <mergeCell ref="E11:E26"/>
    <mergeCell ref="F11:F26"/>
    <mergeCell ref="G11:G16"/>
    <mergeCell ref="H11:H12"/>
    <mergeCell ref="H13:I13"/>
    <mergeCell ref="H14:I14"/>
    <mergeCell ref="H15:I15"/>
    <mergeCell ref="H16:I16"/>
    <mergeCell ref="G17:G22"/>
    <mergeCell ref="H17:H18"/>
    <mergeCell ref="H19:I19"/>
    <mergeCell ref="H20:I20"/>
    <mergeCell ref="H21:I21"/>
    <mergeCell ref="H22:I22"/>
    <mergeCell ref="G23:G26"/>
    <mergeCell ref="H23:I23"/>
    <mergeCell ref="H24:I24"/>
    <mergeCell ref="H25:I25"/>
    <mergeCell ref="H26:I26"/>
    <mergeCell ref="H28:I28"/>
    <mergeCell ref="H29:I29"/>
    <mergeCell ref="B30:B35"/>
    <mergeCell ref="C30:D35"/>
    <mergeCell ref="E30:E32"/>
    <mergeCell ref="F30:F32"/>
    <mergeCell ref="H30:I30"/>
    <mergeCell ref="H31:I31"/>
    <mergeCell ref="H32:I32"/>
    <mergeCell ref="E33:E35"/>
    <mergeCell ref="B27:B29"/>
    <mergeCell ref="C27:D29"/>
    <mergeCell ref="E27:E29"/>
    <mergeCell ref="F27:F29"/>
    <mergeCell ref="H27:I27"/>
    <mergeCell ref="F33:F35"/>
    <mergeCell ref="H33:I33"/>
    <mergeCell ref="H34:I34"/>
    <mergeCell ref="H35:I35"/>
    <mergeCell ref="B36:B38"/>
    <mergeCell ref="C36:D38"/>
    <mergeCell ref="E36:E38"/>
    <mergeCell ref="F36:F38"/>
    <mergeCell ref="H36:I36"/>
    <mergeCell ref="H37:I37"/>
    <mergeCell ref="H38:I38"/>
    <mergeCell ref="C39:D39"/>
    <mergeCell ref="H39:I39"/>
    <mergeCell ref="B40:B41"/>
    <mergeCell ref="C40:D41"/>
    <mergeCell ref="G40:G41"/>
    <mergeCell ref="H40:I40"/>
    <mergeCell ref="H41:I4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B1:R25"/>
  <sheetViews>
    <sheetView showGridLines="0" zoomScale="65" zoomScaleNormal="65" workbookViewId="0">
      <pane ySplit="6" topLeftCell="A7" activePane="bottomLeft" state="frozen"/>
      <selection pane="bottomLeft" activeCell="B2" sqref="B2"/>
    </sheetView>
  </sheetViews>
  <sheetFormatPr baseColWidth="10" defaultColWidth="30" defaultRowHeight="15"/>
  <cols>
    <col min="1" max="1" width="1.28515625" style="36" customWidth="1"/>
    <col min="2" max="2" width="4.85546875" style="36" customWidth="1"/>
    <col min="3" max="3" width="22" style="570" customWidth="1"/>
    <col min="4" max="4" width="21.5703125" style="36" customWidth="1"/>
    <col min="5" max="5" width="24.28515625" style="36" customWidth="1"/>
    <col min="6" max="6" width="30.42578125" style="36" customWidth="1"/>
    <col min="7" max="8" width="31" style="36" customWidth="1"/>
    <col min="9" max="9" width="49.140625" style="36" customWidth="1"/>
    <col min="10" max="10" width="49.85546875" style="36" customWidth="1"/>
    <col min="11" max="12" width="50.28515625" style="36" customWidth="1"/>
    <col min="13" max="13" width="50.5703125" style="36" customWidth="1"/>
    <col min="14" max="14" width="26" style="36" customWidth="1"/>
    <col min="15" max="18" width="4.85546875" style="36" customWidth="1"/>
    <col min="19" max="247" width="11.42578125" style="36" customWidth="1"/>
    <col min="248" max="248" width="3.7109375" style="36" customWidth="1"/>
    <col min="249" max="249" width="5.140625" style="36" customWidth="1"/>
    <col min="250" max="250" width="16.140625" style="36" customWidth="1"/>
    <col min="251" max="16384" width="30" style="36"/>
  </cols>
  <sheetData>
    <row r="1" spans="2:18" ht="56.25" customHeight="1">
      <c r="B1" s="947" t="s">
        <v>483</v>
      </c>
      <c r="C1" s="382"/>
      <c r="D1" s="383"/>
      <c r="E1" s="383"/>
      <c r="F1" s="383"/>
      <c r="G1" s="383"/>
      <c r="H1" s="383"/>
      <c r="I1" s="383"/>
      <c r="J1" s="384"/>
      <c r="L1" s="385"/>
      <c r="M1" s="385"/>
    </row>
    <row r="2" spans="2:18" ht="25.5" customHeight="1">
      <c r="B2" s="381" t="s">
        <v>535</v>
      </c>
      <c r="C2" s="378"/>
      <c r="D2" s="38"/>
      <c r="E2" s="38"/>
      <c r="F2" s="38"/>
      <c r="G2" s="38"/>
      <c r="H2" s="38"/>
      <c r="I2" s="38"/>
      <c r="J2" s="38"/>
    </row>
    <row r="3" spans="2:18" ht="22.5" customHeight="1">
      <c r="B3" s="441" t="s">
        <v>663</v>
      </c>
      <c r="C3" s="378"/>
      <c r="D3" s="38"/>
      <c r="E3" s="38"/>
      <c r="F3" s="38"/>
      <c r="G3" s="38"/>
      <c r="H3" s="38"/>
      <c r="I3" s="38"/>
      <c r="J3" s="38"/>
    </row>
    <row r="5" spans="2:18" s="124" customFormat="1" ht="23.25" customHeight="1">
      <c r="B5" s="1352" t="s">
        <v>5</v>
      </c>
      <c r="C5" s="1273" t="s">
        <v>6</v>
      </c>
      <c r="D5" s="1352" t="s">
        <v>515</v>
      </c>
      <c r="E5" s="1273" t="s">
        <v>563</v>
      </c>
      <c r="F5" s="1273"/>
      <c r="G5" s="1352" t="s">
        <v>543</v>
      </c>
      <c r="H5" s="1352" t="s">
        <v>536</v>
      </c>
      <c r="I5" s="1273" t="s">
        <v>7</v>
      </c>
      <c r="J5" s="1273"/>
      <c r="K5" s="1273"/>
      <c r="L5" s="1273" t="s">
        <v>447</v>
      </c>
      <c r="M5" s="1273" t="s">
        <v>8</v>
      </c>
    </row>
    <row r="6" spans="2:18" s="124" customFormat="1" ht="21" customHeight="1">
      <c r="B6" s="1353"/>
      <c r="C6" s="1273"/>
      <c r="D6" s="1353"/>
      <c r="E6" s="1273"/>
      <c r="F6" s="1273"/>
      <c r="G6" s="1353"/>
      <c r="H6" s="1353"/>
      <c r="I6" s="379" t="s">
        <v>9</v>
      </c>
      <c r="J6" s="380" t="s">
        <v>10</v>
      </c>
      <c r="K6" s="379" t="s">
        <v>11</v>
      </c>
      <c r="L6" s="1273"/>
      <c r="M6" s="1273"/>
    </row>
    <row r="7" spans="2:18" s="124" customFormat="1" ht="44.25" customHeight="1">
      <c r="B7" s="1263">
        <v>1</v>
      </c>
      <c r="C7" s="1258" t="s">
        <v>525</v>
      </c>
      <c r="D7" s="1259" t="s">
        <v>516</v>
      </c>
      <c r="E7" s="1259" t="s">
        <v>529</v>
      </c>
      <c r="F7" s="571" t="s">
        <v>677</v>
      </c>
      <c r="G7" s="576">
        <f>'C1_ECE'!E10</f>
        <v>0</v>
      </c>
      <c r="H7" s="576">
        <f>'C1_ECE'!F10</f>
        <v>0</v>
      </c>
      <c r="I7" s="1358"/>
      <c r="J7" s="1358"/>
      <c r="K7" s="1358"/>
      <c r="L7" s="1361"/>
      <c r="M7" s="1361"/>
      <c r="Q7" s="36"/>
      <c r="R7" s="36"/>
    </row>
    <row r="8" spans="2:18" s="124" customFormat="1" ht="44.25" customHeight="1">
      <c r="B8" s="1264"/>
      <c r="C8" s="1258"/>
      <c r="D8" s="1259"/>
      <c r="E8" s="1259"/>
      <c r="F8" s="571" t="s">
        <v>676</v>
      </c>
      <c r="G8" s="576">
        <f>'C1_ECE'!L10</f>
        <v>0</v>
      </c>
      <c r="H8" s="576">
        <f>'C1_ECE'!M10</f>
        <v>0</v>
      </c>
      <c r="I8" s="1359"/>
      <c r="J8" s="1359"/>
      <c r="K8" s="1359"/>
      <c r="L8" s="1361"/>
      <c r="M8" s="1361"/>
      <c r="Q8" s="36"/>
      <c r="R8" s="36"/>
    </row>
    <row r="9" spans="2:18" s="124" customFormat="1" ht="44.25" customHeight="1">
      <c r="B9" s="1264"/>
      <c r="C9" s="1258"/>
      <c r="D9" s="1259"/>
      <c r="E9" s="1259"/>
      <c r="F9" s="571" t="s">
        <v>675</v>
      </c>
      <c r="G9" s="576">
        <f>'C1_ECE'!E54</f>
        <v>0</v>
      </c>
      <c r="H9" s="576">
        <f>'C1_ECE'!F54</f>
        <v>0</v>
      </c>
      <c r="I9" s="1359"/>
      <c r="J9" s="1359"/>
      <c r="K9" s="1359"/>
      <c r="L9" s="1361"/>
      <c r="M9" s="1361"/>
      <c r="Q9" s="36"/>
      <c r="R9" s="36"/>
    </row>
    <row r="10" spans="2:18" s="39" customFormat="1" ht="44.25" customHeight="1">
      <c r="B10" s="1264"/>
      <c r="C10" s="1258"/>
      <c r="D10" s="1259"/>
      <c r="E10" s="1259"/>
      <c r="F10" s="571" t="s">
        <v>542</v>
      </c>
      <c r="G10" s="576">
        <f>'C1_ECE'!L54</f>
        <v>0</v>
      </c>
      <c r="H10" s="576">
        <f>'C1_ECE'!M54</f>
        <v>0</v>
      </c>
      <c r="I10" s="1359"/>
      <c r="J10" s="1359"/>
      <c r="K10" s="1359"/>
      <c r="L10" s="1361"/>
      <c r="M10" s="1361"/>
      <c r="Q10" s="36"/>
      <c r="R10" s="36"/>
    </row>
    <row r="11" spans="2:18" s="39" customFormat="1" ht="61.5" customHeight="1">
      <c r="B11" s="1265"/>
      <c r="C11" s="1258"/>
      <c r="D11" s="1259"/>
      <c r="E11" s="1259" t="s">
        <v>530</v>
      </c>
      <c r="F11" s="1259"/>
      <c r="G11" s="392"/>
      <c r="H11" s="872"/>
      <c r="I11" s="1360"/>
      <c r="J11" s="1360"/>
      <c r="K11" s="1360"/>
      <c r="L11" s="1361"/>
      <c r="M11" s="1361"/>
      <c r="Q11" s="36"/>
      <c r="R11" s="36"/>
    </row>
    <row r="12" spans="2:18" ht="81" customHeight="1">
      <c r="B12" s="1263">
        <v>2</v>
      </c>
      <c r="C12" s="1258" t="s">
        <v>526</v>
      </c>
      <c r="D12" s="1259" t="s">
        <v>517</v>
      </c>
      <c r="E12" s="1259" t="s">
        <v>531</v>
      </c>
      <c r="F12" s="941" t="s">
        <v>522</v>
      </c>
      <c r="G12" s="577" t="str">
        <f>'C2_Form1'!H19</f>
        <v/>
      </c>
      <c r="H12" s="577">
        <f>'C2_Form1'!G57</f>
        <v>0</v>
      </c>
      <c r="I12" s="1355"/>
      <c r="J12" s="1355"/>
      <c r="K12" s="1355"/>
      <c r="L12" s="1355"/>
      <c r="M12" s="1355"/>
    </row>
    <row r="13" spans="2:18" ht="81" customHeight="1">
      <c r="B13" s="1264"/>
      <c r="C13" s="1258"/>
      <c r="D13" s="1259"/>
      <c r="E13" s="1259"/>
      <c r="F13" s="941" t="s">
        <v>523</v>
      </c>
      <c r="G13" s="577" t="str">
        <f>'C2_Form1'!H34</f>
        <v/>
      </c>
      <c r="H13" s="577">
        <f>'C2_Form1'!G59</f>
        <v>0</v>
      </c>
      <c r="I13" s="1356"/>
      <c r="J13" s="1356"/>
      <c r="K13" s="1356"/>
      <c r="L13" s="1356"/>
      <c r="M13" s="1356"/>
    </row>
    <row r="14" spans="2:18" ht="81" customHeight="1">
      <c r="B14" s="1265"/>
      <c r="C14" s="1258"/>
      <c r="D14" s="1259"/>
      <c r="E14" s="1259"/>
      <c r="F14" s="941" t="s">
        <v>524</v>
      </c>
      <c r="G14" s="577" t="str">
        <f>'C2_Form1'!H47</f>
        <v/>
      </c>
      <c r="H14" s="577">
        <f>'C2_Form1'!G61</f>
        <v>0</v>
      </c>
      <c r="I14" s="1357"/>
      <c r="J14" s="1357"/>
      <c r="K14" s="1357"/>
      <c r="L14" s="1357"/>
      <c r="M14" s="1357"/>
    </row>
    <row r="15" spans="2:18" ht="41.25" customHeight="1">
      <c r="B15" s="1263">
        <v>3</v>
      </c>
      <c r="C15" s="1258" t="s">
        <v>527</v>
      </c>
      <c r="D15" s="1259" t="s">
        <v>518</v>
      </c>
      <c r="E15" s="1259" t="s">
        <v>532</v>
      </c>
      <c r="F15" s="941" t="s">
        <v>522</v>
      </c>
      <c r="G15" s="871"/>
      <c r="H15" s="578">
        <v>1</v>
      </c>
      <c r="I15" s="1350"/>
      <c r="J15" s="1350"/>
      <c r="K15" s="1350"/>
      <c r="L15" s="1350"/>
      <c r="M15" s="1350"/>
    </row>
    <row r="16" spans="2:18" ht="41.25" customHeight="1">
      <c r="B16" s="1264"/>
      <c r="C16" s="1258"/>
      <c r="D16" s="1259"/>
      <c r="E16" s="1259"/>
      <c r="F16" s="941" t="s">
        <v>523</v>
      </c>
      <c r="G16" s="871"/>
      <c r="H16" s="578">
        <v>1</v>
      </c>
      <c r="I16" s="1354"/>
      <c r="J16" s="1354"/>
      <c r="K16" s="1354"/>
      <c r="L16" s="1354"/>
      <c r="M16" s="1354"/>
    </row>
    <row r="17" spans="2:13" ht="41.25" customHeight="1">
      <c r="B17" s="1264"/>
      <c r="C17" s="1258"/>
      <c r="D17" s="1259"/>
      <c r="E17" s="1259"/>
      <c r="F17" s="941" t="s">
        <v>524</v>
      </c>
      <c r="G17" s="871"/>
      <c r="H17" s="578">
        <v>1</v>
      </c>
      <c r="I17" s="1354"/>
      <c r="J17" s="1354"/>
      <c r="K17" s="1354"/>
      <c r="L17" s="1354"/>
      <c r="M17" s="1354"/>
    </row>
    <row r="18" spans="2:13" ht="41.25" customHeight="1">
      <c r="B18" s="1264"/>
      <c r="C18" s="1258"/>
      <c r="D18" s="1259"/>
      <c r="E18" s="1259" t="s">
        <v>533</v>
      </c>
      <c r="F18" s="941" t="s">
        <v>522</v>
      </c>
      <c r="G18" s="871"/>
      <c r="H18" s="578">
        <v>1</v>
      </c>
      <c r="I18" s="1354"/>
      <c r="J18" s="1354"/>
      <c r="K18" s="1354"/>
      <c r="L18" s="1354"/>
      <c r="M18" s="1354"/>
    </row>
    <row r="19" spans="2:13" ht="41.25" customHeight="1">
      <c r="B19" s="1264"/>
      <c r="C19" s="1258"/>
      <c r="D19" s="1259"/>
      <c r="E19" s="1259"/>
      <c r="F19" s="941" t="s">
        <v>523</v>
      </c>
      <c r="G19" s="871"/>
      <c r="H19" s="578">
        <v>1</v>
      </c>
      <c r="I19" s="1354"/>
      <c r="J19" s="1354"/>
      <c r="K19" s="1354"/>
      <c r="L19" s="1354"/>
      <c r="M19" s="1354"/>
    </row>
    <row r="20" spans="2:13" ht="41.25" customHeight="1">
      <c r="B20" s="1265"/>
      <c r="C20" s="1258"/>
      <c r="D20" s="1259"/>
      <c r="E20" s="1259"/>
      <c r="F20" s="941" t="s">
        <v>524</v>
      </c>
      <c r="G20" s="871"/>
      <c r="H20" s="578">
        <v>1</v>
      </c>
      <c r="I20" s="1351"/>
      <c r="J20" s="1351"/>
      <c r="K20" s="1351"/>
      <c r="L20" s="1351"/>
      <c r="M20" s="1351"/>
    </row>
    <row r="21" spans="2:13" ht="82.5" customHeight="1">
      <c r="B21" s="1263">
        <v>4</v>
      </c>
      <c r="C21" s="1267" t="s">
        <v>18</v>
      </c>
      <c r="D21" s="1270" t="s">
        <v>519</v>
      </c>
      <c r="E21" s="1270" t="s">
        <v>544</v>
      </c>
      <c r="F21" s="941" t="s">
        <v>522</v>
      </c>
      <c r="G21" s="577">
        <f>'C4_Form Acompañamiento'!F12</f>
        <v>1</v>
      </c>
      <c r="H21" s="577">
        <f>'C4_Form Acompañamiento'!N24</f>
        <v>1</v>
      </c>
      <c r="I21" s="1350"/>
      <c r="J21" s="1350"/>
      <c r="K21" s="1350"/>
      <c r="L21" s="1350"/>
      <c r="M21" s="1350"/>
    </row>
    <row r="22" spans="2:13" ht="82.5" customHeight="1">
      <c r="B22" s="1264"/>
      <c r="C22" s="1268"/>
      <c r="D22" s="1271"/>
      <c r="E22" s="1271"/>
      <c r="F22" s="941" t="s">
        <v>523</v>
      </c>
      <c r="G22" s="577">
        <f>'C4_Form Acompañamiento'!F13</f>
        <v>1</v>
      </c>
      <c r="H22" s="577">
        <f>'C4_Form Acompañamiento'!N25</f>
        <v>1</v>
      </c>
      <c r="I22" s="1354"/>
      <c r="J22" s="1354"/>
      <c r="K22" s="1354"/>
      <c r="L22" s="1354"/>
      <c r="M22" s="1354"/>
    </row>
    <row r="23" spans="2:13" ht="82.5" customHeight="1">
      <c r="B23" s="1265"/>
      <c r="C23" s="1269"/>
      <c r="D23" s="1272"/>
      <c r="E23" s="1272"/>
      <c r="F23" s="941" t="s">
        <v>524</v>
      </c>
      <c r="G23" s="577">
        <f>'C4_Form Acompañamiento'!F14</f>
        <v>1</v>
      </c>
      <c r="H23" s="577">
        <f>'C4_Form Acompañamiento'!N26</f>
        <v>1</v>
      </c>
      <c r="I23" s="1351"/>
      <c r="J23" s="1351"/>
      <c r="K23" s="1351"/>
      <c r="L23" s="1351"/>
      <c r="M23" s="1351"/>
    </row>
    <row r="24" spans="2:13" ht="133.5" customHeight="1">
      <c r="B24" s="1266">
        <v>5</v>
      </c>
      <c r="C24" s="1258" t="s">
        <v>528</v>
      </c>
      <c r="D24" s="1258" t="s">
        <v>520</v>
      </c>
      <c r="E24" s="1259" t="s">
        <v>547</v>
      </c>
      <c r="F24" s="1259"/>
      <c r="G24" s="577" t="str">
        <f>'C5_Convivencia Escolar'!E35</f>
        <v>100%</v>
      </c>
      <c r="H24" s="577">
        <f>'C5_Convivencia Escolar'!F35</f>
        <v>0</v>
      </c>
      <c r="I24" s="1348"/>
      <c r="J24" s="1348"/>
      <c r="K24" s="1348"/>
      <c r="L24" s="1348"/>
      <c r="M24" s="1350"/>
    </row>
    <row r="25" spans="2:13" ht="133.5" customHeight="1">
      <c r="B25" s="1266"/>
      <c r="C25" s="1258"/>
      <c r="D25" s="1258"/>
      <c r="E25" s="1259" t="s">
        <v>650</v>
      </c>
      <c r="F25" s="1259"/>
      <c r="G25" s="392"/>
      <c r="H25" s="967"/>
      <c r="I25" s="1349"/>
      <c r="J25" s="1349"/>
      <c r="K25" s="1349"/>
      <c r="L25" s="1349"/>
      <c r="M25" s="1351"/>
    </row>
  </sheetData>
  <sheetProtection password="C269" sheet="1" objects="1" scenarios="1" formatCells="0" formatColumns="0" formatRows="0" insertColumns="0" insertRows="0" insertHyperlinks="0"/>
  <mergeCells count="57">
    <mergeCell ref="J15:J20"/>
    <mergeCell ref="K15:K20"/>
    <mergeCell ref="I7:I11"/>
    <mergeCell ref="M7:M11"/>
    <mergeCell ref="M5:M6"/>
    <mergeCell ref="J7:J11"/>
    <mergeCell ref="K7:K11"/>
    <mergeCell ref="J12:J14"/>
    <mergeCell ref="K12:K14"/>
    <mergeCell ref="I5:K5"/>
    <mergeCell ref="L5:L6"/>
    <mergeCell ref="L7:L11"/>
    <mergeCell ref="L12:L14"/>
    <mergeCell ref="B21:B23"/>
    <mergeCell ref="C21:C23"/>
    <mergeCell ref="I21:I23"/>
    <mergeCell ref="M12:M14"/>
    <mergeCell ref="M15:M20"/>
    <mergeCell ref="B15:B20"/>
    <mergeCell ref="I12:I14"/>
    <mergeCell ref="I15:I20"/>
    <mergeCell ref="C15:C20"/>
    <mergeCell ref="J21:J23"/>
    <mergeCell ref="K21:K23"/>
    <mergeCell ref="L21:L23"/>
    <mergeCell ref="M21:M23"/>
    <mergeCell ref="D21:D23"/>
    <mergeCell ref="E21:E23"/>
    <mergeCell ref="L15:L20"/>
    <mergeCell ref="C12:C14"/>
    <mergeCell ref="B12:B14"/>
    <mergeCell ref="E15:E17"/>
    <mergeCell ref="D15:D20"/>
    <mergeCell ref="E18:E20"/>
    <mergeCell ref="D12:D14"/>
    <mergeCell ref="E12:E14"/>
    <mergeCell ref="H5:H6"/>
    <mergeCell ref="C5:C6"/>
    <mergeCell ref="E7:E10"/>
    <mergeCell ref="D7:D11"/>
    <mergeCell ref="B5:B6"/>
    <mergeCell ref="B7:B11"/>
    <mergeCell ref="D5:D6"/>
    <mergeCell ref="E5:F6"/>
    <mergeCell ref="G5:G6"/>
    <mergeCell ref="C7:C11"/>
    <mergeCell ref="E11:F11"/>
    <mergeCell ref="B24:B25"/>
    <mergeCell ref="C24:C25"/>
    <mergeCell ref="D24:D25"/>
    <mergeCell ref="E25:F25"/>
    <mergeCell ref="I24:I25"/>
    <mergeCell ref="J24:J25"/>
    <mergeCell ref="K24:K25"/>
    <mergeCell ref="L24:L25"/>
    <mergeCell ref="M24:M25"/>
    <mergeCell ref="E24:F24"/>
  </mergeCells>
  <pageMargins left="0.7" right="0.7" top="0.75" bottom="0.75" header="0.3" footer="0.3"/>
  <pageSetup scale="3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2"/>
  </sheetPr>
  <dimension ref="A1:BM47"/>
  <sheetViews>
    <sheetView showGridLines="0" zoomScale="70" zoomScaleNormal="70" workbookViewId="0">
      <pane xSplit="6" ySplit="6" topLeftCell="G7" activePane="bottomRight" state="frozen"/>
      <selection pane="topRight" activeCell="G1" sqref="G1"/>
      <selection pane="bottomLeft" activeCell="A7" sqref="A7"/>
      <selection pane="bottomRight" activeCell="N11" sqref="N11"/>
    </sheetView>
  </sheetViews>
  <sheetFormatPr baseColWidth="10" defaultColWidth="11.42578125" defaultRowHeight="15"/>
  <cols>
    <col min="1" max="1" width="2.5703125" style="36" customWidth="1"/>
    <col min="2" max="2" width="6.42578125" style="36" customWidth="1"/>
    <col min="3" max="3" width="5.140625" style="53" customWidth="1"/>
    <col min="4" max="4" width="15.5703125" style="53" customWidth="1"/>
    <col min="5" max="5" width="18" style="359" customWidth="1"/>
    <col min="6" max="6" width="10.7109375" style="359" customWidth="1"/>
    <col min="7" max="7" width="73.85546875" style="53" customWidth="1"/>
    <col min="8" max="12" width="5.5703125" style="53" customWidth="1"/>
    <col min="13" max="13" width="19.85546875" style="53" customWidth="1"/>
    <col min="14" max="14" width="17.28515625" style="53" customWidth="1"/>
    <col min="15" max="15" width="31.28515625" style="53" customWidth="1"/>
    <col min="16" max="16" width="36.140625" style="53" customWidth="1"/>
    <col min="17" max="17" width="36.28515625" style="53" customWidth="1"/>
    <col min="18" max="65" width="5.28515625" style="374" customWidth="1"/>
    <col min="66" max="68" width="21.140625" style="36" customWidth="1"/>
    <col min="69" max="16384" width="11.42578125" style="36"/>
  </cols>
  <sheetData>
    <row r="1" spans="1:65" ht="36" customHeight="1">
      <c r="A1" s="385"/>
      <c r="B1" s="386" t="s">
        <v>472</v>
      </c>
      <c r="C1" s="386"/>
      <c r="D1" s="386"/>
      <c r="E1" s="386"/>
      <c r="F1" s="386"/>
      <c r="G1" s="887"/>
      <c r="H1" s="387"/>
      <c r="I1" s="387"/>
      <c r="J1" s="388"/>
      <c r="K1" s="389"/>
      <c r="L1" s="389"/>
      <c r="M1" s="389"/>
      <c r="N1" s="389"/>
      <c r="O1" s="389"/>
      <c r="P1" s="389"/>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90"/>
      <c r="BA1" s="390"/>
      <c r="BB1" s="390"/>
      <c r="BC1" s="390"/>
      <c r="BD1" s="390"/>
      <c r="BE1" s="390"/>
      <c r="BF1" s="390"/>
      <c r="BG1" s="390"/>
      <c r="BH1" s="390"/>
      <c r="BI1" s="390"/>
      <c r="BJ1" s="390"/>
      <c r="BK1" s="390"/>
      <c r="BL1" s="390"/>
      <c r="BM1" s="390"/>
    </row>
    <row r="2" spans="1:65" ht="43.5" customHeight="1">
      <c r="B2" s="1365" t="s">
        <v>647</v>
      </c>
      <c r="C2" s="1365"/>
      <c r="D2" s="1365"/>
      <c r="E2" s="1365"/>
      <c r="F2" s="1365"/>
      <c r="G2" s="1365"/>
      <c r="H2" s="1365"/>
      <c r="I2" s="1365"/>
      <c r="J2" s="1365"/>
      <c r="K2" s="1365"/>
      <c r="L2" s="1365"/>
      <c r="M2" s="1365"/>
      <c r="N2" s="1365"/>
      <c r="O2" s="1365"/>
      <c r="P2" s="1365"/>
      <c r="Q2" s="459"/>
    </row>
    <row r="3" spans="1:65" ht="43.5" customHeight="1">
      <c r="B3" s="1366"/>
      <c r="C3" s="1366"/>
      <c r="D3" s="1366"/>
      <c r="E3" s="1366"/>
      <c r="F3" s="1366"/>
      <c r="G3" s="1366"/>
      <c r="H3" s="1366"/>
      <c r="I3" s="1366"/>
      <c r="J3" s="1366"/>
      <c r="K3" s="1366"/>
      <c r="L3" s="1366"/>
      <c r="M3" s="1366"/>
      <c r="N3" s="1366"/>
      <c r="O3" s="1366"/>
      <c r="P3" s="1366"/>
      <c r="Q3" s="459"/>
    </row>
    <row r="4" spans="1:65" ht="15" customHeight="1">
      <c r="E4" s="53"/>
      <c r="F4" s="53"/>
    </row>
    <row r="5" spans="1:65" s="356" customFormat="1" ht="41.25" customHeight="1">
      <c r="B5" s="1371" t="s">
        <v>231</v>
      </c>
      <c r="C5" s="1371" t="s">
        <v>471</v>
      </c>
      <c r="D5" s="1371"/>
      <c r="E5" s="1371"/>
      <c r="F5" s="1371"/>
      <c r="G5" s="1345" t="s">
        <v>455</v>
      </c>
      <c r="H5" s="1371" t="s">
        <v>232</v>
      </c>
      <c r="I5" s="1371"/>
      <c r="J5" s="1371"/>
      <c r="K5" s="1371"/>
      <c r="L5" s="1371"/>
      <c r="M5" s="393" t="s">
        <v>683</v>
      </c>
      <c r="N5" s="393" t="s">
        <v>684</v>
      </c>
      <c r="O5" s="1371" t="s">
        <v>537</v>
      </c>
      <c r="P5" s="1371" t="s">
        <v>233</v>
      </c>
      <c r="Q5" s="1371" t="s">
        <v>234</v>
      </c>
      <c r="R5" s="1367" t="s">
        <v>460</v>
      </c>
      <c r="S5" s="1368"/>
      <c r="T5" s="1368"/>
      <c r="U5" s="1369"/>
      <c r="V5" s="1367" t="s">
        <v>461</v>
      </c>
      <c r="W5" s="1368"/>
      <c r="X5" s="1368"/>
      <c r="Y5" s="1369"/>
      <c r="Z5" s="1367" t="s">
        <v>462</v>
      </c>
      <c r="AA5" s="1368"/>
      <c r="AB5" s="1368"/>
      <c r="AC5" s="1369"/>
      <c r="AD5" s="1367" t="s">
        <v>463</v>
      </c>
      <c r="AE5" s="1368"/>
      <c r="AF5" s="1368"/>
      <c r="AG5" s="1369"/>
      <c r="AH5" s="1367" t="s">
        <v>464</v>
      </c>
      <c r="AI5" s="1368"/>
      <c r="AJ5" s="1368"/>
      <c r="AK5" s="1369"/>
      <c r="AL5" s="1367" t="s">
        <v>465</v>
      </c>
      <c r="AM5" s="1368"/>
      <c r="AN5" s="1368"/>
      <c r="AO5" s="1369"/>
      <c r="AP5" s="1367" t="s">
        <v>466</v>
      </c>
      <c r="AQ5" s="1368"/>
      <c r="AR5" s="1368"/>
      <c r="AS5" s="1369"/>
      <c r="AT5" s="1367" t="s">
        <v>467</v>
      </c>
      <c r="AU5" s="1368"/>
      <c r="AV5" s="1368"/>
      <c r="AW5" s="1369"/>
      <c r="AX5" s="1367" t="s">
        <v>500</v>
      </c>
      <c r="AY5" s="1368"/>
      <c r="AZ5" s="1368"/>
      <c r="BA5" s="1369"/>
      <c r="BB5" s="1367" t="s">
        <v>468</v>
      </c>
      <c r="BC5" s="1368"/>
      <c r="BD5" s="1368"/>
      <c r="BE5" s="1369"/>
      <c r="BF5" s="1367" t="s">
        <v>469</v>
      </c>
      <c r="BG5" s="1368"/>
      <c r="BH5" s="1368"/>
      <c r="BI5" s="1369"/>
      <c r="BJ5" s="1367" t="s">
        <v>470</v>
      </c>
      <c r="BK5" s="1368"/>
      <c r="BL5" s="1368"/>
      <c r="BM5" s="1370"/>
    </row>
    <row r="6" spans="1:65" s="356" customFormat="1" ht="41.25" customHeight="1">
      <c r="B6" s="1371"/>
      <c r="C6" s="1371"/>
      <c r="D6" s="1371"/>
      <c r="E6" s="1371"/>
      <c r="F6" s="1371"/>
      <c r="G6" s="1347"/>
      <c r="H6" s="176">
        <v>1</v>
      </c>
      <c r="I6" s="176">
        <v>2</v>
      </c>
      <c r="J6" s="176">
        <v>3</v>
      </c>
      <c r="K6" s="176">
        <v>4</v>
      </c>
      <c r="L6" s="176">
        <v>5</v>
      </c>
      <c r="M6" s="176" t="s">
        <v>686</v>
      </c>
      <c r="N6" s="176" t="s">
        <v>685</v>
      </c>
      <c r="O6" s="1371"/>
      <c r="P6" s="1371"/>
      <c r="Q6" s="1371"/>
      <c r="R6" s="572" t="s">
        <v>496</v>
      </c>
      <c r="S6" s="572" t="s">
        <v>497</v>
      </c>
      <c r="T6" s="572" t="s">
        <v>498</v>
      </c>
      <c r="U6" s="375" t="s">
        <v>499</v>
      </c>
      <c r="V6" s="572" t="s">
        <v>496</v>
      </c>
      <c r="W6" s="572" t="s">
        <v>497</v>
      </c>
      <c r="X6" s="572" t="s">
        <v>498</v>
      </c>
      <c r="Y6" s="375" t="s">
        <v>499</v>
      </c>
      <c r="Z6" s="572" t="s">
        <v>496</v>
      </c>
      <c r="AA6" s="572" t="s">
        <v>497</v>
      </c>
      <c r="AB6" s="572" t="s">
        <v>498</v>
      </c>
      <c r="AC6" s="375" t="s">
        <v>499</v>
      </c>
      <c r="AD6" s="572" t="s">
        <v>496</v>
      </c>
      <c r="AE6" s="572" t="s">
        <v>497</v>
      </c>
      <c r="AF6" s="572" t="s">
        <v>498</v>
      </c>
      <c r="AG6" s="375" t="s">
        <v>499</v>
      </c>
      <c r="AH6" s="572" t="s">
        <v>496</v>
      </c>
      <c r="AI6" s="572" t="s">
        <v>497</v>
      </c>
      <c r="AJ6" s="572" t="s">
        <v>498</v>
      </c>
      <c r="AK6" s="375" t="s">
        <v>499</v>
      </c>
      <c r="AL6" s="572" t="s">
        <v>496</v>
      </c>
      <c r="AM6" s="572" t="s">
        <v>497</v>
      </c>
      <c r="AN6" s="572" t="s">
        <v>498</v>
      </c>
      <c r="AO6" s="375" t="s">
        <v>499</v>
      </c>
      <c r="AP6" s="572" t="s">
        <v>496</v>
      </c>
      <c r="AQ6" s="572" t="s">
        <v>497</v>
      </c>
      <c r="AR6" s="572" t="s">
        <v>498</v>
      </c>
      <c r="AS6" s="375" t="s">
        <v>499</v>
      </c>
      <c r="AT6" s="572" t="s">
        <v>496</v>
      </c>
      <c r="AU6" s="572" t="s">
        <v>497</v>
      </c>
      <c r="AV6" s="572" t="s">
        <v>498</v>
      </c>
      <c r="AW6" s="375" t="s">
        <v>499</v>
      </c>
      <c r="AX6" s="572" t="s">
        <v>496</v>
      </c>
      <c r="AY6" s="572" t="s">
        <v>497</v>
      </c>
      <c r="AZ6" s="572" t="s">
        <v>498</v>
      </c>
      <c r="BA6" s="375" t="s">
        <v>499</v>
      </c>
      <c r="BB6" s="572" t="s">
        <v>496</v>
      </c>
      <c r="BC6" s="572" t="s">
        <v>497</v>
      </c>
      <c r="BD6" s="572" t="s">
        <v>498</v>
      </c>
      <c r="BE6" s="375" t="s">
        <v>499</v>
      </c>
      <c r="BF6" s="572" t="s">
        <v>496</v>
      </c>
      <c r="BG6" s="572" t="s">
        <v>497</v>
      </c>
      <c r="BH6" s="572" t="s">
        <v>498</v>
      </c>
      <c r="BI6" s="375" t="s">
        <v>499</v>
      </c>
      <c r="BJ6" s="572" t="s">
        <v>496</v>
      </c>
      <c r="BK6" s="572" t="s">
        <v>497</v>
      </c>
      <c r="BL6" s="572" t="s">
        <v>498</v>
      </c>
      <c r="BM6" s="572" t="s">
        <v>499</v>
      </c>
    </row>
    <row r="7" spans="1:65" s="398" customFormat="1" ht="24.75" customHeight="1">
      <c r="B7" s="177">
        <v>1</v>
      </c>
      <c r="C7" s="1372"/>
      <c r="D7" s="1373"/>
      <c r="E7" s="1373"/>
      <c r="F7" s="1374"/>
      <c r="G7" s="988"/>
      <c r="H7" s="357"/>
      <c r="I7" s="357"/>
      <c r="J7" s="357"/>
      <c r="K7" s="357"/>
      <c r="L7" s="357"/>
      <c r="M7" s="911"/>
      <c r="N7" s="911"/>
      <c r="O7" s="899"/>
      <c r="P7" s="900"/>
      <c r="Q7" s="901"/>
      <c r="R7" s="902"/>
      <c r="S7" s="902"/>
      <c r="T7" s="902"/>
      <c r="U7" s="903"/>
      <c r="V7" s="902"/>
      <c r="W7" s="902"/>
      <c r="X7" s="902"/>
      <c r="Y7" s="903"/>
      <c r="Z7" s="902"/>
      <c r="AA7" s="902"/>
      <c r="AB7" s="902"/>
      <c r="AC7" s="903"/>
      <c r="AD7" s="902"/>
      <c r="AE7" s="902"/>
      <c r="AF7" s="902"/>
      <c r="AG7" s="903"/>
      <c r="AH7" s="902"/>
      <c r="AI7" s="902"/>
      <c r="AJ7" s="902"/>
      <c r="AK7" s="903"/>
      <c r="AL7" s="902"/>
      <c r="AM7" s="902"/>
      <c r="AN7" s="902"/>
      <c r="AO7" s="903"/>
      <c r="AP7" s="902"/>
      <c r="AQ7" s="902"/>
      <c r="AR7" s="902"/>
      <c r="AS7" s="903"/>
      <c r="AT7" s="902"/>
      <c r="AU7" s="902"/>
      <c r="AV7" s="902"/>
      <c r="AW7" s="903"/>
      <c r="AX7" s="902"/>
      <c r="AY7" s="902"/>
      <c r="AZ7" s="902"/>
      <c r="BA7" s="903"/>
      <c r="BB7" s="902"/>
      <c r="BC7" s="902"/>
      <c r="BD7" s="902"/>
      <c r="BE7" s="903"/>
      <c r="BF7" s="902"/>
      <c r="BG7" s="902"/>
      <c r="BH7" s="902"/>
      <c r="BI7" s="903"/>
      <c r="BJ7" s="902"/>
      <c r="BK7" s="902"/>
      <c r="BL7" s="902"/>
      <c r="BM7" s="902"/>
    </row>
    <row r="8" spans="1:65" s="398" customFormat="1" ht="24.75" customHeight="1">
      <c r="B8" s="178">
        <v>2</v>
      </c>
      <c r="C8" s="1362"/>
      <c r="D8" s="1363"/>
      <c r="E8" s="1363"/>
      <c r="F8" s="1364"/>
      <c r="G8" s="987"/>
      <c r="H8" s="357"/>
      <c r="I8" s="357"/>
      <c r="J8" s="357"/>
      <c r="K8" s="357"/>
      <c r="L8" s="357"/>
      <c r="M8" s="358"/>
      <c r="N8" s="358"/>
      <c r="O8" s="904"/>
      <c r="P8" s="905"/>
      <c r="Q8" s="906"/>
      <c r="R8" s="907"/>
      <c r="S8" s="907"/>
      <c r="T8" s="907"/>
      <c r="U8" s="908"/>
      <c r="V8" s="907"/>
      <c r="W8" s="907"/>
      <c r="X8" s="907"/>
      <c r="Y8" s="908"/>
      <c r="Z8" s="907"/>
      <c r="AA8" s="907"/>
      <c r="AB8" s="907"/>
      <c r="AC8" s="908"/>
      <c r="AD8" s="907"/>
      <c r="AE8" s="907"/>
      <c r="AF8" s="907"/>
      <c r="AG8" s="908"/>
      <c r="AH8" s="907"/>
      <c r="AI8" s="907"/>
      <c r="AJ8" s="907"/>
      <c r="AK8" s="908"/>
      <c r="AL8" s="907"/>
      <c r="AM8" s="907"/>
      <c r="AN8" s="907"/>
      <c r="AO8" s="908"/>
      <c r="AP8" s="907"/>
      <c r="AQ8" s="907"/>
      <c r="AR8" s="907"/>
      <c r="AS8" s="908"/>
      <c r="AT8" s="907"/>
      <c r="AU8" s="907"/>
      <c r="AV8" s="907"/>
      <c r="AW8" s="908"/>
      <c r="AX8" s="907"/>
      <c r="AY8" s="907"/>
      <c r="AZ8" s="907"/>
      <c r="BA8" s="908"/>
      <c r="BB8" s="907"/>
      <c r="BC8" s="907"/>
      <c r="BD8" s="907"/>
      <c r="BE8" s="908"/>
      <c r="BF8" s="907"/>
      <c r="BG8" s="907"/>
      <c r="BH8" s="907"/>
      <c r="BI8" s="908"/>
      <c r="BJ8" s="907"/>
      <c r="BK8" s="907"/>
      <c r="BL8" s="907"/>
      <c r="BM8" s="907"/>
    </row>
    <row r="9" spans="1:65" s="398" customFormat="1" ht="24.75" customHeight="1">
      <c r="B9" s="178">
        <v>3</v>
      </c>
      <c r="C9" s="1362"/>
      <c r="D9" s="1363"/>
      <c r="E9" s="1363"/>
      <c r="F9" s="1364"/>
      <c r="G9" s="987"/>
      <c r="H9" s="357"/>
      <c r="I9" s="357"/>
      <c r="J9" s="357"/>
      <c r="K9" s="357"/>
      <c r="L9" s="357"/>
      <c r="M9" s="358"/>
      <c r="N9" s="358"/>
      <c r="O9" s="904"/>
      <c r="P9" s="905"/>
      <c r="Q9" s="906"/>
      <c r="R9" s="907"/>
      <c r="S9" s="907"/>
      <c r="T9" s="907"/>
      <c r="U9" s="908"/>
      <c r="V9" s="907"/>
      <c r="W9" s="907"/>
      <c r="X9" s="907"/>
      <c r="Y9" s="908"/>
      <c r="Z9" s="907"/>
      <c r="AA9" s="907"/>
      <c r="AB9" s="907"/>
      <c r="AC9" s="908"/>
      <c r="AD9" s="907"/>
      <c r="AE9" s="907"/>
      <c r="AF9" s="907"/>
      <c r="AG9" s="908"/>
      <c r="AH9" s="907"/>
      <c r="AI9" s="907"/>
      <c r="AJ9" s="907"/>
      <c r="AK9" s="908"/>
      <c r="AL9" s="907"/>
      <c r="AM9" s="907"/>
      <c r="AN9" s="907"/>
      <c r="AO9" s="908"/>
      <c r="AP9" s="907"/>
      <c r="AQ9" s="907"/>
      <c r="AR9" s="907"/>
      <c r="AS9" s="908"/>
      <c r="AT9" s="907"/>
      <c r="AU9" s="907"/>
      <c r="AV9" s="907"/>
      <c r="AW9" s="908"/>
      <c r="AX9" s="907"/>
      <c r="AY9" s="907"/>
      <c r="AZ9" s="907"/>
      <c r="BA9" s="908"/>
      <c r="BB9" s="907"/>
      <c r="BC9" s="907"/>
      <c r="BD9" s="907"/>
      <c r="BE9" s="908"/>
      <c r="BF9" s="907"/>
      <c r="BG9" s="907"/>
      <c r="BH9" s="907"/>
      <c r="BI9" s="908"/>
      <c r="BJ9" s="907"/>
      <c r="BK9" s="907"/>
      <c r="BL9" s="907"/>
      <c r="BM9" s="907"/>
    </row>
    <row r="10" spans="1:65" s="398" customFormat="1" ht="24.75" customHeight="1">
      <c r="B10" s="178">
        <v>4</v>
      </c>
      <c r="C10" s="1362"/>
      <c r="D10" s="1363"/>
      <c r="E10" s="1363"/>
      <c r="F10" s="1364"/>
      <c r="G10" s="987"/>
      <c r="H10" s="357"/>
      <c r="I10" s="357"/>
      <c r="J10" s="357"/>
      <c r="K10" s="357"/>
      <c r="L10" s="357"/>
      <c r="M10" s="358"/>
      <c r="N10" s="358"/>
      <c r="O10" s="904"/>
      <c r="P10" s="905"/>
      <c r="Q10" s="906"/>
      <c r="R10" s="907"/>
      <c r="S10" s="907"/>
      <c r="T10" s="907"/>
      <c r="U10" s="908"/>
      <c r="V10" s="907"/>
      <c r="W10" s="907"/>
      <c r="X10" s="907"/>
      <c r="Y10" s="908"/>
      <c r="Z10" s="907"/>
      <c r="AA10" s="907"/>
      <c r="AB10" s="907"/>
      <c r="AC10" s="908"/>
      <c r="AD10" s="907"/>
      <c r="AE10" s="907"/>
      <c r="AF10" s="907"/>
      <c r="AG10" s="908"/>
      <c r="AH10" s="907"/>
      <c r="AI10" s="907"/>
      <c r="AJ10" s="907"/>
      <c r="AK10" s="908"/>
      <c r="AL10" s="907"/>
      <c r="AM10" s="907"/>
      <c r="AN10" s="907"/>
      <c r="AO10" s="908"/>
      <c r="AP10" s="907"/>
      <c r="AQ10" s="907"/>
      <c r="AR10" s="907"/>
      <c r="AS10" s="908"/>
      <c r="AT10" s="907"/>
      <c r="AU10" s="907"/>
      <c r="AV10" s="907"/>
      <c r="AW10" s="908"/>
      <c r="AX10" s="907"/>
      <c r="AY10" s="907"/>
      <c r="AZ10" s="907"/>
      <c r="BA10" s="908"/>
      <c r="BB10" s="907"/>
      <c r="BC10" s="907"/>
      <c r="BD10" s="907"/>
      <c r="BE10" s="908"/>
      <c r="BF10" s="907"/>
      <c r="BG10" s="907"/>
      <c r="BH10" s="907"/>
      <c r="BI10" s="908"/>
      <c r="BJ10" s="907"/>
      <c r="BK10" s="907"/>
      <c r="BL10" s="907"/>
      <c r="BM10" s="907"/>
    </row>
    <row r="11" spans="1:65" s="398" customFormat="1" ht="24.75" customHeight="1">
      <c r="B11" s="178">
        <v>5</v>
      </c>
      <c r="C11" s="1362"/>
      <c r="D11" s="1363"/>
      <c r="E11" s="1363"/>
      <c r="F11" s="1364"/>
      <c r="G11" s="987"/>
      <c r="H11" s="357"/>
      <c r="I11" s="357"/>
      <c r="J11" s="357"/>
      <c r="K11" s="357"/>
      <c r="L11" s="357"/>
      <c r="M11" s="358"/>
      <c r="N11" s="358"/>
      <c r="O11" s="904"/>
      <c r="P11" s="905"/>
      <c r="Q11" s="906"/>
      <c r="R11" s="907"/>
      <c r="S11" s="907"/>
      <c r="T11" s="907"/>
      <c r="U11" s="908"/>
      <c r="V11" s="907"/>
      <c r="W11" s="907"/>
      <c r="X11" s="907"/>
      <c r="Y11" s="908"/>
      <c r="Z11" s="907"/>
      <c r="AA11" s="907"/>
      <c r="AB11" s="907"/>
      <c r="AC11" s="908"/>
      <c r="AD11" s="907"/>
      <c r="AE11" s="907"/>
      <c r="AF11" s="907"/>
      <c r="AG11" s="908"/>
      <c r="AH11" s="907"/>
      <c r="AI11" s="907"/>
      <c r="AJ11" s="907"/>
      <c r="AK11" s="908"/>
      <c r="AL11" s="907"/>
      <c r="AM11" s="907"/>
      <c r="AN11" s="907"/>
      <c r="AO11" s="908"/>
      <c r="AP11" s="907"/>
      <c r="AQ11" s="907"/>
      <c r="AR11" s="907"/>
      <c r="AS11" s="908"/>
      <c r="AT11" s="907"/>
      <c r="AU11" s="907"/>
      <c r="AV11" s="907"/>
      <c r="AW11" s="908"/>
      <c r="AX11" s="907"/>
      <c r="AY11" s="907"/>
      <c r="AZ11" s="907"/>
      <c r="BA11" s="908"/>
      <c r="BB11" s="907"/>
      <c r="BC11" s="907"/>
      <c r="BD11" s="907"/>
      <c r="BE11" s="908"/>
      <c r="BF11" s="907"/>
      <c r="BG11" s="907"/>
      <c r="BH11" s="907"/>
      <c r="BI11" s="908"/>
      <c r="BJ11" s="907"/>
      <c r="BK11" s="907"/>
      <c r="BL11" s="907"/>
      <c r="BM11" s="907"/>
    </row>
    <row r="12" spans="1:65" s="398" customFormat="1" ht="24.75" customHeight="1">
      <c r="B12" s="177">
        <v>6</v>
      </c>
      <c r="C12" s="1362"/>
      <c r="D12" s="1363"/>
      <c r="E12" s="1363"/>
      <c r="F12" s="1364"/>
      <c r="G12" s="987"/>
      <c r="H12" s="357"/>
      <c r="I12" s="357"/>
      <c r="J12" s="357"/>
      <c r="K12" s="357"/>
      <c r="L12" s="357"/>
      <c r="M12" s="358"/>
      <c r="N12" s="358"/>
      <c r="O12" s="904"/>
      <c r="P12" s="905"/>
      <c r="Q12" s="906"/>
      <c r="R12" s="907"/>
      <c r="S12" s="907"/>
      <c r="T12" s="907"/>
      <c r="U12" s="908"/>
      <c r="V12" s="907"/>
      <c r="W12" s="907"/>
      <c r="X12" s="907"/>
      <c r="Y12" s="908"/>
      <c r="Z12" s="907"/>
      <c r="AA12" s="907"/>
      <c r="AB12" s="907"/>
      <c r="AC12" s="908"/>
      <c r="AD12" s="907"/>
      <c r="AE12" s="907"/>
      <c r="AF12" s="907"/>
      <c r="AG12" s="908"/>
      <c r="AH12" s="907"/>
      <c r="AI12" s="907"/>
      <c r="AJ12" s="907"/>
      <c r="AK12" s="908"/>
      <c r="AL12" s="907"/>
      <c r="AM12" s="907"/>
      <c r="AN12" s="907"/>
      <c r="AO12" s="908"/>
      <c r="AP12" s="907"/>
      <c r="AQ12" s="907"/>
      <c r="AR12" s="907"/>
      <c r="AS12" s="908"/>
      <c r="AT12" s="907"/>
      <c r="AU12" s="907"/>
      <c r="AV12" s="907"/>
      <c r="AW12" s="908"/>
      <c r="AX12" s="907"/>
      <c r="AY12" s="907"/>
      <c r="AZ12" s="907"/>
      <c r="BA12" s="908"/>
      <c r="BB12" s="907"/>
      <c r="BC12" s="907"/>
      <c r="BD12" s="907"/>
      <c r="BE12" s="908"/>
      <c r="BF12" s="907"/>
      <c r="BG12" s="907"/>
      <c r="BH12" s="907"/>
      <c r="BI12" s="908"/>
      <c r="BJ12" s="907"/>
      <c r="BK12" s="907"/>
      <c r="BL12" s="907"/>
      <c r="BM12" s="907"/>
    </row>
    <row r="13" spans="1:65" s="398" customFormat="1" ht="24.75" customHeight="1">
      <c r="B13" s="178">
        <v>7</v>
      </c>
      <c r="C13" s="1362"/>
      <c r="D13" s="1363"/>
      <c r="E13" s="1363"/>
      <c r="F13" s="1364"/>
      <c r="G13" s="987"/>
      <c r="H13" s="357"/>
      <c r="I13" s="357"/>
      <c r="J13" s="357"/>
      <c r="K13" s="357"/>
      <c r="L13" s="357"/>
      <c r="M13" s="358"/>
      <c r="N13" s="358"/>
      <c r="O13" s="904"/>
      <c r="P13" s="905"/>
      <c r="Q13" s="906"/>
      <c r="R13" s="907"/>
      <c r="S13" s="907"/>
      <c r="T13" s="907"/>
      <c r="U13" s="908"/>
      <c r="V13" s="907"/>
      <c r="W13" s="907"/>
      <c r="X13" s="907"/>
      <c r="Y13" s="908"/>
      <c r="Z13" s="907"/>
      <c r="AA13" s="907"/>
      <c r="AB13" s="907"/>
      <c r="AC13" s="908"/>
      <c r="AD13" s="907"/>
      <c r="AE13" s="907"/>
      <c r="AF13" s="907"/>
      <c r="AG13" s="908"/>
      <c r="AH13" s="907"/>
      <c r="AI13" s="907"/>
      <c r="AJ13" s="907"/>
      <c r="AK13" s="908"/>
      <c r="AL13" s="907"/>
      <c r="AM13" s="907"/>
      <c r="AN13" s="907"/>
      <c r="AO13" s="908"/>
      <c r="AP13" s="907"/>
      <c r="AQ13" s="907"/>
      <c r="AR13" s="907"/>
      <c r="AS13" s="908"/>
      <c r="AT13" s="907"/>
      <c r="AU13" s="907"/>
      <c r="AV13" s="907"/>
      <c r="AW13" s="908"/>
      <c r="AX13" s="907"/>
      <c r="AY13" s="907"/>
      <c r="AZ13" s="907"/>
      <c r="BA13" s="908"/>
      <c r="BB13" s="907"/>
      <c r="BC13" s="907"/>
      <c r="BD13" s="907"/>
      <c r="BE13" s="908"/>
      <c r="BF13" s="907"/>
      <c r="BG13" s="907"/>
      <c r="BH13" s="907"/>
      <c r="BI13" s="908"/>
      <c r="BJ13" s="907"/>
      <c r="BK13" s="907"/>
      <c r="BL13" s="907"/>
      <c r="BM13" s="907"/>
    </row>
    <row r="14" spans="1:65" s="398" customFormat="1" ht="24.75" customHeight="1">
      <c r="B14" s="178">
        <v>8</v>
      </c>
      <c r="C14" s="1362"/>
      <c r="D14" s="1363"/>
      <c r="E14" s="1363"/>
      <c r="F14" s="1364"/>
      <c r="G14" s="987"/>
      <c r="H14" s="357"/>
      <c r="I14" s="357"/>
      <c r="J14" s="357"/>
      <c r="K14" s="357"/>
      <c r="L14" s="357"/>
      <c r="M14" s="358"/>
      <c r="N14" s="358"/>
      <c r="O14" s="904"/>
      <c r="P14" s="905"/>
      <c r="Q14" s="906"/>
      <c r="R14" s="907"/>
      <c r="S14" s="907"/>
      <c r="T14" s="907"/>
      <c r="U14" s="908"/>
      <c r="V14" s="907"/>
      <c r="W14" s="907"/>
      <c r="X14" s="907"/>
      <c r="Y14" s="908"/>
      <c r="Z14" s="907"/>
      <c r="AA14" s="907"/>
      <c r="AB14" s="907"/>
      <c r="AC14" s="908"/>
      <c r="AD14" s="907"/>
      <c r="AE14" s="907"/>
      <c r="AF14" s="907"/>
      <c r="AG14" s="908"/>
      <c r="AH14" s="907"/>
      <c r="AI14" s="907"/>
      <c r="AJ14" s="907"/>
      <c r="AK14" s="908"/>
      <c r="AL14" s="907"/>
      <c r="AM14" s="907"/>
      <c r="AN14" s="907"/>
      <c r="AO14" s="908"/>
      <c r="AP14" s="907"/>
      <c r="AQ14" s="907"/>
      <c r="AR14" s="907"/>
      <c r="AS14" s="908"/>
      <c r="AT14" s="907"/>
      <c r="AU14" s="907"/>
      <c r="AV14" s="907"/>
      <c r="AW14" s="908"/>
      <c r="AX14" s="907"/>
      <c r="AY14" s="907"/>
      <c r="AZ14" s="907"/>
      <c r="BA14" s="908"/>
      <c r="BB14" s="907"/>
      <c r="BC14" s="907"/>
      <c r="BD14" s="907"/>
      <c r="BE14" s="908"/>
      <c r="BF14" s="907"/>
      <c r="BG14" s="907"/>
      <c r="BH14" s="907"/>
      <c r="BI14" s="908"/>
      <c r="BJ14" s="907"/>
      <c r="BK14" s="907"/>
      <c r="BL14" s="907"/>
      <c r="BM14" s="907"/>
    </row>
    <row r="15" spans="1:65" s="398" customFormat="1" ht="24.75" customHeight="1">
      <c r="B15" s="178">
        <v>9</v>
      </c>
      <c r="C15" s="1362"/>
      <c r="D15" s="1363"/>
      <c r="E15" s="1363"/>
      <c r="F15" s="1364"/>
      <c r="G15" s="987"/>
      <c r="H15" s="357"/>
      <c r="I15" s="357"/>
      <c r="J15" s="357"/>
      <c r="K15" s="357"/>
      <c r="L15" s="357"/>
      <c r="M15" s="358"/>
      <c r="N15" s="358"/>
      <c r="O15" s="904"/>
      <c r="P15" s="905"/>
      <c r="Q15" s="906"/>
      <c r="R15" s="907"/>
      <c r="S15" s="907"/>
      <c r="T15" s="907"/>
      <c r="U15" s="908"/>
      <c r="V15" s="907"/>
      <c r="W15" s="907"/>
      <c r="X15" s="907"/>
      <c r="Y15" s="908"/>
      <c r="Z15" s="907"/>
      <c r="AA15" s="907"/>
      <c r="AB15" s="907"/>
      <c r="AC15" s="908"/>
      <c r="AD15" s="907"/>
      <c r="AE15" s="907"/>
      <c r="AF15" s="907"/>
      <c r="AG15" s="908"/>
      <c r="AH15" s="907"/>
      <c r="AI15" s="907"/>
      <c r="AJ15" s="907"/>
      <c r="AK15" s="908"/>
      <c r="AL15" s="907"/>
      <c r="AM15" s="907"/>
      <c r="AN15" s="907"/>
      <c r="AO15" s="908"/>
      <c r="AP15" s="907"/>
      <c r="AQ15" s="907"/>
      <c r="AR15" s="907"/>
      <c r="AS15" s="908"/>
      <c r="AT15" s="907"/>
      <c r="AU15" s="907"/>
      <c r="AV15" s="907"/>
      <c r="AW15" s="908"/>
      <c r="AX15" s="907"/>
      <c r="AY15" s="907"/>
      <c r="AZ15" s="907"/>
      <c r="BA15" s="908"/>
      <c r="BB15" s="907"/>
      <c r="BC15" s="907"/>
      <c r="BD15" s="907"/>
      <c r="BE15" s="908"/>
      <c r="BF15" s="907"/>
      <c r="BG15" s="907"/>
      <c r="BH15" s="907"/>
      <c r="BI15" s="908"/>
      <c r="BJ15" s="907"/>
      <c r="BK15" s="907"/>
      <c r="BL15" s="907"/>
      <c r="BM15" s="907"/>
    </row>
    <row r="16" spans="1:65" s="398" customFormat="1" ht="24.75" customHeight="1">
      <c r="B16" s="178">
        <v>10</v>
      </c>
      <c r="C16" s="1362"/>
      <c r="D16" s="1363"/>
      <c r="E16" s="1363"/>
      <c r="F16" s="1364"/>
      <c r="G16" s="987"/>
      <c r="H16" s="357"/>
      <c r="I16" s="357"/>
      <c r="J16" s="357"/>
      <c r="K16" s="357"/>
      <c r="L16" s="357"/>
      <c r="M16" s="358"/>
      <c r="N16" s="358"/>
      <c r="O16" s="904"/>
      <c r="P16" s="905"/>
      <c r="Q16" s="906"/>
      <c r="R16" s="907"/>
      <c r="S16" s="907"/>
      <c r="T16" s="907"/>
      <c r="U16" s="908"/>
      <c r="V16" s="907"/>
      <c r="W16" s="907"/>
      <c r="X16" s="907"/>
      <c r="Y16" s="908"/>
      <c r="Z16" s="907"/>
      <c r="AA16" s="907"/>
      <c r="AB16" s="907"/>
      <c r="AC16" s="908"/>
      <c r="AD16" s="907"/>
      <c r="AE16" s="907"/>
      <c r="AF16" s="907"/>
      <c r="AG16" s="908"/>
      <c r="AH16" s="907"/>
      <c r="AI16" s="907"/>
      <c r="AJ16" s="907"/>
      <c r="AK16" s="908"/>
      <c r="AL16" s="907"/>
      <c r="AM16" s="907"/>
      <c r="AN16" s="907"/>
      <c r="AO16" s="908"/>
      <c r="AP16" s="907"/>
      <c r="AQ16" s="907"/>
      <c r="AR16" s="907"/>
      <c r="AS16" s="908"/>
      <c r="AT16" s="907"/>
      <c r="AU16" s="907"/>
      <c r="AV16" s="907"/>
      <c r="AW16" s="908"/>
      <c r="AX16" s="907"/>
      <c r="AY16" s="907"/>
      <c r="AZ16" s="907"/>
      <c r="BA16" s="908"/>
      <c r="BB16" s="907"/>
      <c r="BC16" s="907"/>
      <c r="BD16" s="907"/>
      <c r="BE16" s="908"/>
      <c r="BF16" s="907"/>
      <c r="BG16" s="907"/>
      <c r="BH16" s="907"/>
      <c r="BI16" s="908"/>
      <c r="BJ16" s="907"/>
      <c r="BK16" s="907"/>
      <c r="BL16" s="907"/>
      <c r="BM16" s="907"/>
    </row>
    <row r="17" spans="2:65" s="398" customFormat="1" ht="24.75" customHeight="1">
      <c r="B17" s="177">
        <v>11</v>
      </c>
      <c r="C17" s="1362"/>
      <c r="D17" s="1363"/>
      <c r="E17" s="1363"/>
      <c r="F17" s="1364"/>
      <c r="G17" s="987"/>
      <c r="H17" s="357"/>
      <c r="I17" s="357"/>
      <c r="J17" s="357"/>
      <c r="K17" s="357"/>
      <c r="L17" s="357"/>
      <c r="M17" s="358"/>
      <c r="N17" s="358"/>
      <c r="O17" s="904"/>
      <c r="P17" s="905"/>
      <c r="Q17" s="906"/>
      <c r="R17" s="907"/>
      <c r="S17" s="907"/>
      <c r="T17" s="907"/>
      <c r="U17" s="908"/>
      <c r="V17" s="907"/>
      <c r="W17" s="907"/>
      <c r="X17" s="907"/>
      <c r="Y17" s="908"/>
      <c r="Z17" s="907"/>
      <c r="AA17" s="907"/>
      <c r="AB17" s="907"/>
      <c r="AC17" s="908"/>
      <c r="AD17" s="907"/>
      <c r="AE17" s="907"/>
      <c r="AF17" s="907"/>
      <c r="AG17" s="908"/>
      <c r="AH17" s="907"/>
      <c r="AI17" s="907"/>
      <c r="AJ17" s="907"/>
      <c r="AK17" s="908"/>
      <c r="AL17" s="907"/>
      <c r="AM17" s="907"/>
      <c r="AN17" s="907"/>
      <c r="AO17" s="908"/>
      <c r="AP17" s="907"/>
      <c r="AQ17" s="907"/>
      <c r="AR17" s="907"/>
      <c r="AS17" s="908"/>
      <c r="AT17" s="907"/>
      <c r="AU17" s="907"/>
      <c r="AV17" s="907"/>
      <c r="AW17" s="908"/>
      <c r="AX17" s="907"/>
      <c r="AY17" s="907"/>
      <c r="AZ17" s="907"/>
      <c r="BA17" s="908"/>
      <c r="BB17" s="907"/>
      <c r="BC17" s="907"/>
      <c r="BD17" s="907"/>
      <c r="BE17" s="908"/>
      <c r="BF17" s="907"/>
      <c r="BG17" s="907"/>
      <c r="BH17" s="907"/>
      <c r="BI17" s="908"/>
      <c r="BJ17" s="907"/>
      <c r="BK17" s="907"/>
      <c r="BL17" s="907"/>
      <c r="BM17" s="907"/>
    </row>
    <row r="18" spans="2:65" s="398" customFormat="1" ht="24.75" customHeight="1">
      <c r="B18" s="178">
        <v>12</v>
      </c>
      <c r="C18" s="1362"/>
      <c r="D18" s="1363"/>
      <c r="E18" s="1363"/>
      <c r="F18" s="1364"/>
      <c r="G18" s="987"/>
      <c r="H18" s="357"/>
      <c r="I18" s="357"/>
      <c r="J18" s="357"/>
      <c r="K18" s="357"/>
      <c r="L18" s="357"/>
      <c r="M18" s="358"/>
      <c r="N18" s="358"/>
      <c r="O18" s="904"/>
      <c r="P18" s="905"/>
      <c r="Q18" s="906"/>
      <c r="R18" s="907"/>
      <c r="S18" s="907"/>
      <c r="T18" s="907"/>
      <c r="U18" s="908"/>
      <c r="V18" s="907"/>
      <c r="W18" s="907"/>
      <c r="X18" s="907"/>
      <c r="Y18" s="908"/>
      <c r="Z18" s="907"/>
      <c r="AA18" s="907"/>
      <c r="AB18" s="907"/>
      <c r="AC18" s="908"/>
      <c r="AD18" s="907"/>
      <c r="AE18" s="907"/>
      <c r="AF18" s="907"/>
      <c r="AG18" s="908"/>
      <c r="AH18" s="907"/>
      <c r="AI18" s="907"/>
      <c r="AJ18" s="907"/>
      <c r="AK18" s="908"/>
      <c r="AL18" s="907"/>
      <c r="AM18" s="907"/>
      <c r="AN18" s="907"/>
      <c r="AO18" s="908"/>
      <c r="AP18" s="907"/>
      <c r="AQ18" s="907"/>
      <c r="AR18" s="907"/>
      <c r="AS18" s="908"/>
      <c r="AT18" s="907"/>
      <c r="AU18" s="907"/>
      <c r="AV18" s="907"/>
      <c r="AW18" s="908"/>
      <c r="AX18" s="907"/>
      <c r="AY18" s="907"/>
      <c r="AZ18" s="907"/>
      <c r="BA18" s="908"/>
      <c r="BB18" s="907"/>
      <c r="BC18" s="907"/>
      <c r="BD18" s="907"/>
      <c r="BE18" s="908"/>
      <c r="BF18" s="907"/>
      <c r="BG18" s="907"/>
      <c r="BH18" s="907"/>
      <c r="BI18" s="908"/>
      <c r="BJ18" s="907"/>
      <c r="BK18" s="907"/>
      <c r="BL18" s="907"/>
      <c r="BM18" s="907"/>
    </row>
    <row r="19" spans="2:65" s="398" customFormat="1" ht="24.75" customHeight="1">
      <c r="B19" s="178">
        <v>13</v>
      </c>
      <c r="C19" s="1362"/>
      <c r="D19" s="1363"/>
      <c r="E19" s="1363"/>
      <c r="F19" s="1364"/>
      <c r="G19" s="987"/>
      <c r="H19" s="357"/>
      <c r="I19" s="357"/>
      <c r="J19" s="357"/>
      <c r="K19" s="357"/>
      <c r="L19" s="357"/>
      <c r="M19" s="358"/>
      <c r="N19" s="358"/>
      <c r="O19" s="904"/>
      <c r="P19" s="905"/>
      <c r="Q19" s="906"/>
      <c r="R19" s="907"/>
      <c r="S19" s="907"/>
      <c r="T19" s="907"/>
      <c r="U19" s="908"/>
      <c r="V19" s="907"/>
      <c r="W19" s="907"/>
      <c r="X19" s="907"/>
      <c r="Y19" s="908"/>
      <c r="Z19" s="907"/>
      <c r="AA19" s="907"/>
      <c r="AB19" s="907"/>
      <c r="AC19" s="908"/>
      <c r="AD19" s="907"/>
      <c r="AE19" s="907"/>
      <c r="AF19" s="907"/>
      <c r="AG19" s="908"/>
      <c r="AH19" s="907"/>
      <c r="AI19" s="907"/>
      <c r="AJ19" s="907"/>
      <c r="AK19" s="908"/>
      <c r="AL19" s="907"/>
      <c r="AM19" s="907"/>
      <c r="AN19" s="907"/>
      <c r="AO19" s="908"/>
      <c r="AP19" s="907"/>
      <c r="AQ19" s="907"/>
      <c r="AR19" s="907"/>
      <c r="AS19" s="908"/>
      <c r="AT19" s="907"/>
      <c r="AU19" s="907"/>
      <c r="AV19" s="907"/>
      <c r="AW19" s="908"/>
      <c r="AX19" s="907"/>
      <c r="AY19" s="907"/>
      <c r="AZ19" s="907"/>
      <c r="BA19" s="908"/>
      <c r="BB19" s="907"/>
      <c r="BC19" s="907"/>
      <c r="BD19" s="907"/>
      <c r="BE19" s="908"/>
      <c r="BF19" s="907"/>
      <c r="BG19" s="907"/>
      <c r="BH19" s="907"/>
      <c r="BI19" s="908"/>
      <c r="BJ19" s="907"/>
      <c r="BK19" s="907"/>
      <c r="BL19" s="907"/>
      <c r="BM19" s="907"/>
    </row>
    <row r="20" spans="2:65" s="398" customFormat="1" ht="24.75" customHeight="1">
      <c r="B20" s="178">
        <v>14</v>
      </c>
      <c r="C20" s="1362"/>
      <c r="D20" s="1363"/>
      <c r="E20" s="1363"/>
      <c r="F20" s="1364"/>
      <c r="G20" s="987"/>
      <c r="H20" s="357"/>
      <c r="I20" s="357"/>
      <c r="J20" s="357"/>
      <c r="K20" s="357"/>
      <c r="L20" s="357"/>
      <c r="M20" s="358"/>
      <c r="N20" s="358"/>
      <c r="O20" s="904"/>
      <c r="P20" s="905"/>
      <c r="Q20" s="906"/>
      <c r="R20" s="907"/>
      <c r="S20" s="907"/>
      <c r="T20" s="907"/>
      <c r="U20" s="908"/>
      <c r="V20" s="907"/>
      <c r="W20" s="907"/>
      <c r="X20" s="907"/>
      <c r="Y20" s="908"/>
      <c r="Z20" s="907"/>
      <c r="AA20" s="907"/>
      <c r="AB20" s="907"/>
      <c r="AC20" s="908"/>
      <c r="AD20" s="907"/>
      <c r="AE20" s="907"/>
      <c r="AF20" s="907"/>
      <c r="AG20" s="908"/>
      <c r="AH20" s="907"/>
      <c r="AI20" s="907"/>
      <c r="AJ20" s="907"/>
      <c r="AK20" s="908"/>
      <c r="AL20" s="907"/>
      <c r="AM20" s="907"/>
      <c r="AN20" s="907"/>
      <c r="AO20" s="908"/>
      <c r="AP20" s="907"/>
      <c r="AQ20" s="907"/>
      <c r="AR20" s="907"/>
      <c r="AS20" s="908"/>
      <c r="AT20" s="907"/>
      <c r="AU20" s="907"/>
      <c r="AV20" s="907"/>
      <c r="AW20" s="908"/>
      <c r="AX20" s="907"/>
      <c r="AY20" s="907"/>
      <c r="AZ20" s="907"/>
      <c r="BA20" s="908"/>
      <c r="BB20" s="907"/>
      <c r="BC20" s="907"/>
      <c r="BD20" s="907"/>
      <c r="BE20" s="908"/>
      <c r="BF20" s="907"/>
      <c r="BG20" s="907"/>
      <c r="BH20" s="907"/>
      <c r="BI20" s="908"/>
      <c r="BJ20" s="907"/>
      <c r="BK20" s="907"/>
      <c r="BL20" s="907"/>
      <c r="BM20" s="907"/>
    </row>
    <row r="21" spans="2:65" s="398" customFormat="1" ht="24.75" customHeight="1">
      <c r="B21" s="178">
        <v>15</v>
      </c>
      <c r="C21" s="1362"/>
      <c r="D21" s="1363"/>
      <c r="E21" s="1363"/>
      <c r="F21" s="1364"/>
      <c r="G21" s="987"/>
      <c r="H21" s="357"/>
      <c r="I21" s="357"/>
      <c r="J21" s="357"/>
      <c r="K21" s="357"/>
      <c r="L21" s="357"/>
      <c r="M21" s="358"/>
      <c r="N21" s="358"/>
      <c r="O21" s="904"/>
      <c r="P21" s="905"/>
      <c r="Q21" s="906"/>
      <c r="R21" s="907"/>
      <c r="S21" s="907"/>
      <c r="T21" s="907"/>
      <c r="U21" s="908"/>
      <c r="V21" s="907"/>
      <c r="W21" s="907"/>
      <c r="X21" s="907"/>
      <c r="Y21" s="908"/>
      <c r="Z21" s="907"/>
      <c r="AA21" s="907"/>
      <c r="AB21" s="907"/>
      <c r="AC21" s="908"/>
      <c r="AD21" s="907"/>
      <c r="AE21" s="907"/>
      <c r="AF21" s="907"/>
      <c r="AG21" s="908"/>
      <c r="AH21" s="907"/>
      <c r="AI21" s="907"/>
      <c r="AJ21" s="907"/>
      <c r="AK21" s="908"/>
      <c r="AL21" s="907"/>
      <c r="AM21" s="907"/>
      <c r="AN21" s="907"/>
      <c r="AO21" s="908"/>
      <c r="AP21" s="907"/>
      <c r="AQ21" s="907"/>
      <c r="AR21" s="907"/>
      <c r="AS21" s="908"/>
      <c r="AT21" s="907"/>
      <c r="AU21" s="907"/>
      <c r="AV21" s="907"/>
      <c r="AW21" s="908"/>
      <c r="AX21" s="907"/>
      <c r="AY21" s="907"/>
      <c r="AZ21" s="907"/>
      <c r="BA21" s="908"/>
      <c r="BB21" s="907"/>
      <c r="BC21" s="907"/>
      <c r="BD21" s="907"/>
      <c r="BE21" s="908"/>
      <c r="BF21" s="907"/>
      <c r="BG21" s="907"/>
      <c r="BH21" s="907"/>
      <c r="BI21" s="908"/>
      <c r="BJ21" s="907"/>
      <c r="BK21" s="907"/>
      <c r="BL21" s="907"/>
      <c r="BM21" s="907"/>
    </row>
    <row r="22" spans="2:65" s="398" customFormat="1" ht="24.75" customHeight="1">
      <c r="B22" s="177">
        <v>16</v>
      </c>
      <c r="C22" s="1362"/>
      <c r="D22" s="1363"/>
      <c r="E22" s="1363"/>
      <c r="F22" s="1364"/>
      <c r="G22" s="987"/>
      <c r="H22" s="357"/>
      <c r="I22" s="357"/>
      <c r="J22" s="357"/>
      <c r="K22" s="357"/>
      <c r="L22" s="357"/>
      <c r="M22" s="358"/>
      <c r="N22" s="358"/>
      <c r="O22" s="904"/>
      <c r="P22" s="905"/>
      <c r="Q22" s="906"/>
      <c r="R22" s="907"/>
      <c r="S22" s="907"/>
      <c r="T22" s="907"/>
      <c r="U22" s="908"/>
      <c r="V22" s="907"/>
      <c r="W22" s="907"/>
      <c r="X22" s="907"/>
      <c r="Y22" s="908"/>
      <c r="Z22" s="907"/>
      <c r="AA22" s="907"/>
      <c r="AB22" s="907"/>
      <c r="AC22" s="908"/>
      <c r="AD22" s="907"/>
      <c r="AE22" s="907"/>
      <c r="AF22" s="907"/>
      <c r="AG22" s="908"/>
      <c r="AH22" s="907"/>
      <c r="AI22" s="907"/>
      <c r="AJ22" s="907"/>
      <c r="AK22" s="908"/>
      <c r="AL22" s="907"/>
      <c r="AM22" s="907"/>
      <c r="AN22" s="907"/>
      <c r="AO22" s="908"/>
      <c r="AP22" s="907"/>
      <c r="AQ22" s="907"/>
      <c r="AR22" s="907"/>
      <c r="AS22" s="908"/>
      <c r="AT22" s="907"/>
      <c r="AU22" s="907"/>
      <c r="AV22" s="907"/>
      <c r="AW22" s="908"/>
      <c r="AX22" s="907"/>
      <c r="AY22" s="907"/>
      <c r="AZ22" s="907"/>
      <c r="BA22" s="908"/>
      <c r="BB22" s="907"/>
      <c r="BC22" s="907"/>
      <c r="BD22" s="907"/>
      <c r="BE22" s="908"/>
      <c r="BF22" s="907"/>
      <c r="BG22" s="907"/>
      <c r="BH22" s="907"/>
      <c r="BI22" s="908"/>
      <c r="BJ22" s="907"/>
      <c r="BK22" s="907"/>
      <c r="BL22" s="907"/>
      <c r="BM22" s="907"/>
    </row>
    <row r="23" spans="2:65" s="398" customFormat="1" ht="24.75" customHeight="1">
      <c r="B23" s="178">
        <v>17</v>
      </c>
      <c r="C23" s="1362"/>
      <c r="D23" s="1363"/>
      <c r="E23" s="1363"/>
      <c r="F23" s="1364"/>
      <c r="G23" s="987"/>
      <c r="H23" s="357"/>
      <c r="I23" s="357"/>
      <c r="J23" s="357"/>
      <c r="K23" s="357"/>
      <c r="L23" s="357"/>
      <c r="M23" s="358"/>
      <c r="N23" s="358"/>
      <c r="O23" s="904"/>
      <c r="P23" s="905"/>
      <c r="Q23" s="906"/>
      <c r="R23" s="907"/>
      <c r="S23" s="907"/>
      <c r="T23" s="907"/>
      <c r="U23" s="908"/>
      <c r="V23" s="907"/>
      <c r="W23" s="907"/>
      <c r="X23" s="907"/>
      <c r="Y23" s="908"/>
      <c r="Z23" s="907"/>
      <c r="AA23" s="907"/>
      <c r="AB23" s="907"/>
      <c r="AC23" s="908"/>
      <c r="AD23" s="907"/>
      <c r="AE23" s="907"/>
      <c r="AF23" s="907"/>
      <c r="AG23" s="908"/>
      <c r="AH23" s="907"/>
      <c r="AI23" s="907"/>
      <c r="AJ23" s="907"/>
      <c r="AK23" s="908"/>
      <c r="AL23" s="907"/>
      <c r="AM23" s="907"/>
      <c r="AN23" s="907"/>
      <c r="AO23" s="908"/>
      <c r="AP23" s="907"/>
      <c r="AQ23" s="907"/>
      <c r="AR23" s="907"/>
      <c r="AS23" s="908"/>
      <c r="AT23" s="907"/>
      <c r="AU23" s="907"/>
      <c r="AV23" s="907"/>
      <c r="AW23" s="908"/>
      <c r="AX23" s="907"/>
      <c r="AY23" s="907"/>
      <c r="AZ23" s="907"/>
      <c r="BA23" s="908"/>
      <c r="BB23" s="907"/>
      <c r="BC23" s="907"/>
      <c r="BD23" s="907"/>
      <c r="BE23" s="908"/>
      <c r="BF23" s="907"/>
      <c r="BG23" s="907"/>
      <c r="BH23" s="907"/>
      <c r="BI23" s="908"/>
      <c r="BJ23" s="907"/>
      <c r="BK23" s="907"/>
      <c r="BL23" s="907"/>
      <c r="BM23" s="907"/>
    </row>
    <row r="24" spans="2:65" s="398" customFormat="1" ht="24.75" customHeight="1">
      <c r="B24" s="178">
        <v>18</v>
      </c>
      <c r="C24" s="1362"/>
      <c r="D24" s="1363"/>
      <c r="E24" s="1363"/>
      <c r="F24" s="1364"/>
      <c r="G24" s="987"/>
      <c r="H24" s="357"/>
      <c r="I24" s="357"/>
      <c r="J24" s="357"/>
      <c r="K24" s="357"/>
      <c r="L24" s="357"/>
      <c r="M24" s="358"/>
      <c r="N24" s="358"/>
      <c r="O24" s="904"/>
      <c r="P24" s="905"/>
      <c r="Q24" s="906"/>
      <c r="R24" s="907"/>
      <c r="S24" s="907"/>
      <c r="T24" s="907"/>
      <c r="U24" s="908"/>
      <c r="V24" s="907"/>
      <c r="W24" s="907"/>
      <c r="X24" s="907"/>
      <c r="Y24" s="908"/>
      <c r="Z24" s="907"/>
      <c r="AA24" s="907"/>
      <c r="AB24" s="907"/>
      <c r="AC24" s="908"/>
      <c r="AD24" s="907"/>
      <c r="AE24" s="907"/>
      <c r="AF24" s="907"/>
      <c r="AG24" s="908"/>
      <c r="AH24" s="907"/>
      <c r="AI24" s="907"/>
      <c r="AJ24" s="907"/>
      <c r="AK24" s="908"/>
      <c r="AL24" s="907"/>
      <c r="AM24" s="907"/>
      <c r="AN24" s="907"/>
      <c r="AO24" s="908"/>
      <c r="AP24" s="907"/>
      <c r="AQ24" s="907"/>
      <c r="AR24" s="907"/>
      <c r="AS24" s="908"/>
      <c r="AT24" s="907"/>
      <c r="AU24" s="907"/>
      <c r="AV24" s="907"/>
      <c r="AW24" s="908"/>
      <c r="AX24" s="907"/>
      <c r="AY24" s="907"/>
      <c r="AZ24" s="907"/>
      <c r="BA24" s="908"/>
      <c r="BB24" s="907"/>
      <c r="BC24" s="907"/>
      <c r="BD24" s="907"/>
      <c r="BE24" s="908"/>
      <c r="BF24" s="907"/>
      <c r="BG24" s="907"/>
      <c r="BH24" s="907"/>
      <c r="BI24" s="908"/>
      <c r="BJ24" s="907"/>
      <c r="BK24" s="907"/>
      <c r="BL24" s="907"/>
      <c r="BM24" s="907"/>
    </row>
    <row r="25" spans="2:65" s="398" customFormat="1" ht="24.75" customHeight="1">
      <c r="B25" s="178">
        <v>19</v>
      </c>
      <c r="C25" s="1362"/>
      <c r="D25" s="1363"/>
      <c r="E25" s="1363"/>
      <c r="F25" s="1364"/>
      <c r="G25" s="987"/>
      <c r="H25" s="357"/>
      <c r="I25" s="357"/>
      <c r="J25" s="357"/>
      <c r="K25" s="357"/>
      <c r="L25" s="357"/>
      <c r="M25" s="358"/>
      <c r="N25" s="358"/>
      <c r="O25" s="904"/>
      <c r="P25" s="905"/>
      <c r="Q25" s="906"/>
      <c r="R25" s="907"/>
      <c r="S25" s="907"/>
      <c r="T25" s="907"/>
      <c r="U25" s="908"/>
      <c r="V25" s="907"/>
      <c r="W25" s="907"/>
      <c r="X25" s="907"/>
      <c r="Y25" s="908"/>
      <c r="Z25" s="907"/>
      <c r="AA25" s="907"/>
      <c r="AB25" s="907"/>
      <c r="AC25" s="908"/>
      <c r="AD25" s="907"/>
      <c r="AE25" s="907"/>
      <c r="AF25" s="907"/>
      <c r="AG25" s="908"/>
      <c r="AH25" s="907"/>
      <c r="AI25" s="907"/>
      <c r="AJ25" s="907"/>
      <c r="AK25" s="908"/>
      <c r="AL25" s="907"/>
      <c r="AM25" s="907"/>
      <c r="AN25" s="907"/>
      <c r="AO25" s="908"/>
      <c r="AP25" s="907"/>
      <c r="AQ25" s="907"/>
      <c r="AR25" s="907"/>
      <c r="AS25" s="908"/>
      <c r="AT25" s="907"/>
      <c r="AU25" s="907"/>
      <c r="AV25" s="907"/>
      <c r="AW25" s="908"/>
      <c r="AX25" s="907"/>
      <c r="AY25" s="907"/>
      <c r="AZ25" s="907"/>
      <c r="BA25" s="908"/>
      <c r="BB25" s="907"/>
      <c r="BC25" s="907"/>
      <c r="BD25" s="907"/>
      <c r="BE25" s="908"/>
      <c r="BF25" s="907"/>
      <c r="BG25" s="907"/>
      <c r="BH25" s="907"/>
      <c r="BI25" s="908"/>
      <c r="BJ25" s="907"/>
      <c r="BK25" s="907"/>
      <c r="BL25" s="907"/>
      <c r="BM25" s="907"/>
    </row>
    <row r="26" spans="2:65" s="398" customFormat="1" ht="24.75" customHeight="1">
      <c r="B26" s="178">
        <v>20</v>
      </c>
      <c r="C26" s="1362"/>
      <c r="D26" s="1363"/>
      <c r="E26" s="1363"/>
      <c r="F26" s="1364"/>
      <c r="G26" s="987"/>
      <c r="H26" s="357"/>
      <c r="I26" s="357"/>
      <c r="J26" s="357"/>
      <c r="K26" s="357"/>
      <c r="L26" s="357"/>
      <c r="M26" s="358"/>
      <c r="N26" s="358"/>
      <c r="O26" s="904"/>
      <c r="P26" s="905"/>
      <c r="Q26" s="906"/>
      <c r="R26" s="907"/>
      <c r="S26" s="907"/>
      <c r="T26" s="907"/>
      <c r="U26" s="908"/>
      <c r="V26" s="907"/>
      <c r="W26" s="907"/>
      <c r="X26" s="907"/>
      <c r="Y26" s="908"/>
      <c r="Z26" s="907"/>
      <c r="AA26" s="907"/>
      <c r="AB26" s="907"/>
      <c r="AC26" s="908"/>
      <c r="AD26" s="907"/>
      <c r="AE26" s="907"/>
      <c r="AF26" s="907"/>
      <c r="AG26" s="908"/>
      <c r="AH26" s="907"/>
      <c r="AI26" s="907"/>
      <c r="AJ26" s="907"/>
      <c r="AK26" s="908"/>
      <c r="AL26" s="907"/>
      <c r="AM26" s="907"/>
      <c r="AN26" s="907"/>
      <c r="AO26" s="908"/>
      <c r="AP26" s="907"/>
      <c r="AQ26" s="907"/>
      <c r="AR26" s="907"/>
      <c r="AS26" s="908"/>
      <c r="AT26" s="907"/>
      <c r="AU26" s="907"/>
      <c r="AV26" s="907"/>
      <c r="AW26" s="908"/>
      <c r="AX26" s="907"/>
      <c r="AY26" s="907"/>
      <c r="AZ26" s="907"/>
      <c r="BA26" s="908"/>
      <c r="BB26" s="907"/>
      <c r="BC26" s="907"/>
      <c r="BD26" s="907"/>
      <c r="BE26" s="908"/>
      <c r="BF26" s="907"/>
      <c r="BG26" s="907"/>
      <c r="BH26" s="907"/>
      <c r="BI26" s="908"/>
      <c r="BJ26" s="907"/>
      <c r="BK26" s="907"/>
      <c r="BL26" s="907"/>
      <c r="BM26" s="907"/>
    </row>
    <row r="27" spans="2:65" s="398" customFormat="1" ht="24.75" customHeight="1">
      <c r="B27" s="177">
        <v>21</v>
      </c>
      <c r="C27" s="1362"/>
      <c r="D27" s="1363"/>
      <c r="E27" s="1363"/>
      <c r="F27" s="1364"/>
      <c r="G27" s="987"/>
      <c r="H27" s="357"/>
      <c r="I27" s="357"/>
      <c r="J27" s="357"/>
      <c r="K27" s="357"/>
      <c r="L27" s="357"/>
      <c r="M27" s="358"/>
      <c r="N27" s="358"/>
      <c r="O27" s="904"/>
      <c r="P27" s="905"/>
      <c r="Q27" s="906"/>
      <c r="R27" s="907"/>
      <c r="S27" s="907"/>
      <c r="T27" s="907"/>
      <c r="U27" s="908"/>
      <c r="V27" s="907"/>
      <c r="W27" s="907"/>
      <c r="X27" s="907"/>
      <c r="Y27" s="908"/>
      <c r="Z27" s="907"/>
      <c r="AA27" s="907"/>
      <c r="AB27" s="907"/>
      <c r="AC27" s="908"/>
      <c r="AD27" s="907"/>
      <c r="AE27" s="907"/>
      <c r="AF27" s="907"/>
      <c r="AG27" s="908"/>
      <c r="AH27" s="907"/>
      <c r="AI27" s="907"/>
      <c r="AJ27" s="907"/>
      <c r="AK27" s="908"/>
      <c r="AL27" s="907"/>
      <c r="AM27" s="907"/>
      <c r="AN27" s="907"/>
      <c r="AO27" s="908"/>
      <c r="AP27" s="907"/>
      <c r="AQ27" s="907"/>
      <c r="AR27" s="907"/>
      <c r="AS27" s="908"/>
      <c r="AT27" s="907"/>
      <c r="AU27" s="907"/>
      <c r="AV27" s="907"/>
      <c r="AW27" s="908"/>
      <c r="AX27" s="907"/>
      <c r="AY27" s="907"/>
      <c r="AZ27" s="907"/>
      <c r="BA27" s="908"/>
      <c r="BB27" s="907"/>
      <c r="BC27" s="907"/>
      <c r="BD27" s="907"/>
      <c r="BE27" s="908"/>
      <c r="BF27" s="907"/>
      <c r="BG27" s="907"/>
      <c r="BH27" s="907"/>
      <c r="BI27" s="908"/>
      <c r="BJ27" s="907"/>
      <c r="BK27" s="907"/>
      <c r="BL27" s="907"/>
      <c r="BM27" s="907"/>
    </row>
    <row r="28" spans="2:65" s="398" customFormat="1" ht="24.75" customHeight="1">
      <c r="B28" s="178">
        <v>22</v>
      </c>
      <c r="C28" s="1362"/>
      <c r="D28" s="1363"/>
      <c r="E28" s="1363"/>
      <c r="F28" s="1364"/>
      <c r="G28" s="987"/>
      <c r="H28" s="357"/>
      <c r="I28" s="357"/>
      <c r="J28" s="357"/>
      <c r="K28" s="357"/>
      <c r="L28" s="357"/>
      <c r="M28" s="358"/>
      <c r="N28" s="358"/>
      <c r="O28" s="904"/>
      <c r="P28" s="905"/>
      <c r="Q28" s="906"/>
      <c r="R28" s="907"/>
      <c r="S28" s="907"/>
      <c r="T28" s="907"/>
      <c r="U28" s="908"/>
      <c r="V28" s="907"/>
      <c r="W28" s="907"/>
      <c r="X28" s="907"/>
      <c r="Y28" s="908"/>
      <c r="Z28" s="907"/>
      <c r="AA28" s="907"/>
      <c r="AB28" s="907"/>
      <c r="AC28" s="908"/>
      <c r="AD28" s="907"/>
      <c r="AE28" s="907"/>
      <c r="AF28" s="907"/>
      <c r="AG28" s="908"/>
      <c r="AH28" s="907"/>
      <c r="AI28" s="907"/>
      <c r="AJ28" s="907"/>
      <c r="AK28" s="908"/>
      <c r="AL28" s="907"/>
      <c r="AM28" s="907"/>
      <c r="AN28" s="907"/>
      <c r="AO28" s="908"/>
      <c r="AP28" s="907"/>
      <c r="AQ28" s="907"/>
      <c r="AR28" s="907"/>
      <c r="AS28" s="908"/>
      <c r="AT28" s="907"/>
      <c r="AU28" s="907"/>
      <c r="AV28" s="907"/>
      <c r="AW28" s="908"/>
      <c r="AX28" s="907"/>
      <c r="AY28" s="907"/>
      <c r="AZ28" s="907"/>
      <c r="BA28" s="908"/>
      <c r="BB28" s="907"/>
      <c r="BC28" s="907"/>
      <c r="BD28" s="907"/>
      <c r="BE28" s="908"/>
      <c r="BF28" s="907"/>
      <c r="BG28" s="907"/>
      <c r="BH28" s="907"/>
      <c r="BI28" s="908"/>
      <c r="BJ28" s="907"/>
      <c r="BK28" s="907"/>
      <c r="BL28" s="907"/>
      <c r="BM28" s="907"/>
    </row>
    <row r="29" spans="2:65" s="398" customFormat="1" ht="24.75" customHeight="1">
      <c r="B29" s="178">
        <v>23</v>
      </c>
      <c r="C29" s="1362"/>
      <c r="D29" s="1363"/>
      <c r="E29" s="1363"/>
      <c r="F29" s="1364"/>
      <c r="G29" s="987"/>
      <c r="H29" s="357"/>
      <c r="I29" s="357"/>
      <c r="J29" s="357"/>
      <c r="K29" s="357"/>
      <c r="L29" s="357"/>
      <c r="M29" s="358"/>
      <c r="N29" s="358"/>
      <c r="O29" s="904"/>
      <c r="P29" s="905"/>
      <c r="Q29" s="906"/>
      <c r="R29" s="907"/>
      <c r="S29" s="907"/>
      <c r="T29" s="907"/>
      <c r="U29" s="908"/>
      <c r="V29" s="907"/>
      <c r="W29" s="907"/>
      <c r="X29" s="907"/>
      <c r="Y29" s="908"/>
      <c r="Z29" s="907"/>
      <c r="AA29" s="907"/>
      <c r="AB29" s="907"/>
      <c r="AC29" s="908"/>
      <c r="AD29" s="907"/>
      <c r="AE29" s="907"/>
      <c r="AF29" s="907"/>
      <c r="AG29" s="908"/>
      <c r="AH29" s="907"/>
      <c r="AI29" s="907"/>
      <c r="AJ29" s="907"/>
      <c r="AK29" s="908"/>
      <c r="AL29" s="907"/>
      <c r="AM29" s="907"/>
      <c r="AN29" s="907"/>
      <c r="AO29" s="908"/>
      <c r="AP29" s="907"/>
      <c r="AQ29" s="907"/>
      <c r="AR29" s="907"/>
      <c r="AS29" s="908"/>
      <c r="AT29" s="907"/>
      <c r="AU29" s="907"/>
      <c r="AV29" s="907"/>
      <c r="AW29" s="908"/>
      <c r="AX29" s="907"/>
      <c r="AY29" s="907"/>
      <c r="AZ29" s="907"/>
      <c r="BA29" s="908"/>
      <c r="BB29" s="907"/>
      <c r="BC29" s="907"/>
      <c r="BD29" s="907"/>
      <c r="BE29" s="908"/>
      <c r="BF29" s="907"/>
      <c r="BG29" s="907"/>
      <c r="BH29" s="907"/>
      <c r="BI29" s="908"/>
      <c r="BJ29" s="907"/>
      <c r="BK29" s="907"/>
      <c r="BL29" s="907"/>
      <c r="BM29" s="907"/>
    </row>
    <row r="30" spans="2:65" s="398" customFormat="1" ht="24.75" customHeight="1">
      <c r="B30" s="178">
        <v>24</v>
      </c>
      <c r="C30" s="1362"/>
      <c r="D30" s="1363"/>
      <c r="E30" s="1363"/>
      <c r="F30" s="1364"/>
      <c r="G30" s="987"/>
      <c r="H30" s="357"/>
      <c r="I30" s="357"/>
      <c r="J30" s="357"/>
      <c r="K30" s="357"/>
      <c r="L30" s="357"/>
      <c r="M30" s="358"/>
      <c r="N30" s="358"/>
      <c r="O30" s="904"/>
      <c r="P30" s="905"/>
      <c r="Q30" s="906"/>
      <c r="R30" s="907"/>
      <c r="S30" s="907"/>
      <c r="T30" s="907"/>
      <c r="U30" s="908"/>
      <c r="V30" s="907"/>
      <c r="W30" s="907"/>
      <c r="X30" s="907"/>
      <c r="Y30" s="908"/>
      <c r="Z30" s="907"/>
      <c r="AA30" s="907"/>
      <c r="AB30" s="907"/>
      <c r="AC30" s="908"/>
      <c r="AD30" s="907"/>
      <c r="AE30" s="907"/>
      <c r="AF30" s="907"/>
      <c r="AG30" s="908"/>
      <c r="AH30" s="907"/>
      <c r="AI30" s="907"/>
      <c r="AJ30" s="907"/>
      <c r="AK30" s="908"/>
      <c r="AL30" s="907"/>
      <c r="AM30" s="907"/>
      <c r="AN30" s="907"/>
      <c r="AO30" s="908"/>
      <c r="AP30" s="907"/>
      <c r="AQ30" s="907"/>
      <c r="AR30" s="907"/>
      <c r="AS30" s="908"/>
      <c r="AT30" s="907"/>
      <c r="AU30" s="907"/>
      <c r="AV30" s="907"/>
      <c r="AW30" s="908"/>
      <c r="AX30" s="907"/>
      <c r="AY30" s="907"/>
      <c r="AZ30" s="907"/>
      <c r="BA30" s="908"/>
      <c r="BB30" s="907"/>
      <c r="BC30" s="907"/>
      <c r="BD30" s="907"/>
      <c r="BE30" s="908"/>
      <c r="BF30" s="907"/>
      <c r="BG30" s="907"/>
      <c r="BH30" s="907"/>
      <c r="BI30" s="908"/>
      <c r="BJ30" s="907"/>
      <c r="BK30" s="907"/>
      <c r="BL30" s="907"/>
      <c r="BM30" s="907"/>
    </row>
    <row r="31" spans="2:65" s="398" customFormat="1" ht="24.75" customHeight="1">
      <c r="B31" s="178">
        <v>25</v>
      </c>
      <c r="C31" s="1362"/>
      <c r="D31" s="1363"/>
      <c r="E31" s="1363"/>
      <c r="F31" s="1364"/>
      <c r="G31" s="987"/>
      <c r="H31" s="357"/>
      <c r="I31" s="357"/>
      <c r="J31" s="357"/>
      <c r="K31" s="357"/>
      <c r="L31" s="357"/>
      <c r="M31" s="358"/>
      <c r="N31" s="358"/>
      <c r="O31" s="904"/>
      <c r="P31" s="905"/>
      <c r="Q31" s="906"/>
      <c r="R31" s="907"/>
      <c r="S31" s="907"/>
      <c r="T31" s="907"/>
      <c r="U31" s="908"/>
      <c r="V31" s="907"/>
      <c r="W31" s="907"/>
      <c r="X31" s="907"/>
      <c r="Y31" s="908"/>
      <c r="Z31" s="907"/>
      <c r="AA31" s="907"/>
      <c r="AB31" s="907"/>
      <c r="AC31" s="908"/>
      <c r="AD31" s="907"/>
      <c r="AE31" s="907"/>
      <c r="AF31" s="907"/>
      <c r="AG31" s="908"/>
      <c r="AH31" s="907"/>
      <c r="AI31" s="907"/>
      <c r="AJ31" s="907"/>
      <c r="AK31" s="908"/>
      <c r="AL31" s="907"/>
      <c r="AM31" s="907"/>
      <c r="AN31" s="907"/>
      <c r="AO31" s="908"/>
      <c r="AP31" s="907"/>
      <c r="AQ31" s="907"/>
      <c r="AR31" s="907"/>
      <c r="AS31" s="908"/>
      <c r="AT31" s="907"/>
      <c r="AU31" s="907"/>
      <c r="AV31" s="907"/>
      <c r="AW31" s="908"/>
      <c r="AX31" s="907"/>
      <c r="AY31" s="907"/>
      <c r="AZ31" s="907"/>
      <c r="BA31" s="908"/>
      <c r="BB31" s="907"/>
      <c r="BC31" s="907"/>
      <c r="BD31" s="907"/>
      <c r="BE31" s="908"/>
      <c r="BF31" s="907"/>
      <c r="BG31" s="907"/>
      <c r="BH31" s="907"/>
      <c r="BI31" s="908"/>
      <c r="BJ31" s="907"/>
      <c r="BK31" s="907"/>
      <c r="BL31" s="907"/>
      <c r="BM31" s="907"/>
    </row>
    <row r="32" spans="2:65" s="398" customFormat="1" ht="24.75" customHeight="1">
      <c r="B32" s="177">
        <v>26</v>
      </c>
      <c r="C32" s="1362"/>
      <c r="D32" s="1363"/>
      <c r="E32" s="1363"/>
      <c r="F32" s="1364"/>
      <c r="G32" s="987"/>
      <c r="H32" s="357"/>
      <c r="I32" s="357"/>
      <c r="J32" s="357"/>
      <c r="K32" s="357"/>
      <c r="L32" s="357"/>
      <c r="M32" s="358"/>
      <c r="N32" s="358"/>
      <c r="O32" s="904"/>
      <c r="P32" s="905"/>
      <c r="Q32" s="906"/>
      <c r="R32" s="907"/>
      <c r="S32" s="907"/>
      <c r="T32" s="907"/>
      <c r="U32" s="908"/>
      <c r="V32" s="907"/>
      <c r="W32" s="907"/>
      <c r="X32" s="907"/>
      <c r="Y32" s="908"/>
      <c r="Z32" s="907"/>
      <c r="AA32" s="907"/>
      <c r="AB32" s="907"/>
      <c r="AC32" s="908"/>
      <c r="AD32" s="907"/>
      <c r="AE32" s="907"/>
      <c r="AF32" s="907"/>
      <c r="AG32" s="908"/>
      <c r="AH32" s="907"/>
      <c r="AI32" s="907"/>
      <c r="AJ32" s="907"/>
      <c r="AK32" s="908"/>
      <c r="AL32" s="907"/>
      <c r="AM32" s="907"/>
      <c r="AN32" s="907"/>
      <c r="AO32" s="908"/>
      <c r="AP32" s="907"/>
      <c r="AQ32" s="907"/>
      <c r="AR32" s="907"/>
      <c r="AS32" s="908"/>
      <c r="AT32" s="907"/>
      <c r="AU32" s="907"/>
      <c r="AV32" s="907"/>
      <c r="AW32" s="908"/>
      <c r="AX32" s="907"/>
      <c r="AY32" s="907"/>
      <c r="AZ32" s="907"/>
      <c r="BA32" s="908"/>
      <c r="BB32" s="907"/>
      <c r="BC32" s="907"/>
      <c r="BD32" s="907"/>
      <c r="BE32" s="908"/>
      <c r="BF32" s="907"/>
      <c r="BG32" s="907"/>
      <c r="BH32" s="907"/>
      <c r="BI32" s="908"/>
      <c r="BJ32" s="907"/>
      <c r="BK32" s="907"/>
      <c r="BL32" s="907"/>
      <c r="BM32" s="907"/>
    </row>
    <row r="33" spans="2:65" s="398" customFormat="1" ht="24.75" customHeight="1">
      <c r="B33" s="178">
        <v>27</v>
      </c>
      <c r="C33" s="1362"/>
      <c r="D33" s="1363"/>
      <c r="E33" s="1363"/>
      <c r="F33" s="1364"/>
      <c r="G33" s="987"/>
      <c r="H33" s="357"/>
      <c r="I33" s="357"/>
      <c r="J33" s="357"/>
      <c r="K33" s="357"/>
      <c r="L33" s="357"/>
      <c r="M33" s="358"/>
      <c r="N33" s="358"/>
      <c r="O33" s="904"/>
      <c r="P33" s="905"/>
      <c r="Q33" s="906"/>
      <c r="R33" s="907"/>
      <c r="S33" s="907"/>
      <c r="T33" s="907"/>
      <c r="U33" s="908"/>
      <c r="V33" s="907"/>
      <c r="W33" s="907"/>
      <c r="X33" s="907"/>
      <c r="Y33" s="908"/>
      <c r="Z33" s="907"/>
      <c r="AA33" s="907"/>
      <c r="AB33" s="907"/>
      <c r="AC33" s="908"/>
      <c r="AD33" s="907"/>
      <c r="AE33" s="907"/>
      <c r="AF33" s="907"/>
      <c r="AG33" s="908"/>
      <c r="AH33" s="907"/>
      <c r="AI33" s="907"/>
      <c r="AJ33" s="907"/>
      <c r="AK33" s="908"/>
      <c r="AL33" s="907"/>
      <c r="AM33" s="907"/>
      <c r="AN33" s="907"/>
      <c r="AO33" s="908"/>
      <c r="AP33" s="907"/>
      <c r="AQ33" s="907"/>
      <c r="AR33" s="907"/>
      <c r="AS33" s="908"/>
      <c r="AT33" s="907"/>
      <c r="AU33" s="907"/>
      <c r="AV33" s="907"/>
      <c r="AW33" s="908"/>
      <c r="AX33" s="907"/>
      <c r="AY33" s="907"/>
      <c r="AZ33" s="907"/>
      <c r="BA33" s="908"/>
      <c r="BB33" s="907"/>
      <c r="BC33" s="907"/>
      <c r="BD33" s="907"/>
      <c r="BE33" s="908"/>
      <c r="BF33" s="907"/>
      <c r="BG33" s="907"/>
      <c r="BH33" s="907"/>
      <c r="BI33" s="908"/>
      <c r="BJ33" s="907"/>
      <c r="BK33" s="907"/>
      <c r="BL33" s="907"/>
      <c r="BM33" s="907"/>
    </row>
    <row r="34" spans="2:65" s="398" customFormat="1" ht="24.75" customHeight="1">
      <c r="B34" s="178">
        <v>28</v>
      </c>
      <c r="C34" s="1362"/>
      <c r="D34" s="1363"/>
      <c r="E34" s="1363"/>
      <c r="F34" s="1364"/>
      <c r="G34" s="987"/>
      <c r="H34" s="357"/>
      <c r="I34" s="357"/>
      <c r="J34" s="357"/>
      <c r="K34" s="357"/>
      <c r="L34" s="357"/>
      <c r="M34" s="358"/>
      <c r="N34" s="358"/>
      <c r="O34" s="904"/>
      <c r="P34" s="905"/>
      <c r="Q34" s="906"/>
      <c r="R34" s="907"/>
      <c r="S34" s="907"/>
      <c r="T34" s="907"/>
      <c r="U34" s="908"/>
      <c r="V34" s="907"/>
      <c r="W34" s="907"/>
      <c r="X34" s="907"/>
      <c r="Y34" s="908"/>
      <c r="Z34" s="907"/>
      <c r="AA34" s="907"/>
      <c r="AB34" s="907"/>
      <c r="AC34" s="908"/>
      <c r="AD34" s="907"/>
      <c r="AE34" s="907"/>
      <c r="AF34" s="907"/>
      <c r="AG34" s="908"/>
      <c r="AH34" s="907"/>
      <c r="AI34" s="907"/>
      <c r="AJ34" s="907"/>
      <c r="AK34" s="908"/>
      <c r="AL34" s="907"/>
      <c r="AM34" s="907"/>
      <c r="AN34" s="907"/>
      <c r="AO34" s="908"/>
      <c r="AP34" s="907"/>
      <c r="AQ34" s="907"/>
      <c r="AR34" s="907"/>
      <c r="AS34" s="908"/>
      <c r="AT34" s="907"/>
      <c r="AU34" s="907"/>
      <c r="AV34" s="907"/>
      <c r="AW34" s="908"/>
      <c r="AX34" s="907"/>
      <c r="AY34" s="907"/>
      <c r="AZ34" s="907"/>
      <c r="BA34" s="908"/>
      <c r="BB34" s="907"/>
      <c r="BC34" s="907"/>
      <c r="BD34" s="907"/>
      <c r="BE34" s="908"/>
      <c r="BF34" s="907"/>
      <c r="BG34" s="907"/>
      <c r="BH34" s="907"/>
      <c r="BI34" s="908"/>
      <c r="BJ34" s="907"/>
      <c r="BK34" s="907"/>
      <c r="BL34" s="907"/>
      <c r="BM34" s="907"/>
    </row>
    <row r="35" spans="2:65" s="398" customFormat="1" ht="24.75" customHeight="1">
      <c r="B35" s="178">
        <v>29</v>
      </c>
      <c r="C35" s="1362"/>
      <c r="D35" s="1363"/>
      <c r="E35" s="1363"/>
      <c r="F35" s="1364"/>
      <c r="G35" s="987"/>
      <c r="H35" s="357"/>
      <c r="I35" s="357"/>
      <c r="J35" s="357"/>
      <c r="K35" s="357"/>
      <c r="L35" s="357"/>
      <c r="M35" s="358"/>
      <c r="N35" s="358"/>
      <c r="O35" s="904"/>
      <c r="P35" s="905"/>
      <c r="Q35" s="906"/>
      <c r="R35" s="907"/>
      <c r="S35" s="907"/>
      <c r="T35" s="907"/>
      <c r="U35" s="908"/>
      <c r="V35" s="907"/>
      <c r="W35" s="907"/>
      <c r="X35" s="907"/>
      <c r="Y35" s="908"/>
      <c r="Z35" s="907"/>
      <c r="AA35" s="907"/>
      <c r="AB35" s="907"/>
      <c r="AC35" s="908"/>
      <c r="AD35" s="907"/>
      <c r="AE35" s="907"/>
      <c r="AF35" s="907"/>
      <c r="AG35" s="908"/>
      <c r="AH35" s="907"/>
      <c r="AI35" s="907"/>
      <c r="AJ35" s="907"/>
      <c r="AK35" s="908"/>
      <c r="AL35" s="907"/>
      <c r="AM35" s="907"/>
      <c r="AN35" s="907"/>
      <c r="AO35" s="908"/>
      <c r="AP35" s="907"/>
      <c r="AQ35" s="907"/>
      <c r="AR35" s="907"/>
      <c r="AS35" s="908"/>
      <c r="AT35" s="907"/>
      <c r="AU35" s="907"/>
      <c r="AV35" s="907"/>
      <c r="AW35" s="908"/>
      <c r="AX35" s="907"/>
      <c r="AY35" s="907"/>
      <c r="AZ35" s="907"/>
      <c r="BA35" s="908"/>
      <c r="BB35" s="907"/>
      <c r="BC35" s="907"/>
      <c r="BD35" s="907"/>
      <c r="BE35" s="908"/>
      <c r="BF35" s="907"/>
      <c r="BG35" s="907"/>
      <c r="BH35" s="907"/>
      <c r="BI35" s="908"/>
      <c r="BJ35" s="907"/>
      <c r="BK35" s="907"/>
      <c r="BL35" s="907"/>
      <c r="BM35" s="907"/>
    </row>
    <row r="36" spans="2:65" s="398" customFormat="1" ht="24.75" customHeight="1">
      <c r="B36" s="177">
        <v>30</v>
      </c>
      <c r="C36" s="1362"/>
      <c r="D36" s="1363"/>
      <c r="E36" s="1363"/>
      <c r="F36" s="1364"/>
      <c r="G36" s="987"/>
      <c r="H36" s="357"/>
      <c r="I36" s="357"/>
      <c r="J36" s="357"/>
      <c r="K36" s="357"/>
      <c r="L36" s="357"/>
      <c r="M36" s="358"/>
      <c r="N36" s="358"/>
      <c r="O36" s="904"/>
      <c r="P36" s="905"/>
      <c r="Q36" s="906"/>
      <c r="R36" s="907"/>
      <c r="S36" s="907"/>
      <c r="T36" s="907"/>
      <c r="U36" s="908"/>
      <c r="V36" s="907"/>
      <c r="W36" s="907"/>
      <c r="X36" s="907"/>
      <c r="Y36" s="908"/>
      <c r="Z36" s="907"/>
      <c r="AA36" s="907"/>
      <c r="AB36" s="907"/>
      <c r="AC36" s="908"/>
      <c r="AD36" s="907"/>
      <c r="AE36" s="907"/>
      <c r="AF36" s="907"/>
      <c r="AG36" s="908"/>
      <c r="AH36" s="907"/>
      <c r="AI36" s="907"/>
      <c r="AJ36" s="907"/>
      <c r="AK36" s="908"/>
      <c r="AL36" s="907"/>
      <c r="AM36" s="907"/>
      <c r="AN36" s="907"/>
      <c r="AO36" s="908"/>
      <c r="AP36" s="907"/>
      <c r="AQ36" s="907"/>
      <c r="AR36" s="907"/>
      <c r="AS36" s="908"/>
      <c r="AT36" s="907"/>
      <c r="AU36" s="907"/>
      <c r="AV36" s="907"/>
      <c r="AW36" s="908"/>
      <c r="AX36" s="907"/>
      <c r="AY36" s="907"/>
      <c r="AZ36" s="907"/>
      <c r="BA36" s="908"/>
      <c r="BB36" s="907"/>
      <c r="BC36" s="907"/>
      <c r="BD36" s="907"/>
      <c r="BE36" s="908"/>
      <c r="BF36" s="907"/>
      <c r="BG36" s="907"/>
      <c r="BH36" s="907"/>
      <c r="BI36" s="908"/>
      <c r="BJ36" s="907"/>
      <c r="BK36" s="907"/>
      <c r="BL36" s="907"/>
      <c r="BM36" s="907"/>
    </row>
    <row r="37" spans="2:65" s="398" customFormat="1" ht="24.75" customHeight="1">
      <c r="B37" s="178">
        <v>31</v>
      </c>
      <c r="C37" s="1362"/>
      <c r="D37" s="1363"/>
      <c r="E37" s="1363"/>
      <c r="F37" s="1364"/>
      <c r="G37" s="987"/>
      <c r="H37" s="357"/>
      <c r="I37" s="357"/>
      <c r="J37" s="357"/>
      <c r="K37" s="357"/>
      <c r="L37" s="357"/>
      <c r="M37" s="358"/>
      <c r="N37" s="358"/>
      <c r="O37" s="904"/>
      <c r="P37" s="905"/>
      <c r="Q37" s="906"/>
      <c r="R37" s="907"/>
      <c r="S37" s="907"/>
      <c r="T37" s="907"/>
      <c r="U37" s="908"/>
      <c r="V37" s="907"/>
      <c r="W37" s="907"/>
      <c r="X37" s="907"/>
      <c r="Y37" s="908"/>
      <c r="Z37" s="907"/>
      <c r="AA37" s="907"/>
      <c r="AB37" s="907"/>
      <c r="AC37" s="908"/>
      <c r="AD37" s="907"/>
      <c r="AE37" s="907"/>
      <c r="AF37" s="907"/>
      <c r="AG37" s="908"/>
      <c r="AH37" s="907"/>
      <c r="AI37" s="907"/>
      <c r="AJ37" s="907"/>
      <c r="AK37" s="908"/>
      <c r="AL37" s="907"/>
      <c r="AM37" s="907"/>
      <c r="AN37" s="907"/>
      <c r="AO37" s="908"/>
      <c r="AP37" s="907"/>
      <c r="AQ37" s="907"/>
      <c r="AR37" s="907"/>
      <c r="AS37" s="908"/>
      <c r="AT37" s="907"/>
      <c r="AU37" s="907"/>
      <c r="AV37" s="907"/>
      <c r="AW37" s="908"/>
      <c r="AX37" s="907"/>
      <c r="AY37" s="907"/>
      <c r="AZ37" s="907"/>
      <c r="BA37" s="908"/>
      <c r="BB37" s="907"/>
      <c r="BC37" s="907"/>
      <c r="BD37" s="907"/>
      <c r="BE37" s="908"/>
      <c r="BF37" s="907"/>
      <c r="BG37" s="907"/>
      <c r="BH37" s="907"/>
      <c r="BI37" s="908"/>
      <c r="BJ37" s="907"/>
      <c r="BK37" s="907"/>
      <c r="BL37" s="907"/>
      <c r="BM37" s="907"/>
    </row>
    <row r="38" spans="2:65" s="398" customFormat="1" ht="24.75" customHeight="1">
      <c r="B38" s="178">
        <v>32</v>
      </c>
      <c r="C38" s="1362"/>
      <c r="D38" s="1363"/>
      <c r="E38" s="1363"/>
      <c r="F38" s="1364"/>
      <c r="G38" s="987"/>
      <c r="H38" s="357"/>
      <c r="I38" s="357"/>
      <c r="J38" s="357"/>
      <c r="K38" s="357"/>
      <c r="L38" s="357"/>
      <c r="M38" s="358"/>
      <c r="N38" s="358"/>
      <c r="O38" s="904"/>
      <c r="P38" s="905"/>
      <c r="Q38" s="906"/>
      <c r="R38" s="907"/>
      <c r="S38" s="907"/>
      <c r="T38" s="907"/>
      <c r="U38" s="908"/>
      <c r="V38" s="907"/>
      <c r="W38" s="907"/>
      <c r="X38" s="907"/>
      <c r="Y38" s="908"/>
      <c r="Z38" s="907"/>
      <c r="AA38" s="907"/>
      <c r="AB38" s="907"/>
      <c r="AC38" s="908"/>
      <c r="AD38" s="907"/>
      <c r="AE38" s="907"/>
      <c r="AF38" s="907"/>
      <c r="AG38" s="908"/>
      <c r="AH38" s="907"/>
      <c r="AI38" s="907"/>
      <c r="AJ38" s="907"/>
      <c r="AK38" s="908"/>
      <c r="AL38" s="907"/>
      <c r="AM38" s="907"/>
      <c r="AN38" s="907"/>
      <c r="AO38" s="908"/>
      <c r="AP38" s="907"/>
      <c r="AQ38" s="907"/>
      <c r="AR38" s="907"/>
      <c r="AS38" s="908"/>
      <c r="AT38" s="907"/>
      <c r="AU38" s="907"/>
      <c r="AV38" s="907"/>
      <c r="AW38" s="908"/>
      <c r="AX38" s="907"/>
      <c r="AY38" s="907"/>
      <c r="AZ38" s="907"/>
      <c r="BA38" s="908"/>
      <c r="BB38" s="907"/>
      <c r="BC38" s="907"/>
      <c r="BD38" s="907"/>
      <c r="BE38" s="908"/>
      <c r="BF38" s="907"/>
      <c r="BG38" s="907"/>
      <c r="BH38" s="907"/>
      <c r="BI38" s="908"/>
      <c r="BJ38" s="907"/>
      <c r="BK38" s="907"/>
      <c r="BL38" s="907"/>
      <c r="BM38" s="907"/>
    </row>
    <row r="39" spans="2:65" s="398" customFormat="1" ht="24.75" customHeight="1">
      <c r="B39" s="178">
        <v>33</v>
      </c>
      <c r="C39" s="1362"/>
      <c r="D39" s="1363"/>
      <c r="E39" s="1363"/>
      <c r="F39" s="1364"/>
      <c r="G39" s="987"/>
      <c r="H39" s="357"/>
      <c r="I39" s="357"/>
      <c r="J39" s="357"/>
      <c r="K39" s="357"/>
      <c r="L39" s="357"/>
      <c r="M39" s="358"/>
      <c r="N39" s="358"/>
      <c r="O39" s="904"/>
      <c r="P39" s="905"/>
      <c r="Q39" s="906"/>
      <c r="R39" s="907"/>
      <c r="S39" s="907"/>
      <c r="T39" s="907"/>
      <c r="U39" s="908"/>
      <c r="V39" s="907"/>
      <c r="W39" s="907"/>
      <c r="X39" s="907"/>
      <c r="Y39" s="908"/>
      <c r="Z39" s="907"/>
      <c r="AA39" s="907"/>
      <c r="AB39" s="907"/>
      <c r="AC39" s="908"/>
      <c r="AD39" s="907"/>
      <c r="AE39" s="907"/>
      <c r="AF39" s="907"/>
      <c r="AG39" s="908"/>
      <c r="AH39" s="907"/>
      <c r="AI39" s="907"/>
      <c r="AJ39" s="907"/>
      <c r="AK39" s="908"/>
      <c r="AL39" s="907"/>
      <c r="AM39" s="907"/>
      <c r="AN39" s="907"/>
      <c r="AO39" s="908"/>
      <c r="AP39" s="907"/>
      <c r="AQ39" s="907"/>
      <c r="AR39" s="907"/>
      <c r="AS39" s="908"/>
      <c r="AT39" s="907"/>
      <c r="AU39" s="907"/>
      <c r="AV39" s="907"/>
      <c r="AW39" s="908"/>
      <c r="AX39" s="907"/>
      <c r="AY39" s="907"/>
      <c r="AZ39" s="907"/>
      <c r="BA39" s="908"/>
      <c r="BB39" s="907"/>
      <c r="BC39" s="907"/>
      <c r="BD39" s="907"/>
      <c r="BE39" s="908"/>
      <c r="BF39" s="907"/>
      <c r="BG39" s="907"/>
      <c r="BH39" s="907"/>
      <c r="BI39" s="908"/>
      <c r="BJ39" s="907"/>
      <c r="BK39" s="907"/>
      <c r="BL39" s="907"/>
      <c r="BM39" s="907"/>
    </row>
    <row r="40" spans="2:65" s="398" customFormat="1" ht="24.75" customHeight="1">
      <c r="B40" s="177">
        <v>34</v>
      </c>
      <c r="C40" s="1362"/>
      <c r="D40" s="1363"/>
      <c r="E40" s="1363"/>
      <c r="F40" s="1364"/>
      <c r="G40" s="987"/>
      <c r="H40" s="357"/>
      <c r="I40" s="357"/>
      <c r="J40" s="357"/>
      <c r="K40" s="357"/>
      <c r="L40" s="357"/>
      <c r="M40" s="358"/>
      <c r="N40" s="358"/>
      <c r="O40" s="904"/>
      <c r="P40" s="905"/>
      <c r="Q40" s="906"/>
      <c r="R40" s="907"/>
      <c r="S40" s="907"/>
      <c r="T40" s="907"/>
      <c r="U40" s="908"/>
      <c r="V40" s="907"/>
      <c r="W40" s="907"/>
      <c r="X40" s="907"/>
      <c r="Y40" s="908"/>
      <c r="Z40" s="907"/>
      <c r="AA40" s="907"/>
      <c r="AB40" s="907"/>
      <c r="AC40" s="908"/>
      <c r="AD40" s="907"/>
      <c r="AE40" s="907"/>
      <c r="AF40" s="907"/>
      <c r="AG40" s="908"/>
      <c r="AH40" s="907"/>
      <c r="AI40" s="907"/>
      <c r="AJ40" s="907"/>
      <c r="AK40" s="908"/>
      <c r="AL40" s="907"/>
      <c r="AM40" s="907"/>
      <c r="AN40" s="907"/>
      <c r="AO40" s="908"/>
      <c r="AP40" s="907"/>
      <c r="AQ40" s="907"/>
      <c r="AR40" s="907"/>
      <c r="AS40" s="908"/>
      <c r="AT40" s="907"/>
      <c r="AU40" s="907"/>
      <c r="AV40" s="907"/>
      <c r="AW40" s="908"/>
      <c r="AX40" s="907"/>
      <c r="AY40" s="907"/>
      <c r="AZ40" s="907"/>
      <c r="BA40" s="908"/>
      <c r="BB40" s="907"/>
      <c r="BC40" s="907"/>
      <c r="BD40" s="907"/>
      <c r="BE40" s="908"/>
      <c r="BF40" s="907"/>
      <c r="BG40" s="907"/>
      <c r="BH40" s="907"/>
      <c r="BI40" s="908"/>
      <c r="BJ40" s="907"/>
      <c r="BK40" s="907"/>
      <c r="BL40" s="907"/>
      <c r="BM40" s="907"/>
    </row>
    <row r="41" spans="2:65" s="398" customFormat="1" ht="24.75" customHeight="1">
      <c r="B41" s="178">
        <v>35</v>
      </c>
      <c r="C41" s="1362"/>
      <c r="D41" s="1363"/>
      <c r="E41" s="1363"/>
      <c r="F41" s="1364"/>
      <c r="G41" s="987"/>
      <c r="H41" s="357"/>
      <c r="I41" s="357"/>
      <c r="J41" s="357"/>
      <c r="K41" s="357"/>
      <c r="L41" s="357"/>
      <c r="M41" s="358"/>
      <c r="N41" s="358"/>
      <c r="O41" s="904"/>
      <c r="P41" s="905"/>
      <c r="Q41" s="906"/>
      <c r="R41" s="907"/>
      <c r="S41" s="907"/>
      <c r="T41" s="907"/>
      <c r="U41" s="908"/>
      <c r="V41" s="907"/>
      <c r="W41" s="907"/>
      <c r="X41" s="907"/>
      <c r="Y41" s="908"/>
      <c r="Z41" s="907"/>
      <c r="AA41" s="907"/>
      <c r="AB41" s="907"/>
      <c r="AC41" s="908"/>
      <c r="AD41" s="907"/>
      <c r="AE41" s="907"/>
      <c r="AF41" s="907"/>
      <c r="AG41" s="908"/>
      <c r="AH41" s="907"/>
      <c r="AI41" s="907"/>
      <c r="AJ41" s="907"/>
      <c r="AK41" s="908"/>
      <c r="AL41" s="907"/>
      <c r="AM41" s="907"/>
      <c r="AN41" s="907"/>
      <c r="AO41" s="908"/>
      <c r="AP41" s="907"/>
      <c r="AQ41" s="907"/>
      <c r="AR41" s="907"/>
      <c r="AS41" s="908"/>
      <c r="AT41" s="907"/>
      <c r="AU41" s="907"/>
      <c r="AV41" s="907"/>
      <c r="AW41" s="908"/>
      <c r="AX41" s="907"/>
      <c r="AY41" s="907"/>
      <c r="AZ41" s="907"/>
      <c r="BA41" s="908"/>
      <c r="BB41" s="907"/>
      <c r="BC41" s="907"/>
      <c r="BD41" s="907"/>
      <c r="BE41" s="908"/>
      <c r="BF41" s="907"/>
      <c r="BG41" s="907"/>
      <c r="BH41" s="907"/>
      <c r="BI41" s="908"/>
      <c r="BJ41" s="907"/>
      <c r="BK41" s="907"/>
      <c r="BL41" s="907"/>
      <c r="BM41" s="907"/>
    </row>
    <row r="42" spans="2:65" s="398" customFormat="1" ht="24.75" customHeight="1">
      <c r="B42" s="178">
        <v>36</v>
      </c>
      <c r="C42" s="1362"/>
      <c r="D42" s="1363"/>
      <c r="E42" s="1363"/>
      <c r="F42" s="1364"/>
      <c r="G42" s="987"/>
      <c r="H42" s="357"/>
      <c r="I42" s="357"/>
      <c r="J42" s="357"/>
      <c r="K42" s="357"/>
      <c r="L42" s="357"/>
      <c r="M42" s="358"/>
      <c r="N42" s="358"/>
      <c r="O42" s="904"/>
      <c r="P42" s="905"/>
      <c r="Q42" s="906"/>
      <c r="R42" s="907"/>
      <c r="S42" s="907"/>
      <c r="T42" s="907"/>
      <c r="U42" s="908"/>
      <c r="V42" s="907"/>
      <c r="W42" s="907"/>
      <c r="X42" s="907"/>
      <c r="Y42" s="908"/>
      <c r="Z42" s="907"/>
      <c r="AA42" s="907"/>
      <c r="AB42" s="907"/>
      <c r="AC42" s="908"/>
      <c r="AD42" s="907"/>
      <c r="AE42" s="907"/>
      <c r="AF42" s="907"/>
      <c r="AG42" s="908"/>
      <c r="AH42" s="907"/>
      <c r="AI42" s="907"/>
      <c r="AJ42" s="907"/>
      <c r="AK42" s="908"/>
      <c r="AL42" s="907"/>
      <c r="AM42" s="907"/>
      <c r="AN42" s="907"/>
      <c r="AO42" s="908"/>
      <c r="AP42" s="907"/>
      <c r="AQ42" s="907"/>
      <c r="AR42" s="907"/>
      <c r="AS42" s="908"/>
      <c r="AT42" s="907"/>
      <c r="AU42" s="907"/>
      <c r="AV42" s="907"/>
      <c r="AW42" s="908"/>
      <c r="AX42" s="907"/>
      <c r="AY42" s="907"/>
      <c r="AZ42" s="907"/>
      <c r="BA42" s="908"/>
      <c r="BB42" s="907"/>
      <c r="BC42" s="907"/>
      <c r="BD42" s="907"/>
      <c r="BE42" s="908"/>
      <c r="BF42" s="907"/>
      <c r="BG42" s="907"/>
      <c r="BH42" s="907"/>
      <c r="BI42" s="908"/>
      <c r="BJ42" s="907"/>
      <c r="BK42" s="907"/>
      <c r="BL42" s="907"/>
      <c r="BM42" s="907"/>
    </row>
    <row r="43" spans="2:65" s="398" customFormat="1" ht="24.75" customHeight="1">
      <c r="B43" s="178">
        <v>37</v>
      </c>
      <c r="C43" s="1362"/>
      <c r="D43" s="1363"/>
      <c r="E43" s="1363"/>
      <c r="F43" s="1364"/>
      <c r="G43" s="987"/>
      <c r="H43" s="357"/>
      <c r="I43" s="357"/>
      <c r="J43" s="357"/>
      <c r="K43" s="357"/>
      <c r="L43" s="357"/>
      <c r="M43" s="358"/>
      <c r="N43" s="358"/>
      <c r="O43" s="904"/>
      <c r="P43" s="905"/>
      <c r="Q43" s="906"/>
      <c r="R43" s="907"/>
      <c r="S43" s="907"/>
      <c r="T43" s="907"/>
      <c r="U43" s="908"/>
      <c r="V43" s="907"/>
      <c r="W43" s="907"/>
      <c r="X43" s="907"/>
      <c r="Y43" s="908"/>
      <c r="Z43" s="907"/>
      <c r="AA43" s="907"/>
      <c r="AB43" s="907"/>
      <c r="AC43" s="908"/>
      <c r="AD43" s="907"/>
      <c r="AE43" s="907"/>
      <c r="AF43" s="907"/>
      <c r="AG43" s="908"/>
      <c r="AH43" s="907"/>
      <c r="AI43" s="907"/>
      <c r="AJ43" s="907"/>
      <c r="AK43" s="908"/>
      <c r="AL43" s="907"/>
      <c r="AM43" s="907"/>
      <c r="AN43" s="907"/>
      <c r="AO43" s="908"/>
      <c r="AP43" s="907"/>
      <c r="AQ43" s="907"/>
      <c r="AR43" s="907"/>
      <c r="AS43" s="908"/>
      <c r="AT43" s="907"/>
      <c r="AU43" s="907"/>
      <c r="AV43" s="907"/>
      <c r="AW43" s="908"/>
      <c r="AX43" s="907"/>
      <c r="AY43" s="907"/>
      <c r="AZ43" s="907"/>
      <c r="BA43" s="908"/>
      <c r="BB43" s="907"/>
      <c r="BC43" s="907"/>
      <c r="BD43" s="907"/>
      <c r="BE43" s="908"/>
      <c r="BF43" s="907"/>
      <c r="BG43" s="907"/>
      <c r="BH43" s="907"/>
      <c r="BI43" s="908"/>
      <c r="BJ43" s="907"/>
      <c r="BK43" s="907"/>
      <c r="BL43" s="907"/>
      <c r="BM43" s="907"/>
    </row>
    <row r="44" spans="2:65" s="398" customFormat="1" ht="24.75" customHeight="1">
      <c r="B44" s="177">
        <v>38</v>
      </c>
      <c r="C44" s="1362"/>
      <c r="D44" s="1363"/>
      <c r="E44" s="1363"/>
      <c r="F44" s="1364"/>
      <c r="G44" s="987"/>
      <c r="H44" s="357"/>
      <c r="I44" s="357"/>
      <c r="J44" s="357"/>
      <c r="K44" s="357"/>
      <c r="L44" s="357"/>
      <c r="M44" s="358"/>
      <c r="N44" s="358"/>
      <c r="O44" s="904"/>
      <c r="P44" s="905"/>
      <c r="Q44" s="906"/>
      <c r="R44" s="907"/>
      <c r="S44" s="907"/>
      <c r="T44" s="907"/>
      <c r="U44" s="908"/>
      <c r="V44" s="907"/>
      <c r="W44" s="907"/>
      <c r="X44" s="907"/>
      <c r="Y44" s="908"/>
      <c r="Z44" s="907"/>
      <c r="AA44" s="907"/>
      <c r="AB44" s="907"/>
      <c r="AC44" s="908"/>
      <c r="AD44" s="907"/>
      <c r="AE44" s="907"/>
      <c r="AF44" s="907"/>
      <c r="AG44" s="908"/>
      <c r="AH44" s="907"/>
      <c r="AI44" s="907"/>
      <c r="AJ44" s="907"/>
      <c r="AK44" s="908"/>
      <c r="AL44" s="907"/>
      <c r="AM44" s="907"/>
      <c r="AN44" s="907"/>
      <c r="AO44" s="908"/>
      <c r="AP44" s="907"/>
      <c r="AQ44" s="907"/>
      <c r="AR44" s="907"/>
      <c r="AS44" s="908"/>
      <c r="AT44" s="907"/>
      <c r="AU44" s="907"/>
      <c r="AV44" s="907"/>
      <c r="AW44" s="908"/>
      <c r="AX44" s="907"/>
      <c r="AY44" s="907"/>
      <c r="AZ44" s="907"/>
      <c r="BA44" s="908"/>
      <c r="BB44" s="907"/>
      <c r="BC44" s="907"/>
      <c r="BD44" s="907"/>
      <c r="BE44" s="908"/>
      <c r="BF44" s="907"/>
      <c r="BG44" s="907"/>
      <c r="BH44" s="907"/>
      <c r="BI44" s="908"/>
      <c r="BJ44" s="907"/>
      <c r="BK44" s="907"/>
      <c r="BL44" s="907"/>
      <c r="BM44" s="907"/>
    </row>
    <row r="45" spans="2:65" s="398" customFormat="1" ht="24.75" customHeight="1">
      <c r="B45" s="178">
        <v>39</v>
      </c>
      <c r="C45" s="1362"/>
      <c r="D45" s="1363"/>
      <c r="E45" s="1363"/>
      <c r="F45" s="1364"/>
      <c r="G45" s="987"/>
      <c r="H45" s="357"/>
      <c r="I45" s="357"/>
      <c r="J45" s="357"/>
      <c r="K45" s="357"/>
      <c r="L45" s="357"/>
      <c r="M45" s="358"/>
      <c r="N45" s="358"/>
      <c r="O45" s="904"/>
      <c r="P45" s="905"/>
      <c r="Q45" s="906"/>
      <c r="R45" s="907"/>
      <c r="S45" s="907"/>
      <c r="T45" s="907"/>
      <c r="U45" s="908"/>
      <c r="V45" s="907"/>
      <c r="W45" s="907"/>
      <c r="X45" s="907"/>
      <c r="Y45" s="908"/>
      <c r="Z45" s="907"/>
      <c r="AA45" s="907"/>
      <c r="AB45" s="907"/>
      <c r="AC45" s="908"/>
      <c r="AD45" s="907"/>
      <c r="AE45" s="907"/>
      <c r="AF45" s="907"/>
      <c r="AG45" s="908"/>
      <c r="AH45" s="907"/>
      <c r="AI45" s="907"/>
      <c r="AJ45" s="907"/>
      <c r="AK45" s="908"/>
      <c r="AL45" s="907"/>
      <c r="AM45" s="907"/>
      <c r="AN45" s="907"/>
      <c r="AO45" s="908"/>
      <c r="AP45" s="907"/>
      <c r="AQ45" s="907"/>
      <c r="AR45" s="907"/>
      <c r="AS45" s="908"/>
      <c r="AT45" s="907"/>
      <c r="AU45" s="907"/>
      <c r="AV45" s="907"/>
      <c r="AW45" s="908"/>
      <c r="AX45" s="907"/>
      <c r="AY45" s="907"/>
      <c r="AZ45" s="907"/>
      <c r="BA45" s="908"/>
      <c r="BB45" s="907"/>
      <c r="BC45" s="907"/>
      <c r="BD45" s="907"/>
      <c r="BE45" s="908"/>
      <c r="BF45" s="907"/>
      <c r="BG45" s="907"/>
      <c r="BH45" s="907"/>
      <c r="BI45" s="908"/>
      <c r="BJ45" s="907"/>
      <c r="BK45" s="907"/>
      <c r="BL45" s="907"/>
      <c r="BM45" s="907"/>
    </row>
    <row r="46" spans="2:65" s="398" customFormat="1" ht="24.75" customHeight="1">
      <c r="B46" s="178">
        <v>40</v>
      </c>
      <c r="C46" s="1362"/>
      <c r="D46" s="1363"/>
      <c r="E46" s="1363"/>
      <c r="F46" s="1364"/>
      <c r="G46" s="987"/>
      <c r="H46" s="357"/>
      <c r="I46" s="357"/>
      <c r="J46" s="357"/>
      <c r="K46" s="357"/>
      <c r="L46" s="357"/>
      <c r="M46" s="357"/>
      <c r="N46" s="357"/>
      <c r="O46" s="909"/>
      <c r="P46" s="910"/>
      <c r="Q46" s="906"/>
      <c r="R46" s="907"/>
      <c r="S46" s="907"/>
      <c r="T46" s="907"/>
      <c r="U46" s="908"/>
      <c r="V46" s="907"/>
      <c r="W46" s="907"/>
      <c r="X46" s="907"/>
      <c r="Y46" s="908"/>
      <c r="Z46" s="907"/>
      <c r="AA46" s="907"/>
      <c r="AB46" s="907"/>
      <c r="AC46" s="908"/>
      <c r="AD46" s="907"/>
      <c r="AE46" s="907"/>
      <c r="AF46" s="907"/>
      <c r="AG46" s="908"/>
      <c r="AH46" s="907"/>
      <c r="AI46" s="907"/>
      <c r="AJ46" s="907"/>
      <c r="AK46" s="908"/>
      <c r="AL46" s="907"/>
      <c r="AM46" s="907"/>
      <c r="AN46" s="907"/>
      <c r="AO46" s="908"/>
      <c r="AP46" s="907"/>
      <c r="AQ46" s="907"/>
      <c r="AR46" s="907"/>
      <c r="AS46" s="908"/>
      <c r="AT46" s="907"/>
      <c r="AU46" s="907"/>
      <c r="AV46" s="907"/>
      <c r="AW46" s="908"/>
      <c r="AX46" s="907"/>
      <c r="AY46" s="907"/>
      <c r="AZ46" s="907"/>
      <c r="BA46" s="908"/>
      <c r="BB46" s="907"/>
      <c r="BC46" s="907"/>
      <c r="BD46" s="907"/>
      <c r="BE46" s="908"/>
      <c r="BF46" s="907"/>
      <c r="BG46" s="907"/>
      <c r="BH46" s="907"/>
      <c r="BI46" s="908"/>
      <c r="BJ46" s="907"/>
      <c r="BK46" s="907"/>
      <c r="BL46" s="907"/>
      <c r="BM46" s="907"/>
    </row>
    <row r="47" spans="2:65">
      <c r="B47" s="128"/>
      <c r="C47" s="129"/>
      <c r="G47" s="129"/>
      <c r="H47" s="129"/>
      <c r="I47" s="129"/>
      <c r="J47" s="129"/>
    </row>
  </sheetData>
  <sheetProtection password="C269" sheet="1" objects="1" scenarios="1" formatCells="0" formatColumns="0" formatRows="0" insertColumns="0" insertRows="0" insertHyperlinks="0" sort="0" autoFilter="0"/>
  <mergeCells count="60">
    <mergeCell ref="C11:F11"/>
    <mergeCell ref="C13:F13"/>
    <mergeCell ref="C7:F7"/>
    <mergeCell ref="B5:B6"/>
    <mergeCell ref="H5:L5"/>
    <mergeCell ref="C10:F10"/>
    <mergeCell ref="C9:F9"/>
    <mergeCell ref="C8:F8"/>
    <mergeCell ref="G5:G6"/>
    <mergeCell ref="C5:F6"/>
    <mergeCell ref="C12:F12"/>
    <mergeCell ref="C46:F46"/>
    <mergeCell ref="C44:F44"/>
    <mergeCell ref="C32:F32"/>
    <mergeCell ref="C33:F33"/>
    <mergeCell ref="C45:F45"/>
    <mergeCell ref="C43:F43"/>
    <mergeCell ref="C37:F37"/>
    <mergeCell ref="C38:F38"/>
    <mergeCell ref="C39:F39"/>
    <mergeCell ref="C40:F40"/>
    <mergeCell ref="C41:F41"/>
    <mergeCell ref="C42:F42"/>
    <mergeCell ref="C14:F14"/>
    <mergeCell ref="C34:F34"/>
    <mergeCell ref="C15:F15"/>
    <mergeCell ref="C27:F27"/>
    <mergeCell ref="C31:F31"/>
    <mergeCell ref="C30:F30"/>
    <mergeCell ref="C29:F29"/>
    <mergeCell ref="C26:F26"/>
    <mergeCell ref="C28:F28"/>
    <mergeCell ref="C16:F16"/>
    <mergeCell ref="C17:F17"/>
    <mergeCell ref="C18:F18"/>
    <mergeCell ref="C19:F19"/>
    <mergeCell ref="C20:F20"/>
    <mergeCell ref="C21:F21"/>
    <mergeCell ref="C22:F22"/>
    <mergeCell ref="B2:P3"/>
    <mergeCell ref="AX5:BA5"/>
    <mergeCell ref="BB5:BE5"/>
    <mergeCell ref="BF5:BI5"/>
    <mergeCell ref="BJ5:BM5"/>
    <mergeCell ref="Q5:Q6"/>
    <mergeCell ref="P5:P6"/>
    <mergeCell ref="O5:O6"/>
    <mergeCell ref="R5:U5"/>
    <mergeCell ref="V5:Y5"/>
    <mergeCell ref="Z5:AC5"/>
    <mergeCell ref="AD5:AG5"/>
    <mergeCell ref="AH5:AK5"/>
    <mergeCell ref="AL5:AO5"/>
    <mergeCell ref="AP5:AS5"/>
    <mergeCell ref="AT5:AW5"/>
    <mergeCell ref="C23:F23"/>
    <mergeCell ref="C24:F24"/>
    <mergeCell ref="C25:F25"/>
    <mergeCell ref="C35:F35"/>
    <mergeCell ref="C36:F36"/>
  </mergeCells>
  <dataValidations count="1">
    <dataValidation type="list" allowBlank="1" showInputMessage="1" showErrorMessage="1" sqref="H7:N46">
      <formula1>"Sí,No"</formula1>
    </dataValidation>
  </dataValidations>
  <pageMargins left="0.23622047244094491" right="0.23622047244094491" top="0.74803149606299213" bottom="0.74803149606299213" header="0.31496062992125984" footer="0.31496062992125984"/>
  <pageSetup paperSize="9" scale="50" fitToWidth="0"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0" tint="-4.9989318521683403E-2"/>
    <pageSetUpPr fitToPage="1"/>
  </sheetPr>
  <dimension ref="A1:P49"/>
  <sheetViews>
    <sheetView showGridLines="0" zoomScale="70" zoomScaleNormal="70" workbookViewId="0">
      <pane ySplit="4" topLeftCell="A5" activePane="bottomLeft" state="frozen"/>
      <selection pane="bottomLeft" activeCell="K55" sqref="K55"/>
    </sheetView>
  </sheetViews>
  <sheetFormatPr baseColWidth="10" defaultColWidth="9.140625" defaultRowHeight="15"/>
  <cols>
    <col min="1" max="1" width="5.85546875" customWidth="1"/>
    <col min="2" max="3" width="3.7109375" style="10" customWidth="1"/>
    <col min="4" max="4" width="4.28515625" style="10" customWidth="1"/>
    <col min="5" max="5" width="15.7109375" style="10" customWidth="1"/>
    <col min="6" max="6" width="9" style="10" customWidth="1"/>
    <col min="7" max="8" width="11.42578125" style="10" customWidth="1"/>
    <col min="9" max="9" width="19" style="10" customWidth="1"/>
    <col min="10" max="12" width="11.42578125" style="10" customWidth="1"/>
    <col min="13" max="13" width="20.140625" style="10" customWidth="1"/>
    <col min="14" max="14" width="15.42578125" style="10" customWidth="1"/>
    <col min="15" max="15" width="32.28515625" style="10" customWidth="1"/>
    <col min="16" max="16" width="8.28515625" customWidth="1"/>
    <col min="17" max="248" width="11.42578125" customWidth="1"/>
  </cols>
  <sheetData>
    <row r="1" spans="1:16" ht="18.75">
      <c r="A1" s="524"/>
      <c r="B1" s="525"/>
      <c r="C1" s="525"/>
      <c r="D1" s="525"/>
      <c r="E1" s="525"/>
      <c r="F1" s="525"/>
      <c r="G1" s="525"/>
      <c r="H1" s="525"/>
      <c r="I1" s="525"/>
      <c r="J1" s="525"/>
      <c r="K1" s="525"/>
      <c r="L1" s="525"/>
      <c r="M1" s="525"/>
      <c r="N1" s="525"/>
      <c r="O1" s="525"/>
      <c r="P1" s="524"/>
    </row>
    <row r="2" spans="1:16" ht="19.5" thickBot="1">
      <c r="A2" s="524"/>
      <c r="B2" s="525"/>
      <c r="C2" s="525"/>
      <c r="D2" s="525"/>
      <c r="E2" s="525"/>
      <c r="F2" s="525"/>
      <c r="G2" s="525"/>
      <c r="H2" s="525"/>
      <c r="I2" s="525"/>
      <c r="J2" s="525"/>
      <c r="K2" s="525"/>
      <c r="L2" s="525"/>
      <c r="M2" s="525"/>
      <c r="N2" s="525"/>
      <c r="O2" s="525"/>
      <c r="P2" s="524"/>
    </row>
    <row r="3" spans="1:16" ht="42.75" customHeight="1" thickTop="1" thickBot="1">
      <c r="A3" s="524"/>
      <c r="B3" s="525"/>
      <c r="C3" s="525"/>
      <c r="D3" s="1032"/>
      <c r="E3" s="1033"/>
      <c r="F3" s="1033"/>
      <c r="G3" s="1033"/>
      <c r="H3" s="1033"/>
      <c r="I3" s="1033"/>
      <c r="J3" s="1033"/>
      <c r="K3" s="1033"/>
      <c r="L3" s="1033"/>
      <c r="M3" s="1033"/>
      <c r="N3" s="1033"/>
      <c r="O3" s="1033"/>
      <c r="P3" s="524"/>
    </row>
    <row r="4" spans="1:16" ht="19.5" thickTop="1">
      <c r="A4" s="524"/>
      <c r="B4" s="525"/>
      <c r="C4" s="525"/>
      <c r="D4" s="525"/>
      <c r="E4" s="525"/>
      <c r="F4" s="525"/>
      <c r="G4" s="525"/>
      <c r="H4" s="525"/>
      <c r="I4" s="525"/>
      <c r="J4" s="525"/>
      <c r="K4" s="525"/>
      <c r="L4" s="525"/>
      <c r="M4" s="525"/>
      <c r="N4" s="525"/>
      <c r="O4" s="525"/>
      <c r="P4" s="524"/>
    </row>
    <row r="5" spans="1:16" ht="18.75">
      <c r="A5" s="524"/>
      <c r="B5" s="525"/>
      <c r="C5" s="525"/>
      <c r="D5" s="525"/>
      <c r="E5" s="526"/>
      <c r="F5" s="527"/>
      <c r="G5" s="527"/>
      <c r="H5" s="527"/>
      <c r="I5" s="527"/>
      <c r="J5" s="527"/>
      <c r="K5" s="527"/>
      <c r="L5" s="527"/>
      <c r="M5" s="527"/>
      <c r="N5" s="527"/>
      <c r="O5" s="527"/>
      <c r="P5" s="524"/>
    </row>
    <row r="6" spans="1:16" ht="24" customHeight="1">
      <c r="A6" s="528"/>
      <c r="B6" s="487"/>
      <c r="C6" s="487"/>
      <c r="D6" s="1031" t="s">
        <v>609</v>
      </c>
      <c r="E6" s="1031"/>
      <c r="F6" s="1031"/>
      <c r="G6" s="1031"/>
      <c r="H6" s="1031"/>
      <c r="I6" s="1031"/>
      <c r="J6" s="1031"/>
      <c r="K6" s="1031"/>
      <c r="L6" s="1031"/>
      <c r="M6" s="1031"/>
      <c r="N6" s="1031"/>
      <c r="O6" s="1031"/>
      <c r="P6" s="1031"/>
    </row>
    <row r="7" spans="1:16" ht="15" customHeight="1">
      <c r="A7" s="528"/>
      <c r="B7" s="487"/>
      <c r="C7" s="487"/>
      <c r="D7" s="1031"/>
      <c r="E7" s="1031"/>
      <c r="F7" s="1031"/>
      <c r="G7" s="1031"/>
      <c r="H7" s="1031"/>
      <c r="I7" s="1031"/>
      <c r="J7" s="1031"/>
      <c r="K7" s="1031"/>
      <c r="L7" s="1031"/>
      <c r="M7" s="1031"/>
      <c r="N7" s="1031"/>
      <c r="O7" s="1031"/>
      <c r="P7" s="1031"/>
    </row>
    <row r="8" spans="1:16" ht="21.75" customHeight="1">
      <c r="A8" s="528"/>
      <c r="B8" s="529"/>
      <c r="C8" s="529"/>
      <c r="D8" s="1031"/>
      <c r="E8" s="1031"/>
      <c r="F8" s="1031"/>
      <c r="G8" s="1031"/>
      <c r="H8" s="1031"/>
      <c r="I8" s="1031"/>
      <c r="J8" s="1031"/>
      <c r="K8" s="1031"/>
      <c r="L8" s="1031"/>
      <c r="M8" s="1031"/>
      <c r="N8" s="1031"/>
      <c r="O8" s="1031"/>
      <c r="P8" s="1031"/>
    </row>
    <row r="9" spans="1:16" ht="125.25" customHeight="1">
      <c r="A9" s="528"/>
      <c r="B9" s="487"/>
      <c r="C9" s="487"/>
      <c r="D9" s="1031"/>
      <c r="E9" s="1031"/>
      <c r="F9" s="1031"/>
      <c r="G9" s="1031"/>
      <c r="H9" s="1031"/>
      <c r="I9" s="1031"/>
      <c r="J9" s="1031"/>
      <c r="K9" s="1031"/>
      <c r="L9" s="1031"/>
      <c r="M9" s="1031"/>
      <c r="N9" s="1031"/>
      <c r="O9" s="1031"/>
      <c r="P9" s="1031"/>
    </row>
    <row r="10" spans="1:16" ht="28.5" customHeight="1" thickBot="1">
      <c r="A10" s="528"/>
      <c r="B10" s="487"/>
      <c r="C10" s="487"/>
      <c r="D10" s="487"/>
      <c r="E10" s="487"/>
      <c r="F10" s="487"/>
      <c r="G10" s="487"/>
      <c r="H10" s="487"/>
      <c r="I10" s="487"/>
      <c r="J10" s="487"/>
      <c r="K10" s="487"/>
      <c r="L10" s="487"/>
      <c r="M10" s="487"/>
      <c r="N10" s="487"/>
      <c r="O10" s="487"/>
      <c r="P10" s="530"/>
    </row>
    <row r="11" spans="1:16" ht="6" customHeight="1" thickTop="1" thickBot="1">
      <c r="A11" s="528"/>
      <c r="B11" s="487"/>
      <c r="C11" s="487"/>
      <c r="D11" s="488"/>
      <c r="E11" s="489"/>
      <c r="F11" s="489"/>
      <c r="G11" s="489"/>
      <c r="H11" s="489"/>
      <c r="I11" s="489"/>
      <c r="J11" s="489"/>
      <c r="K11" s="489"/>
      <c r="L11" s="489"/>
      <c r="M11" s="489"/>
      <c r="N11" s="489"/>
      <c r="O11" s="489"/>
      <c r="P11" s="530"/>
    </row>
    <row r="12" spans="1:16" ht="9" customHeight="1">
      <c r="A12" s="528"/>
      <c r="B12" s="487"/>
      <c r="C12" s="487"/>
      <c r="D12" s="531"/>
      <c r="E12" s="532"/>
      <c r="F12" s="532"/>
      <c r="G12" s="532"/>
      <c r="H12" s="532"/>
      <c r="I12" s="532"/>
      <c r="J12" s="533"/>
      <c r="K12" s="533"/>
      <c r="L12" s="533"/>
      <c r="M12" s="533"/>
      <c r="N12" s="533"/>
      <c r="O12" s="534"/>
      <c r="P12" s="530"/>
    </row>
    <row r="13" spans="1:16" ht="23.25" customHeight="1">
      <c r="A13" s="528"/>
      <c r="B13" s="487"/>
      <c r="C13" s="487"/>
      <c r="D13" s="491"/>
      <c r="E13" s="495" t="s">
        <v>509</v>
      </c>
      <c r="F13" s="496"/>
      <c r="G13" s="496"/>
      <c r="H13" s="496"/>
      <c r="I13" s="496"/>
      <c r="J13" s="497"/>
      <c r="K13" s="495" t="s">
        <v>510</v>
      </c>
      <c r="L13" s="498"/>
      <c r="M13" s="498"/>
      <c r="N13" s="498"/>
      <c r="O13" s="499"/>
      <c r="P13" s="530"/>
    </row>
    <row r="14" spans="1:16" ht="18.75">
      <c r="A14" s="528"/>
      <c r="B14" s="528"/>
      <c r="C14" s="528"/>
      <c r="D14" s="491"/>
      <c r="E14" s="500"/>
      <c r="F14" s="500"/>
      <c r="G14" s="500"/>
      <c r="H14" s="500"/>
      <c r="I14" s="501"/>
      <c r="J14" s="502"/>
      <c r="K14" s="500"/>
      <c r="L14" s="502"/>
      <c r="M14" s="502"/>
      <c r="N14" s="502"/>
      <c r="O14" s="503"/>
      <c r="P14" s="530"/>
    </row>
    <row r="15" spans="1:16" ht="18.75" customHeight="1">
      <c r="A15" s="528"/>
      <c r="B15" s="528"/>
      <c r="C15" s="528"/>
      <c r="D15" s="491"/>
      <c r="E15" s="510" t="s">
        <v>511</v>
      </c>
      <c r="F15" s="504"/>
      <c r="G15" s="504"/>
      <c r="H15" s="501"/>
      <c r="I15" s="501"/>
      <c r="J15" s="502"/>
      <c r="K15" s="509" t="s">
        <v>618</v>
      </c>
      <c r="L15" s="553"/>
      <c r="M15" s="553"/>
      <c r="N15" s="553"/>
      <c r="O15" s="503"/>
      <c r="P15" s="530"/>
    </row>
    <row r="16" spans="1:16" ht="18.75" customHeight="1">
      <c r="A16" s="528"/>
      <c r="B16" s="528"/>
      <c r="C16" s="528"/>
      <c r="D16" s="491"/>
      <c r="E16" s="510" t="s">
        <v>512</v>
      </c>
      <c r="F16" s="504"/>
      <c r="G16" s="504"/>
      <c r="H16" s="501"/>
      <c r="I16" s="501"/>
      <c r="J16" s="502"/>
      <c r="K16" s="509" t="s">
        <v>619</v>
      </c>
      <c r="L16" s="502"/>
      <c r="M16" s="502"/>
      <c r="N16" s="502"/>
      <c r="O16" s="503"/>
      <c r="P16" s="530"/>
    </row>
    <row r="17" spans="1:16" ht="21" customHeight="1">
      <c r="A17" s="528"/>
      <c r="B17" s="487"/>
      <c r="C17" s="487"/>
      <c r="D17" s="491"/>
      <c r="E17" s="500"/>
      <c r="F17" s="504"/>
      <c r="G17" s="504"/>
      <c r="H17" s="501"/>
      <c r="I17" s="501"/>
      <c r="J17" s="502"/>
      <c r="K17" s="508" t="s">
        <v>336</v>
      </c>
      <c r="L17" s="502"/>
      <c r="M17" s="502"/>
      <c r="N17" s="502"/>
      <c r="O17" s="503"/>
      <c r="P17" s="530"/>
    </row>
    <row r="18" spans="1:16" ht="18.75">
      <c r="A18" s="528"/>
      <c r="B18" s="487"/>
      <c r="C18" s="487"/>
      <c r="D18" s="491"/>
      <c r="E18" s="507" t="s">
        <v>0</v>
      </c>
      <c r="F18" s="504"/>
      <c r="G18" s="504"/>
      <c r="H18" s="501"/>
      <c r="I18" s="501"/>
      <c r="J18" s="502"/>
      <c r="K18" s="509" t="s">
        <v>588</v>
      </c>
      <c r="L18" s="502"/>
      <c r="M18" s="502"/>
      <c r="N18" s="502"/>
      <c r="O18" s="503"/>
      <c r="P18" s="530"/>
    </row>
    <row r="19" spans="1:16" ht="18.75">
      <c r="A19" s="528"/>
      <c r="B19" s="487"/>
      <c r="C19" s="487"/>
      <c r="D19" s="491"/>
      <c r="E19" s="506" t="s">
        <v>580</v>
      </c>
      <c r="F19" s="554"/>
      <c r="G19" s="554"/>
      <c r="H19" s="555"/>
      <c r="I19" s="555"/>
      <c r="J19" s="502"/>
      <c r="K19" s="535"/>
      <c r="L19" s="502"/>
      <c r="M19" s="502"/>
      <c r="N19" s="502"/>
      <c r="O19" s="503"/>
      <c r="P19" s="530"/>
    </row>
    <row r="20" spans="1:16" ht="18.75">
      <c r="A20" s="528"/>
      <c r="B20" s="487"/>
      <c r="C20" s="487"/>
      <c r="D20" s="491"/>
      <c r="E20" s="500"/>
      <c r="F20" s="504"/>
      <c r="G20" s="504"/>
      <c r="H20" s="501"/>
      <c r="I20" s="501"/>
      <c r="J20" s="556"/>
      <c r="K20" s="508" t="s">
        <v>344</v>
      </c>
      <c r="L20" s="502"/>
      <c r="M20" s="502"/>
      <c r="N20" s="502"/>
      <c r="O20" s="503"/>
      <c r="P20" s="530"/>
    </row>
    <row r="21" spans="1:16" ht="18.75">
      <c r="A21" s="528"/>
      <c r="B21" s="528"/>
      <c r="C21" s="528"/>
      <c r="D21" s="491"/>
      <c r="E21" s="507" t="s">
        <v>1</v>
      </c>
      <c r="F21" s="504"/>
      <c r="G21" s="504"/>
      <c r="H21" s="501"/>
      <c r="I21" s="501"/>
      <c r="J21" s="502"/>
      <c r="K21" s="509" t="s">
        <v>589</v>
      </c>
      <c r="L21" s="502"/>
      <c r="M21" s="502"/>
      <c r="N21" s="502"/>
      <c r="O21" s="503"/>
      <c r="P21" s="530"/>
    </row>
    <row r="22" spans="1:16" ht="18.75">
      <c r="A22" s="528"/>
      <c r="B22" s="528"/>
      <c r="C22" s="528"/>
      <c r="D22" s="491"/>
      <c r="E22" s="510" t="s">
        <v>581</v>
      </c>
      <c r="F22" s="504"/>
      <c r="G22" s="504"/>
      <c r="H22" s="501"/>
      <c r="I22" s="501"/>
      <c r="J22" s="502"/>
      <c r="K22" s="509" t="s">
        <v>590</v>
      </c>
      <c r="L22" s="502"/>
      <c r="M22" s="502"/>
      <c r="N22" s="502"/>
      <c r="O22" s="503"/>
      <c r="P22" s="530"/>
    </row>
    <row r="23" spans="1:16" ht="18.75">
      <c r="A23" s="528"/>
      <c r="B23" s="528"/>
      <c r="C23" s="528"/>
      <c r="D23" s="491"/>
      <c r="E23" s="511"/>
      <c r="F23" s="504"/>
      <c r="G23" s="504"/>
      <c r="H23" s="501"/>
      <c r="I23" s="501"/>
      <c r="J23" s="502"/>
      <c r="K23" s="500"/>
      <c r="L23" s="502"/>
      <c r="M23" s="502"/>
      <c r="N23" s="502"/>
      <c r="O23" s="503"/>
      <c r="P23" s="530"/>
    </row>
    <row r="24" spans="1:16" ht="18.75">
      <c r="A24" s="528"/>
      <c r="B24" s="528"/>
      <c r="C24" s="528"/>
      <c r="D24" s="491"/>
      <c r="E24" s="507" t="s">
        <v>2</v>
      </c>
      <c r="F24" s="504"/>
      <c r="G24" s="504"/>
      <c r="H24" s="501"/>
      <c r="I24" s="501"/>
      <c r="J24" s="502"/>
      <c r="K24" s="505"/>
      <c r="L24" s="502"/>
      <c r="M24" s="502"/>
      <c r="N24" s="502"/>
      <c r="O24" s="503"/>
      <c r="P24" s="530"/>
    </row>
    <row r="25" spans="1:16" ht="18.75">
      <c r="A25" s="528"/>
      <c r="B25" s="528"/>
      <c r="C25" s="528"/>
      <c r="D25" s="491"/>
      <c r="E25" s="510" t="s">
        <v>582</v>
      </c>
      <c r="F25" s="504"/>
      <c r="G25" s="504"/>
      <c r="H25" s="501"/>
      <c r="I25" s="501"/>
      <c r="J25" s="502"/>
      <c r="K25" s="535"/>
      <c r="L25" s="502"/>
      <c r="M25" s="502"/>
      <c r="N25" s="502"/>
      <c r="O25" s="503"/>
      <c r="P25" s="530"/>
    </row>
    <row r="26" spans="1:16" ht="18" customHeight="1">
      <c r="A26" s="528"/>
      <c r="B26" s="528"/>
      <c r="C26" s="528"/>
      <c r="D26" s="491"/>
      <c r="E26" s="536"/>
      <c r="F26" s="504"/>
      <c r="G26" s="504"/>
      <c r="H26" s="501"/>
      <c r="I26" s="501"/>
      <c r="J26" s="500"/>
      <c r="K26" s="500"/>
      <c r="L26" s="502"/>
      <c r="M26" s="502"/>
      <c r="N26" s="502"/>
      <c r="O26" s="503"/>
      <c r="P26" s="530"/>
    </row>
    <row r="27" spans="1:16" ht="16.5" customHeight="1">
      <c r="A27" s="528"/>
      <c r="B27" s="528"/>
      <c r="C27" s="528"/>
      <c r="D27" s="491"/>
      <c r="E27" s="507" t="s">
        <v>3</v>
      </c>
      <c r="F27" s="504"/>
      <c r="G27" s="504"/>
      <c r="H27" s="501"/>
      <c r="I27" s="501"/>
      <c r="J27" s="500"/>
      <c r="K27" s="500"/>
      <c r="L27" s="502"/>
      <c r="M27" s="502"/>
      <c r="N27" s="502"/>
      <c r="O27" s="503"/>
      <c r="P27" s="530"/>
    </row>
    <row r="28" spans="1:16" ht="18.75">
      <c r="A28" s="528"/>
      <c r="B28" s="528"/>
      <c r="C28" s="528"/>
      <c r="D28" s="491"/>
      <c r="E28" s="510" t="s">
        <v>583</v>
      </c>
      <c r="F28" s="504"/>
      <c r="G28" s="504"/>
      <c r="H28" s="501"/>
      <c r="I28" s="501"/>
      <c r="J28" s="500"/>
      <c r="K28" s="500"/>
      <c r="L28" s="502"/>
      <c r="M28" s="502"/>
      <c r="N28" s="502"/>
      <c r="O28" s="503"/>
      <c r="P28" s="530"/>
    </row>
    <row r="29" spans="1:16" ht="17.25" customHeight="1">
      <c r="A29" s="528"/>
      <c r="B29" s="528"/>
      <c r="C29" s="528"/>
      <c r="D29" s="491"/>
      <c r="E29" s="500"/>
      <c r="F29" s="504"/>
      <c r="G29" s="504"/>
      <c r="H29" s="501"/>
      <c r="I29" s="501"/>
      <c r="J29" s="500"/>
      <c r="K29" s="500"/>
      <c r="L29" s="502"/>
      <c r="M29" s="502"/>
      <c r="N29" s="502"/>
      <c r="O29" s="503"/>
      <c r="P29" s="530"/>
    </row>
    <row r="30" spans="1:16" ht="18.75">
      <c r="A30" s="528"/>
      <c r="B30" s="528"/>
      <c r="C30" s="528"/>
      <c r="D30" s="491"/>
      <c r="E30" s="507" t="s">
        <v>4</v>
      </c>
      <c r="F30" s="504"/>
      <c r="G30" s="504"/>
      <c r="H30" s="501"/>
      <c r="I30" s="501"/>
      <c r="J30" s="500"/>
      <c r="K30" s="500"/>
      <c r="L30" s="500"/>
      <c r="M30" s="500"/>
      <c r="N30" s="500"/>
      <c r="O30" s="513"/>
      <c r="P30" s="530"/>
    </row>
    <row r="31" spans="1:16" ht="18.75">
      <c r="A31" s="528"/>
      <c r="B31" s="528"/>
      <c r="C31" s="528"/>
      <c r="D31" s="491"/>
      <c r="E31" s="510" t="s">
        <v>584</v>
      </c>
      <c r="F31" s="504"/>
      <c r="G31" s="504"/>
      <c r="H31" s="501"/>
      <c r="I31" s="501"/>
      <c r="J31" s="500"/>
      <c r="K31" s="500"/>
      <c r="L31" s="502"/>
      <c r="M31" s="502"/>
      <c r="N31" s="502"/>
      <c r="O31" s="503"/>
      <c r="P31" s="530"/>
    </row>
    <row r="32" spans="1:16" ht="18.75">
      <c r="A32" s="528"/>
      <c r="B32" s="528"/>
      <c r="C32" s="528"/>
      <c r="D32" s="491"/>
      <c r="E32" s="500"/>
      <c r="F32" s="504"/>
      <c r="G32" s="504"/>
      <c r="H32" s="501"/>
      <c r="I32" s="501"/>
      <c r="J32" s="502"/>
      <c r="K32" s="500"/>
      <c r="L32" s="514"/>
      <c r="M32" s="514"/>
      <c r="N32" s="514"/>
      <c r="O32" s="516"/>
      <c r="P32" s="530"/>
    </row>
    <row r="33" spans="1:16" ht="18.75" customHeight="1">
      <c r="A33" s="528"/>
      <c r="B33" s="528"/>
      <c r="C33" s="528"/>
      <c r="D33" s="491"/>
      <c r="E33" s="552" t="s">
        <v>513</v>
      </c>
      <c r="F33" s="504"/>
      <c r="G33" s="504"/>
      <c r="H33" s="501"/>
      <c r="I33" s="501"/>
      <c r="J33" s="501"/>
      <c r="K33" s="552" t="s">
        <v>514</v>
      </c>
      <c r="M33" s="502"/>
      <c r="N33" s="502"/>
      <c r="O33" s="503"/>
      <c r="P33" s="530"/>
    </row>
    <row r="34" spans="1:16" ht="16.5" customHeight="1">
      <c r="A34" s="528"/>
      <c r="B34" s="528"/>
      <c r="C34" s="528"/>
      <c r="D34" s="491"/>
      <c r="E34" s="510" t="s">
        <v>585</v>
      </c>
      <c r="F34" s="504"/>
      <c r="G34" s="504"/>
      <c r="H34" s="501"/>
      <c r="I34" s="501"/>
      <c r="J34" s="502"/>
      <c r="K34" s="509" t="s">
        <v>591</v>
      </c>
      <c r="L34" s="502"/>
      <c r="M34" s="502"/>
      <c r="N34" s="502"/>
      <c r="O34" s="503"/>
      <c r="P34" s="530"/>
    </row>
    <row r="35" spans="1:16" ht="22.5" customHeight="1">
      <c r="A35" s="528"/>
      <c r="B35" s="528"/>
      <c r="C35" s="528"/>
      <c r="D35" s="491"/>
      <c r="E35" s="510" t="s">
        <v>586</v>
      </c>
      <c r="F35" s="504"/>
      <c r="G35" s="504"/>
      <c r="H35" s="501"/>
      <c r="I35" s="501"/>
      <c r="J35" s="502"/>
      <c r="K35" s="509" t="s">
        <v>592</v>
      </c>
      <c r="L35" s="502"/>
      <c r="M35" s="502"/>
      <c r="N35" s="502"/>
      <c r="O35" s="503"/>
      <c r="P35" s="530"/>
    </row>
    <row r="36" spans="1:16" ht="18.75" customHeight="1">
      <c r="A36" s="528"/>
      <c r="B36" s="528"/>
      <c r="C36" s="528"/>
      <c r="D36" s="491"/>
      <c r="E36" s="510" t="s">
        <v>587</v>
      </c>
      <c r="F36" s="504"/>
      <c r="G36" s="504"/>
      <c r="H36" s="501"/>
      <c r="I36" s="501"/>
      <c r="J36" s="502"/>
      <c r="K36" s="509" t="s">
        <v>593</v>
      </c>
      <c r="L36" s="502"/>
      <c r="M36" s="502"/>
      <c r="N36" s="502"/>
      <c r="O36" s="503"/>
      <c r="P36" s="530"/>
    </row>
    <row r="37" spans="1:16" ht="18" customHeight="1">
      <c r="A37" s="528"/>
      <c r="B37" s="528"/>
      <c r="C37" s="528"/>
      <c r="D37" s="491"/>
      <c r="E37" s="511"/>
      <c r="F37" s="504"/>
      <c r="G37" s="504"/>
      <c r="H37" s="501"/>
      <c r="I37" s="502"/>
      <c r="J37" s="502"/>
      <c r="K37" s="509" t="s">
        <v>594</v>
      </c>
      <c r="L37" s="500"/>
      <c r="M37" s="500"/>
      <c r="N37" s="500"/>
      <c r="O37" s="513"/>
      <c r="P37" s="530"/>
    </row>
    <row r="38" spans="1:16" ht="18" customHeight="1">
      <c r="A38" s="528"/>
      <c r="B38" s="528"/>
      <c r="C38" s="528"/>
      <c r="D38" s="491"/>
      <c r="E38" s="500"/>
      <c r="F38" s="504"/>
      <c r="G38" s="504"/>
      <c r="H38" s="501"/>
      <c r="I38" s="502"/>
      <c r="J38" s="502"/>
      <c r="K38" s="502"/>
      <c r="L38" s="502"/>
      <c r="M38" s="502"/>
      <c r="N38" s="502"/>
      <c r="O38" s="503"/>
      <c r="P38" s="530"/>
    </row>
    <row r="39" spans="1:16" ht="18" customHeight="1">
      <c r="A39" s="528"/>
      <c r="B39" s="528"/>
      <c r="C39" s="528"/>
      <c r="D39" s="491"/>
      <c r="E39" s="500"/>
      <c r="F39" s="504"/>
      <c r="G39" s="504"/>
      <c r="H39" s="501"/>
      <c r="I39" s="502"/>
      <c r="J39" s="502"/>
      <c r="K39" s="502"/>
      <c r="L39" s="502"/>
      <c r="M39" s="502"/>
      <c r="N39" s="502"/>
      <c r="O39" s="503"/>
      <c r="P39" s="530"/>
    </row>
    <row r="40" spans="1:16" ht="18" customHeight="1">
      <c r="A40" s="528"/>
      <c r="B40" s="528"/>
      <c r="C40" s="528"/>
      <c r="D40" s="491"/>
      <c r="E40" s="517"/>
      <c r="F40" s="502"/>
      <c r="G40" s="502"/>
      <c r="H40" s="502"/>
      <c r="I40" s="502"/>
      <c r="J40" s="502"/>
      <c r="K40" s="500"/>
      <c r="L40" s="500"/>
      <c r="M40" s="500"/>
      <c r="N40" s="500"/>
      <c r="O40" s="513"/>
      <c r="P40" s="530"/>
    </row>
    <row r="41" spans="1:16" ht="18" customHeight="1">
      <c r="A41" s="528"/>
      <c r="B41" s="528"/>
      <c r="C41" s="528"/>
      <c r="D41" s="491"/>
      <c r="E41" s="517"/>
      <c r="F41" s="502"/>
      <c r="G41" s="502"/>
      <c r="H41" s="502"/>
      <c r="I41" s="502"/>
      <c r="J41" s="502"/>
      <c r="K41" s="502"/>
      <c r="L41" s="502"/>
      <c r="M41" s="502"/>
      <c r="N41" s="502"/>
      <c r="O41" s="503"/>
      <c r="P41" s="530"/>
    </row>
    <row r="42" spans="1:16" ht="18" customHeight="1">
      <c r="A42" s="528"/>
      <c r="B42" s="528"/>
      <c r="C42" s="528"/>
      <c r="D42" s="491"/>
      <c r="E42" s="517"/>
      <c r="F42" s="502"/>
      <c r="G42" s="502"/>
      <c r="H42" s="502"/>
      <c r="I42" s="502"/>
      <c r="J42" s="502"/>
      <c r="K42" s="502"/>
      <c r="L42" s="502"/>
      <c r="M42" s="502"/>
      <c r="N42" s="502"/>
      <c r="O42" s="503"/>
      <c r="P42" s="530"/>
    </row>
    <row r="43" spans="1:16" ht="21" customHeight="1">
      <c r="A43" s="528"/>
      <c r="B43" s="487"/>
      <c r="C43" s="487"/>
      <c r="D43" s="491"/>
      <c r="E43" s="517"/>
      <c r="F43" s="502"/>
      <c r="G43" s="502"/>
      <c r="H43" s="502"/>
      <c r="I43" s="502"/>
      <c r="J43" s="502"/>
      <c r="K43" s="502"/>
      <c r="L43" s="502"/>
      <c r="M43" s="502"/>
      <c r="N43" s="502"/>
      <c r="O43" s="503"/>
      <c r="P43" s="530"/>
    </row>
    <row r="44" spans="1:16" ht="19.5" thickBot="1">
      <c r="A44" s="528"/>
      <c r="B44" s="487"/>
      <c r="C44" s="487"/>
      <c r="D44" s="520"/>
      <c r="E44" s="521"/>
      <c r="F44" s="522"/>
      <c r="G44" s="522"/>
      <c r="H44" s="522"/>
      <c r="I44" s="522"/>
      <c r="J44" s="522"/>
      <c r="K44" s="522"/>
      <c r="L44" s="522"/>
      <c r="M44" s="522"/>
      <c r="N44" s="522"/>
      <c r="O44" s="523"/>
      <c r="P44" s="530"/>
    </row>
    <row r="45" spans="1:16" ht="18" customHeight="1">
      <c r="A45" s="528"/>
      <c r="B45" s="487"/>
      <c r="C45" s="487"/>
      <c r="D45" s="135"/>
      <c r="E45" s="135"/>
      <c r="F45" s="135"/>
      <c r="G45" s="135"/>
      <c r="H45" s="135"/>
      <c r="I45" s="135"/>
      <c r="J45" s="135"/>
      <c r="K45" s="135"/>
      <c r="L45" s="135"/>
      <c r="M45" s="135"/>
      <c r="N45" s="135"/>
      <c r="O45" s="135"/>
      <c r="P45" s="530"/>
    </row>
    <row r="46" spans="1:16" ht="18.75" customHeight="1">
      <c r="A46" s="138"/>
      <c r="B46" s="139"/>
      <c r="C46" s="139"/>
      <c r="D46" s="135"/>
      <c r="E46" s="135"/>
      <c r="F46" s="135"/>
      <c r="G46" s="135"/>
      <c r="H46" s="135"/>
      <c r="I46" s="135"/>
      <c r="J46" s="135"/>
      <c r="K46" s="135"/>
      <c r="L46" s="135"/>
      <c r="M46" s="135"/>
      <c r="N46" s="135"/>
      <c r="O46" s="135"/>
      <c r="P46" s="135"/>
    </row>
    <row r="47" spans="1:16" ht="26.25">
      <c r="B47"/>
      <c r="C47"/>
      <c r="E47" s="370"/>
      <c r="F47" s="370"/>
      <c r="G47" s="371"/>
      <c r="H47" s="371"/>
    </row>
    <row r="48" spans="1:16" ht="26.25">
      <c r="E48" s="370"/>
      <c r="F48" s="370"/>
      <c r="G48" s="371"/>
      <c r="H48" s="371"/>
    </row>
    <row r="49" spans="5:5">
      <c r="E49" s="4"/>
    </row>
  </sheetData>
  <sheetProtection password="C269" sheet="1" objects="1" scenarios="1"/>
  <mergeCells count="2">
    <mergeCell ref="D3:O3"/>
    <mergeCell ref="D6:P9"/>
  </mergeCells>
  <pageMargins left="0.7" right="0.7" top="0.75" bottom="0.75" header="0.3" footer="0.3"/>
  <pageSetup paperSize="9" scale="92" fitToHeight="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R101"/>
  <sheetViews>
    <sheetView showGridLines="0" zoomScale="80" zoomScaleNormal="80" workbookViewId="0">
      <pane ySplit="3" topLeftCell="A4" activePane="bottomLeft" state="frozen"/>
      <selection pane="bottomLeft" activeCell="L70" sqref="L70"/>
    </sheetView>
  </sheetViews>
  <sheetFormatPr baseColWidth="10" defaultColWidth="9.140625" defaultRowHeight="15"/>
  <cols>
    <col min="1" max="1" width="9.28515625" style="36" customWidth="1"/>
    <col min="2" max="2" width="19" style="36" customWidth="1"/>
    <col min="3" max="7" width="12" style="36" customWidth="1"/>
    <col min="8" max="8" width="12.7109375" style="36" customWidth="1"/>
    <col min="9" max="9" width="19" style="36" customWidth="1"/>
    <col min="10" max="13" width="11.42578125" style="36" customWidth="1"/>
    <col min="14" max="14" width="12" style="36" customWidth="1"/>
    <col min="15" max="15" width="2.140625" style="36" customWidth="1"/>
    <col min="16" max="16" width="7.28515625" style="36" customWidth="1"/>
    <col min="17" max="256" width="11.42578125" style="36" customWidth="1"/>
    <col min="257" max="16384" width="9.140625" style="36"/>
  </cols>
  <sheetData>
    <row r="1" spans="1:15" ht="29.25" customHeight="1">
      <c r="B1" s="1381" t="s">
        <v>538</v>
      </c>
      <c r="C1" s="1381"/>
      <c r="D1" s="1381"/>
      <c r="E1" s="1381"/>
      <c r="F1" s="1381"/>
      <c r="G1" s="1381"/>
      <c r="H1" s="1381"/>
      <c r="I1" s="1381"/>
      <c r="J1" s="1381"/>
      <c r="K1" s="1381"/>
      <c r="L1" s="1381"/>
      <c r="M1" s="1381"/>
      <c r="N1" s="1381"/>
      <c r="O1" s="1381"/>
    </row>
    <row r="2" spans="1:15" ht="15.75" customHeight="1">
      <c r="M2" s="579"/>
      <c r="N2" s="579"/>
    </row>
    <row r="3" spans="1:15" ht="126.75" customHeight="1" thickBot="1">
      <c r="A3" s="99"/>
      <c r="B3" s="1399" t="s">
        <v>657</v>
      </c>
      <c r="C3" s="1399"/>
      <c r="D3" s="1399"/>
      <c r="E3" s="1399"/>
      <c r="F3" s="1399"/>
      <c r="G3" s="1399"/>
      <c r="H3" s="1399"/>
      <c r="I3" s="1399"/>
      <c r="J3" s="1399"/>
      <c r="K3" s="1399"/>
      <c r="L3" s="1399"/>
      <c r="M3" s="1399"/>
      <c r="N3" s="1399"/>
      <c r="O3" s="76"/>
    </row>
    <row r="4" spans="1:15" ht="26.25" customHeight="1">
      <c r="A4" s="99"/>
      <c r="B4" s="1391" t="s">
        <v>656</v>
      </c>
      <c r="C4" s="1391"/>
      <c r="D4" s="1391"/>
      <c r="E4" s="1391"/>
      <c r="F4" s="1391"/>
      <c r="G4" s="1391"/>
      <c r="H4" s="1389" t="s">
        <v>658</v>
      </c>
      <c r="I4" s="1389"/>
      <c r="J4" s="1389"/>
      <c r="K4" s="1389"/>
      <c r="L4" s="1389"/>
      <c r="M4" s="1389"/>
      <c r="N4" s="1389"/>
      <c r="O4" s="580"/>
    </row>
    <row r="5" spans="1:15" s="583" customFormat="1" ht="34.5" customHeight="1">
      <c r="A5" s="581"/>
      <c r="B5" s="1393" t="s">
        <v>23</v>
      </c>
      <c r="C5" s="1393"/>
      <c r="D5" s="1393"/>
      <c r="E5" s="1393"/>
      <c r="F5" s="1393"/>
      <c r="G5" s="1393"/>
      <c r="H5" s="1393"/>
      <c r="I5" s="1393"/>
      <c r="J5" s="1393"/>
      <c r="K5" s="1393"/>
      <c r="L5" s="1393"/>
      <c r="M5" s="1393"/>
      <c r="N5" s="1393"/>
      <c r="O5" s="582"/>
    </row>
    <row r="6" spans="1:15" ht="8.25" customHeight="1">
      <c r="A6" s="99"/>
      <c r="B6" s="584"/>
      <c r="C6" s="584"/>
      <c r="D6" s="584"/>
      <c r="E6" s="584"/>
      <c r="F6" s="584"/>
      <c r="G6" s="584"/>
      <c r="H6" s="584"/>
      <c r="I6" s="75"/>
      <c r="J6" s="75"/>
      <c r="K6" s="75"/>
      <c r="L6" s="75"/>
      <c r="M6" s="75"/>
      <c r="N6" s="75"/>
      <c r="O6" s="76"/>
    </row>
    <row r="7" spans="1:15" ht="15" customHeight="1">
      <c r="A7" s="99"/>
      <c r="B7" s="1400" t="s">
        <v>24</v>
      </c>
      <c r="C7" s="1386">
        <v>2014</v>
      </c>
      <c r="D7" s="1386">
        <v>2015</v>
      </c>
      <c r="E7" s="1386">
        <v>2016</v>
      </c>
      <c r="F7" s="1394">
        <v>2017</v>
      </c>
      <c r="G7" s="1395"/>
      <c r="H7" s="585"/>
      <c r="I7" s="1400" t="s">
        <v>25</v>
      </c>
      <c r="J7" s="1386">
        <v>2014</v>
      </c>
      <c r="K7" s="1386">
        <v>2015</v>
      </c>
      <c r="L7" s="1386">
        <v>2016</v>
      </c>
      <c r="M7" s="1394">
        <v>2017</v>
      </c>
      <c r="N7" s="1395"/>
      <c r="O7" s="76"/>
    </row>
    <row r="8" spans="1:15" ht="18.75" customHeight="1">
      <c r="A8" s="99"/>
      <c r="B8" s="1400"/>
      <c r="C8" s="1387"/>
      <c r="D8" s="1387"/>
      <c r="E8" s="1387"/>
      <c r="F8" s="586" t="s">
        <v>26</v>
      </c>
      <c r="G8" s="587" t="s">
        <v>27</v>
      </c>
      <c r="H8" s="75"/>
      <c r="I8" s="1400"/>
      <c r="J8" s="1387"/>
      <c r="K8" s="1387"/>
      <c r="L8" s="1387"/>
      <c r="M8" s="586" t="s">
        <v>26</v>
      </c>
      <c r="N8" s="587" t="s">
        <v>27</v>
      </c>
      <c r="O8" s="76"/>
    </row>
    <row r="9" spans="1:15" ht="15" customHeight="1">
      <c r="A9" s="99"/>
      <c r="B9" s="588" t="s">
        <v>28</v>
      </c>
      <c r="C9" s="1402" t="s">
        <v>29</v>
      </c>
      <c r="D9" s="1402"/>
      <c r="E9" s="1402"/>
      <c r="F9" s="1402"/>
      <c r="G9" s="1402"/>
      <c r="H9" s="75"/>
      <c r="I9" s="588" t="s">
        <v>28</v>
      </c>
      <c r="J9" s="1403" t="s">
        <v>29</v>
      </c>
      <c r="K9" s="1402"/>
      <c r="L9" s="1402"/>
      <c r="M9" s="1403"/>
      <c r="N9" s="1403"/>
      <c r="O9" s="76"/>
    </row>
    <row r="10" spans="1:15" ht="15.75">
      <c r="A10" s="99"/>
      <c r="B10" s="589" t="s">
        <v>30</v>
      </c>
      <c r="C10" s="5"/>
      <c r="D10" s="5"/>
      <c r="E10" s="5"/>
      <c r="F10" s="6"/>
      <c r="G10" s="590" t="str">
        <f>IFERROR(FORECAST(F7,$C10:$E10,C7:E7),"")</f>
        <v/>
      </c>
      <c r="H10" s="75"/>
      <c r="I10" s="589" t="s">
        <v>30</v>
      </c>
      <c r="J10" s="5"/>
      <c r="K10" s="5"/>
      <c r="L10" s="5"/>
      <c r="M10" s="6"/>
      <c r="N10" s="590" t="str">
        <f>IFERROR(FORECAST(M7,$J10:$L10,J7:L7),"")</f>
        <v/>
      </c>
      <c r="O10" s="76"/>
    </row>
    <row r="11" spans="1:15" ht="15.75">
      <c r="A11" s="99"/>
      <c r="B11" s="591" t="s">
        <v>660</v>
      </c>
      <c r="C11" s="5"/>
      <c r="D11" s="5"/>
      <c r="E11" s="5"/>
      <c r="F11" s="6"/>
      <c r="G11" s="590" t="str">
        <f>IFERROR(FORECAST(F7,$C11:$E11,C7:E7),"")</f>
        <v/>
      </c>
      <c r="H11" s="75"/>
      <c r="I11" s="591" t="s">
        <v>660</v>
      </c>
      <c r="J11" s="5"/>
      <c r="K11" s="5"/>
      <c r="L11" s="5"/>
      <c r="M11" s="6"/>
      <c r="N11" s="590" t="str">
        <f>IFERROR(FORECAST(M7,$J11:$L11,J7:L7),"")</f>
        <v/>
      </c>
      <c r="O11" s="76"/>
    </row>
    <row r="12" spans="1:15" ht="15.75">
      <c r="A12" s="99"/>
      <c r="B12" s="592" t="s">
        <v>31</v>
      </c>
      <c r="C12" s="5"/>
      <c r="D12" s="5"/>
      <c r="E12" s="5"/>
      <c r="F12" s="6"/>
      <c r="G12" s="590" t="str">
        <f>IFERROR(FORECAST(F7,$C12:$E12,C7:E7),"")</f>
        <v/>
      </c>
      <c r="H12" s="75"/>
      <c r="I12" s="592" t="s">
        <v>31</v>
      </c>
      <c r="J12" s="5"/>
      <c r="K12" s="5"/>
      <c r="L12" s="5"/>
      <c r="M12" s="6"/>
      <c r="N12" s="590" t="str">
        <f>IFERROR(FORECAST(M7,$J12:$L12,J7:L7),"")</f>
        <v/>
      </c>
      <c r="O12" s="76"/>
    </row>
    <row r="13" spans="1:15" s="597" customFormat="1" ht="12.75" customHeight="1">
      <c r="A13" s="593"/>
      <c r="B13" s="594"/>
      <c r="C13" s="595" t="str">
        <f>IF(SUM(C12,C11,C10,)=100,"",(IF(SUM(C12,C11,C10)=0,"No hay datos","No suma 100%")))</f>
        <v>No hay datos</v>
      </c>
      <c r="D13" s="595" t="str">
        <f>IF(SUM(D12,D11,D10,)=100,"",(IF(SUM(D12,D11,D10)=0,"No hay datos","No suma 100%")))</f>
        <v>No hay datos</v>
      </c>
      <c r="E13" s="595" t="str">
        <f>IF(SUM(E12,E11,E10,)=100,"",(IF(SUM(E12,E11,E10)=0,"No hay datos","No suma 100%")))</f>
        <v>No hay datos</v>
      </c>
      <c r="F13" s="595" t="str">
        <f>IF(SUM(F12,F11,F10,)=100,"",(IF(SUM(F12,F11,F10)=0,"No hay datos","No suma 100%")))</f>
        <v>No hay datos</v>
      </c>
      <c r="G13" s="595"/>
      <c r="H13" s="596"/>
      <c r="I13" s="594"/>
      <c r="J13" s="595" t="str">
        <f>IF(SUM(J12,J11,J10,)=100,"",(IF(SUM(J12,J11,J10)=0,"No hay datos","No suma 100%")))</f>
        <v>No hay datos</v>
      </c>
      <c r="K13" s="595" t="str">
        <f>IF(SUM(K12,K11,K10,)=100,"",(IF(SUM(K12,K11,K10)=0,"No hay datos","No suma 100%")))</f>
        <v>No hay datos</v>
      </c>
      <c r="L13" s="595" t="str">
        <f>IF(SUM(L12,L11,L10,)=100,"",(IF(SUM(L12,L11,L10)=0,"No hay datos","No suma 100%")))</f>
        <v>No hay datos</v>
      </c>
      <c r="M13" s="595" t="str">
        <f>IF(SUM(M12,M11,M10,)=100,"",(IF(SUM(M12,M11,M10)=0,"No hay datos","No suma 100%")))</f>
        <v>No hay datos</v>
      </c>
      <c r="N13" s="595"/>
      <c r="O13" s="596"/>
    </row>
    <row r="14" spans="1:15">
      <c r="A14" s="99"/>
      <c r="B14" s="598"/>
      <c r="C14" s="75"/>
      <c r="D14" s="75"/>
      <c r="E14" s="75"/>
      <c r="F14" s="75"/>
      <c r="G14" s="73"/>
      <c r="H14" s="75"/>
      <c r="I14" s="75"/>
      <c r="J14" s="75"/>
      <c r="K14" s="75"/>
      <c r="L14" s="75"/>
      <c r="M14" s="75"/>
      <c r="N14" s="75"/>
      <c r="O14" s="76"/>
    </row>
    <row r="15" spans="1:15" ht="13.5" customHeight="1">
      <c r="A15" s="99"/>
      <c r="B15" s="598"/>
      <c r="C15" s="599"/>
      <c r="D15" s="75"/>
      <c r="E15" s="75"/>
      <c r="F15" s="75"/>
      <c r="G15" s="75"/>
      <c r="H15" s="75"/>
      <c r="I15" s="600"/>
      <c r="J15" s="600"/>
      <c r="K15" s="600"/>
      <c r="L15" s="601"/>
      <c r="M15" s="75"/>
      <c r="N15" s="75"/>
      <c r="O15" s="76"/>
    </row>
    <row r="16" spans="1:15" ht="15.75">
      <c r="A16" s="99"/>
      <c r="B16" s="602" t="s">
        <v>436</v>
      </c>
      <c r="C16" s="599"/>
      <c r="D16" s="75"/>
      <c r="E16" s="75"/>
      <c r="F16" s="75"/>
      <c r="G16" s="75"/>
      <c r="H16" s="75"/>
      <c r="I16" s="76"/>
      <c r="J16" s="603" t="s">
        <v>32</v>
      </c>
      <c r="K16" s="20"/>
      <c r="L16" s="601"/>
      <c r="M16" s="75"/>
      <c r="N16" s="75"/>
      <c r="O16" s="76"/>
    </row>
    <row r="17" spans="1:18" ht="15.75">
      <c r="A17" s="99"/>
      <c r="B17" s="602"/>
      <c r="C17" s="599"/>
      <c r="D17" s="75"/>
      <c r="E17" s="75"/>
      <c r="F17" s="75"/>
      <c r="G17" s="75"/>
      <c r="H17" s="75"/>
      <c r="I17" s="76"/>
      <c r="J17" s="600"/>
      <c r="K17" s="600"/>
      <c r="L17" s="601"/>
      <c r="M17" s="75"/>
      <c r="N17" s="75"/>
      <c r="O17" s="76"/>
    </row>
    <row r="18" spans="1:18" ht="13.5" customHeight="1">
      <c r="A18" s="99"/>
      <c r="B18" s="598"/>
      <c r="C18" s="599"/>
      <c r="D18" s="75"/>
      <c r="E18" s="75"/>
      <c r="F18" s="75"/>
      <c r="G18" s="75"/>
      <c r="H18" s="75"/>
      <c r="I18" s="600"/>
      <c r="J18" s="600"/>
      <c r="K18" s="600"/>
      <c r="L18" s="601"/>
      <c r="M18" s="75"/>
      <c r="N18" s="75"/>
      <c r="O18" s="76"/>
    </row>
    <row r="19" spans="1:18">
      <c r="A19" s="99"/>
      <c r="B19" s="1388" t="s">
        <v>33</v>
      </c>
      <c r="C19" s="1388"/>
      <c r="D19" s="1388"/>
      <c r="E19" s="1388"/>
      <c r="F19" s="1388"/>
      <c r="G19" s="75"/>
      <c r="H19" s="75"/>
      <c r="I19" s="1388" t="s">
        <v>34</v>
      </c>
      <c r="J19" s="1388"/>
      <c r="K19" s="1388"/>
      <c r="L19" s="1388"/>
      <c r="M19" s="1388"/>
      <c r="N19" s="75"/>
      <c r="O19" s="76"/>
      <c r="P19" s="604"/>
      <c r="Q19" s="604"/>
      <c r="R19" s="604"/>
    </row>
    <row r="20" spans="1:18">
      <c r="A20" s="99"/>
      <c r="B20" s="1388"/>
      <c r="C20" s="1388"/>
      <c r="D20" s="1388"/>
      <c r="E20" s="1388"/>
      <c r="F20" s="1388"/>
      <c r="G20" s="75"/>
      <c r="H20" s="75"/>
      <c r="I20" s="1388"/>
      <c r="J20" s="1388"/>
      <c r="K20" s="1388"/>
      <c r="L20" s="1388"/>
      <c r="M20" s="1388"/>
      <c r="N20" s="75"/>
      <c r="O20" s="76"/>
    </row>
    <row r="21" spans="1:18" ht="7.5" customHeight="1">
      <c r="A21" s="99"/>
      <c r="B21" s="598"/>
      <c r="C21" s="599"/>
      <c r="D21" s="75"/>
      <c r="E21" s="75"/>
      <c r="F21" s="75"/>
      <c r="G21" s="75"/>
      <c r="H21" s="75"/>
      <c r="I21" s="598"/>
      <c r="J21" s="599"/>
      <c r="K21" s="600"/>
      <c r="L21" s="601"/>
      <c r="M21" s="75"/>
      <c r="N21" s="75"/>
      <c r="O21" s="76"/>
    </row>
    <row r="22" spans="1:18" ht="37.5" customHeight="1">
      <c r="A22" s="99"/>
      <c r="B22" s="76"/>
      <c r="C22" s="1392" t="s">
        <v>35</v>
      </c>
      <c r="D22" s="1392"/>
      <c r="E22" s="605" t="s">
        <v>36</v>
      </c>
      <c r="F22" s="606"/>
      <c r="G22" s="75"/>
      <c r="H22" s="75"/>
      <c r="I22" s="76"/>
      <c r="J22" s="1392" t="s">
        <v>37</v>
      </c>
      <c r="K22" s="1392"/>
      <c r="L22" s="605" t="s">
        <v>36</v>
      </c>
      <c r="M22" s="75"/>
      <c r="N22" s="75"/>
      <c r="O22" s="76"/>
    </row>
    <row r="23" spans="1:18">
      <c r="A23" s="99"/>
      <c r="B23" s="76"/>
      <c r="C23" s="1383" t="s">
        <v>30</v>
      </c>
      <c r="D23" s="1383"/>
      <c r="E23" s="607">
        <f>ROUNDUP(F10*K16/100,0)</f>
        <v>0</v>
      </c>
      <c r="F23" s="608"/>
      <c r="G23" s="75"/>
      <c r="H23" s="75"/>
      <c r="I23" s="76"/>
      <c r="J23" s="1384" t="s">
        <v>30</v>
      </c>
      <c r="K23" s="1384"/>
      <c r="L23" s="607">
        <f>ROUNDUP(M10*K16/100,0)</f>
        <v>0</v>
      </c>
      <c r="M23" s="75"/>
      <c r="N23" s="75"/>
      <c r="O23" s="76"/>
    </row>
    <row r="24" spans="1:18">
      <c r="A24" s="99"/>
      <c r="B24" s="76"/>
      <c r="C24" s="1379" t="s">
        <v>660</v>
      </c>
      <c r="D24" s="1379"/>
      <c r="E24" s="607">
        <f>ROUNDUP(F11*K16/100,0)</f>
        <v>0</v>
      </c>
      <c r="F24" s="608"/>
      <c r="G24" s="75"/>
      <c r="H24" s="75"/>
      <c r="I24" s="76"/>
      <c r="J24" s="1380" t="s">
        <v>660</v>
      </c>
      <c r="K24" s="1380"/>
      <c r="L24" s="607">
        <f>ROUNDUP(M11*K16/100,0)</f>
        <v>0</v>
      </c>
      <c r="M24" s="75"/>
      <c r="N24" s="75"/>
      <c r="O24" s="76"/>
    </row>
    <row r="25" spans="1:18">
      <c r="A25" s="99"/>
      <c r="B25" s="76"/>
      <c r="C25" s="1377" t="s">
        <v>31</v>
      </c>
      <c r="D25" s="1377"/>
      <c r="E25" s="607">
        <f>K16-(E23+E24)</f>
        <v>0</v>
      </c>
      <c r="F25" s="608"/>
      <c r="G25" s="75"/>
      <c r="H25" s="75"/>
      <c r="I25" s="76"/>
      <c r="J25" s="1378" t="s">
        <v>31</v>
      </c>
      <c r="K25" s="1378"/>
      <c r="L25" s="607">
        <f>K16-(L23+L24)</f>
        <v>0</v>
      </c>
      <c r="M25" s="75"/>
      <c r="N25" s="75"/>
      <c r="O25" s="76"/>
    </row>
    <row r="26" spans="1:18" ht="15.75">
      <c r="A26" s="99"/>
      <c r="B26" s="609"/>
      <c r="C26" s="599"/>
      <c r="D26" s="75"/>
      <c r="E26" s="75"/>
      <c r="F26" s="75"/>
      <c r="G26" s="75"/>
      <c r="H26" s="75"/>
      <c r="I26" s="600"/>
      <c r="J26" s="600"/>
      <c r="K26" s="600"/>
      <c r="L26" s="601"/>
      <c r="M26" s="75"/>
      <c r="N26" s="75"/>
      <c r="O26" s="76"/>
    </row>
    <row r="27" spans="1:18" ht="23.25">
      <c r="A27" s="99"/>
      <c r="B27" s="610" t="s">
        <v>38</v>
      </c>
      <c r="C27" s="75"/>
      <c r="D27" s="75"/>
      <c r="E27" s="75"/>
      <c r="F27" s="75"/>
      <c r="G27" s="75"/>
      <c r="H27" s="75"/>
      <c r="I27" s="611"/>
      <c r="J27" s="600"/>
      <c r="K27" s="600"/>
      <c r="L27" s="601"/>
      <c r="M27" s="75"/>
      <c r="N27" s="75"/>
      <c r="O27" s="76"/>
    </row>
    <row r="28" spans="1:18" ht="5.25" customHeight="1">
      <c r="A28" s="99"/>
      <c r="B28" s="75"/>
      <c r="C28" s="75"/>
      <c r="D28" s="75"/>
      <c r="E28" s="75"/>
      <c r="F28" s="75"/>
      <c r="G28" s="75"/>
      <c r="H28" s="75"/>
      <c r="I28" s="600"/>
      <c r="J28" s="600"/>
      <c r="K28" s="600"/>
      <c r="L28" s="601"/>
      <c r="M28" s="75"/>
      <c r="N28" s="75"/>
      <c r="O28" s="76"/>
    </row>
    <row r="29" spans="1:18">
      <c r="A29" s="99"/>
      <c r="B29" s="612" t="s">
        <v>39</v>
      </c>
      <c r="C29" s="75"/>
      <c r="D29" s="75"/>
      <c r="E29" s="75"/>
      <c r="F29" s="75"/>
      <c r="G29" s="75"/>
      <c r="H29" s="75"/>
      <c r="I29" s="613"/>
      <c r="J29" s="613"/>
      <c r="K29" s="613"/>
      <c r="L29" s="613"/>
      <c r="M29" s="75"/>
      <c r="N29" s="75"/>
      <c r="O29" s="76"/>
    </row>
    <row r="30" spans="1:18">
      <c r="A30" s="99"/>
      <c r="B30" s="75"/>
      <c r="C30" s="75"/>
      <c r="D30" s="75"/>
      <c r="E30" s="75"/>
      <c r="F30" s="75"/>
      <c r="G30" s="75"/>
      <c r="H30" s="75"/>
      <c r="I30" s="613"/>
      <c r="J30" s="613"/>
      <c r="K30" s="613"/>
      <c r="L30" s="613"/>
      <c r="M30" s="75"/>
      <c r="N30" s="75"/>
      <c r="O30" s="76"/>
    </row>
    <row r="31" spans="1:18">
      <c r="A31" s="99"/>
      <c r="B31" s="75"/>
      <c r="C31" s="75"/>
      <c r="D31" s="75"/>
      <c r="E31" s="75"/>
      <c r="F31" s="75"/>
      <c r="G31" s="75"/>
      <c r="H31" s="75"/>
      <c r="I31" s="613"/>
      <c r="J31" s="613"/>
      <c r="K31" s="613"/>
      <c r="L31" s="613"/>
      <c r="M31" s="75"/>
      <c r="N31" s="75"/>
      <c r="O31" s="76"/>
    </row>
    <row r="32" spans="1:18">
      <c r="A32" s="99"/>
      <c r="B32" s="75"/>
      <c r="C32" s="75"/>
      <c r="D32" s="75"/>
      <c r="E32" s="75"/>
      <c r="F32" s="75"/>
      <c r="G32" s="75"/>
      <c r="H32" s="75"/>
      <c r="I32" s="75"/>
      <c r="J32" s="75"/>
      <c r="K32" s="75"/>
      <c r="L32" s="75"/>
      <c r="M32" s="75"/>
      <c r="N32" s="75"/>
      <c r="O32" s="76"/>
    </row>
    <row r="33" spans="1:15">
      <c r="A33" s="99"/>
      <c r="B33" s="75"/>
      <c r="C33" s="75"/>
      <c r="D33" s="75"/>
      <c r="E33" s="75"/>
      <c r="F33" s="75"/>
      <c r="G33" s="75"/>
      <c r="H33" s="75"/>
      <c r="I33" s="75"/>
      <c r="J33" s="75"/>
      <c r="K33" s="75"/>
      <c r="L33" s="75"/>
      <c r="M33" s="75"/>
      <c r="N33" s="75"/>
      <c r="O33" s="76"/>
    </row>
    <row r="34" spans="1:15">
      <c r="A34" s="99"/>
      <c r="B34" s="75"/>
      <c r="C34" s="75"/>
      <c r="D34" s="75"/>
      <c r="E34" s="75"/>
      <c r="F34" s="75"/>
      <c r="G34" s="75"/>
      <c r="H34" s="75"/>
      <c r="I34" s="75"/>
      <c r="J34" s="75"/>
      <c r="K34" s="75"/>
      <c r="L34" s="75"/>
      <c r="M34" s="75"/>
      <c r="N34" s="75"/>
      <c r="O34" s="76"/>
    </row>
    <row r="35" spans="1:15">
      <c r="A35" s="99"/>
      <c r="B35" s="75"/>
      <c r="C35" s="75"/>
      <c r="D35" s="75"/>
      <c r="E35" s="75"/>
      <c r="F35" s="75"/>
      <c r="G35" s="75"/>
      <c r="H35" s="75"/>
      <c r="I35" s="75"/>
      <c r="J35" s="75"/>
      <c r="K35" s="75"/>
      <c r="L35" s="75"/>
      <c r="M35" s="75"/>
      <c r="N35" s="75"/>
      <c r="O35" s="76"/>
    </row>
    <row r="36" spans="1:15">
      <c r="A36" s="99"/>
      <c r="B36" s="75"/>
      <c r="C36" s="75"/>
      <c r="D36" s="75"/>
      <c r="E36" s="75"/>
      <c r="F36" s="75"/>
      <c r="G36" s="75"/>
      <c r="H36" s="75"/>
      <c r="I36" s="75"/>
      <c r="J36" s="75"/>
      <c r="K36" s="75"/>
      <c r="L36" s="75"/>
      <c r="M36" s="75"/>
      <c r="N36" s="75"/>
      <c r="O36" s="76"/>
    </row>
    <row r="37" spans="1:15">
      <c r="A37" s="99"/>
      <c r="B37" s="75"/>
      <c r="C37" s="75"/>
      <c r="D37" s="75"/>
      <c r="E37" s="75"/>
      <c r="F37" s="75"/>
      <c r="G37" s="75"/>
      <c r="H37" s="75"/>
      <c r="I37" s="75"/>
      <c r="J37" s="75"/>
      <c r="K37" s="75"/>
      <c r="L37" s="75"/>
      <c r="M37" s="75"/>
      <c r="N37" s="75"/>
      <c r="O37" s="76"/>
    </row>
    <row r="38" spans="1:15">
      <c r="A38" s="99"/>
      <c r="B38" s="75"/>
      <c r="C38" s="75"/>
      <c r="D38" s="75"/>
      <c r="E38" s="75"/>
      <c r="F38" s="75"/>
      <c r="G38" s="75"/>
      <c r="H38" s="75"/>
      <c r="I38" s="75"/>
      <c r="J38" s="75"/>
      <c r="K38" s="75"/>
      <c r="L38" s="75"/>
      <c r="M38" s="75"/>
      <c r="N38" s="75"/>
      <c r="O38" s="76"/>
    </row>
    <row r="39" spans="1:15">
      <c r="A39" s="99"/>
      <c r="B39" s="75"/>
      <c r="C39" s="75"/>
      <c r="D39" s="75"/>
      <c r="E39" s="75"/>
      <c r="F39" s="75"/>
      <c r="G39" s="75"/>
      <c r="H39" s="75"/>
      <c r="I39" s="75"/>
      <c r="J39" s="75"/>
      <c r="K39" s="75"/>
      <c r="L39" s="75"/>
      <c r="M39" s="75"/>
      <c r="N39" s="75"/>
      <c r="O39" s="76"/>
    </row>
    <row r="40" spans="1:15">
      <c r="A40" s="99"/>
      <c r="B40" s="75"/>
      <c r="C40" s="75"/>
      <c r="D40" s="75"/>
      <c r="E40" s="75"/>
      <c r="F40" s="75"/>
      <c r="G40" s="75"/>
      <c r="H40" s="75"/>
      <c r="I40" s="75"/>
      <c r="J40" s="75"/>
      <c r="K40" s="75"/>
      <c r="L40" s="75"/>
      <c r="M40" s="75"/>
      <c r="N40" s="75"/>
      <c r="O40" s="76"/>
    </row>
    <row r="41" spans="1:15">
      <c r="A41" s="99"/>
      <c r="B41" s="75"/>
      <c r="C41" s="75"/>
      <c r="D41" s="75"/>
      <c r="E41" s="75"/>
      <c r="F41" s="75"/>
      <c r="G41" s="75"/>
      <c r="H41" s="75"/>
      <c r="I41" s="75"/>
      <c r="J41" s="75"/>
      <c r="K41" s="75"/>
      <c r="L41" s="75"/>
      <c r="M41" s="75"/>
      <c r="N41" s="75"/>
      <c r="O41" s="76"/>
    </row>
    <row r="42" spans="1:15">
      <c r="A42" s="99"/>
      <c r="B42" s="75"/>
      <c r="C42" s="75"/>
      <c r="D42" s="75"/>
      <c r="E42" s="75"/>
      <c r="F42" s="75"/>
      <c r="G42" s="75"/>
      <c r="H42" s="75"/>
      <c r="I42" s="75"/>
      <c r="J42" s="75"/>
      <c r="K42" s="75"/>
      <c r="L42" s="75"/>
      <c r="M42" s="75"/>
      <c r="N42" s="75"/>
      <c r="O42" s="76"/>
    </row>
    <row r="43" spans="1:15">
      <c r="A43" s="99"/>
      <c r="B43" s="75"/>
      <c r="C43" s="75"/>
      <c r="D43" s="75"/>
      <c r="E43" s="75"/>
      <c r="F43" s="75"/>
      <c r="G43" s="75"/>
      <c r="H43" s="75"/>
      <c r="I43" s="75"/>
      <c r="J43" s="75"/>
      <c r="K43" s="75"/>
      <c r="L43" s="75"/>
      <c r="M43" s="75"/>
      <c r="N43" s="75"/>
      <c r="O43" s="76"/>
    </row>
    <row r="44" spans="1:15">
      <c r="A44" s="99"/>
      <c r="B44" s="75"/>
      <c r="C44" s="75"/>
      <c r="D44" s="75"/>
      <c r="E44" s="75"/>
      <c r="F44" s="75"/>
      <c r="G44" s="75"/>
      <c r="H44" s="75"/>
      <c r="I44" s="75"/>
      <c r="J44" s="75"/>
      <c r="K44" s="75"/>
      <c r="L44" s="75"/>
      <c r="M44" s="75"/>
      <c r="N44" s="75"/>
      <c r="O44" s="76"/>
    </row>
    <row r="45" spans="1:15">
      <c r="A45" s="99"/>
      <c r="B45" s="75"/>
      <c r="C45" s="75"/>
      <c r="D45" s="75"/>
      <c r="E45" s="75"/>
      <c r="F45" s="75"/>
      <c r="G45" s="75"/>
      <c r="H45" s="75"/>
      <c r="I45" s="75"/>
      <c r="J45" s="75"/>
      <c r="K45" s="75"/>
      <c r="L45" s="75"/>
      <c r="M45" s="75"/>
      <c r="N45" s="75"/>
      <c r="O45" s="76"/>
    </row>
    <row r="46" spans="1:15">
      <c r="A46" s="99"/>
      <c r="B46" s="75"/>
      <c r="C46" s="75"/>
      <c r="D46" s="75"/>
      <c r="E46" s="75"/>
      <c r="F46" s="75"/>
      <c r="G46" s="75"/>
      <c r="H46" s="75"/>
      <c r="I46" s="75"/>
      <c r="J46" s="75"/>
      <c r="K46" s="75"/>
      <c r="L46" s="75"/>
      <c r="M46" s="75"/>
      <c r="N46" s="75"/>
      <c r="O46" s="76"/>
    </row>
    <row r="47" spans="1:15">
      <c r="A47" s="99"/>
      <c r="B47" s="76"/>
      <c r="C47" s="75"/>
      <c r="D47" s="75"/>
      <c r="E47" s="75"/>
      <c r="F47" s="75"/>
      <c r="G47" s="75"/>
      <c r="H47" s="75"/>
      <c r="I47" s="75"/>
      <c r="J47" s="75"/>
      <c r="K47" s="75"/>
      <c r="L47" s="75"/>
      <c r="M47" s="75"/>
      <c r="N47" s="75"/>
      <c r="O47" s="76"/>
    </row>
    <row r="48" spans="1:15">
      <c r="A48" s="99"/>
      <c r="B48" s="75"/>
      <c r="C48" s="75"/>
      <c r="D48" s="75"/>
      <c r="E48" s="75"/>
      <c r="F48" s="75"/>
      <c r="G48" s="75"/>
      <c r="H48" s="75"/>
      <c r="I48" s="75"/>
      <c r="J48" s="75"/>
      <c r="K48" s="75"/>
      <c r="L48" s="75"/>
      <c r="M48" s="75"/>
      <c r="N48" s="75"/>
      <c r="O48" s="76"/>
    </row>
    <row r="49" spans="1:15" ht="25.5" customHeight="1">
      <c r="A49" s="614"/>
      <c r="B49" s="1391" t="s">
        <v>40</v>
      </c>
      <c r="C49" s="1391"/>
      <c r="D49" s="1391"/>
      <c r="E49" s="1391"/>
      <c r="F49" s="1391"/>
      <c r="G49" s="1391"/>
      <c r="H49" s="1389" t="s">
        <v>41</v>
      </c>
      <c r="I49" s="1389"/>
      <c r="J49" s="1389"/>
      <c r="K49" s="1389"/>
      <c r="L49" s="1389"/>
      <c r="M49" s="1389"/>
      <c r="N49" s="1389"/>
      <c r="O49" s="76"/>
    </row>
    <row r="50" spans="1:15">
      <c r="A50" s="99"/>
      <c r="B50" s="75"/>
      <c r="C50" s="75"/>
      <c r="D50" s="75"/>
      <c r="E50" s="75"/>
      <c r="F50" s="75"/>
      <c r="G50" s="75"/>
      <c r="H50" s="75"/>
      <c r="I50" s="75"/>
      <c r="J50" s="75"/>
      <c r="K50" s="75"/>
      <c r="L50" s="75"/>
      <c r="M50" s="75"/>
      <c r="N50" s="75"/>
      <c r="O50" s="76"/>
    </row>
    <row r="51" spans="1:15" ht="18" customHeight="1">
      <c r="A51" s="99"/>
      <c r="B51" s="1390" t="s">
        <v>42</v>
      </c>
      <c r="C51" s="1382" t="s">
        <v>434</v>
      </c>
      <c r="D51" s="1382" t="s">
        <v>43</v>
      </c>
      <c r="E51" s="1382" t="s">
        <v>433</v>
      </c>
      <c r="F51" s="1385" t="s">
        <v>318</v>
      </c>
      <c r="G51" s="615"/>
      <c r="H51" s="585"/>
      <c r="I51" s="1390" t="s">
        <v>15</v>
      </c>
      <c r="J51" s="1382" t="s">
        <v>434</v>
      </c>
      <c r="K51" s="1382" t="s">
        <v>43</v>
      </c>
      <c r="L51" s="1382" t="s">
        <v>433</v>
      </c>
      <c r="M51" s="1385" t="s">
        <v>318</v>
      </c>
      <c r="N51" s="615"/>
      <c r="O51" s="76"/>
    </row>
    <row r="52" spans="1:15" ht="18" customHeight="1">
      <c r="A52" s="99"/>
      <c r="B52" s="1390"/>
      <c r="C52" s="1382"/>
      <c r="D52" s="1382"/>
      <c r="E52" s="1382"/>
      <c r="F52" s="1385"/>
      <c r="G52" s="616"/>
      <c r="H52" s="75"/>
      <c r="I52" s="1390"/>
      <c r="J52" s="1382"/>
      <c r="K52" s="1382"/>
      <c r="L52" s="1382"/>
      <c r="M52" s="1385"/>
      <c r="N52" s="616"/>
      <c r="O52" s="76"/>
    </row>
    <row r="53" spans="1:15">
      <c r="A53" s="99"/>
      <c r="B53" s="617" t="s">
        <v>28</v>
      </c>
      <c r="C53" s="1396" t="s">
        <v>29</v>
      </c>
      <c r="D53" s="1396"/>
      <c r="E53" s="1396"/>
      <c r="F53" s="618" t="s">
        <v>26</v>
      </c>
      <c r="G53" s="619"/>
      <c r="H53" s="75"/>
      <c r="I53" s="617" t="s">
        <v>28</v>
      </c>
      <c r="J53" s="1396" t="s">
        <v>29</v>
      </c>
      <c r="K53" s="1396"/>
      <c r="L53" s="1396"/>
      <c r="M53" s="620" t="s">
        <v>26</v>
      </c>
      <c r="N53" s="619"/>
      <c r="O53" s="76"/>
    </row>
    <row r="54" spans="1:15" ht="15.75">
      <c r="A54" s="99"/>
      <c r="B54" s="589" t="s">
        <v>30</v>
      </c>
      <c r="C54" s="626"/>
      <c r="D54" s="5"/>
      <c r="E54" s="5"/>
      <c r="F54" s="46"/>
      <c r="G54" s="76"/>
      <c r="H54" s="75"/>
      <c r="I54" s="589" t="s">
        <v>30</v>
      </c>
      <c r="J54" s="626"/>
      <c r="K54" s="5"/>
      <c r="L54" s="5"/>
      <c r="M54" s="46"/>
      <c r="N54" s="76"/>
      <c r="O54" s="76"/>
    </row>
    <row r="55" spans="1:15" ht="15.75">
      <c r="A55" s="99"/>
      <c r="B55" s="591" t="s">
        <v>660</v>
      </c>
      <c r="C55" s="626"/>
      <c r="D55" s="5"/>
      <c r="E55" s="5"/>
      <c r="F55" s="46"/>
      <c r="G55" s="76"/>
      <c r="H55" s="75"/>
      <c r="I55" s="591" t="s">
        <v>660</v>
      </c>
      <c r="J55" s="626"/>
      <c r="K55" s="5"/>
      <c r="L55" s="5"/>
      <c r="M55" s="46"/>
      <c r="N55" s="621"/>
      <c r="O55" s="76"/>
    </row>
    <row r="56" spans="1:15" ht="15.75">
      <c r="A56" s="99"/>
      <c r="B56" s="592" t="s">
        <v>31</v>
      </c>
      <c r="C56" s="626"/>
      <c r="D56" s="5"/>
      <c r="E56" s="5"/>
      <c r="F56" s="46"/>
      <c r="G56" s="76"/>
      <c r="H56" s="75"/>
      <c r="I56" s="592" t="s">
        <v>31</v>
      </c>
      <c r="J56" s="626"/>
      <c r="K56" s="5"/>
      <c r="L56" s="5"/>
      <c r="M56" s="46"/>
      <c r="N56" s="622"/>
      <c r="O56" s="76"/>
    </row>
    <row r="57" spans="1:15" ht="15.75">
      <c r="A57" s="99"/>
      <c r="B57" s="933" t="s">
        <v>659</v>
      </c>
      <c r="C57" s="626"/>
      <c r="D57" s="5"/>
      <c r="E57" s="5"/>
      <c r="F57" s="46"/>
      <c r="G57" s="424"/>
      <c r="H57" s="75"/>
      <c r="I57" s="933" t="s">
        <v>659</v>
      </c>
      <c r="J57" s="626"/>
      <c r="K57" s="5"/>
      <c r="L57" s="5"/>
      <c r="M57" s="46"/>
      <c r="N57" s="934"/>
      <c r="O57" s="76"/>
    </row>
    <row r="58" spans="1:15">
      <c r="A58" s="99"/>
      <c r="B58" s="938"/>
      <c r="C58" s="938"/>
      <c r="D58" s="595" t="str">
        <f>IF(SUM(D56,D55,D54,D57)=100,"",(IF(SUM(D56,D55,D54,D57)=0,"No hay datos","No suma 100%")))</f>
        <v>No hay datos</v>
      </c>
      <c r="E58" s="595" t="str">
        <f>IF(SUM(E56,E55,E54,E57)=100,"",(IF(SUM(E56,E55,E54,E57)=0,"No hay datos","No suma 100%")))</f>
        <v>No hay datos</v>
      </c>
      <c r="F58" s="595" t="str">
        <f>IF(SUM(F56,F55,F54,F57)=100,"",(IF(SUM(F56,F55,F54,F57)=0,"No hay datos","No suma 100%")))</f>
        <v>No hay datos</v>
      </c>
      <c r="G58" s="938"/>
      <c r="H58" s="938"/>
      <c r="I58" s="594"/>
      <c r="J58" s="595"/>
      <c r="K58" s="595" t="str">
        <f>IF(SUM(K56,K55,K54,K57)=100,"",(IF(SUM(K56,K55,K54,K57)=0,"No hay datos","No suma 100%")))</f>
        <v>No hay datos</v>
      </c>
      <c r="L58" s="595" t="str">
        <f>IF(SUM(L56,L55,L54,L57)=100,"",(IF(SUM(L56,L55,L54,L57)=0,"No hay datos","No suma 100%")))</f>
        <v>No hay datos</v>
      </c>
      <c r="M58" s="595" t="str">
        <f>IF(SUM(M56,M55,M54,M57)=100,"",(IF(SUM(M56,M55,M54,M57)=0,"No hay datos","No suma 100%")))</f>
        <v>No hay datos</v>
      </c>
      <c r="N58" s="595"/>
      <c r="O58" s="76"/>
    </row>
    <row r="59" spans="1:15">
      <c r="A59" s="99"/>
      <c r="B59" s="598"/>
      <c r="C59" s="75"/>
      <c r="D59" s="75"/>
      <c r="E59" s="75"/>
      <c r="F59" s="75"/>
      <c r="G59" s="73"/>
      <c r="H59" s="75"/>
      <c r="I59" s="75"/>
      <c r="J59" s="75"/>
      <c r="K59" s="75"/>
      <c r="L59" s="75"/>
      <c r="M59" s="75"/>
      <c r="N59" s="75"/>
      <c r="O59" s="76"/>
    </row>
    <row r="60" spans="1:15" ht="15.75">
      <c r="A60" s="99"/>
      <c r="B60" s="598"/>
      <c r="C60" s="599"/>
      <c r="D60" s="75"/>
      <c r="E60" s="75"/>
      <c r="F60" s="75"/>
      <c r="G60" s="75"/>
      <c r="H60" s="75"/>
      <c r="I60" s="600"/>
      <c r="J60" s="600"/>
      <c r="K60" s="600"/>
      <c r="L60" s="601"/>
      <c r="M60" s="75"/>
      <c r="N60" s="75"/>
      <c r="O60" s="76"/>
    </row>
    <row r="61" spans="1:15" ht="15.75">
      <c r="A61" s="99"/>
      <c r="B61" s="602" t="s">
        <v>435</v>
      </c>
      <c r="C61" s="599"/>
      <c r="D61" s="75"/>
      <c r="E61" s="75"/>
      <c r="F61" s="75"/>
      <c r="G61" s="75"/>
      <c r="H61" s="75"/>
      <c r="I61" s="76"/>
      <c r="J61" s="603" t="s">
        <v>32</v>
      </c>
      <c r="K61" s="20"/>
      <c r="L61" s="601"/>
      <c r="M61" s="75"/>
      <c r="N61" s="75"/>
      <c r="O61" s="76"/>
    </row>
    <row r="62" spans="1:15" ht="15" customHeight="1">
      <c r="A62" s="99"/>
      <c r="B62" s="598"/>
      <c r="C62" s="599"/>
      <c r="D62" s="75"/>
      <c r="E62" s="75"/>
      <c r="F62" s="75"/>
      <c r="G62" s="75"/>
      <c r="H62" s="75"/>
      <c r="I62" s="600"/>
      <c r="J62" s="600"/>
      <c r="K62" s="600"/>
      <c r="L62" s="601"/>
      <c r="M62" s="75"/>
      <c r="N62" s="75"/>
      <c r="O62" s="76"/>
    </row>
    <row r="63" spans="1:15">
      <c r="A63" s="99"/>
      <c r="B63" s="1388" t="s">
        <v>44</v>
      </c>
      <c r="C63" s="1388"/>
      <c r="D63" s="1388"/>
      <c r="E63" s="1388"/>
      <c r="F63" s="1388"/>
      <c r="G63" s="75"/>
      <c r="H63" s="75"/>
      <c r="I63" s="1388" t="s">
        <v>45</v>
      </c>
      <c r="J63" s="1388"/>
      <c r="K63" s="1388"/>
      <c r="L63" s="1388"/>
      <c r="M63" s="1388"/>
      <c r="N63" s="75"/>
      <c r="O63" s="76"/>
    </row>
    <row r="64" spans="1:15">
      <c r="A64" s="99"/>
      <c r="B64" s="1388"/>
      <c r="C64" s="1388"/>
      <c r="D64" s="1388"/>
      <c r="E64" s="1388"/>
      <c r="F64" s="1388"/>
      <c r="G64" s="75"/>
      <c r="H64" s="75"/>
      <c r="I64" s="1388"/>
      <c r="J64" s="1388"/>
      <c r="K64" s="1388"/>
      <c r="L64" s="1388"/>
      <c r="M64" s="1388"/>
      <c r="N64" s="75"/>
      <c r="O64" s="76"/>
    </row>
    <row r="65" spans="1:15" ht="30" customHeight="1">
      <c r="A65" s="99"/>
      <c r="B65" s="598"/>
      <c r="C65" s="599"/>
      <c r="D65" s="75"/>
      <c r="E65" s="75"/>
      <c r="F65" s="75"/>
      <c r="G65" s="75"/>
      <c r="H65" s="75"/>
      <c r="I65" s="598"/>
      <c r="J65" s="599"/>
      <c r="K65" s="600"/>
      <c r="L65" s="601"/>
      <c r="M65" s="75"/>
      <c r="N65" s="75"/>
      <c r="O65" s="76"/>
    </row>
    <row r="66" spans="1:15" ht="27.75" customHeight="1">
      <c r="A66" s="99"/>
      <c r="B66" s="76"/>
      <c r="C66" s="1397" t="s">
        <v>46</v>
      </c>
      <c r="D66" s="1397"/>
      <c r="E66" s="623" t="s">
        <v>36</v>
      </c>
      <c r="F66" s="75"/>
      <c r="G66" s="75"/>
      <c r="H66" s="75"/>
      <c r="I66" s="76"/>
      <c r="J66" s="1397" t="s">
        <v>47</v>
      </c>
      <c r="K66" s="1397"/>
      <c r="L66" s="623" t="s">
        <v>36</v>
      </c>
      <c r="M66" s="75"/>
      <c r="N66" s="75"/>
      <c r="O66" s="76"/>
    </row>
    <row r="67" spans="1:15">
      <c r="A67" s="99"/>
      <c r="B67" s="76"/>
      <c r="C67" s="1383" t="s">
        <v>30</v>
      </c>
      <c r="D67" s="1383"/>
      <c r="E67" s="607">
        <f>ROUNDUP(F54*K61/100,0)</f>
        <v>0</v>
      </c>
      <c r="F67" s="75"/>
      <c r="G67" s="75"/>
      <c r="H67" s="75"/>
      <c r="I67" s="76"/>
      <c r="J67" s="1384" t="s">
        <v>30</v>
      </c>
      <c r="K67" s="1384"/>
      <c r="L67" s="607">
        <f>ROUNDUP(M54*K61/100,0)</f>
        <v>0</v>
      </c>
      <c r="M67" s="75"/>
      <c r="N67" s="75"/>
      <c r="O67" s="76"/>
    </row>
    <row r="68" spans="1:15">
      <c r="A68" s="99"/>
      <c r="B68" s="76"/>
      <c r="C68" s="1379" t="s">
        <v>660</v>
      </c>
      <c r="D68" s="1379"/>
      <c r="E68" s="607">
        <f>ROUNDUP(F55*K61/100,0)</f>
        <v>0</v>
      </c>
      <c r="F68" s="75"/>
      <c r="G68" s="75"/>
      <c r="H68" s="75"/>
      <c r="I68" s="76"/>
      <c r="J68" s="1380" t="s">
        <v>660</v>
      </c>
      <c r="K68" s="1380"/>
      <c r="L68" s="607">
        <f>ROUNDUP(M55*K61/100,0)</f>
        <v>0</v>
      </c>
      <c r="M68" s="75"/>
      <c r="N68" s="75"/>
      <c r="O68" s="76"/>
    </row>
    <row r="69" spans="1:15">
      <c r="A69" s="99"/>
      <c r="B69" s="76"/>
      <c r="C69" s="1377" t="s">
        <v>31</v>
      </c>
      <c r="D69" s="1377"/>
      <c r="E69" s="607">
        <f>ROUNDUP(F56*K61/100,0)</f>
        <v>0</v>
      </c>
      <c r="F69" s="75"/>
      <c r="G69" s="75"/>
      <c r="H69" s="75"/>
      <c r="I69" s="76"/>
      <c r="J69" s="1378" t="s">
        <v>31</v>
      </c>
      <c r="K69" s="1378"/>
      <c r="L69" s="607">
        <f>ROUNDUP(M56*K61/100,0)</f>
        <v>0</v>
      </c>
      <c r="M69" s="75"/>
      <c r="N69" s="75"/>
      <c r="O69" s="76"/>
    </row>
    <row r="70" spans="1:15">
      <c r="A70" s="99"/>
      <c r="B70" s="76"/>
      <c r="C70" s="1375" t="s">
        <v>659</v>
      </c>
      <c r="D70" s="1375"/>
      <c r="E70" s="607">
        <f>K61-SUM(E67:E69)</f>
        <v>0</v>
      </c>
      <c r="F70" s="75"/>
      <c r="G70" s="75"/>
      <c r="H70" s="75"/>
      <c r="I70" s="76"/>
      <c r="J70" s="1376" t="s">
        <v>659</v>
      </c>
      <c r="K70" s="1376"/>
      <c r="L70" s="607">
        <f>K61-SUM(L67:L69)</f>
        <v>0</v>
      </c>
      <c r="M70" s="75"/>
      <c r="N70" s="75"/>
      <c r="O70" s="76"/>
    </row>
    <row r="71" spans="1:15" ht="32.25" customHeight="1">
      <c r="A71" s="99"/>
      <c r="B71" s="610" t="s">
        <v>38</v>
      </c>
      <c r="C71" s="75"/>
      <c r="D71" s="75"/>
      <c r="E71" s="75"/>
      <c r="F71" s="75"/>
      <c r="G71" s="75"/>
      <c r="H71" s="75"/>
      <c r="I71" s="611"/>
      <c r="J71" s="600"/>
      <c r="K71" s="600"/>
      <c r="L71" s="601"/>
      <c r="M71" s="75"/>
      <c r="N71" s="75"/>
      <c r="O71" s="76"/>
    </row>
    <row r="72" spans="1:15" ht="6.75" customHeight="1">
      <c r="A72" s="99"/>
      <c r="B72" s="75"/>
      <c r="C72" s="75"/>
      <c r="D72" s="75"/>
      <c r="E72" s="75"/>
      <c r="F72" s="75"/>
      <c r="G72" s="75"/>
      <c r="H72" s="75"/>
      <c r="I72" s="600"/>
      <c r="J72" s="600"/>
      <c r="K72" s="600"/>
      <c r="L72" s="601"/>
      <c r="M72" s="75"/>
      <c r="N72" s="75"/>
      <c r="O72" s="76"/>
    </row>
    <row r="73" spans="1:15">
      <c r="A73" s="99"/>
      <c r="B73" s="612" t="s">
        <v>48</v>
      </c>
      <c r="C73" s="75"/>
      <c r="D73" s="75"/>
      <c r="E73" s="75"/>
      <c r="F73" s="75"/>
      <c r="G73" s="75"/>
      <c r="H73" s="75"/>
      <c r="I73" s="613"/>
      <c r="J73" s="613"/>
      <c r="K73" s="613"/>
      <c r="L73" s="613"/>
      <c r="M73" s="75"/>
      <c r="N73" s="75"/>
      <c r="O73" s="76"/>
    </row>
    <row r="74" spans="1:15">
      <c r="A74" s="99"/>
      <c r="B74" s="75"/>
      <c r="C74" s="75"/>
      <c r="D74" s="75"/>
      <c r="E74" s="75"/>
      <c r="F74" s="75"/>
      <c r="G74" s="75"/>
      <c r="H74" s="75"/>
      <c r="I74" s="613"/>
      <c r="J74" s="613"/>
      <c r="K74" s="613"/>
      <c r="L74" s="613"/>
      <c r="M74" s="75"/>
      <c r="N74" s="75"/>
      <c r="O74" s="76"/>
    </row>
    <row r="75" spans="1:15">
      <c r="A75" s="99"/>
      <c r="B75" s="75"/>
      <c r="C75" s="75"/>
      <c r="D75" s="75"/>
      <c r="E75" s="75"/>
      <c r="F75" s="75"/>
      <c r="G75" s="75"/>
      <c r="H75" s="75"/>
      <c r="I75" s="613"/>
      <c r="J75" s="613"/>
      <c r="K75" s="613"/>
      <c r="L75" s="613"/>
      <c r="M75" s="75"/>
      <c r="N75" s="75"/>
      <c r="O75" s="76"/>
    </row>
    <row r="76" spans="1:15">
      <c r="A76" s="99"/>
      <c r="B76" s="75"/>
      <c r="C76" s="75"/>
      <c r="D76" s="75"/>
      <c r="E76" s="75"/>
      <c r="F76" s="75"/>
      <c r="G76" s="75"/>
      <c r="H76" s="75"/>
      <c r="I76" s="75"/>
      <c r="J76" s="75"/>
      <c r="K76" s="75"/>
      <c r="L76" s="75"/>
      <c r="M76" s="75"/>
      <c r="N76" s="75"/>
      <c r="O76" s="76"/>
    </row>
    <row r="77" spans="1:15">
      <c r="A77" s="99"/>
      <c r="B77" s="75"/>
      <c r="C77" s="75"/>
      <c r="D77" s="75"/>
      <c r="E77" s="75"/>
      <c r="F77" s="75"/>
      <c r="G77" s="75"/>
      <c r="H77" s="75"/>
      <c r="I77" s="75"/>
      <c r="J77" s="75"/>
      <c r="K77" s="75"/>
      <c r="L77" s="75"/>
      <c r="M77" s="75"/>
      <c r="N77" s="75"/>
      <c r="O77" s="76"/>
    </row>
    <row r="78" spans="1:15">
      <c r="A78" s="99"/>
      <c r="B78" s="75"/>
      <c r="C78" s="75"/>
      <c r="D78" s="75"/>
      <c r="E78" s="75"/>
      <c r="F78" s="75"/>
      <c r="G78" s="75"/>
      <c r="H78" s="75"/>
      <c r="I78" s="75"/>
      <c r="J78" s="75"/>
      <c r="K78" s="75"/>
      <c r="L78" s="75"/>
      <c r="M78" s="75"/>
      <c r="N78" s="75"/>
      <c r="O78" s="76"/>
    </row>
    <row r="79" spans="1:15">
      <c r="A79" s="99"/>
      <c r="B79" s="75"/>
      <c r="C79" s="75"/>
      <c r="D79" s="75"/>
      <c r="E79" s="75"/>
      <c r="F79" s="75"/>
      <c r="G79" s="75"/>
      <c r="H79" s="75"/>
      <c r="I79" s="75"/>
      <c r="J79" s="75"/>
      <c r="K79" s="75"/>
      <c r="L79" s="75"/>
      <c r="M79" s="75"/>
      <c r="N79" s="75"/>
      <c r="O79" s="76"/>
    </row>
    <row r="80" spans="1:15">
      <c r="A80" s="99"/>
      <c r="B80" s="75"/>
      <c r="C80" s="75"/>
      <c r="D80" s="75"/>
      <c r="E80" s="75"/>
      <c r="F80" s="75"/>
      <c r="G80" s="75"/>
      <c r="H80" s="75"/>
      <c r="I80" s="75"/>
      <c r="J80" s="75"/>
      <c r="K80" s="75"/>
      <c r="L80" s="75"/>
      <c r="M80" s="75"/>
      <c r="N80" s="75"/>
      <c r="O80" s="76"/>
    </row>
    <row r="81" spans="1:15">
      <c r="A81" s="99"/>
      <c r="B81" s="75"/>
      <c r="C81" s="75"/>
      <c r="D81" s="75"/>
      <c r="E81" s="75"/>
      <c r="F81" s="75"/>
      <c r="G81" s="75"/>
      <c r="H81" s="75"/>
      <c r="I81" s="75"/>
      <c r="J81" s="75"/>
      <c r="K81" s="75"/>
      <c r="L81" s="75"/>
      <c r="M81" s="75"/>
      <c r="N81" s="75"/>
      <c r="O81" s="76"/>
    </row>
    <row r="82" spans="1:15">
      <c r="A82" s="99"/>
      <c r="B82" s="75"/>
      <c r="C82" s="75"/>
      <c r="D82" s="75"/>
      <c r="E82" s="75"/>
      <c r="F82" s="75"/>
      <c r="G82" s="75"/>
      <c r="H82" s="75"/>
      <c r="I82" s="75"/>
      <c r="J82" s="75"/>
      <c r="K82" s="75"/>
      <c r="L82" s="75"/>
      <c r="M82" s="75"/>
      <c r="N82" s="75"/>
      <c r="O82" s="76"/>
    </row>
    <row r="83" spans="1:15">
      <c r="A83" s="99"/>
      <c r="B83" s="75"/>
      <c r="C83" s="75"/>
      <c r="D83" s="75"/>
      <c r="E83" s="75"/>
      <c r="F83" s="75"/>
      <c r="G83" s="75"/>
      <c r="H83" s="75"/>
      <c r="I83" s="75"/>
      <c r="J83" s="75"/>
      <c r="K83" s="75"/>
      <c r="L83" s="75"/>
      <c r="M83" s="75"/>
      <c r="N83" s="75"/>
      <c r="O83" s="76"/>
    </row>
    <row r="84" spans="1:15">
      <c r="A84" s="99"/>
      <c r="B84" s="75"/>
      <c r="C84" s="75"/>
      <c r="D84" s="75"/>
      <c r="E84" s="75"/>
      <c r="F84" s="75"/>
      <c r="G84" s="75"/>
      <c r="H84" s="75"/>
      <c r="I84" s="75"/>
      <c r="J84" s="75"/>
      <c r="K84" s="75"/>
      <c r="L84" s="75"/>
      <c r="M84" s="75"/>
      <c r="N84" s="75"/>
      <c r="O84" s="76"/>
    </row>
    <row r="85" spans="1:15">
      <c r="A85" s="99"/>
      <c r="B85" s="75"/>
      <c r="C85" s="75"/>
      <c r="D85" s="75"/>
      <c r="E85" s="75"/>
      <c r="F85" s="75"/>
      <c r="G85" s="75"/>
      <c r="H85" s="75"/>
      <c r="I85" s="75"/>
      <c r="J85" s="75"/>
      <c r="K85" s="75"/>
      <c r="L85" s="75"/>
      <c r="M85" s="75"/>
      <c r="N85" s="75"/>
      <c r="O85" s="76"/>
    </row>
    <row r="86" spans="1:15">
      <c r="A86" s="99"/>
      <c r="B86" s="75"/>
      <c r="C86" s="75"/>
      <c r="D86" s="75"/>
      <c r="E86" s="75"/>
      <c r="F86" s="75"/>
      <c r="G86" s="75"/>
      <c r="H86" s="75"/>
      <c r="I86" s="75"/>
      <c r="J86" s="75"/>
      <c r="K86" s="75"/>
      <c r="L86" s="75"/>
      <c r="M86" s="75"/>
      <c r="N86" s="75"/>
      <c r="O86" s="76"/>
    </row>
    <row r="87" spans="1:15">
      <c r="A87" s="99"/>
      <c r="B87" s="75"/>
      <c r="C87" s="75"/>
      <c r="D87" s="75"/>
      <c r="E87" s="75"/>
      <c r="F87" s="75"/>
      <c r="G87" s="75"/>
      <c r="H87" s="75"/>
      <c r="I87" s="75"/>
      <c r="J87" s="75"/>
      <c r="K87" s="75"/>
      <c r="L87" s="75"/>
      <c r="M87" s="75"/>
      <c r="N87" s="75"/>
      <c r="O87" s="76"/>
    </row>
    <row r="88" spans="1:15">
      <c r="A88" s="99"/>
      <c r="B88" s="75"/>
      <c r="C88" s="75"/>
      <c r="D88" s="75"/>
      <c r="E88" s="75"/>
      <c r="F88" s="75"/>
      <c r="G88" s="75"/>
      <c r="H88" s="75"/>
      <c r="I88" s="75"/>
      <c r="J88" s="75"/>
      <c r="K88" s="75"/>
      <c r="L88" s="75"/>
      <c r="M88" s="75"/>
      <c r="N88" s="75"/>
      <c r="O88" s="76"/>
    </row>
    <row r="89" spans="1:15">
      <c r="A89" s="99"/>
      <c r="B89" s="75"/>
      <c r="C89" s="75"/>
      <c r="D89" s="75"/>
      <c r="E89" s="75"/>
      <c r="F89" s="75"/>
      <c r="G89" s="75"/>
      <c r="H89" s="75"/>
      <c r="I89" s="75"/>
      <c r="J89" s="75"/>
      <c r="K89" s="75"/>
      <c r="L89" s="75"/>
      <c r="M89" s="75"/>
      <c r="N89" s="75"/>
      <c r="O89" s="76"/>
    </row>
    <row r="90" spans="1:15">
      <c r="A90" s="99"/>
      <c r="B90" s="75"/>
      <c r="C90" s="75"/>
      <c r="D90" s="75"/>
      <c r="E90" s="75"/>
      <c r="F90" s="75"/>
      <c r="G90" s="75"/>
      <c r="H90" s="75"/>
      <c r="I90" s="75"/>
      <c r="J90" s="75"/>
      <c r="K90" s="75"/>
      <c r="L90" s="75"/>
      <c r="M90" s="75"/>
      <c r="N90" s="75"/>
      <c r="O90" s="76"/>
    </row>
    <row r="91" spans="1:15">
      <c r="A91" s="99"/>
      <c r="B91" s="76"/>
      <c r="C91" s="76"/>
      <c r="D91" s="76"/>
      <c r="E91" s="76"/>
      <c r="F91" s="76"/>
      <c r="G91" s="76"/>
      <c r="H91" s="76"/>
      <c r="I91" s="76"/>
      <c r="J91" s="76"/>
      <c r="K91" s="76"/>
      <c r="L91" s="76"/>
      <c r="M91" s="76"/>
      <c r="N91" s="76"/>
      <c r="O91" s="76"/>
    </row>
    <row r="92" spans="1:15">
      <c r="A92" s="99"/>
      <c r="B92" s="76"/>
      <c r="C92" s="76"/>
      <c r="D92" s="76"/>
      <c r="E92" s="76"/>
      <c r="F92" s="76"/>
      <c r="G92" s="76"/>
      <c r="H92" s="76"/>
      <c r="I92" s="76"/>
      <c r="J92" s="76"/>
      <c r="K92" s="76"/>
      <c r="L92" s="76"/>
      <c r="M92" s="76"/>
      <c r="N92" s="76"/>
      <c r="O92" s="76"/>
    </row>
    <row r="93" spans="1:15">
      <c r="A93" s="99"/>
      <c r="B93" s="76"/>
      <c r="C93" s="76"/>
      <c r="D93" s="76"/>
      <c r="E93" s="76"/>
      <c r="F93" s="76"/>
      <c r="G93" s="76"/>
      <c r="H93" s="76"/>
      <c r="I93" s="76"/>
      <c r="J93" s="76"/>
      <c r="K93" s="76"/>
      <c r="L93" s="76"/>
      <c r="M93" s="76"/>
      <c r="N93" s="76"/>
      <c r="O93" s="76"/>
    </row>
    <row r="94" spans="1:15">
      <c r="A94" s="99"/>
      <c r="B94" s="624" t="s">
        <v>661</v>
      </c>
      <c r="C94" s="76"/>
      <c r="D94" s="76"/>
      <c r="E94" s="76"/>
      <c r="F94" s="76"/>
      <c r="G94" s="76"/>
      <c r="H94" s="76"/>
      <c r="I94" s="76"/>
      <c r="J94" s="76"/>
      <c r="K94" s="76"/>
      <c r="L94" s="76"/>
      <c r="M94" s="76"/>
      <c r="N94" s="76"/>
      <c r="O94" s="76"/>
    </row>
    <row r="95" spans="1:15" ht="25.5" customHeight="1">
      <c r="A95" s="99"/>
      <c r="B95" s="1398" t="s">
        <v>687</v>
      </c>
      <c r="C95" s="1398"/>
      <c r="D95" s="1398"/>
      <c r="E95" s="1398"/>
      <c r="F95" s="1398"/>
      <c r="G95" s="1398"/>
      <c r="H95" s="1398"/>
      <c r="I95" s="1398"/>
      <c r="J95" s="1398"/>
      <c r="K95" s="1398"/>
      <c r="L95" s="1398"/>
      <c r="M95" s="1398"/>
      <c r="N95" s="1398"/>
      <c r="O95" s="76"/>
    </row>
    <row r="96" spans="1:15">
      <c r="A96" s="99"/>
      <c r="B96" s="76"/>
      <c r="C96" s="76"/>
      <c r="D96" s="76"/>
      <c r="E96" s="76"/>
      <c r="F96" s="76"/>
      <c r="G96" s="76"/>
      <c r="H96" s="76"/>
      <c r="I96" s="76"/>
      <c r="J96" s="76"/>
      <c r="K96" s="76"/>
      <c r="L96" s="76"/>
      <c r="M96" s="76"/>
      <c r="N96" s="76"/>
      <c r="O96" s="76"/>
    </row>
    <row r="97" spans="1:15">
      <c r="A97" s="99"/>
      <c r="B97" s="76"/>
      <c r="C97" s="76"/>
      <c r="D97" s="76"/>
      <c r="E97" s="76"/>
      <c r="F97" s="76"/>
      <c r="G97" s="76"/>
      <c r="H97" s="76"/>
      <c r="I97" s="76"/>
      <c r="J97" s="76"/>
      <c r="K97" s="76"/>
      <c r="L97" s="76"/>
      <c r="M97" s="76"/>
      <c r="N97" s="76"/>
      <c r="O97" s="76"/>
    </row>
    <row r="98" spans="1:15">
      <c r="A98" s="99"/>
      <c r="B98" s="76"/>
      <c r="C98" s="76"/>
      <c r="D98" s="76"/>
      <c r="E98" s="76"/>
      <c r="F98" s="76"/>
      <c r="G98" s="76"/>
      <c r="H98" s="76"/>
      <c r="I98" s="76"/>
      <c r="J98" s="76"/>
      <c r="K98" s="76"/>
      <c r="L98" s="76"/>
      <c r="M98" s="76"/>
      <c r="N98" s="76"/>
      <c r="O98" s="76"/>
    </row>
    <row r="99" spans="1:15">
      <c r="A99" s="99"/>
      <c r="B99" s="76"/>
      <c r="C99" s="76"/>
      <c r="D99" s="76"/>
      <c r="E99" s="76"/>
      <c r="F99" s="76"/>
      <c r="G99" s="76"/>
      <c r="H99" s="76"/>
      <c r="I99" s="76"/>
      <c r="J99" s="76"/>
      <c r="K99" s="76"/>
      <c r="L99" s="76"/>
      <c r="M99" s="76"/>
      <c r="N99" s="76"/>
      <c r="O99" s="76"/>
    </row>
    <row r="100" spans="1:15" ht="18.75">
      <c r="A100" s="99"/>
      <c r="B100" s="76"/>
      <c r="C100" s="76"/>
      <c r="D100" s="1401" t="s">
        <v>49</v>
      </c>
      <c r="E100" s="1401"/>
      <c r="F100" s="1401"/>
      <c r="G100" s="1401"/>
      <c r="H100" s="1401"/>
      <c r="I100" s="1401"/>
      <c r="J100" s="625" t="s">
        <v>50</v>
      </c>
      <c r="K100" s="76"/>
      <c r="L100" s="76"/>
      <c r="M100" s="76"/>
      <c r="N100" s="76"/>
      <c r="O100" s="76"/>
    </row>
    <row r="101" spans="1:15">
      <c r="A101" s="99"/>
      <c r="B101" s="76"/>
      <c r="C101" s="76"/>
      <c r="D101" s="76"/>
      <c r="E101" s="76"/>
      <c r="F101" s="76"/>
      <c r="G101" s="76"/>
      <c r="H101" s="76"/>
      <c r="I101" s="76"/>
      <c r="J101" s="76"/>
      <c r="K101" s="76"/>
      <c r="L101" s="76"/>
      <c r="M101" s="76"/>
      <c r="N101" s="76"/>
      <c r="O101" s="76"/>
    </row>
  </sheetData>
  <sheetProtection password="C269" sheet="1" objects="1" scenarios="1" formatCells="0" formatColumns="0" formatRows="0"/>
  <dataConsolidate/>
  <mergeCells count="55">
    <mergeCell ref="B95:N95"/>
    <mergeCell ref="B3:N3"/>
    <mergeCell ref="B7:B8"/>
    <mergeCell ref="D100:I100"/>
    <mergeCell ref="J66:K66"/>
    <mergeCell ref="I7:I8"/>
    <mergeCell ref="F7:G7"/>
    <mergeCell ref="C9:G9"/>
    <mergeCell ref="I63:M64"/>
    <mergeCell ref="J9:N9"/>
    <mergeCell ref="M51:M52"/>
    <mergeCell ref="L51:L52"/>
    <mergeCell ref="B63:F64"/>
    <mergeCell ref="B19:F20"/>
    <mergeCell ref="C25:D25"/>
    <mergeCell ref="C24:D24"/>
    <mergeCell ref="C51:C52"/>
    <mergeCell ref="J53:L53"/>
    <mergeCell ref="C67:D67"/>
    <mergeCell ref="J67:K67"/>
    <mergeCell ref="C66:D66"/>
    <mergeCell ref="C53:E53"/>
    <mergeCell ref="B5:N5"/>
    <mergeCell ref="J7:J8"/>
    <mergeCell ref="M7:N7"/>
    <mergeCell ref="E7:E8"/>
    <mergeCell ref="D7:D8"/>
    <mergeCell ref="J22:K22"/>
    <mergeCell ref="C7:C8"/>
    <mergeCell ref="K7:K8"/>
    <mergeCell ref="B49:G49"/>
    <mergeCell ref="H49:N49"/>
    <mergeCell ref="C22:D22"/>
    <mergeCell ref="B1:O1"/>
    <mergeCell ref="K51:K52"/>
    <mergeCell ref="C23:D23"/>
    <mergeCell ref="J23:K23"/>
    <mergeCell ref="F51:F52"/>
    <mergeCell ref="J24:K24"/>
    <mergeCell ref="L7:L8"/>
    <mergeCell ref="I19:M20"/>
    <mergeCell ref="J25:K25"/>
    <mergeCell ref="H4:N4"/>
    <mergeCell ref="I51:I52"/>
    <mergeCell ref="E51:E52"/>
    <mergeCell ref="B51:B52"/>
    <mergeCell ref="J51:J52"/>
    <mergeCell ref="D51:D52"/>
    <mergeCell ref="B4:G4"/>
    <mergeCell ref="C70:D70"/>
    <mergeCell ref="J70:K70"/>
    <mergeCell ref="C69:D69"/>
    <mergeCell ref="J69:K69"/>
    <mergeCell ref="C68:D68"/>
    <mergeCell ref="J68:K68"/>
  </mergeCells>
  <dataValidations count="2">
    <dataValidation type="decimal" allowBlank="1" showInputMessage="1" showErrorMessage="1" sqref="C10:F12 P19:R19 J10:M12 E54:F57 L54:M57">
      <formula1>0</formula1>
      <formula2>100</formula2>
    </dataValidation>
    <dataValidation type="whole" operator="greaterThanOrEqual" allowBlank="1" showInputMessage="1" showErrorMessage="1" sqref="K61 K16">
      <formula1>0</formula1>
    </dataValidation>
  </dataValidations>
  <hyperlinks>
    <hyperlink ref="J100" r:id="rId1"/>
  </hyperlinks>
  <pageMargins left="0.70866141732283472" right="0.70866141732283472" top="0.74803149606299213" bottom="0.74803149606299213" header="0.31496062992125984" footer="0.31496062992125984"/>
  <pageSetup paperSize="9" scale="27" orientation="landscape" r:id="rId2"/>
  <drawing r:id="rId3"/>
  <tableParts count="4">
    <tablePart r:id="rId4"/>
    <tablePart r:id="rId5"/>
    <tablePart r:id="rId6"/>
    <tablePart r:id="rId7"/>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7" tint="0.59999389629810485"/>
    <pageSetUpPr fitToPage="1"/>
  </sheetPr>
  <dimension ref="A1:AN62"/>
  <sheetViews>
    <sheetView showGridLines="0" zoomScale="80" zoomScaleNormal="80" workbookViewId="0">
      <pane ySplit="2" topLeftCell="A3" activePane="bottomLeft" state="frozen"/>
      <selection pane="bottomLeft" activeCell="AO21" sqref="AO21:AO22"/>
    </sheetView>
  </sheetViews>
  <sheetFormatPr baseColWidth="10" defaultColWidth="11.42578125" defaultRowHeight="15"/>
  <cols>
    <col min="1" max="1" width="9.5703125" style="36" customWidth="1"/>
    <col min="2" max="2" width="7.7109375" style="36" customWidth="1"/>
    <col min="3" max="3" width="22.5703125" style="36" customWidth="1"/>
    <col min="4" max="4" width="3.85546875" style="36" customWidth="1"/>
    <col min="5" max="8" width="12.42578125" style="36" customWidth="1"/>
    <col min="9" max="9" width="13.7109375" style="36" customWidth="1"/>
    <col min="10" max="10" width="5.140625" style="36" customWidth="1"/>
    <col min="11" max="11" width="7.7109375" style="36" customWidth="1"/>
    <col min="12" max="12" width="22.42578125" style="36" customWidth="1"/>
    <col min="13" max="13" width="3.85546875" style="36" customWidth="1"/>
    <col min="14" max="17" width="12.42578125" style="36" customWidth="1"/>
    <col min="18" max="18" width="13.5703125" style="36" customWidth="1"/>
    <col min="19" max="19" width="2.7109375" style="36" customWidth="1"/>
    <col min="20" max="20" width="34.5703125" style="36" hidden="1" customWidth="1"/>
    <col min="21" max="25" width="5.140625" style="36" hidden="1" customWidth="1"/>
    <col min="26" max="34" width="0" style="36" hidden="1" customWidth="1"/>
    <col min="35" max="36" width="11.42578125" style="36" hidden="1" customWidth="1"/>
    <col min="37" max="39" width="0" style="36" hidden="1" customWidth="1"/>
    <col min="40" max="16384" width="11.42578125" style="36"/>
  </cols>
  <sheetData>
    <row r="1" spans="1:20" ht="18.75" customHeight="1" thickBot="1">
      <c r="B1" s="63"/>
      <c r="C1" s="63"/>
      <c r="D1" s="63"/>
      <c r="E1" s="63"/>
      <c r="F1" s="63"/>
      <c r="G1" s="63"/>
      <c r="H1" s="63"/>
      <c r="I1" s="63"/>
      <c r="J1" s="63"/>
      <c r="K1" s="63"/>
      <c r="L1" s="63"/>
      <c r="M1" s="63"/>
      <c r="N1" s="63"/>
      <c r="O1" s="63"/>
      <c r="P1" s="63"/>
      <c r="Q1" s="63"/>
      <c r="R1" s="63"/>
    </row>
    <row r="2" spans="1:20" ht="34.5" customHeight="1">
      <c r="B2" s="1411" t="s">
        <v>52</v>
      </c>
      <c r="C2" s="1411"/>
      <c r="D2" s="1411"/>
      <c r="E2" s="1411"/>
      <c r="F2" s="1411"/>
      <c r="G2" s="1411"/>
      <c r="H2" s="1411"/>
      <c r="I2" s="1411"/>
      <c r="J2" s="1411"/>
      <c r="K2" s="1411"/>
      <c r="L2" s="1411"/>
      <c r="M2" s="1411"/>
      <c r="N2" s="1411"/>
      <c r="O2" s="1411"/>
      <c r="P2" s="1411"/>
      <c r="Q2" s="1411"/>
      <c r="R2" s="1411"/>
    </row>
    <row r="3" spans="1:20" ht="18.75" customHeight="1">
      <c r="A3" s="99"/>
      <c r="B3" s="101" t="s">
        <v>53</v>
      </c>
      <c r="C3" s="102"/>
      <c r="D3" s="102"/>
      <c r="E3" s="102"/>
      <c r="F3" s="102"/>
      <c r="G3" s="102"/>
      <c r="H3" s="102"/>
      <c r="I3" s="102"/>
      <c r="J3" s="102"/>
      <c r="K3" s="102"/>
      <c r="L3" s="102"/>
      <c r="M3" s="102"/>
      <c r="N3" s="102"/>
      <c r="O3" s="102"/>
      <c r="P3" s="102"/>
      <c r="Q3" s="102"/>
      <c r="R3" s="102"/>
      <c r="S3" s="76"/>
    </row>
    <row r="4" spans="1:20" ht="18.75" customHeight="1">
      <c r="A4" s="99"/>
      <c r="B4" s="1410" t="s">
        <v>54</v>
      </c>
      <c r="C4" s="1410"/>
      <c r="D4" s="1410"/>
      <c r="E4" s="1410"/>
      <c r="F4" s="1410"/>
      <c r="G4" s="1410"/>
      <c r="H4" s="1410"/>
      <c r="I4" s="1410"/>
      <c r="J4" s="1410"/>
      <c r="K4" s="1410"/>
      <c r="L4" s="1410"/>
      <c r="M4" s="1410"/>
      <c r="N4" s="1410"/>
      <c r="O4" s="1410"/>
      <c r="P4" s="103"/>
      <c r="Q4" s="103"/>
      <c r="R4" s="103"/>
      <c r="S4" s="76"/>
    </row>
    <row r="5" spans="1:20" ht="17.25" customHeight="1">
      <c r="A5" s="99"/>
      <c r="B5" s="1410"/>
      <c r="C5" s="1410"/>
      <c r="D5" s="1410"/>
      <c r="E5" s="1410"/>
      <c r="F5" s="1410"/>
      <c r="G5" s="1410"/>
      <c r="H5" s="1410"/>
      <c r="I5" s="1410"/>
      <c r="J5" s="1410"/>
      <c r="K5" s="1410"/>
      <c r="L5" s="1410"/>
      <c r="M5" s="1410"/>
      <c r="N5" s="1410"/>
      <c r="O5" s="1410"/>
      <c r="P5" s="103"/>
      <c r="Q5" s="103"/>
      <c r="R5" s="103"/>
      <c r="S5" s="76"/>
    </row>
    <row r="6" spans="1:20" ht="27.75" customHeight="1">
      <c r="A6" s="99"/>
      <c r="B6" s="1410" t="s">
        <v>55</v>
      </c>
      <c r="C6" s="1410"/>
      <c r="D6" s="1410"/>
      <c r="E6" s="1410"/>
      <c r="F6" s="1410"/>
      <c r="G6" s="1410"/>
      <c r="H6" s="1410"/>
      <c r="I6" s="1410"/>
      <c r="J6" s="1410"/>
      <c r="K6" s="1410"/>
      <c r="L6" s="1410"/>
      <c r="M6" s="1410"/>
      <c r="N6" s="1410"/>
      <c r="O6" s="1410"/>
      <c r="P6" s="103"/>
      <c r="Q6" s="103"/>
      <c r="R6" s="103"/>
      <c r="S6" s="76"/>
    </row>
    <row r="7" spans="1:20" ht="15" hidden="1" customHeight="1">
      <c r="A7" s="99"/>
      <c r="B7" s="1409" t="s">
        <v>56</v>
      </c>
      <c r="C7" s="1409"/>
      <c r="D7" s="1409"/>
      <c r="E7" s="1409"/>
      <c r="F7" s="1409"/>
      <c r="G7" s="1409"/>
      <c r="H7" s="1409"/>
      <c r="I7" s="1409"/>
      <c r="J7" s="1409"/>
      <c r="K7" s="1409"/>
      <c r="L7" s="1409"/>
      <c r="M7" s="1409"/>
      <c r="N7" s="1409"/>
      <c r="O7" s="1409"/>
      <c r="P7" s="1409"/>
      <c r="Q7" s="127"/>
      <c r="R7" s="127"/>
      <c r="S7" s="76"/>
    </row>
    <row r="8" spans="1:20" ht="12.75" hidden="1" customHeight="1">
      <c r="A8" s="99"/>
      <c r="B8" s="68"/>
      <c r="C8" s="68"/>
      <c r="D8" s="68"/>
      <c r="E8" s="68"/>
      <c r="F8" s="68"/>
      <c r="G8" s="68"/>
      <c r="H8" s="68"/>
      <c r="I8" s="68"/>
      <c r="J8" s="68"/>
      <c r="K8" s="68"/>
      <c r="L8" s="68"/>
      <c r="M8" s="68"/>
      <c r="N8" s="68"/>
      <c r="O8" s="69"/>
      <c r="P8" s="70"/>
      <c r="Q8" s="70"/>
      <c r="R8" s="70"/>
      <c r="S8" s="76"/>
    </row>
    <row r="9" spans="1:20" s="65" customFormat="1" ht="22.5" customHeight="1">
      <c r="A9" s="104"/>
      <c r="B9" s="1003" t="s">
        <v>492</v>
      </c>
      <c r="C9" s="71"/>
      <c r="D9" s="71"/>
      <c r="E9" s="71"/>
      <c r="F9" s="72"/>
      <c r="G9" s="72"/>
      <c r="H9" s="72"/>
      <c r="I9" s="72"/>
      <c r="J9" s="71"/>
      <c r="K9" s="71"/>
      <c r="L9" s="71"/>
      <c r="M9" s="71"/>
      <c r="N9" s="71"/>
      <c r="O9" s="71"/>
      <c r="P9" s="73"/>
      <c r="Q9" s="71"/>
      <c r="R9" s="71"/>
      <c r="S9" s="71"/>
    </row>
    <row r="10" spans="1:20" ht="22.5" customHeight="1">
      <c r="A10" s="99"/>
      <c r="B10" s="1243" t="s">
        <v>57</v>
      </c>
      <c r="C10" s="1243"/>
      <c r="D10" s="1243"/>
      <c r="E10" s="1039">
        <v>2014</v>
      </c>
      <c r="F10" s="1406">
        <v>2015</v>
      </c>
      <c r="G10" s="1406">
        <v>2016</v>
      </c>
      <c r="H10" s="1404">
        <v>2017</v>
      </c>
      <c r="I10" s="1405"/>
      <c r="J10" s="99"/>
      <c r="K10" s="1243" t="s">
        <v>58</v>
      </c>
      <c r="L10" s="1243"/>
      <c r="M10" s="1243"/>
      <c r="N10" s="1039">
        <v>2014</v>
      </c>
      <c r="O10" s="1039">
        <v>2015</v>
      </c>
      <c r="P10" s="1039">
        <v>2016</v>
      </c>
      <c r="Q10" s="1039">
        <v>2017</v>
      </c>
      <c r="R10" s="1039"/>
      <c r="S10" s="76"/>
      <c r="T10" s="66"/>
    </row>
    <row r="11" spans="1:20" ht="23.25" customHeight="1">
      <c r="A11" s="99"/>
      <c r="B11" s="1243"/>
      <c r="C11" s="1243"/>
      <c r="D11" s="1243"/>
      <c r="E11" s="1039"/>
      <c r="F11" s="1407"/>
      <c r="G11" s="1407"/>
      <c r="H11" s="674" t="s">
        <v>59</v>
      </c>
      <c r="I11" s="674" t="s">
        <v>60</v>
      </c>
      <c r="J11" s="99"/>
      <c r="K11" s="1243"/>
      <c r="L11" s="1243"/>
      <c r="M11" s="1243"/>
      <c r="N11" s="1039"/>
      <c r="O11" s="1039"/>
      <c r="P11" s="1039"/>
      <c r="Q11" s="674" t="s">
        <v>59</v>
      </c>
      <c r="R11" s="674" t="s">
        <v>60</v>
      </c>
      <c r="S11" s="76"/>
      <c r="T11" s="66"/>
    </row>
    <row r="12" spans="1:20" ht="14.25" customHeight="1">
      <c r="A12" s="99"/>
      <c r="B12" s="1412" t="s">
        <v>61</v>
      </c>
      <c r="C12" s="1233" t="s">
        <v>62</v>
      </c>
      <c r="D12" s="1233"/>
      <c r="E12" s="929">
        <f>SUM(E23,E31,E39)</f>
        <v>0</v>
      </c>
      <c r="F12" s="929">
        <f>SUM(F23,F31,F39)</f>
        <v>0</v>
      </c>
      <c r="G12" s="929">
        <f>SUM(G23,G31,G39)</f>
        <v>0</v>
      </c>
      <c r="H12" s="1413">
        <f>SUM(H23,H31,H39)</f>
        <v>0</v>
      </c>
      <c r="I12" s="1413"/>
      <c r="J12" s="99"/>
      <c r="K12" s="1412" t="s">
        <v>61</v>
      </c>
      <c r="L12" s="1233" t="s">
        <v>62</v>
      </c>
      <c r="M12" s="1233"/>
      <c r="N12" s="929">
        <f>SUM(N23,N31,N39)</f>
        <v>0</v>
      </c>
      <c r="O12" s="929">
        <f>SUM(O23,O31,O39)</f>
        <v>0</v>
      </c>
      <c r="P12" s="929">
        <f>SUM(P23,P31,P39)</f>
        <v>0</v>
      </c>
      <c r="Q12" s="1413">
        <f>SUM(Q23,Q31,Q39)</f>
        <v>0</v>
      </c>
      <c r="R12" s="1413"/>
      <c r="S12" s="76"/>
      <c r="T12" s="66"/>
    </row>
    <row r="13" spans="1:20" ht="14.25" customHeight="1">
      <c r="A13" s="99"/>
      <c r="B13" s="1412"/>
      <c r="C13" s="1233" t="s">
        <v>63</v>
      </c>
      <c r="D13" s="156" t="s">
        <v>64</v>
      </c>
      <c r="E13" s="932">
        <f>SUM(E24,E32,E40)</f>
        <v>0</v>
      </c>
      <c r="F13" s="932">
        <f t="shared" ref="E13:G15" si="0">SUM(F24,F32,F40)</f>
        <v>0</v>
      </c>
      <c r="G13" s="932">
        <f t="shared" si="0"/>
        <v>0</v>
      </c>
      <c r="H13" s="154" t="str">
        <f>IFERROR(H16*H12,"")</f>
        <v/>
      </c>
      <c r="I13" s="154" t="str">
        <f>IFERROR(I16*H12,"")</f>
        <v/>
      </c>
      <c r="J13" s="99"/>
      <c r="K13" s="1412"/>
      <c r="L13" s="1233" t="s">
        <v>63</v>
      </c>
      <c r="M13" s="156" t="s">
        <v>64</v>
      </c>
      <c r="N13" s="932">
        <f t="shared" ref="N13:P15" si="1">SUM(N24,N32,N40)</f>
        <v>0</v>
      </c>
      <c r="O13" s="932">
        <f t="shared" si="1"/>
        <v>0</v>
      </c>
      <c r="P13" s="932">
        <f t="shared" si="1"/>
        <v>0</v>
      </c>
      <c r="Q13" s="154" t="str">
        <f>IFERROR(Q16*Q12,"")</f>
        <v/>
      </c>
      <c r="R13" s="154" t="str">
        <f>IFERROR(R16*Q12,"")</f>
        <v/>
      </c>
      <c r="S13" s="76"/>
      <c r="T13" s="66"/>
    </row>
    <row r="14" spans="1:20" ht="14.25" customHeight="1">
      <c r="A14" s="99"/>
      <c r="B14" s="1412"/>
      <c r="C14" s="1233"/>
      <c r="D14" s="156" t="s">
        <v>65</v>
      </c>
      <c r="E14" s="932">
        <f t="shared" si="0"/>
        <v>0</v>
      </c>
      <c r="F14" s="932">
        <f t="shared" si="0"/>
        <v>0</v>
      </c>
      <c r="G14" s="932">
        <f t="shared" si="0"/>
        <v>0</v>
      </c>
      <c r="H14" s="154" t="str">
        <f>IFERROR(H17*H12,"")</f>
        <v/>
      </c>
      <c r="I14" s="154" t="str">
        <f>IFERROR(I17*H12,"")</f>
        <v/>
      </c>
      <c r="J14" s="99"/>
      <c r="K14" s="1412"/>
      <c r="L14" s="1233"/>
      <c r="M14" s="156" t="s">
        <v>65</v>
      </c>
      <c r="N14" s="932">
        <f t="shared" si="1"/>
        <v>0</v>
      </c>
      <c r="O14" s="932">
        <f t="shared" si="1"/>
        <v>0</v>
      </c>
      <c r="P14" s="932">
        <f t="shared" si="1"/>
        <v>0</v>
      </c>
      <c r="Q14" s="154" t="str">
        <f>IFERROR(Q17*Q12,"")</f>
        <v/>
      </c>
      <c r="R14" s="154" t="str">
        <f>IFERROR(R17*Q12,"")</f>
        <v/>
      </c>
      <c r="S14" s="76"/>
      <c r="T14" s="66"/>
    </row>
    <row r="15" spans="1:20" ht="14.25" customHeight="1">
      <c r="A15" s="99"/>
      <c r="B15" s="1412"/>
      <c r="C15" s="1233"/>
      <c r="D15" s="156" t="s">
        <v>66</v>
      </c>
      <c r="E15" s="929">
        <f t="shared" si="0"/>
        <v>0</v>
      </c>
      <c r="F15" s="929">
        <f t="shared" si="0"/>
        <v>0</v>
      </c>
      <c r="G15" s="929">
        <f t="shared" si="0"/>
        <v>0</v>
      </c>
      <c r="H15" s="154" t="str">
        <f>IFERROR(H18*H12,"")</f>
        <v/>
      </c>
      <c r="I15" s="154" t="str">
        <f>IFERROR(I18*H12,"")</f>
        <v/>
      </c>
      <c r="J15" s="99"/>
      <c r="K15" s="1412"/>
      <c r="L15" s="1233"/>
      <c r="M15" s="156" t="s">
        <v>66</v>
      </c>
      <c r="N15" s="929">
        <f t="shared" si="1"/>
        <v>0</v>
      </c>
      <c r="O15" s="929">
        <f t="shared" si="1"/>
        <v>0</v>
      </c>
      <c r="P15" s="929">
        <f t="shared" si="1"/>
        <v>0</v>
      </c>
      <c r="Q15" s="154" t="str">
        <f>IFERROR(Q18*Q12,"")</f>
        <v/>
      </c>
      <c r="R15" s="154" t="str">
        <f>IFERROR(R18*Q12,"")</f>
        <v/>
      </c>
      <c r="S15" s="76"/>
      <c r="T15" s="66"/>
    </row>
    <row r="16" spans="1:20" ht="14.25" customHeight="1">
      <c r="A16" s="99"/>
      <c r="B16" s="1412"/>
      <c r="C16" s="1233" t="s">
        <v>67</v>
      </c>
      <c r="D16" s="156" t="s">
        <v>64</v>
      </c>
      <c r="E16" s="160" t="str">
        <f>IFERROR(E13/E12,"")</f>
        <v/>
      </c>
      <c r="F16" s="152" t="str">
        <f>IFERROR(F13/F12,"")</f>
        <v/>
      </c>
      <c r="G16" s="152" t="str">
        <f>IFERROR(G13/G12,"")</f>
        <v/>
      </c>
      <c r="H16" s="153" t="str">
        <f>IFERROR(SUM(H24,H32,H40)/SUM(H23,H31,H39),"")</f>
        <v/>
      </c>
      <c r="I16" s="155" t="str">
        <f>IFERROR(FORECAST(H10,E16:G16,E10:G10),"")</f>
        <v/>
      </c>
      <c r="J16" s="99"/>
      <c r="K16" s="1412"/>
      <c r="L16" s="1233" t="s">
        <v>67</v>
      </c>
      <c r="M16" s="156" t="s">
        <v>64</v>
      </c>
      <c r="N16" s="152" t="str">
        <f>IFERROR(N13/N12,"")</f>
        <v/>
      </c>
      <c r="O16" s="152" t="str">
        <f>IFERROR(O13/O12,"")</f>
        <v/>
      </c>
      <c r="P16" s="152" t="str">
        <f>IFERROR(P13/P12,"")</f>
        <v/>
      </c>
      <c r="Q16" s="153" t="str">
        <f>IFERROR(SUM(Q24,Q32,Q40)/SUM(Q23,Q31,Q39),"")</f>
        <v/>
      </c>
      <c r="R16" s="155" t="str">
        <f>IFERROR(FORECAST(Q10,N16:P16,N10:P10),"")</f>
        <v/>
      </c>
      <c r="S16" s="76"/>
      <c r="T16" s="66"/>
    </row>
    <row r="17" spans="1:40" ht="14.25" customHeight="1">
      <c r="A17" s="99"/>
      <c r="B17" s="1412"/>
      <c r="C17" s="1233"/>
      <c r="D17" s="156" t="s">
        <v>65</v>
      </c>
      <c r="E17" s="152" t="str">
        <f>IFERROR(E14/E12,"")</f>
        <v/>
      </c>
      <c r="F17" s="152" t="str">
        <f>IFERROR(F14/F12,"")</f>
        <v/>
      </c>
      <c r="G17" s="152" t="str">
        <f>IFERROR(G14/G12,"")</f>
        <v/>
      </c>
      <c r="H17" s="153" t="str">
        <f>IFERROR(SUM(H25,H33,H41)/SUM(H23,H31,H39),"")</f>
        <v/>
      </c>
      <c r="I17" s="155" t="str">
        <f>IFERROR(FORECAST(H10,E17:G17,E10:G10),"")</f>
        <v/>
      </c>
      <c r="J17" s="99"/>
      <c r="K17" s="1412"/>
      <c r="L17" s="1233"/>
      <c r="M17" s="156" t="s">
        <v>65</v>
      </c>
      <c r="N17" s="152" t="str">
        <f>IFERROR(N14/N12,"")</f>
        <v/>
      </c>
      <c r="O17" s="152" t="str">
        <f>IFERROR(O14/O12,"")</f>
        <v/>
      </c>
      <c r="P17" s="152" t="str">
        <f>IFERROR(P14/P12,"")</f>
        <v/>
      </c>
      <c r="Q17" s="153" t="str">
        <f>IFERROR(SUM(Q25,Q33,Q41)/SUM(Q23,Q31,Q39),"")</f>
        <v/>
      </c>
      <c r="R17" s="155" t="str">
        <f>IFERROR(FORECAST(Q10,N17:P17,N10:P10),"")</f>
        <v/>
      </c>
      <c r="S17" s="76"/>
      <c r="T17" s="66"/>
    </row>
    <row r="18" spans="1:40" ht="14.25" customHeight="1">
      <c r="A18" s="99"/>
      <c r="B18" s="1412"/>
      <c r="C18" s="1233"/>
      <c r="D18" s="156" t="s">
        <v>66</v>
      </c>
      <c r="E18" s="152" t="str">
        <f>IFERROR(E15/E12,"")</f>
        <v/>
      </c>
      <c r="F18" s="152" t="str">
        <f>IFERROR(F15/F12,"")</f>
        <v/>
      </c>
      <c r="G18" s="152" t="str">
        <f>IFERROR(G15/G12,"")</f>
        <v/>
      </c>
      <c r="H18" s="153" t="str">
        <f>IFERROR(SUM(H26,H34,H42)/SUM(H23,H31,H39),"")</f>
        <v/>
      </c>
      <c r="I18" s="155" t="str">
        <f>IFERROR(FORECAST(H10,E18:G18,E10:G10),"")</f>
        <v/>
      </c>
      <c r="J18" s="100"/>
      <c r="K18" s="1412"/>
      <c r="L18" s="1233"/>
      <c r="M18" s="156" t="s">
        <v>66</v>
      </c>
      <c r="N18" s="157" t="str">
        <f>IFERROR(N15/N12,"")</f>
        <v/>
      </c>
      <c r="O18" s="152" t="str">
        <f>IFERROR(O15/O12,"")</f>
        <v/>
      </c>
      <c r="P18" s="152" t="str">
        <f>IFERROR(P15/P12,"")</f>
        <v/>
      </c>
      <c r="Q18" s="153" t="str">
        <f>IFERROR(SUM(Q26,Q34,Q42)/SUM(Q23,Q31,Q39),"")</f>
        <v/>
      </c>
      <c r="R18" s="155" t="str">
        <f>IFERROR(FORECAST(Q10,N18:P18,N10:P10),"")</f>
        <v/>
      </c>
      <c r="S18" s="76"/>
      <c r="T18" s="39"/>
      <c r="U18" s="39"/>
      <c r="V18" s="39"/>
      <c r="W18" s="39"/>
      <c r="X18" s="39"/>
      <c r="Y18" s="39"/>
      <c r="Z18" s="39"/>
      <c r="AA18" s="39"/>
      <c r="AB18" s="39"/>
      <c r="AC18" s="39"/>
      <c r="AD18" s="39"/>
      <c r="AE18" s="39"/>
      <c r="AF18" s="39"/>
      <c r="AG18" s="39"/>
      <c r="AH18" s="39"/>
      <c r="AI18" s="39"/>
      <c r="AJ18" s="39"/>
      <c r="AK18" s="39"/>
      <c r="AL18" s="39"/>
      <c r="AM18" s="39"/>
      <c r="AN18" s="39"/>
    </row>
    <row r="19" spans="1:40" ht="4.5" customHeight="1">
      <c r="A19" s="99"/>
      <c r="B19" s="74"/>
      <c r="C19" s="75"/>
      <c r="D19" s="75"/>
      <c r="E19" s="75"/>
      <c r="F19" s="75"/>
      <c r="G19" s="75"/>
      <c r="H19" s="75"/>
      <c r="I19" s="75"/>
      <c r="J19" s="99"/>
      <c r="K19" s="76"/>
      <c r="L19" s="76"/>
      <c r="M19" s="77"/>
      <c r="N19" s="75"/>
      <c r="O19" s="75"/>
      <c r="P19" s="75"/>
      <c r="Q19" s="75"/>
      <c r="R19" s="75"/>
      <c r="S19" s="76"/>
      <c r="T19" s="39"/>
      <c r="U19" s="39"/>
      <c r="V19" s="39"/>
      <c r="W19" s="39"/>
      <c r="X19" s="39"/>
      <c r="Y19" s="39"/>
      <c r="Z19" s="39"/>
      <c r="AA19" s="39"/>
      <c r="AB19" s="39"/>
      <c r="AC19" s="39"/>
      <c r="AD19" s="39"/>
      <c r="AE19" s="39"/>
      <c r="AF19" s="39"/>
      <c r="AG19" s="39"/>
      <c r="AH19" s="39"/>
      <c r="AI19" s="39"/>
      <c r="AJ19" s="39"/>
      <c r="AK19" s="39"/>
      <c r="AL19" s="39"/>
      <c r="AM19" s="39"/>
      <c r="AN19" s="39"/>
    </row>
    <row r="20" spans="1:40" s="52" customFormat="1" ht="28.5" customHeight="1">
      <c r="A20" s="105"/>
      <c r="B20" s="1004" t="s">
        <v>639</v>
      </c>
      <c r="C20" s="78"/>
      <c r="D20" s="78"/>
      <c r="E20" s="78"/>
      <c r="F20" s="78"/>
      <c r="G20" s="78"/>
      <c r="H20" s="78"/>
      <c r="I20" s="78"/>
      <c r="J20" s="79"/>
      <c r="K20" s="79"/>
      <c r="L20" s="79"/>
      <c r="M20" s="79"/>
      <c r="N20" s="78"/>
      <c r="O20" s="78"/>
      <c r="P20" s="78"/>
      <c r="Q20" s="78"/>
      <c r="R20" s="78"/>
      <c r="S20" s="79"/>
      <c r="T20" s="85"/>
      <c r="U20" s="85"/>
      <c r="V20" s="85"/>
      <c r="W20" s="85"/>
      <c r="X20" s="85"/>
      <c r="Y20" s="85"/>
      <c r="Z20" s="85"/>
      <c r="AA20" s="85"/>
      <c r="AB20" s="85"/>
      <c r="AC20" s="85"/>
      <c r="AD20" s="85"/>
      <c r="AE20" s="85"/>
      <c r="AF20" s="85"/>
      <c r="AG20" s="85"/>
      <c r="AH20" s="85"/>
      <c r="AI20" s="85"/>
      <c r="AJ20" s="85"/>
      <c r="AK20" s="85"/>
      <c r="AL20" s="85"/>
      <c r="AM20" s="85"/>
      <c r="AN20" s="85"/>
    </row>
    <row r="21" spans="1:40" ht="22.5" customHeight="1">
      <c r="A21" s="99"/>
      <c r="B21" s="1421" t="s">
        <v>57</v>
      </c>
      <c r="C21" s="1421"/>
      <c r="D21" s="1421"/>
      <c r="E21" s="1408">
        <v>2014</v>
      </c>
      <c r="F21" s="1408">
        <v>2015</v>
      </c>
      <c r="G21" s="1408">
        <v>2016</v>
      </c>
      <c r="H21" s="1408">
        <v>2017</v>
      </c>
      <c r="I21" s="1408"/>
      <c r="J21" s="99"/>
      <c r="K21" s="1421" t="s">
        <v>58</v>
      </c>
      <c r="L21" s="1421"/>
      <c r="M21" s="1421"/>
      <c r="N21" s="1408">
        <v>2014</v>
      </c>
      <c r="O21" s="1408">
        <v>2015</v>
      </c>
      <c r="P21" s="1408">
        <v>2016</v>
      </c>
      <c r="Q21" s="1408">
        <v>2017</v>
      </c>
      <c r="R21" s="1408"/>
      <c r="S21" s="76"/>
      <c r="T21" s="86"/>
      <c r="U21" s="39"/>
      <c r="V21" s="39"/>
      <c r="W21" s="39"/>
      <c r="X21" s="39"/>
      <c r="Y21" s="39"/>
      <c r="Z21" s="39"/>
      <c r="AA21" s="39"/>
      <c r="AB21" s="39"/>
      <c r="AC21" s="39"/>
      <c r="AD21" s="39"/>
      <c r="AE21" s="39"/>
      <c r="AF21" s="39"/>
      <c r="AG21" s="39"/>
      <c r="AH21" s="39"/>
      <c r="AI21" s="39"/>
      <c r="AJ21" s="39"/>
      <c r="AK21" s="39"/>
      <c r="AL21" s="39"/>
      <c r="AM21" s="39"/>
      <c r="AN21" s="39"/>
    </row>
    <row r="22" spans="1:40" ht="23.25" customHeight="1">
      <c r="A22" s="99"/>
      <c r="B22" s="1421"/>
      <c r="C22" s="1421"/>
      <c r="D22" s="1421"/>
      <c r="E22" s="1408"/>
      <c r="F22" s="1408"/>
      <c r="G22" s="1408"/>
      <c r="H22" s="687" t="s">
        <v>59</v>
      </c>
      <c r="I22" s="687" t="s">
        <v>60</v>
      </c>
      <c r="J22" s="99"/>
      <c r="K22" s="1421"/>
      <c r="L22" s="1421"/>
      <c r="M22" s="1421"/>
      <c r="N22" s="1408"/>
      <c r="O22" s="1408"/>
      <c r="P22" s="1408"/>
      <c r="Q22" s="687" t="s">
        <v>59</v>
      </c>
      <c r="R22" s="687" t="s">
        <v>60</v>
      </c>
      <c r="S22" s="76"/>
      <c r="T22" s="66"/>
    </row>
    <row r="23" spans="1:40" ht="14.25" customHeight="1">
      <c r="A23" s="99"/>
      <c r="B23" s="1414" t="s">
        <v>68</v>
      </c>
      <c r="C23" s="1233" t="s">
        <v>62</v>
      </c>
      <c r="D23" s="1233"/>
      <c r="E23" s="22"/>
      <c r="F23" s="688"/>
      <c r="G23" s="688"/>
      <c r="H23" s="1415"/>
      <c r="I23" s="1415"/>
      <c r="J23" s="99"/>
      <c r="K23" s="1416" t="s">
        <v>68</v>
      </c>
      <c r="L23" s="1419"/>
      <c r="M23" s="1420"/>
      <c r="N23" s="147"/>
      <c r="O23" s="690"/>
      <c r="P23" s="690"/>
      <c r="Q23" s="1425"/>
      <c r="R23" s="1426"/>
      <c r="S23" s="76"/>
      <c r="T23" s="66"/>
    </row>
    <row r="24" spans="1:40" ht="14.25" customHeight="1">
      <c r="A24" s="99"/>
      <c r="B24" s="1414"/>
      <c r="C24" s="1233" t="s">
        <v>63</v>
      </c>
      <c r="D24" s="159" t="s">
        <v>64</v>
      </c>
      <c r="E24" s="688"/>
      <c r="F24" s="688"/>
      <c r="G24" s="688"/>
      <c r="H24" s="158">
        <f>IFERROR(H27*$H$23,"")</f>
        <v>0</v>
      </c>
      <c r="I24" s="158" t="str">
        <f>IFERROR(I27*H23,"")</f>
        <v/>
      </c>
      <c r="J24" s="99"/>
      <c r="K24" s="1417"/>
      <c r="L24" s="1422"/>
      <c r="M24" s="148"/>
      <c r="N24" s="690"/>
      <c r="O24" s="690"/>
      <c r="P24" s="690"/>
      <c r="Q24" s="149"/>
      <c r="R24" s="149"/>
      <c r="S24" s="76"/>
      <c r="T24" s="66"/>
    </row>
    <row r="25" spans="1:40" ht="14.25" customHeight="1">
      <c r="A25" s="99"/>
      <c r="B25" s="1414"/>
      <c r="C25" s="1233"/>
      <c r="D25" s="159" t="s">
        <v>65</v>
      </c>
      <c r="E25" s="688"/>
      <c r="F25" s="688"/>
      <c r="G25" s="688"/>
      <c r="H25" s="158">
        <f>IFERROR(H28*$H$23,"")</f>
        <v>0</v>
      </c>
      <c r="I25" s="158" t="str">
        <f>IFERROR(I28*H23,"")</f>
        <v/>
      </c>
      <c r="J25" s="99"/>
      <c r="K25" s="1417"/>
      <c r="L25" s="1423"/>
      <c r="M25" s="148"/>
      <c r="N25" s="690"/>
      <c r="O25" s="690"/>
      <c r="P25" s="690"/>
      <c r="Q25" s="149"/>
      <c r="R25" s="149"/>
      <c r="S25" s="76"/>
      <c r="T25" s="66"/>
    </row>
    <row r="26" spans="1:40" ht="14.25" customHeight="1">
      <c r="A26" s="99"/>
      <c r="B26" s="1414"/>
      <c r="C26" s="1233"/>
      <c r="D26" s="159" t="s">
        <v>66</v>
      </c>
      <c r="E26" s="688"/>
      <c r="F26" s="688"/>
      <c r="G26" s="688"/>
      <c r="H26" s="158">
        <f>IFERROR(H29*$H$23,"")</f>
        <v>0</v>
      </c>
      <c r="I26" s="158" t="str">
        <f>IFERROR(I29*H23,"")</f>
        <v/>
      </c>
      <c r="J26" s="99"/>
      <c r="K26" s="1417"/>
      <c r="L26" s="1424"/>
      <c r="M26" s="148"/>
      <c r="N26" s="690"/>
      <c r="O26" s="690"/>
      <c r="P26" s="690"/>
      <c r="Q26" s="149"/>
      <c r="R26" s="149"/>
      <c r="S26" s="76"/>
      <c r="T26" s="66"/>
    </row>
    <row r="27" spans="1:40" ht="14.25" customHeight="1">
      <c r="A27" s="99"/>
      <c r="B27" s="1414"/>
      <c r="C27" s="1233" t="s">
        <v>67</v>
      </c>
      <c r="D27" s="159" t="s">
        <v>64</v>
      </c>
      <c r="E27" s="153" t="str">
        <f>IFERROR(E24/E23,"")</f>
        <v/>
      </c>
      <c r="F27" s="153" t="str">
        <f>IFERROR(F24/F23,"")</f>
        <v/>
      </c>
      <c r="G27" s="153" t="str">
        <f>IFERROR(G24/G23,"")</f>
        <v/>
      </c>
      <c r="H27" s="23"/>
      <c r="I27" s="155" t="str">
        <f>IFERROR(FORECAST(H21,E27:G27,E21:G21),"")</f>
        <v/>
      </c>
      <c r="J27" s="99"/>
      <c r="K27" s="1417"/>
      <c r="L27" s="1422"/>
      <c r="M27" s="148"/>
      <c r="N27" s="150"/>
      <c r="O27" s="150"/>
      <c r="P27" s="150"/>
      <c r="Q27" s="150"/>
      <c r="R27" s="151"/>
      <c r="S27" s="76"/>
      <c r="T27" s="66"/>
    </row>
    <row r="28" spans="1:40" ht="14.25" customHeight="1">
      <c r="A28" s="99"/>
      <c r="B28" s="1414"/>
      <c r="C28" s="1233"/>
      <c r="D28" s="159" t="s">
        <v>65</v>
      </c>
      <c r="E28" s="153" t="str">
        <f>IFERROR(E25/E23,"")</f>
        <v/>
      </c>
      <c r="F28" s="153" t="str">
        <f>IFERROR(F25/F23,"")</f>
        <v/>
      </c>
      <c r="G28" s="153" t="str">
        <f>IFERROR(G25/G23,"")</f>
        <v/>
      </c>
      <c r="H28" s="23"/>
      <c r="I28" s="155" t="str">
        <f>IFERROR(FORECAST(H21,E28:G28,E21:G21),"")</f>
        <v/>
      </c>
      <c r="J28" s="99"/>
      <c r="K28" s="1417"/>
      <c r="L28" s="1423"/>
      <c r="M28" s="148"/>
      <c r="N28" s="150"/>
      <c r="O28" s="150"/>
      <c r="P28" s="150"/>
      <c r="Q28" s="150"/>
      <c r="R28" s="151"/>
      <c r="S28" s="76"/>
      <c r="T28" s="66"/>
    </row>
    <row r="29" spans="1:40" ht="14.25" customHeight="1">
      <c r="A29" s="99"/>
      <c r="B29" s="1414"/>
      <c r="C29" s="1233"/>
      <c r="D29" s="159" t="s">
        <v>66</v>
      </c>
      <c r="E29" s="153" t="str">
        <f>IFERROR(E26/E23,"")</f>
        <v/>
      </c>
      <c r="F29" s="153" t="str">
        <f>IFERROR(F26/F23,"")</f>
        <v/>
      </c>
      <c r="G29" s="153" t="str">
        <f>IFERROR(G26/G23,"")</f>
        <v/>
      </c>
      <c r="H29" s="23"/>
      <c r="I29" s="155" t="str">
        <f>IFERROR(FORECAST(H21,E29:G29,E21:G21),"")</f>
        <v/>
      </c>
      <c r="J29" s="100"/>
      <c r="K29" s="1418"/>
      <c r="L29" s="1424"/>
      <c r="M29" s="148"/>
      <c r="N29" s="150"/>
      <c r="O29" s="150"/>
      <c r="P29" s="150"/>
      <c r="Q29" s="150"/>
      <c r="R29" s="151"/>
      <c r="S29" s="76"/>
    </row>
    <row r="30" spans="1:40" s="67" customFormat="1" ht="14.25" customHeight="1">
      <c r="A30" s="98"/>
      <c r="B30" s="80"/>
      <c r="C30" s="81"/>
      <c r="D30" s="83" t="str">
        <f>IF(SUM(D24:D26)=D23,"","datos erróneos")</f>
        <v/>
      </c>
      <c r="E30" s="83" t="str">
        <f>IF(SUM(E24:E26)=E23,"","datos erróneos")</f>
        <v/>
      </c>
      <c r="F30" s="83" t="str">
        <f>IF(SUM(F24:F26)=F23,"","datos erróneos")</f>
        <v/>
      </c>
      <c r="G30" s="83" t="str">
        <f>IF(SUM(G24:G26)=G23,"","datos erróneos")</f>
        <v/>
      </c>
      <c r="H30" s="83" t="str">
        <f>IF(SUM(H27:H29)=1,"",(IF(SUM(H27:H29)=0,"","datos erróneos")))</f>
        <v/>
      </c>
      <c r="I30" s="84"/>
      <c r="J30" s="98"/>
      <c r="K30" s="80"/>
      <c r="L30" s="81"/>
      <c r="M30" s="82"/>
      <c r="N30" s="83" t="str">
        <f>IF(SUM(N24:N26)=N23,"","datos erróneos")</f>
        <v/>
      </c>
      <c r="O30" s="83" t="str">
        <f>IF(SUM(O24:O26)=O23,"","datos erróneos")</f>
        <v/>
      </c>
      <c r="P30" s="83" t="str">
        <f>IF(SUM(P24:P26)=P23,"","datos erróneos")</f>
        <v/>
      </c>
      <c r="Q30" s="83" t="str">
        <f>IF(SUM(Q27:Q29)=1,"",(IF(SUM(Q27:Q29)=0,"","datos erróneos")))</f>
        <v/>
      </c>
      <c r="R30" s="84"/>
      <c r="S30" s="121"/>
    </row>
    <row r="31" spans="1:40" ht="14.25" customHeight="1">
      <c r="A31" s="99"/>
      <c r="B31" s="1414" t="s">
        <v>69</v>
      </c>
      <c r="C31" s="1233" t="s">
        <v>70</v>
      </c>
      <c r="D31" s="1233"/>
      <c r="E31" s="22"/>
      <c r="F31" s="688"/>
      <c r="G31" s="688"/>
      <c r="H31" s="1415"/>
      <c r="I31" s="1415"/>
      <c r="J31" s="99"/>
      <c r="K31" s="1414" t="s">
        <v>69</v>
      </c>
      <c r="L31" s="1429"/>
      <c r="M31" s="1429"/>
      <c r="N31" s="147"/>
      <c r="O31" s="690"/>
      <c r="P31" s="690"/>
      <c r="Q31" s="1428"/>
      <c r="R31" s="1428"/>
      <c r="S31" s="76"/>
      <c r="T31" s="66"/>
    </row>
    <row r="32" spans="1:40" ht="14.25" customHeight="1">
      <c r="A32" s="99"/>
      <c r="B32" s="1414"/>
      <c r="C32" s="1233" t="s">
        <v>71</v>
      </c>
      <c r="D32" s="159" t="s">
        <v>64</v>
      </c>
      <c r="E32" s="688"/>
      <c r="F32" s="688"/>
      <c r="G32" s="688"/>
      <c r="H32" s="158">
        <f>IFERROR(H35*$H$31,"")</f>
        <v>0</v>
      </c>
      <c r="I32" s="158" t="str">
        <f>IFERROR(I35*H31,"")</f>
        <v/>
      </c>
      <c r="J32" s="99"/>
      <c r="K32" s="1414"/>
      <c r="L32" s="1429"/>
      <c r="M32" s="148"/>
      <c r="N32" s="690"/>
      <c r="O32" s="690"/>
      <c r="P32" s="690"/>
      <c r="Q32" s="149"/>
      <c r="R32" s="149"/>
      <c r="S32" s="76"/>
      <c r="T32" s="66"/>
    </row>
    <row r="33" spans="1:40" ht="14.25" customHeight="1">
      <c r="A33" s="99"/>
      <c r="B33" s="1414"/>
      <c r="C33" s="1233"/>
      <c r="D33" s="159" t="s">
        <v>65</v>
      </c>
      <c r="E33" s="688"/>
      <c r="F33" s="688"/>
      <c r="G33" s="688"/>
      <c r="H33" s="158">
        <f>IFERROR(H36*$H$31,"")</f>
        <v>0</v>
      </c>
      <c r="I33" s="158" t="str">
        <f>IFERROR(I36*H31,"")</f>
        <v/>
      </c>
      <c r="J33" s="99"/>
      <c r="K33" s="1414"/>
      <c r="L33" s="1429"/>
      <c r="M33" s="148"/>
      <c r="N33" s="690"/>
      <c r="O33" s="690"/>
      <c r="P33" s="690"/>
      <c r="Q33" s="149"/>
      <c r="R33" s="149"/>
      <c r="S33" s="76"/>
      <c r="T33" s="66"/>
    </row>
    <row r="34" spans="1:40" ht="14.25" customHeight="1">
      <c r="A34" s="99"/>
      <c r="B34" s="1414"/>
      <c r="C34" s="1233"/>
      <c r="D34" s="159" t="s">
        <v>66</v>
      </c>
      <c r="E34" s="688"/>
      <c r="F34" s="688"/>
      <c r="G34" s="688"/>
      <c r="H34" s="158">
        <f>IFERROR(H37*$H$31,"")</f>
        <v>0</v>
      </c>
      <c r="I34" s="158" t="str">
        <f>IFERROR(I37*H31,"")</f>
        <v/>
      </c>
      <c r="J34" s="99"/>
      <c r="K34" s="1414"/>
      <c r="L34" s="1429"/>
      <c r="M34" s="148"/>
      <c r="N34" s="690"/>
      <c r="O34" s="690"/>
      <c r="P34" s="690"/>
      <c r="Q34" s="149"/>
      <c r="R34" s="149"/>
      <c r="S34" s="76"/>
      <c r="T34" s="66"/>
    </row>
    <row r="35" spans="1:40" ht="14.25" customHeight="1">
      <c r="A35" s="99"/>
      <c r="B35" s="1414"/>
      <c r="C35" s="1233" t="s">
        <v>67</v>
      </c>
      <c r="D35" s="159" t="s">
        <v>64</v>
      </c>
      <c r="E35" s="153" t="str">
        <f>IFERROR(E32/E31,"")</f>
        <v/>
      </c>
      <c r="F35" s="153" t="str">
        <f>IFERROR(F32/F31,"")</f>
        <v/>
      </c>
      <c r="G35" s="153" t="str">
        <f>IFERROR(G32/G31,"")</f>
        <v/>
      </c>
      <c r="H35" s="23"/>
      <c r="I35" s="155" t="str">
        <f>IFERROR(FORECAST(H21,E35:G35,E21:G21),"")</f>
        <v/>
      </c>
      <c r="J35" s="99"/>
      <c r="K35" s="1414"/>
      <c r="L35" s="1429"/>
      <c r="M35" s="148"/>
      <c r="N35" s="150"/>
      <c r="O35" s="150"/>
      <c r="P35" s="150"/>
      <c r="Q35" s="150"/>
      <c r="R35" s="151"/>
      <c r="S35" s="76"/>
      <c r="T35" s="66"/>
    </row>
    <row r="36" spans="1:40" ht="14.25" customHeight="1">
      <c r="A36" s="99"/>
      <c r="B36" s="1414"/>
      <c r="C36" s="1233"/>
      <c r="D36" s="159" t="s">
        <v>65</v>
      </c>
      <c r="E36" s="153" t="str">
        <f>IFERROR(E33/E31,"")</f>
        <v/>
      </c>
      <c r="F36" s="153" t="str">
        <f>IFERROR(F33/F31,"")</f>
        <v/>
      </c>
      <c r="G36" s="153" t="str">
        <f>IFERROR(G33/G31,"")</f>
        <v/>
      </c>
      <c r="H36" s="23"/>
      <c r="I36" s="155" t="str">
        <f>IFERROR(FORECAST(H21,E36:G36,E21:G21),"")</f>
        <v/>
      </c>
      <c r="J36" s="99"/>
      <c r="K36" s="1414"/>
      <c r="L36" s="1429"/>
      <c r="M36" s="148"/>
      <c r="N36" s="150"/>
      <c r="O36" s="150"/>
      <c r="P36" s="150"/>
      <c r="Q36" s="150"/>
      <c r="R36" s="151"/>
      <c r="S36" s="76"/>
      <c r="T36" s="66"/>
    </row>
    <row r="37" spans="1:40" ht="14.25" customHeight="1">
      <c r="A37" s="99"/>
      <c r="B37" s="1414"/>
      <c r="C37" s="1233"/>
      <c r="D37" s="159" t="s">
        <v>66</v>
      </c>
      <c r="E37" s="153" t="str">
        <f>IFERROR(E34/E31,"")</f>
        <v/>
      </c>
      <c r="F37" s="153" t="str">
        <f>IFERROR(F34/F31,"")</f>
        <v/>
      </c>
      <c r="G37" s="153" t="str">
        <f>IFERROR(G34/G31,"")</f>
        <v/>
      </c>
      <c r="H37" s="23"/>
      <c r="I37" s="155" t="str">
        <f>IFERROR(FORECAST(H21,E37:G37,E21:G21),"")</f>
        <v/>
      </c>
      <c r="J37" s="100"/>
      <c r="K37" s="1414"/>
      <c r="L37" s="1429"/>
      <c r="M37" s="148"/>
      <c r="N37" s="150"/>
      <c r="O37" s="150"/>
      <c r="P37" s="150"/>
      <c r="Q37" s="150"/>
      <c r="R37" s="151"/>
      <c r="S37" s="76"/>
    </row>
    <row r="38" spans="1:40" s="67" customFormat="1" ht="14.25" customHeight="1">
      <c r="A38" s="98"/>
      <c r="B38" s="80"/>
      <c r="C38" s="81"/>
      <c r="D38" s="81"/>
      <c r="E38" s="83" t="str">
        <f>IF(SUM(E32:E34)=E31,"","datos erróneos")</f>
        <v/>
      </c>
      <c r="F38" s="83" t="str">
        <f>IF(SUM(F32:F34)=F31,"","datos erróneos")</f>
        <v/>
      </c>
      <c r="G38" s="83" t="str">
        <f>IF(SUM(G32:G34)=G31,"","datos erróneos")</f>
        <v/>
      </c>
      <c r="H38" s="83" t="str">
        <f>IF(SUM(H35:H37)=1,"",(IF(SUM(H35:H37)=0,"","datos erróneos")))</f>
        <v/>
      </c>
      <c r="I38" s="84"/>
      <c r="J38" s="98"/>
      <c r="K38" s="80"/>
      <c r="L38" s="81"/>
      <c r="M38" s="82"/>
      <c r="N38" s="83" t="str">
        <f>IF(SUM(N32:N34)=N31,"","datos erróneos")</f>
        <v/>
      </c>
      <c r="O38" s="83" t="str">
        <f>IF(SUM(O32:O34)=O31,"","datos erróneos")</f>
        <v/>
      </c>
      <c r="P38" s="83" t="str">
        <f>IF(SUM(P32:P34)=P31,"","datos erróneos")</f>
        <v/>
      </c>
      <c r="Q38" s="83" t="str">
        <f>IF(SUM(Q35:Q37)=1,"",(IF(SUM(Q35:Q37)=0,"","datos erróneos")))</f>
        <v/>
      </c>
      <c r="R38" s="84"/>
      <c r="S38" s="121"/>
    </row>
    <row r="39" spans="1:40" ht="14.25" customHeight="1">
      <c r="A39" s="99"/>
      <c r="B39" s="1414" t="s">
        <v>72</v>
      </c>
      <c r="C39" s="1233" t="s">
        <v>70</v>
      </c>
      <c r="D39" s="1233"/>
      <c r="E39" s="22"/>
      <c r="F39" s="688"/>
      <c r="G39" s="688"/>
      <c r="H39" s="1415"/>
      <c r="I39" s="1415"/>
      <c r="J39" s="99"/>
      <c r="K39" s="1414" t="s">
        <v>72</v>
      </c>
      <c r="L39" s="1233" t="s">
        <v>70</v>
      </c>
      <c r="M39" s="1233"/>
      <c r="N39" s="22"/>
      <c r="O39" s="688"/>
      <c r="P39" s="688"/>
      <c r="Q39" s="1415"/>
      <c r="R39" s="1415"/>
      <c r="S39" s="76"/>
      <c r="T39" s="66"/>
    </row>
    <row r="40" spans="1:40" ht="14.25" customHeight="1">
      <c r="A40" s="99"/>
      <c r="B40" s="1414"/>
      <c r="C40" s="1233" t="s">
        <v>71</v>
      </c>
      <c r="D40" s="159" t="s">
        <v>64</v>
      </c>
      <c r="E40" s="688"/>
      <c r="F40" s="688"/>
      <c r="G40" s="688"/>
      <c r="H40" s="158">
        <f>IFERROR(H43*$H$39,"")</f>
        <v>0</v>
      </c>
      <c r="I40" s="158" t="str">
        <f>IFERROR(I43*H39,"")</f>
        <v/>
      </c>
      <c r="J40" s="99"/>
      <c r="K40" s="1414"/>
      <c r="L40" s="1233" t="s">
        <v>71</v>
      </c>
      <c r="M40" s="159" t="s">
        <v>64</v>
      </c>
      <c r="N40" s="688"/>
      <c r="O40" s="688"/>
      <c r="P40" s="688"/>
      <c r="Q40" s="158">
        <f>IFERROR(Q43*$Q$39,"")</f>
        <v>0</v>
      </c>
      <c r="R40" s="158" t="str">
        <f>IFERROR(R43*Q39,"")</f>
        <v/>
      </c>
      <c r="S40" s="76"/>
      <c r="T40" s="66"/>
    </row>
    <row r="41" spans="1:40" ht="14.25" customHeight="1">
      <c r="A41" s="99"/>
      <c r="B41" s="1414"/>
      <c r="C41" s="1233"/>
      <c r="D41" s="159" t="s">
        <v>65</v>
      </c>
      <c r="E41" s="688"/>
      <c r="F41" s="688"/>
      <c r="G41" s="688"/>
      <c r="H41" s="158">
        <f>IFERROR(H44*$H$39,"")</f>
        <v>0</v>
      </c>
      <c r="I41" s="158" t="str">
        <f>IFERROR(I44*H39,"")</f>
        <v/>
      </c>
      <c r="J41" s="99"/>
      <c r="K41" s="1414"/>
      <c r="L41" s="1233"/>
      <c r="M41" s="159" t="s">
        <v>65</v>
      </c>
      <c r="N41" s="688"/>
      <c r="O41" s="688"/>
      <c r="P41" s="688"/>
      <c r="Q41" s="158">
        <f>IFERROR(Q44*$Q$39,"")</f>
        <v>0</v>
      </c>
      <c r="R41" s="158" t="str">
        <f>IFERROR(R44*Q39,"")</f>
        <v/>
      </c>
      <c r="S41" s="76"/>
      <c r="T41" s="66"/>
    </row>
    <row r="42" spans="1:40" ht="14.25" customHeight="1">
      <c r="A42" s="99"/>
      <c r="B42" s="1414"/>
      <c r="C42" s="1233"/>
      <c r="D42" s="159" t="s">
        <v>66</v>
      </c>
      <c r="E42" s="688"/>
      <c r="F42" s="688"/>
      <c r="G42" s="688"/>
      <c r="H42" s="158">
        <f>IFERROR(H45*$H$39,"")</f>
        <v>0</v>
      </c>
      <c r="I42" s="158" t="str">
        <f>IFERROR(I45*H39,"")</f>
        <v/>
      </c>
      <c r="J42" s="99"/>
      <c r="K42" s="1414"/>
      <c r="L42" s="1233"/>
      <c r="M42" s="159" t="s">
        <v>66</v>
      </c>
      <c r="N42" s="688"/>
      <c r="O42" s="688"/>
      <c r="P42" s="688"/>
      <c r="Q42" s="158">
        <f>IFERROR(Q45*$Q$39,"")</f>
        <v>0</v>
      </c>
      <c r="R42" s="158" t="str">
        <f>IFERROR(R45*Q39,"")</f>
        <v/>
      </c>
      <c r="S42" s="76"/>
      <c r="T42" s="66"/>
    </row>
    <row r="43" spans="1:40" ht="14.25" customHeight="1">
      <c r="A43" s="99"/>
      <c r="B43" s="1414"/>
      <c r="C43" s="1233" t="s">
        <v>67</v>
      </c>
      <c r="D43" s="159" t="s">
        <v>64</v>
      </c>
      <c r="E43" s="153" t="str">
        <f>IFERROR(E40/E39,"")</f>
        <v/>
      </c>
      <c r="F43" s="153" t="str">
        <f>IFERROR(F40/F39,"")</f>
        <v/>
      </c>
      <c r="G43" s="153" t="str">
        <f>IFERROR(G40/G39,"")</f>
        <v/>
      </c>
      <c r="H43" s="23"/>
      <c r="I43" s="155" t="str">
        <f>IFERROR(FORECAST(H21,E43:G43,E21:G21),"")</f>
        <v/>
      </c>
      <c r="J43" s="99"/>
      <c r="K43" s="1414"/>
      <c r="L43" s="1233" t="s">
        <v>67</v>
      </c>
      <c r="M43" s="159" t="s">
        <v>64</v>
      </c>
      <c r="N43" s="153" t="str">
        <f>IFERROR(N40/N39,"")</f>
        <v/>
      </c>
      <c r="O43" s="153" t="str">
        <f>IFERROR(O40/O39,"")</f>
        <v/>
      </c>
      <c r="P43" s="153" t="str">
        <f>IFERROR(P40/P39,"")</f>
        <v/>
      </c>
      <c r="Q43" s="23"/>
      <c r="R43" s="155" t="str">
        <f>IFERROR(FORECAST(Q21,N43:P43,N21:P21),"")</f>
        <v/>
      </c>
      <c r="S43" s="76"/>
      <c r="T43" s="66"/>
    </row>
    <row r="44" spans="1:40" ht="14.25" customHeight="1">
      <c r="A44" s="99"/>
      <c r="B44" s="1414"/>
      <c r="C44" s="1233"/>
      <c r="D44" s="159" t="s">
        <v>65</v>
      </c>
      <c r="E44" s="153" t="str">
        <f>IFERROR(E41/E39,"")</f>
        <v/>
      </c>
      <c r="F44" s="153" t="str">
        <f>IFERROR(F41/F39,"")</f>
        <v/>
      </c>
      <c r="G44" s="153" t="str">
        <f>IFERROR(G41/G39,"")</f>
        <v/>
      </c>
      <c r="H44" s="23"/>
      <c r="I44" s="155" t="str">
        <f>IFERROR(FORECAST(H21,E44:G44,E21:G21),"")</f>
        <v/>
      </c>
      <c r="J44" s="99"/>
      <c r="K44" s="1414"/>
      <c r="L44" s="1233"/>
      <c r="M44" s="159" t="s">
        <v>65</v>
      </c>
      <c r="N44" s="153" t="str">
        <f>IFERROR(N41/N39,"")</f>
        <v/>
      </c>
      <c r="O44" s="153" t="str">
        <f>IFERROR(O41/O39,"")</f>
        <v/>
      </c>
      <c r="P44" s="153" t="str">
        <f>IFERROR(P41/P39,"")</f>
        <v/>
      </c>
      <c r="Q44" s="23"/>
      <c r="R44" s="155" t="str">
        <f>IFERROR(FORECAST(Q21,N44:P44,N21:P21),"")</f>
        <v/>
      </c>
      <c r="S44" s="76"/>
      <c r="T44" s="66"/>
    </row>
    <row r="45" spans="1:40" ht="14.25" customHeight="1">
      <c r="A45" s="99"/>
      <c r="B45" s="1414"/>
      <c r="C45" s="1233"/>
      <c r="D45" s="159" t="s">
        <v>66</v>
      </c>
      <c r="E45" s="153" t="str">
        <f>IFERROR(E42/E39,"")</f>
        <v/>
      </c>
      <c r="F45" s="153" t="str">
        <f>IFERROR(F42/F39,"")</f>
        <v/>
      </c>
      <c r="G45" s="153" t="str">
        <f>IFERROR(G42/G39,"")</f>
        <v/>
      </c>
      <c r="H45" s="23"/>
      <c r="I45" s="155" t="str">
        <f>IFERROR(FORECAST(H21,E45:G45,E21:G21),"")</f>
        <v/>
      </c>
      <c r="J45" s="100"/>
      <c r="K45" s="1414"/>
      <c r="L45" s="1233"/>
      <c r="M45" s="159" t="s">
        <v>66</v>
      </c>
      <c r="N45" s="153" t="str">
        <f>IFERROR(N42/N39,"")</f>
        <v/>
      </c>
      <c r="O45" s="153" t="str">
        <f>IFERROR(O42/O39,"")</f>
        <v/>
      </c>
      <c r="P45" s="153" t="str">
        <f>IFERROR(P42/P39,"")</f>
        <v/>
      </c>
      <c r="Q45" s="23"/>
      <c r="R45" s="155" t="str">
        <f>IFERROR(FORECAST(Q21,N45:P45,N21:P21),"")</f>
        <v/>
      </c>
      <c r="S45" s="76"/>
    </row>
    <row r="46" spans="1:40" s="67" customFormat="1" ht="30.75" customHeight="1">
      <c r="A46" s="98"/>
      <c r="B46" s="87"/>
      <c r="C46" s="88"/>
      <c r="D46" s="89"/>
      <c r="E46" s="90" t="str">
        <f>IF(SUM(E40:E42)=E39,"","datos erróneos")</f>
        <v/>
      </c>
      <c r="F46" s="90" t="str">
        <f>IF(SUM(F40:F42)=F39,"","datos erróneos")</f>
        <v/>
      </c>
      <c r="G46" s="90" t="str">
        <f>IF(SUM(G40:G42)=G39,"","datos erróneos")</f>
        <v/>
      </c>
      <c r="H46" s="90" t="str">
        <f>IF(SUM(H43:H45)=1,"",(IF(SUM(H43:H45)=0,"","datos erróneos")))</f>
        <v/>
      </c>
      <c r="I46" s="91"/>
      <c r="J46" s="92"/>
      <c r="K46" s="87"/>
      <c r="L46" s="88"/>
      <c r="M46" s="89"/>
      <c r="N46" s="90" t="str">
        <f>IF(SUM(N40:N42)=N39,"","datos erróneos")</f>
        <v/>
      </c>
      <c r="O46" s="90" t="str">
        <f>IF(SUM(O40:O42)=O39,"","datos erróneos")</f>
        <v/>
      </c>
      <c r="P46" s="90" t="str">
        <f>IF(SUM(P40:P42)=P39,"","datos erróneos")</f>
        <v/>
      </c>
      <c r="Q46" s="90" t="str">
        <f>IF(SUM(Q43:Q45)=1,"",(IF(SUM(Q43:Q45)=0,"","datos erróneos")))</f>
        <v/>
      </c>
      <c r="R46" s="91"/>
      <c r="S46" s="121"/>
    </row>
    <row r="47" spans="1:40" ht="18" customHeight="1">
      <c r="A47" s="99"/>
      <c r="B47" s="93"/>
      <c r="C47" s="94"/>
      <c r="D47" s="94"/>
      <c r="E47" s="95"/>
      <c r="F47" s="94"/>
      <c r="G47" s="94"/>
      <c r="H47" s="94"/>
      <c r="I47" s="94"/>
      <c r="J47" s="96"/>
      <c r="K47" s="95"/>
      <c r="L47" s="95"/>
      <c r="M47" s="95"/>
      <c r="N47" s="94"/>
      <c r="O47" s="94"/>
      <c r="P47" s="94"/>
      <c r="Q47" s="94"/>
      <c r="R47" s="94"/>
      <c r="S47" s="76"/>
      <c r="T47" s="40"/>
      <c r="U47" s="40"/>
      <c r="V47" s="40"/>
      <c r="W47" s="40"/>
      <c r="X47" s="40"/>
      <c r="Y47" s="40"/>
      <c r="Z47" s="40"/>
      <c r="AA47" s="40"/>
      <c r="AB47" s="40"/>
      <c r="AC47" s="40"/>
      <c r="AD47" s="40"/>
      <c r="AE47" s="40"/>
      <c r="AF47" s="40"/>
      <c r="AG47" s="40"/>
      <c r="AH47" s="40"/>
      <c r="AI47" s="40"/>
      <c r="AJ47" s="40"/>
      <c r="AK47" s="40"/>
      <c r="AL47" s="40"/>
      <c r="AM47" s="40"/>
      <c r="AN47" s="40"/>
    </row>
    <row r="48" spans="1:40" s="40" customFormat="1" ht="16.5" customHeight="1">
      <c r="A48" s="99"/>
      <c r="B48" s="93" t="s">
        <v>640</v>
      </c>
      <c r="C48" s="94"/>
      <c r="D48" s="94"/>
      <c r="E48" s="95"/>
      <c r="F48" s="94"/>
      <c r="G48" s="94"/>
      <c r="H48" s="94"/>
      <c r="I48" s="94"/>
      <c r="J48" s="96"/>
      <c r="K48" s="95"/>
      <c r="L48" s="95"/>
      <c r="M48" s="95"/>
      <c r="N48" s="94"/>
      <c r="O48" s="94"/>
      <c r="P48" s="94"/>
      <c r="Q48" s="94"/>
      <c r="R48" s="94"/>
      <c r="S48" s="76"/>
    </row>
    <row r="49" spans="1:19" s="40" customFormat="1" ht="18.75" customHeight="1">
      <c r="A49" s="99"/>
      <c r="B49" s="93" t="s">
        <v>73</v>
      </c>
      <c r="C49" s="126"/>
      <c r="D49" s="126"/>
      <c r="E49" s="126"/>
      <c r="F49" s="126"/>
      <c r="G49" s="126"/>
      <c r="H49" s="126"/>
      <c r="I49" s="126"/>
      <c r="J49" s="96"/>
      <c r="K49" s="689"/>
      <c r="L49" s="689"/>
      <c r="M49" s="689"/>
      <c r="N49" s="126"/>
      <c r="O49" s="126"/>
      <c r="P49" s="126"/>
      <c r="Q49" s="126"/>
      <c r="R49" s="126"/>
      <c r="S49" s="76"/>
    </row>
    <row r="50" spans="1:19" s="40" customFormat="1" ht="45" customHeight="1">
      <c r="A50" s="99"/>
      <c r="B50" s="1427" t="s">
        <v>74</v>
      </c>
      <c r="C50" s="1427"/>
      <c r="D50" s="1427"/>
      <c r="E50" s="1427"/>
      <c r="F50" s="1427"/>
      <c r="G50" s="1427"/>
      <c r="H50" s="1427"/>
      <c r="I50" s="1427"/>
      <c r="J50" s="1427"/>
      <c r="K50" s="1427"/>
      <c r="L50" s="1427"/>
      <c r="M50" s="1427"/>
      <c r="N50" s="1427"/>
      <c r="O50" s="1427"/>
      <c r="P50" s="1427"/>
      <c r="Q50" s="1427"/>
      <c r="R50" s="1427"/>
      <c r="S50" s="76"/>
    </row>
    <row r="51" spans="1:19" s="40" customFormat="1" ht="15.75" customHeight="1">
      <c r="A51" s="99"/>
      <c r="B51" s="93" t="s">
        <v>75</v>
      </c>
      <c r="C51" s="126"/>
      <c r="D51" s="126"/>
      <c r="E51" s="126"/>
      <c r="F51" s="126"/>
      <c r="G51" s="126"/>
      <c r="H51" s="126"/>
      <c r="I51" s="126"/>
      <c r="J51" s="96"/>
      <c r="K51" s="689"/>
      <c r="L51" s="689"/>
      <c r="M51" s="689"/>
      <c r="N51" s="126"/>
      <c r="O51" s="126"/>
      <c r="P51" s="126"/>
      <c r="Q51" s="126"/>
      <c r="R51" s="126"/>
      <c r="S51" s="76"/>
    </row>
    <row r="52" spans="1:19">
      <c r="A52" s="99"/>
      <c r="B52" s="93"/>
      <c r="C52" s="97"/>
      <c r="D52" s="97"/>
      <c r="E52" s="97"/>
      <c r="F52" s="97"/>
      <c r="G52" s="97"/>
      <c r="H52" s="97"/>
      <c r="I52" s="97"/>
      <c r="J52" s="97"/>
      <c r="K52" s="97"/>
      <c r="L52" s="97"/>
      <c r="M52" s="97"/>
      <c r="N52" s="97"/>
      <c r="O52" s="97"/>
      <c r="P52" s="97"/>
      <c r="Q52" s="97"/>
      <c r="R52" s="97"/>
      <c r="S52" s="76"/>
    </row>
    <row r="53" spans="1:19" ht="15" customHeight="1">
      <c r="A53" s="99"/>
      <c r="B53" s="97"/>
      <c r="C53" s="97"/>
      <c r="D53" s="97"/>
      <c r="E53" s="97"/>
      <c r="F53" s="97"/>
      <c r="G53" s="97"/>
      <c r="H53" s="97"/>
      <c r="I53" s="97"/>
      <c r="J53" s="97"/>
      <c r="K53" s="97"/>
      <c r="L53" s="97"/>
      <c r="M53" s="97"/>
      <c r="N53" s="97"/>
      <c r="O53" s="97"/>
      <c r="P53" s="97"/>
      <c r="Q53" s="97"/>
      <c r="R53" s="97"/>
      <c r="S53" s="76"/>
    </row>
    <row r="54" spans="1:19">
      <c r="A54" s="99"/>
      <c r="B54" s="97"/>
      <c r="C54" s="97"/>
      <c r="D54" s="97"/>
      <c r="E54" s="97"/>
      <c r="F54" s="97"/>
      <c r="G54" s="97"/>
      <c r="H54" s="97"/>
      <c r="I54" s="97"/>
      <c r="J54" s="97"/>
      <c r="K54" s="97"/>
      <c r="L54" s="97"/>
      <c r="M54" s="97"/>
      <c r="N54" s="97"/>
      <c r="O54" s="97"/>
      <c r="P54" s="97"/>
      <c r="Q54" s="97"/>
      <c r="R54" s="97"/>
      <c r="S54" s="76"/>
    </row>
    <row r="55" spans="1:19" ht="41.25" customHeight="1">
      <c r="A55" s="99"/>
      <c r="B55" s="97"/>
      <c r="C55" s="97"/>
      <c r="D55" s="97"/>
      <c r="E55" s="97"/>
      <c r="F55" s="97"/>
      <c r="G55" s="97"/>
      <c r="H55" s="97"/>
      <c r="I55" s="97"/>
      <c r="J55" s="97"/>
      <c r="K55" s="97"/>
      <c r="L55" s="97"/>
      <c r="M55" s="97"/>
      <c r="N55" s="97"/>
      <c r="O55" s="97"/>
      <c r="P55" s="97"/>
      <c r="Q55" s="97"/>
      <c r="R55" s="97"/>
      <c r="S55" s="76"/>
    </row>
    <row r="57" spans="1:19">
      <c r="B57" s="64"/>
      <c r="C57" s="64"/>
      <c r="D57" s="64"/>
      <c r="E57" s="64"/>
      <c r="F57" s="64"/>
      <c r="G57" s="64"/>
      <c r="H57" s="64"/>
      <c r="I57" s="64"/>
      <c r="J57" s="64"/>
      <c r="K57" s="64"/>
      <c r="L57" s="64"/>
      <c r="M57" s="64"/>
      <c r="N57" s="64"/>
      <c r="O57" s="64"/>
      <c r="P57" s="64"/>
      <c r="Q57" s="64"/>
      <c r="R57" s="64"/>
    </row>
    <row r="58" spans="1:19">
      <c r="B58" s="64"/>
      <c r="C58" s="64"/>
      <c r="D58" s="64"/>
      <c r="E58" s="64"/>
      <c r="F58" s="64"/>
      <c r="G58" s="64"/>
      <c r="H58" s="64"/>
      <c r="I58" s="64"/>
      <c r="J58" s="64"/>
      <c r="K58" s="64"/>
      <c r="L58" s="64"/>
      <c r="M58" s="64"/>
      <c r="N58" s="64"/>
      <c r="O58" s="64"/>
      <c r="P58" s="64"/>
      <c r="Q58" s="64"/>
      <c r="R58" s="64"/>
    </row>
    <row r="59" spans="1:19" ht="12" hidden="1" customHeight="1">
      <c r="B59" s="64"/>
      <c r="C59" s="64"/>
      <c r="D59" s="64"/>
      <c r="E59" s="64"/>
      <c r="F59" s="64"/>
      <c r="G59" s="64"/>
      <c r="H59" s="64"/>
      <c r="I59" s="64"/>
      <c r="J59" s="64"/>
      <c r="K59" s="64"/>
      <c r="L59" s="64"/>
      <c r="M59" s="64"/>
      <c r="N59" s="64"/>
      <c r="O59" s="64"/>
      <c r="P59" s="64"/>
      <c r="Q59" s="64"/>
      <c r="R59" s="64"/>
    </row>
    <row r="60" spans="1:19" ht="9.75" hidden="1" customHeight="1">
      <c r="B60" s="64"/>
      <c r="C60" s="64"/>
      <c r="D60" s="64"/>
      <c r="E60" s="64"/>
      <c r="F60" s="64"/>
      <c r="G60" s="64"/>
      <c r="H60" s="64"/>
      <c r="I60" s="64"/>
      <c r="J60" s="64"/>
      <c r="K60" s="64"/>
      <c r="L60" s="64"/>
      <c r="M60" s="64"/>
      <c r="N60" s="64"/>
      <c r="O60" s="64"/>
      <c r="P60" s="64"/>
      <c r="Q60" s="64"/>
      <c r="R60" s="64"/>
    </row>
    <row r="61" spans="1:19" ht="10.5" hidden="1" customHeight="1">
      <c r="B61" s="64"/>
      <c r="C61" s="64"/>
      <c r="D61" s="64"/>
      <c r="E61" s="64"/>
      <c r="F61" s="64"/>
      <c r="G61" s="64"/>
      <c r="H61" s="64"/>
      <c r="I61" s="64"/>
      <c r="J61" s="64"/>
      <c r="K61" s="64"/>
      <c r="L61" s="64"/>
      <c r="M61" s="64"/>
      <c r="N61" s="64"/>
      <c r="O61" s="64"/>
      <c r="P61" s="64"/>
      <c r="Q61" s="64"/>
      <c r="R61" s="64"/>
    </row>
    <row r="62" spans="1:19">
      <c r="B62" s="64"/>
      <c r="C62" s="64"/>
      <c r="D62" s="64"/>
      <c r="E62" s="64"/>
      <c r="F62" s="64"/>
      <c r="G62" s="64"/>
      <c r="H62" s="64"/>
      <c r="I62" s="64"/>
      <c r="J62" s="64"/>
      <c r="K62" s="64"/>
      <c r="L62" s="64"/>
      <c r="M62" s="64"/>
      <c r="N62" s="64"/>
      <c r="O62" s="64"/>
      <c r="P62" s="64"/>
      <c r="Q62" s="64"/>
      <c r="R62" s="64"/>
    </row>
  </sheetData>
  <sheetProtection password="C269" sheet="1" objects="1" scenarios="1" formatCells="0" formatColumns="0" formatRows="0"/>
  <mergeCells count="65">
    <mergeCell ref="Q39:R39"/>
    <mergeCell ref="C40:C42"/>
    <mergeCell ref="L40:L42"/>
    <mergeCell ref="C43:C45"/>
    <mergeCell ref="L43:L45"/>
    <mergeCell ref="B50:R50"/>
    <mergeCell ref="Q31:R31"/>
    <mergeCell ref="C32:C34"/>
    <mergeCell ref="L32:L34"/>
    <mergeCell ref="C35:C37"/>
    <mergeCell ref="L35:L37"/>
    <mergeCell ref="B39:B45"/>
    <mergeCell ref="C39:D39"/>
    <mergeCell ref="H39:I39"/>
    <mergeCell ref="K39:K45"/>
    <mergeCell ref="L39:M39"/>
    <mergeCell ref="B31:B37"/>
    <mergeCell ref="C31:D31"/>
    <mergeCell ref="H31:I31"/>
    <mergeCell ref="K31:K37"/>
    <mergeCell ref="L31:M31"/>
    <mergeCell ref="N21:N22"/>
    <mergeCell ref="O21:O22"/>
    <mergeCell ref="P21:P22"/>
    <mergeCell ref="Q21:R21"/>
    <mergeCell ref="Q23:R23"/>
    <mergeCell ref="C16:C18"/>
    <mergeCell ref="L16:L18"/>
    <mergeCell ref="B23:B29"/>
    <mergeCell ref="C23:D23"/>
    <mergeCell ref="H23:I23"/>
    <mergeCell ref="K23:K29"/>
    <mergeCell ref="L23:M23"/>
    <mergeCell ref="K21:M22"/>
    <mergeCell ref="C24:C26"/>
    <mergeCell ref="L24:L26"/>
    <mergeCell ref="C27:C29"/>
    <mergeCell ref="L27:L29"/>
    <mergeCell ref="B21:D22"/>
    <mergeCell ref="E21:E22"/>
    <mergeCell ref="F21:F22"/>
    <mergeCell ref="G21:G22"/>
    <mergeCell ref="H21:I21"/>
    <mergeCell ref="B7:P7"/>
    <mergeCell ref="B6:O6"/>
    <mergeCell ref="B2:R2"/>
    <mergeCell ref="B4:O5"/>
    <mergeCell ref="B12:B18"/>
    <mergeCell ref="C12:D12"/>
    <mergeCell ref="H12:I12"/>
    <mergeCell ref="K12:K18"/>
    <mergeCell ref="L12:M12"/>
    <mergeCell ref="K10:M11"/>
    <mergeCell ref="N10:N11"/>
    <mergeCell ref="O10:O11"/>
    <mergeCell ref="P10:P11"/>
    <mergeCell ref="Q10:R10"/>
    <mergeCell ref="Q12:R12"/>
    <mergeCell ref="H10:I10"/>
    <mergeCell ref="L13:L15"/>
    <mergeCell ref="C13:C15"/>
    <mergeCell ref="B10:D11"/>
    <mergeCell ref="E10:E11"/>
    <mergeCell ref="F10:F11"/>
    <mergeCell ref="G10:G11"/>
  </mergeCells>
  <pageMargins left="0.7" right="0.7" top="0.75" bottom="0.75" header="0.3" footer="0.3"/>
  <pageSetup paperSize="9" scale="76"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2"/>
    <pageSetUpPr fitToPage="1"/>
  </sheetPr>
  <dimension ref="A1:AJ60"/>
  <sheetViews>
    <sheetView showGridLines="0" zoomScale="80" zoomScaleNormal="80" workbookViewId="0">
      <pane ySplit="2" topLeftCell="A3" activePane="bottomLeft" state="frozen"/>
      <selection pane="bottomLeft" activeCell="AN30" sqref="AN30"/>
    </sheetView>
  </sheetViews>
  <sheetFormatPr baseColWidth="10" defaultColWidth="9.140625" defaultRowHeight="15"/>
  <cols>
    <col min="1" max="1" width="9.5703125" style="36" customWidth="1"/>
    <col min="2" max="2" width="7.7109375" style="36" customWidth="1"/>
    <col min="3" max="3" width="22.5703125" style="36" customWidth="1"/>
    <col min="4" max="4" width="3.85546875" style="36" customWidth="1"/>
    <col min="5" max="8" width="12.42578125" style="36" customWidth="1"/>
    <col min="9" max="9" width="15.140625" style="36" customWidth="1"/>
    <col min="10" max="10" width="5.140625" style="36" customWidth="1"/>
    <col min="11" max="11" width="7.7109375" style="36" customWidth="1"/>
    <col min="12" max="12" width="22.42578125" style="36" customWidth="1"/>
    <col min="13" max="13" width="3.85546875" style="36" customWidth="1"/>
    <col min="14" max="17" width="12.42578125" style="36" customWidth="1"/>
    <col min="18" max="18" width="15.5703125" style="36" customWidth="1"/>
    <col min="19" max="19" width="2.7109375" style="36" customWidth="1"/>
    <col min="20" max="20" width="34.5703125" style="36" hidden="1" customWidth="1"/>
    <col min="21" max="25" width="5.140625" style="36" hidden="1" customWidth="1"/>
    <col min="26" max="34" width="0" style="36" hidden="1" customWidth="1"/>
    <col min="35" max="36" width="11.42578125" style="36" hidden="1" customWidth="1"/>
    <col min="37" max="39" width="0" style="36" hidden="1" customWidth="1"/>
    <col min="40" max="256" width="11.42578125" style="36" customWidth="1"/>
    <col min="257" max="16384" width="9.140625" style="36"/>
  </cols>
  <sheetData>
    <row r="1" spans="1:20" ht="10.5" customHeight="1" thickBot="1">
      <c r="B1" s="63"/>
      <c r="C1" s="63"/>
      <c r="D1" s="63"/>
      <c r="E1" s="63"/>
      <c r="F1" s="63"/>
      <c r="G1" s="63"/>
      <c r="H1" s="63"/>
      <c r="I1" s="63"/>
      <c r="J1" s="63"/>
      <c r="K1" s="63"/>
      <c r="L1" s="63"/>
      <c r="M1" s="63"/>
      <c r="N1" s="63"/>
      <c r="O1" s="63"/>
      <c r="P1" s="63"/>
      <c r="Q1" s="63"/>
      <c r="R1" s="63"/>
    </row>
    <row r="2" spans="1:20" ht="30.75" customHeight="1">
      <c r="B2" s="992" t="s">
        <v>76</v>
      </c>
      <c r="C2" s="703"/>
      <c r="D2" s="703"/>
      <c r="E2" s="703"/>
      <c r="F2" s="703"/>
      <c r="G2" s="703"/>
      <c r="H2" s="703"/>
      <c r="I2" s="703"/>
      <c r="J2" s="703"/>
      <c r="K2" s="703"/>
      <c r="L2" s="703"/>
      <c r="M2" s="703"/>
      <c r="N2" s="703"/>
      <c r="O2" s="703"/>
      <c r="P2" s="703"/>
      <c r="Q2" s="703"/>
      <c r="R2" s="703"/>
    </row>
    <row r="3" spans="1:20" ht="18.75" customHeight="1">
      <c r="A3" s="99"/>
      <c r="B3" s="101" t="s">
        <v>53</v>
      </c>
      <c r="C3" s="102"/>
      <c r="D3" s="102"/>
      <c r="E3" s="102"/>
      <c r="F3" s="102"/>
      <c r="G3" s="102"/>
      <c r="H3" s="102"/>
      <c r="I3" s="102"/>
      <c r="J3" s="102"/>
      <c r="K3" s="102"/>
      <c r="L3" s="102"/>
      <c r="M3" s="102"/>
      <c r="N3" s="102"/>
      <c r="O3" s="102"/>
      <c r="P3" s="102"/>
      <c r="Q3" s="102"/>
      <c r="R3" s="102"/>
      <c r="S3" s="76"/>
    </row>
    <row r="4" spans="1:20" ht="32.25" customHeight="1">
      <c r="A4" s="99"/>
      <c r="B4" s="1410" t="s">
        <v>77</v>
      </c>
      <c r="C4" s="1410"/>
      <c r="D4" s="1410"/>
      <c r="E4" s="1410"/>
      <c r="F4" s="1410"/>
      <c r="G4" s="1410"/>
      <c r="H4" s="1410"/>
      <c r="I4" s="1410"/>
      <c r="J4" s="1410"/>
      <c r="K4" s="1410"/>
      <c r="L4" s="1410"/>
      <c r="M4" s="1410"/>
      <c r="N4" s="1410"/>
      <c r="O4" s="1410"/>
      <c r="P4" s="103"/>
      <c r="Q4" s="103"/>
      <c r="R4" s="103"/>
      <c r="S4" s="76"/>
    </row>
    <row r="5" spans="1:20" ht="30" customHeight="1">
      <c r="A5" s="99"/>
      <c r="B5" s="1410" t="s">
        <v>78</v>
      </c>
      <c r="C5" s="1410"/>
      <c r="D5" s="1410"/>
      <c r="E5" s="1410"/>
      <c r="F5" s="1410"/>
      <c r="G5" s="1410"/>
      <c r="H5" s="1410"/>
      <c r="I5" s="1410"/>
      <c r="J5" s="1410"/>
      <c r="K5" s="1410"/>
      <c r="L5" s="1410"/>
      <c r="M5" s="1410"/>
      <c r="N5" s="1410"/>
      <c r="O5" s="1410"/>
      <c r="P5" s="103"/>
      <c r="Q5" s="103"/>
      <c r="R5" s="103"/>
      <c r="S5" s="76"/>
    </row>
    <row r="6" spans="1:20" ht="19.5" customHeight="1">
      <c r="A6" s="99"/>
      <c r="B6" s="1430" t="s">
        <v>79</v>
      </c>
      <c r="C6" s="1430"/>
      <c r="D6" s="1430"/>
      <c r="E6" s="1430"/>
      <c r="F6" s="1430"/>
      <c r="G6" s="1430"/>
      <c r="H6" s="1430"/>
      <c r="I6" s="1430"/>
      <c r="J6" s="1430"/>
      <c r="K6" s="1430"/>
      <c r="L6" s="1430"/>
      <c r="M6" s="1430"/>
      <c r="N6" s="1430"/>
      <c r="O6" s="704"/>
      <c r="P6" s="705"/>
      <c r="Q6" s="705"/>
      <c r="R6" s="705"/>
      <c r="S6" s="76"/>
    </row>
    <row r="7" spans="1:20" ht="12.75" customHeight="1">
      <c r="A7" s="99"/>
      <c r="B7" s="685"/>
      <c r="C7" s="685"/>
      <c r="D7" s="685"/>
      <c r="E7" s="685"/>
      <c r="F7" s="685"/>
      <c r="G7" s="685"/>
      <c r="H7" s="685"/>
      <c r="I7" s="685"/>
      <c r="J7" s="685"/>
      <c r="K7" s="685"/>
      <c r="L7" s="685"/>
      <c r="M7" s="685"/>
      <c r="N7" s="685"/>
      <c r="O7" s="706"/>
      <c r="P7" s="707"/>
      <c r="Q7" s="707"/>
      <c r="R7" s="707"/>
      <c r="S7" s="76"/>
    </row>
    <row r="8" spans="1:20" s="65" customFormat="1" ht="22.5" customHeight="1">
      <c r="A8" s="104"/>
      <c r="B8" s="958" t="s">
        <v>492</v>
      </c>
      <c r="C8" s="104"/>
      <c r="D8" s="104"/>
      <c r="E8" s="104"/>
      <c r="F8" s="708"/>
      <c r="G8" s="708"/>
      <c r="H8" s="708"/>
      <c r="I8" s="708"/>
      <c r="J8" s="104"/>
      <c r="K8" s="104"/>
      <c r="L8" s="104"/>
      <c r="M8" s="104"/>
      <c r="N8" s="104"/>
      <c r="O8" s="104"/>
      <c r="P8" s="709"/>
      <c r="Q8" s="104"/>
      <c r="R8" s="104"/>
      <c r="S8" s="71"/>
    </row>
    <row r="9" spans="1:20" ht="22.5" customHeight="1">
      <c r="A9" s="99"/>
      <c r="B9" s="1224" t="s">
        <v>80</v>
      </c>
      <c r="C9" s="1224"/>
      <c r="D9" s="1224"/>
      <c r="E9" s="1039">
        <v>2014</v>
      </c>
      <c r="F9" s="1039">
        <v>2015</v>
      </c>
      <c r="G9" s="1039">
        <v>2016</v>
      </c>
      <c r="H9" s="1039">
        <v>2017</v>
      </c>
      <c r="I9" s="1039"/>
      <c r="J9" s="710"/>
      <c r="K9" s="1224" t="s">
        <v>81</v>
      </c>
      <c r="L9" s="1224"/>
      <c r="M9" s="1224"/>
      <c r="N9" s="1039">
        <v>2014</v>
      </c>
      <c r="O9" s="1039">
        <v>2015</v>
      </c>
      <c r="P9" s="1039">
        <v>2016</v>
      </c>
      <c r="Q9" s="1039">
        <v>2017</v>
      </c>
      <c r="R9" s="1039"/>
      <c r="S9" s="76"/>
      <c r="T9" s="66"/>
    </row>
    <row r="10" spans="1:20" ht="23.25" customHeight="1">
      <c r="A10" s="99"/>
      <c r="B10" s="1224"/>
      <c r="C10" s="1224"/>
      <c r="D10" s="1224"/>
      <c r="E10" s="1039"/>
      <c r="F10" s="1039"/>
      <c r="G10" s="1039"/>
      <c r="H10" s="674" t="s">
        <v>59</v>
      </c>
      <c r="I10" s="674" t="s">
        <v>60</v>
      </c>
      <c r="J10" s="710"/>
      <c r="K10" s="1224"/>
      <c r="L10" s="1224"/>
      <c r="M10" s="1224"/>
      <c r="N10" s="1039"/>
      <c r="O10" s="1039"/>
      <c r="P10" s="1039"/>
      <c r="Q10" s="674" t="s">
        <v>59</v>
      </c>
      <c r="R10" s="674" t="s">
        <v>60</v>
      </c>
      <c r="S10" s="76"/>
      <c r="T10" s="66"/>
    </row>
    <row r="11" spans="1:20" ht="14.25" customHeight="1">
      <c r="A11" s="99"/>
      <c r="B11" s="1412" t="s">
        <v>61</v>
      </c>
      <c r="C11" s="1433" t="s">
        <v>62</v>
      </c>
      <c r="D11" s="1433"/>
      <c r="E11" s="991">
        <f>SUM(E22,E30,E38)</f>
        <v>0</v>
      </c>
      <c r="F11" s="991">
        <f>SUM(F22,F30,F38)</f>
        <v>0</v>
      </c>
      <c r="G11" s="991">
        <f>SUM(G22,G30,G38)</f>
        <v>0</v>
      </c>
      <c r="H11" s="1434">
        <f>SUM(H22,H30,H38)</f>
        <v>0</v>
      </c>
      <c r="I11" s="1434"/>
      <c r="J11" s="99"/>
      <c r="K11" s="1412" t="s">
        <v>61</v>
      </c>
      <c r="L11" s="1233" t="s">
        <v>62</v>
      </c>
      <c r="M11" s="1233"/>
      <c r="N11" s="935">
        <f>SUM(N22,N30,N38)</f>
        <v>0</v>
      </c>
      <c r="O11" s="935">
        <f>SUM(O22,O30,O38)</f>
        <v>0</v>
      </c>
      <c r="P11" s="935">
        <f>SUM(P22,P30,P38)</f>
        <v>0</v>
      </c>
      <c r="Q11" s="1435">
        <f>SUM(Q22,Q30,Q38)</f>
        <v>0</v>
      </c>
      <c r="R11" s="1435"/>
      <c r="S11" s="76"/>
      <c r="T11" s="66"/>
    </row>
    <row r="12" spans="1:20" ht="14.25" customHeight="1">
      <c r="A12" s="99"/>
      <c r="B12" s="1412"/>
      <c r="C12" s="1433" t="s">
        <v>63</v>
      </c>
      <c r="D12" s="156" t="s">
        <v>64</v>
      </c>
      <c r="E12" s="991">
        <f t="shared" ref="E12:G14" si="0">SUM(E23,E31,E39)</f>
        <v>0</v>
      </c>
      <c r="F12" s="991">
        <f t="shared" si="0"/>
        <v>0</v>
      </c>
      <c r="G12" s="991">
        <f t="shared" si="0"/>
        <v>0</v>
      </c>
      <c r="H12" s="712" t="str">
        <f>IFERROR(H15*H11,"")</f>
        <v/>
      </c>
      <c r="I12" s="712" t="str">
        <f>IFERROR(I15*H11,"")</f>
        <v/>
      </c>
      <c r="J12" s="99"/>
      <c r="K12" s="1412"/>
      <c r="L12" s="1233" t="s">
        <v>63</v>
      </c>
      <c r="M12" s="156" t="s">
        <v>64</v>
      </c>
      <c r="N12" s="990">
        <f t="shared" ref="N12:P14" si="1">SUM(N23,N31,N39)</f>
        <v>0</v>
      </c>
      <c r="O12" s="990">
        <f t="shared" si="1"/>
        <v>0</v>
      </c>
      <c r="P12" s="990">
        <f t="shared" si="1"/>
        <v>0</v>
      </c>
      <c r="Q12" s="713" t="str">
        <f>IFERROR(Q15*Q11,"")</f>
        <v/>
      </c>
      <c r="R12" s="713" t="str">
        <f>IFERROR(R15*Q11,"")</f>
        <v/>
      </c>
      <c r="S12" s="76"/>
      <c r="T12" s="66"/>
    </row>
    <row r="13" spans="1:20" ht="14.25" customHeight="1">
      <c r="A13" s="99"/>
      <c r="B13" s="1412"/>
      <c r="C13" s="1433"/>
      <c r="D13" s="156" t="s">
        <v>65</v>
      </c>
      <c r="E13" s="991">
        <f t="shared" si="0"/>
        <v>0</v>
      </c>
      <c r="F13" s="991">
        <f t="shared" si="0"/>
        <v>0</v>
      </c>
      <c r="G13" s="991">
        <f t="shared" si="0"/>
        <v>0</v>
      </c>
      <c r="H13" s="712" t="str">
        <f>IFERROR(H16*H11,"")</f>
        <v/>
      </c>
      <c r="I13" s="712" t="str">
        <f>IFERROR(I16*H11,"")</f>
        <v/>
      </c>
      <c r="J13" s="99"/>
      <c r="K13" s="1412"/>
      <c r="L13" s="1233"/>
      <c r="M13" s="156" t="s">
        <v>65</v>
      </c>
      <c r="N13" s="990">
        <f t="shared" si="1"/>
        <v>0</v>
      </c>
      <c r="O13" s="990">
        <f t="shared" si="1"/>
        <v>0</v>
      </c>
      <c r="P13" s="990">
        <f t="shared" si="1"/>
        <v>0</v>
      </c>
      <c r="Q13" s="713" t="str">
        <f>IFERROR(Q16*Q11,"")</f>
        <v/>
      </c>
      <c r="R13" s="713" t="str">
        <f>IFERROR(R16*Q11,"")</f>
        <v/>
      </c>
      <c r="S13" s="76"/>
      <c r="T13" s="66"/>
    </row>
    <row r="14" spans="1:20" ht="14.25" customHeight="1">
      <c r="A14" s="99"/>
      <c r="B14" s="1412"/>
      <c r="C14" s="1433"/>
      <c r="D14" s="156" t="s">
        <v>66</v>
      </c>
      <c r="E14" s="991">
        <f t="shared" si="0"/>
        <v>0</v>
      </c>
      <c r="F14" s="991">
        <f t="shared" si="0"/>
        <v>0</v>
      </c>
      <c r="G14" s="991">
        <f t="shared" si="0"/>
        <v>0</v>
      </c>
      <c r="H14" s="712" t="str">
        <f>IFERROR(H17*H11,"")</f>
        <v/>
      </c>
      <c r="I14" s="712" t="str">
        <f>IFERROR(I17*H11,"")</f>
        <v/>
      </c>
      <c r="J14" s="99"/>
      <c r="K14" s="1412"/>
      <c r="L14" s="1233"/>
      <c r="M14" s="156" t="s">
        <v>66</v>
      </c>
      <c r="N14" s="935">
        <f t="shared" si="1"/>
        <v>0</v>
      </c>
      <c r="O14" s="935">
        <f t="shared" si="1"/>
        <v>0</v>
      </c>
      <c r="P14" s="935">
        <f t="shared" si="1"/>
        <v>0</v>
      </c>
      <c r="Q14" s="713" t="str">
        <f>IFERROR(Q17*Q11,"")</f>
        <v/>
      </c>
      <c r="R14" s="713" t="str">
        <f>IFERROR(R17*Q11,"")</f>
        <v/>
      </c>
      <c r="S14" s="76"/>
      <c r="T14" s="66"/>
    </row>
    <row r="15" spans="1:20" ht="14.25" customHeight="1">
      <c r="A15" s="99"/>
      <c r="B15" s="1412"/>
      <c r="C15" s="1433" t="s">
        <v>67</v>
      </c>
      <c r="D15" s="156" t="s">
        <v>64</v>
      </c>
      <c r="E15" s="714" t="str">
        <f>IFERROR(E12/E11,"")</f>
        <v/>
      </c>
      <c r="F15" s="714" t="str">
        <f>IFERROR(F12/F11,"")</f>
        <v/>
      </c>
      <c r="G15" s="714" t="str">
        <f>IFERROR(G12/G11,"")</f>
        <v/>
      </c>
      <c r="H15" s="715" t="str">
        <f>IFERROR(SUM(H23,H31,H39)/SUM(H22,H30,H38),"")</f>
        <v/>
      </c>
      <c r="I15" s="716" t="str">
        <f>IFERROR(FORECAST(H9,E15:G15,E9:G9),"")</f>
        <v/>
      </c>
      <c r="J15" s="99"/>
      <c r="K15" s="1412"/>
      <c r="L15" s="1233" t="s">
        <v>67</v>
      </c>
      <c r="M15" s="156" t="s">
        <v>64</v>
      </c>
      <c r="N15" s="160" t="str">
        <f>IFERROR(N12/N11,"")</f>
        <v/>
      </c>
      <c r="O15" s="160" t="str">
        <f>IFERROR(O12/O11,"")</f>
        <v/>
      </c>
      <c r="P15" s="160" t="str">
        <f>IFERROR(P12/P11,"")</f>
        <v/>
      </c>
      <c r="Q15" s="717" t="str">
        <f>IFERROR(SUM(Q23,Q31,Q39)/SUM(Q22,Q30,Q38),"")</f>
        <v/>
      </c>
      <c r="R15" s="718" t="str">
        <f>IFERROR(FORECAST(Q9,N15:P15,N9:P9),"")</f>
        <v/>
      </c>
      <c r="S15" s="76"/>
      <c r="T15" s="66"/>
    </row>
    <row r="16" spans="1:20" ht="14.25" customHeight="1">
      <c r="A16" s="99"/>
      <c r="B16" s="1412"/>
      <c r="C16" s="1433"/>
      <c r="D16" s="156" t="s">
        <v>65</v>
      </c>
      <c r="E16" s="714" t="str">
        <f>IFERROR(E13/E11,"")</f>
        <v/>
      </c>
      <c r="F16" s="714" t="str">
        <f>IFERROR(F13/F11,"")</f>
        <v/>
      </c>
      <c r="G16" s="714" t="str">
        <f>IFERROR(G13/G11,"")</f>
        <v/>
      </c>
      <c r="H16" s="715" t="str">
        <f>IFERROR(SUM(H24,H32,H40)/SUM(H22,H30,H38),"")</f>
        <v/>
      </c>
      <c r="I16" s="716" t="str">
        <f>IFERROR(FORECAST(H9,E16:G16,E9:G9),"")</f>
        <v/>
      </c>
      <c r="J16" s="99"/>
      <c r="K16" s="1412"/>
      <c r="L16" s="1233"/>
      <c r="M16" s="156" t="s">
        <v>65</v>
      </c>
      <c r="N16" s="160" t="str">
        <f>IFERROR(N13/N11,"")</f>
        <v/>
      </c>
      <c r="O16" s="160" t="str">
        <f>IFERROR(O13/O11,"")</f>
        <v/>
      </c>
      <c r="P16" s="160" t="str">
        <f>IFERROR(P13/P11,"")</f>
        <v/>
      </c>
      <c r="Q16" s="717" t="str">
        <f>IFERROR(SUM(Q24,Q32,Q40)/SUM(Q22,Q30,Q38),"")</f>
        <v/>
      </c>
      <c r="R16" s="718" t="str">
        <f>IFERROR(FORECAST(Q9,N16:P16,N9:P9),"")</f>
        <v/>
      </c>
      <c r="S16" s="76"/>
      <c r="T16" s="66"/>
    </row>
    <row r="17" spans="1:20" ht="14.25" customHeight="1">
      <c r="A17" s="99"/>
      <c r="B17" s="1412"/>
      <c r="C17" s="1433"/>
      <c r="D17" s="156" t="s">
        <v>66</v>
      </c>
      <c r="E17" s="714" t="str">
        <f>IFERROR(E14/E11,"")</f>
        <v/>
      </c>
      <c r="F17" s="714" t="str">
        <f>IFERROR(F14/F11,"")</f>
        <v/>
      </c>
      <c r="G17" s="714" t="str">
        <f>IFERROR(G14/G11,"")</f>
        <v/>
      </c>
      <c r="H17" s="715" t="str">
        <f>IFERROR(SUM(H25,H33,H41)/SUM(H22,H30,H38),"")</f>
        <v/>
      </c>
      <c r="I17" s="716" t="str">
        <f>IFERROR(FORECAST(H9,E17:G17,E9:G9),"")</f>
        <v/>
      </c>
      <c r="J17" s="100"/>
      <c r="K17" s="1412"/>
      <c r="L17" s="1233"/>
      <c r="M17" s="156" t="s">
        <v>66</v>
      </c>
      <c r="N17" s="714" t="str">
        <f>IFERROR(N14/N11,"")</f>
        <v/>
      </c>
      <c r="O17" s="160" t="str">
        <f>IFERROR(O14/O11,"")</f>
        <v/>
      </c>
      <c r="P17" s="160" t="str">
        <f>IFERROR(P14/P11,"")</f>
        <v/>
      </c>
      <c r="Q17" s="717" t="str">
        <f>IFERROR(SUM(Q25,Q33,Q41)/SUM(Q22,Q30,Q38),"")</f>
        <v/>
      </c>
      <c r="R17" s="718" t="str">
        <f>IFERROR(FORECAST(Q9,N17:P17,N9:P9),"")</f>
        <v/>
      </c>
      <c r="S17" s="76"/>
    </row>
    <row r="18" spans="1:20" ht="4.5" customHeight="1">
      <c r="A18" s="99"/>
      <c r="B18" s="719"/>
      <c r="C18" s="100"/>
      <c r="D18" s="100"/>
      <c r="E18" s="100"/>
      <c r="F18" s="100"/>
      <c r="G18" s="100"/>
      <c r="H18" s="100"/>
      <c r="I18" s="100"/>
      <c r="J18" s="99"/>
      <c r="K18" s="99"/>
      <c r="L18" s="99"/>
      <c r="M18" s="710"/>
      <c r="N18" s="100"/>
      <c r="O18" s="100"/>
      <c r="P18" s="100"/>
      <c r="Q18" s="100"/>
      <c r="R18" s="100"/>
      <c r="S18" s="76"/>
    </row>
    <row r="19" spans="1:20" s="52" customFormat="1" ht="28.5" customHeight="1">
      <c r="A19" s="105"/>
      <c r="B19" s="959" t="s">
        <v>639</v>
      </c>
      <c r="C19" s="720"/>
      <c r="D19" s="720"/>
      <c r="E19" s="720"/>
      <c r="F19" s="720"/>
      <c r="G19" s="720"/>
      <c r="H19" s="720"/>
      <c r="I19" s="720"/>
      <c r="J19" s="105"/>
      <c r="K19" s="105"/>
      <c r="L19" s="105"/>
      <c r="M19" s="105"/>
      <c r="N19" s="720"/>
      <c r="O19" s="720"/>
      <c r="P19" s="720"/>
      <c r="Q19" s="720"/>
      <c r="R19" s="720"/>
      <c r="S19" s="79"/>
    </row>
    <row r="20" spans="1:20" ht="22.5" customHeight="1">
      <c r="A20" s="99"/>
      <c r="B20" s="1432" t="s">
        <v>80</v>
      </c>
      <c r="C20" s="1432"/>
      <c r="D20" s="1432"/>
      <c r="E20" s="1408">
        <v>2014</v>
      </c>
      <c r="F20" s="1408">
        <v>2015</v>
      </c>
      <c r="G20" s="1408">
        <v>2016</v>
      </c>
      <c r="H20" s="1408">
        <v>2017</v>
      </c>
      <c r="I20" s="1408"/>
      <c r="J20" s="99"/>
      <c r="K20" s="1432" t="s">
        <v>81</v>
      </c>
      <c r="L20" s="1432"/>
      <c r="M20" s="1432"/>
      <c r="N20" s="1408">
        <v>2014</v>
      </c>
      <c r="O20" s="1408">
        <v>2015</v>
      </c>
      <c r="P20" s="1408">
        <v>2016</v>
      </c>
      <c r="Q20" s="1408">
        <v>2017</v>
      </c>
      <c r="R20" s="1408"/>
      <c r="S20" s="76"/>
      <c r="T20" s="66"/>
    </row>
    <row r="21" spans="1:20" ht="23.25" customHeight="1">
      <c r="A21" s="99"/>
      <c r="B21" s="1432"/>
      <c r="C21" s="1432"/>
      <c r="D21" s="1432"/>
      <c r="E21" s="1408"/>
      <c r="F21" s="1408"/>
      <c r="G21" s="1408"/>
      <c r="H21" s="687" t="s">
        <v>59</v>
      </c>
      <c r="I21" s="687" t="s">
        <v>60</v>
      </c>
      <c r="J21" s="99"/>
      <c r="K21" s="1432"/>
      <c r="L21" s="1432"/>
      <c r="M21" s="1432"/>
      <c r="N21" s="1408"/>
      <c r="O21" s="1408"/>
      <c r="P21" s="1408"/>
      <c r="Q21" s="687" t="s">
        <v>59</v>
      </c>
      <c r="R21" s="687" t="s">
        <v>60</v>
      </c>
      <c r="S21" s="76"/>
      <c r="T21" s="66"/>
    </row>
    <row r="22" spans="1:20" ht="14.25" customHeight="1">
      <c r="A22" s="99"/>
      <c r="B22" s="1225" t="s">
        <v>68</v>
      </c>
      <c r="C22" s="1233" t="s">
        <v>62</v>
      </c>
      <c r="D22" s="1233"/>
      <c r="E22" s="22"/>
      <c r="F22" s="688"/>
      <c r="G22" s="688"/>
      <c r="H22" s="1415"/>
      <c r="I22" s="1415"/>
      <c r="J22" s="99"/>
      <c r="K22" s="1225" t="s">
        <v>68</v>
      </c>
      <c r="L22" s="1233" t="s">
        <v>62</v>
      </c>
      <c r="M22" s="1233"/>
      <c r="N22" s="22"/>
      <c r="O22" s="688"/>
      <c r="P22" s="688"/>
      <c r="Q22" s="1415"/>
      <c r="R22" s="1415"/>
      <c r="S22" s="76"/>
      <c r="T22" s="66"/>
    </row>
    <row r="23" spans="1:20" ht="14.25" customHeight="1">
      <c r="A23" s="99"/>
      <c r="B23" s="1225"/>
      <c r="C23" s="1233" t="s">
        <v>63</v>
      </c>
      <c r="D23" s="159" t="s">
        <v>64</v>
      </c>
      <c r="E23" s="688"/>
      <c r="F23" s="688"/>
      <c r="G23" s="688"/>
      <c r="H23" s="721">
        <f>IFERROR(H26*$H$22,"")</f>
        <v>0</v>
      </c>
      <c r="I23" s="721" t="str">
        <f>IFERROR(I26*H22,"")</f>
        <v/>
      </c>
      <c r="J23" s="99"/>
      <c r="K23" s="1225"/>
      <c r="L23" s="1233" t="s">
        <v>63</v>
      </c>
      <c r="M23" s="159" t="s">
        <v>64</v>
      </c>
      <c r="N23" s="688"/>
      <c r="O23" s="688"/>
      <c r="P23" s="688"/>
      <c r="Q23" s="721">
        <f>IFERROR(Q26*$Q$22,"")</f>
        <v>0</v>
      </c>
      <c r="R23" s="721" t="str">
        <f>IFERROR(R26*Q22,"")</f>
        <v/>
      </c>
      <c r="S23" s="76"/>
      <c r="T23" s="66"/>
    </row>
    <row r="24" spans="1:20" ht="14.25" customHeight="1">
      <c r="A24" s="99"/>
      <c r="B24" s="1225"/>
      <c r="C24" s="1233"/>
      <c r="D24" s="159" t="s">
        <v>65</v>
      </c>
      <c r="E24" s="688"/>
      <c r="F24" s="688"/>
      <c r="G24" s="688"/>
      <c r="H24" s="721">
        <f>IFERROR(H27*$H$22,"")</f>
        <v>0</v>
      </c>
      <c r="I24" s="721" t="str">
        <f>IFERROR(I27*H22,"")</f>
        <v/>
      </c>
      <c r="J24" s="99"/>
      <c r="K24" s="1225"/>
      <c r="L24" s="1233"/>
      <c r="M24" s="159" t="s">
        <v>65</v>
      </c>
      <c r="N24" s="688"/>
      <c r="O24" s="688"/>
      <c r="P24" s="688"/>
      <c r="Q24" s="721">
        <f>IFERROR(Q27*$Q$22,"")</f>
        <v>0</v>
      </c>
      <c r="R24" s="721" t="str">
        <f>IFERROR(R27*Q22,"")</f>
        <v/>
      </c>
      <c r="S24" s="76"/>
      <c r="T24" s="66"/>
    </row>
    <row r="25" spans="1:20" ht="14.25" customHeight="1">
      <c r="A25" s="99"/>
      <c r="B25" s="1225"/>
      <c r="C25" s="1233"/>
      <c r="D25" s="159" t="s">
        <v>66</v>
      </c>
      <c r="E25" s="688"/>
      <c r="F25" s="688"/>
      <c r="G25" s="688"/>
      <c r="H25" s="721">
        <f>IFERROR(H28*$H$22,"")</f>
        <v>0</v>
      </c>
      <c r="I25" s="721" t="str">
        <f>IFERROR(I28*H22,"")</f>
        <v/>
      </c>
      <c r="J25" s="99"/>
      <c r="K25" s="1225"/>
      <c r="L25" s="1233"/>
      <c r="M25" s="159" t="s">
        <v>66</v>
      </c>
      <c r="N25" s="688"/>
      <c r="O25" s="688"/>
      <c r="P25" s="688"/>
      <c r="Q25" s="721">
        <f>IFERROR(Q28*$Q$22,"")</f>
        <v>0</v>
      </c>
      <c r="R25" s="721" t="str">
        <f>IFERROR(R28*Q22,"")</f>
        <v/>
      </c>
      <c r="S25" s="76"/>
      <c r="T25" s="66"/>
    </row>
    <row r="26" spans="1:20" ht="14.25" customHeight="1">
      <c r="A26" s="99"/>
      <c r="B26" s="1225"/>
      <c r="C26" s="1233" t="s">
        <v>67</v>
      </c>
      <c r="D26" s="159" t="s">
        <v>64</v>
      </c>
      <c r="E26" s="717" t="str">
        <f>IFERROR(E23/E22,"")</f>
        <v/>
      </c>
      <c r="F26" s="717" t="str">
        <f>IFERROR(F23/F22,"")</f>
        <v/>
      </c>
      <c r="G26" s="717" t="str">
        <f>IFERROR(G23/G22,"")</f>
        <v/>
      </c>
      <c r="H26" s="915"/>
      <c r="I26" s="718" t="str">
        <f>IFERROR(FORECAST(H20,E26:G26,E20:G20),"")</f>
        <v/>
      </c>
      <c r="J26" s="99"/>
      <c r="K26" s="1225"/>
      <c r="L26" s="1233" t="s">
        <v>67</v>
      </c>
      <c r="M26" s="159" t="s">
        <v>64</v>
      </c>
      <c r="N26" s="717" t="str">
        <f>IFERROR(N23/N22,"")</f>
        <v/>
      </c>
      <c r="O26" s="717" t="str">
        <f>IFERROR(O23/O22,"")</f>
        <v/>
      </c>
      <c r="P26" s="717" t="str">
        <f>IFERROR(P23/P22,"")</f>
        <v/>
      </c>
      <c r="Q26" s="915"/>
      <c r="R26" s="718" t="str">
        <f>IFERROR(FORECAST(Q20,N26:P26,N20:P20),"")</f>
        <v/>
      </c>
      <c r="S26" s="76"/>
      <c r="T26" s="66"/>
    </row>
    <row r="27" spans="1:20" ht="14.25" customHeight="1">
      <c r="A27" s="99"/>
      <c r="B27" s="1225"/>
      <c r="C27" s="1233"/>
      <c r="D27" s="159" t="s">
        <v>65</v>
      </c>
      <c r="E27" s="717" t="str">
        <f>IFERROR(E24/E22,"")</f>
        <v/>
      </c>
      <c r="F27" s="717" t="str">
        <f>IFERROR(F24/F22,"")</f>
        <v/>
      </c>
      <c r="G27" s="717" t="str">
        <f>IFERROR(G24/G22,"")</f>
        <v/>
      </c>
      <c r="H27" s="915"/>
      <c r="I27" s="718" t="str">
        <f>IFERROR(FORECAST(H20,E27:G27,E20:G20),"")</f>
        <v/>
      </c>
      <c r="J27" s="99"/>
      <c r="K27" s="1225"/>
      <c r="L27" s="1233"/>
      <c r="M27" s="159" t="s">
        <v>65</v>
      </c>
      <c r="N27" s="717" t="str">
        <f>IFERROR(N24/N22,"")</f>
        <v/>
      </c>
      <c r="O27" s="717" t="str">
        <f>IFERROR(O24/O22,"")</f>
        <v/>
      </c>
      <c r="P27" s="717" t="str">
        <f>IFERROR(P24/P22,"")</f>
        <v/>
      </c>
      <c r="Q27" s="915"/>
      <c r="R27" s="718" t="str">
        <f>IFERROR(FORECAST(Q20,N27:P27,N20:P20),"")</f>
        <v/>
      </c>
      <c r="S27" s="76"/>
      <c r="T27" s="66"/>
    </row>
    <row r="28" spans="1:20" ht="14.25" customHeight="1">
      <c r="A28" s="99"/>
      <c r="B28" s="1225"/>
      <c r="C28" s="1233"/>
      <c r="D28" s="159" t="s">
        <v>66</v>
      </c>
      <c r="E28" s="717" t="str">
        <f>IFERROR(E25/E22,"")</f>
        <v/>
      </c>
      <c r="F28" s="717" t="str">
        <f>IFERROR(F25/F22,"")</f>
        <v/>
      </c>
      <c r="G28" s="717" t="str">
        <f>IFERROR(G25/G22,"")</f>
        <v/>
      </c>
      <c r="H28" s="915"/>
      <c r="I28" s="718" t="str">
        <f>IFERROR(FORECAST(H20,E28:G28,E20:G20),"")</f>
        <v/>
      </c>
      <c r="J28" s="100"/>
      <c r="K28" s="1225"/>
      <c r="L28" s="1233"/>
      <c r="M28" s="159" t="s">
        <v>66</v>
      </c>
      <c r="N28" s="717" t="str">
        <f>IFERROR(N25/N22,"")</f>
        <v/>
      </c>
      <c r="O28" s="717" t="str">
        <f>IFERROR(O25/O22,"")</f>
        <v/>
      </c>
      <c r="P28" s="717" t="str">
        <f>IFERROR(P25/P22,"")</f>
        <v/>
      </c>
      <c r="Q28" s="915"/>
      <c r="R28" s="718" t="str">
        <f>IFERROR(FORECAST(Q20,N28:P28,N20:P20),"")</f>
        <v/>
      </c>
      <c r="S28" s="76"/>
    </row>
    <row r="29" spans="1:20" s="67" customFormat="1" ht="14.25" customHeight="1">
      <c r="A29" s="98"/>
      <c r="B29" s="722"/>
      <c r="C29" s="723"/>
      <c r="D29" s="724"/>
      <c r="E29" s="725" t="str">
        <f>IF(SUM(E23:E25)=E22,"","datos erróneos")</f>
        <v/>
      </c>
      <c r="F29" s="725" t="str">
        <f>IF(SUM(F23:F25)=F22,"","datos erróneos")</f>
        <v/>
      </c>
      <c r="G29" s="725" t="str">
        <f>IF(SUM(G23:G25)=G22,"","datos erróneos")</f>
        <v/>
      </c>
      <c r="H29" s="725" t="str">
        <f>IF(SUM(H26:H28)=1,"",(IF(SUM(H26:H28)=0,"","datos erróneos")))</f>
        <v/>
      </c>
      <c r="I29" s="726"/>
      <c r="J29" s="98"/>
      <c r="K29" s="722"/>
      <c r="L29" s="723"/>
      <c r="M29" s="724"/>
      <c r="N29" s="725" t="str">
        <f>IF(SUM(N23:N25)=N22,"","datos erróneos")</f>
        <v/>
      </c>
      <c r="O29" s="725" t="str">
        <f>IF(SUM(O23:O25)=O22,"","datos erróneos")</f>
        <v/>
      </c>
      <c r="P29" s="725" t="str">
        <f>IF(SUM(P23:P25)=P22,"","datos erróneos")</f>
        <v/>
      </c>
      <c r="Q29" s="725" t="str">
        <f>IF(SUM(Q26:Q28)=1,"",(IF(SUM(Q26:Q28)=0,"","datos erróneos")))</f>
        <v/>
      </c>
      <c r="R29" s="726"/>
      <c r="S29" s="121"/>
    </row>
    <row r="30" spans="1:20" ht="14.25" customHeight="1">
      <c r="A30" s="99"/>
      <c r="B30" s="1225" t="s">
        <v>69</v>
      </c>
      <c r="C30" s="1233" t="s">
        <v>70</v>
      </c>
      <c r="D30" s="1233"/>
      <c r="E30" s="22"/>
      <c r="F30" s="688"/>
      <c r="G30" s="688"/>
      <c r="H30" s="1415"/>
      <c r="I30" s="1415"/>
      <c r="J30" s="99"/>
      <c r="K30" s="1225" t="s">
        <v>69</v>
      </c>
      <c r="L30" s="1233" t="s">
        <v>70</v>
      </c>
      <c r="M30" s="1233"/>
      <c r="N30" s="22"/>
      <c r="O30" s="898"/>
      <c r="P30" s="898"/>
      <c r="Q30" s="1415"/>
      <c r="R30" s="1415"/>
      <c r="S30" s="76"/>
      <c r="T30" s="66"/>
    </row>
    <row r="31" spans="1:20" ht="14.25" customHeight="1">
      <c r="A31" s="99"/>
      <c r="B31" s="1225"/>
      <c r="C31" s="1233" t="s">
        <v>71</v>
      </c>
      <c r="D31" s="159" t="s">
        <v>64</v>
      </c>
      <c r="E31" s="688"/>
      <c r="F31" s="688"/>
      <c r="G31" s="688"/>
      <c r="H31" s="721">
        <f>IFERROR(H34*$H$30,"")</f>
        <v>0</v>
      </c>
      <c r="I31" s="721" t="str">
        <f>IFERROR(I34*H30,"")</f>
        <v/>
      </c>
      <c r="J31" s="99"/>
      <c r="K31" s="1225"/>
      <c r="L31" s="1233" t="s">
        <v>71</v>
      </c>
      <c r="M31" s="159" t="s">
        <v>64</v>
      </c>
      <c r="N31" s="898"/>
      <c r="O31" s="898"/>
      <c r="P31" s="898"/>
      <c r="Q31" s="721">
        <f>IFERROR(Q34*$Q$30,"")</f>
        <v>0</v>
      </c>
      <c r="R31" s="721" t="str">
        <f>IFERROR(R34*Q30,"")</f>
        <v/>
      </c>
      <c r="S31" s="76"/>
      <c r="T31" s="66"/>
    </row>
    <row r="32" spans="1:20" ht="14.25" customHeight="1">
      <c r="A32" s="99"/>
      <c r="B32" s="1225"/>
      <c r="C32" s="1233"/>
      <c r="D32" s="159" t="s">
        <v>65</v>
      </c>
      <c r="E32" s="688"/>
      <c r="F32" s="688"/>
      <c r="G32" s="688"/>
      <c r="H32" s="721">
        <f>IFERROR(H35*$H$30,"")</f>
        <v>0</v>
      </c>
      <c r="I32" s="721" t="str">
        <f>IFERROR(I35*H30,"")</f>
        <v/>
      </c>
      <c r="J32" s="99"/>
      <c r="K32" s="1225"/>
      <c r="L32" s="1233"/>
      <c r="M32" s="159" t="s">
        <v>65</v>
      </c>
      <c r="N32" s="898"/>
      <c r="O32" s="898"/>
      <c r="P32" s="898"/>
      <c r="Q32" s="721">
        <f>IFERROR(Q35*$Q$30,"")</f>
        <v>0</v>
      </c>
      <c r="R32" s="721" t="str">
        <f>IFERROR(R35*Q30,"")</f>
        <v/>
      </c>
      <c r="S32" s="76"/>
      <c r="T32" s="66"/>
    </row>
    <row r="33" spans="1:20" ht="14.25" customHeight="1">
      <c r="A33" s="99"/>
      <c r="B33" s="1225"/>
      <c r="C33" s="1233"/>
      <c r="D33" s="159" t="s">
        <v>66</v>
      </c>
      <c r="E33" s="688"/>
      <c r="F33" s="688"/>
      <c r="G33" s="688"/>
      <c r="H33" s="721">
        <f>IFERROR(H36*$H$30,"")</f>
        <v>0</v>
      </c>
      <c r="I33" s="721" t="str">
        <f>IFERROR(I36*H30,"")</f>
        <v/>
      </c>
      <c r="J33" s="99"/>
      <c r="K33" s="1225"/>
      <c r="L33" s="1233"/>
      <c r="M33" s="159" t="s">
        <v>66</v>
      </c>
      <c r="N33" s="898"/>
      <c r="O33" s="898"/>
      <c r="P33" s="898"/>
      <c r="Q33" s="721">
        <f>IFERROR(Q36*$Q$30,"")</f>
        <v>0</v>
      </c>
      <c r="R33" s="721" t="str">
        <f>IFERROR(R36*Q30,"")</f>
        <v/>
      </c>
      <c r="S33" s="76"/>
      <c r="T33" s="66"/>
    </row>
    <row r="34" spans="1:20" ht="14.25" customHeight="1">
      <c r="A34" s="99"/>
      <c r="B34" s="1225"/>
      <c r="C34" s="1233" t="s">
        <v>67</v>
      </c>
      <c r="D34" s="159" t="s">
        <v>64</v>
      </c>
      <c r="E34" s="717" t="str">
        <f>IFERROR(E31/E30,"")</f>
        <v/>
      </c>
      <c r="F34" s="717" t="str">
        <f>IFERROR(F31/F30,"")</f>
        <v/>
      </c>
      <c r="G34" s="717" t="str">
        <f>IFERROR(G31/G30,"")</f>
        <v/>
      </c>
      <c r="H34" s="23"/>
      <c r="I34" s="718" t="str">
        <f>IFERROR(FORECAST(H20,E34:G34,E20:G20),"")</f>
        <v/>
      </c>
      <c r="J34" s="99"/>
      <c r="K34" s="1225"/>
      <c r="L34" s="1233" t="s">
        <v>67</v>
      </c>
      <c r="M34" s="159" t="s">
        <v>64</v>
      </c>
      <c r="N34" s="717" t="str">
        <f>IFERROR(N31/N30,"")</f>
        <v/>
      </c>
      <c r="O34" s="717" t="str">
        <f>IFERROR(O31/O30,"")</f>
        <v/>
      </c>
      <c r="P34" s="717" t="str">
        <f>IFERROR(P31/P30,"")</f>
        <v/>
      </c>
      <c r="Q34" s="23"/>
      <c r="R34" s="718" t="str">
        <f>IFERROR(FORECAST(Q20,N34:P34,N20:P20),"")</f>
        <v/>
      </c>
      <c r="S34" s="76"/>
      <c r="T34" s="66"/>
    </row>
    <row r="35" spans="1:20" ht="14.25" customHeight="1">
      <c r="A35" s="99"/>
      <c r="B35" s="1225"/>
      <c r="C35" s="1233"/>
      <c r="D35" s="159" t="s">
        <v>65</v>
      </c>
      <c r="E35" s="717" t="str">
        <f>IFERROR(E32/E30,"")</f>
        <v/>
      </c>
      <c r="F35" s="717" t="str">
        <f>IFERROR(F32/F30,"")</f>
        <v/>
      </c>
      <c r="G35" s="717" t="str">
        <f>IFERROR(G32/G30,"")</f>
        <v/>
      </c>
      <c r="H35" s="23"/>
      <c r="I35" s="718" t="str">
        <f>IFERROR(FORECAST(H20,E35:G35,E20:G20),"")</f>
        <v/>
      </c>
      <c r="J35" s="99"/>
      <c r="K35" s="1225"/>
      <c r="L35" s="1233"/>
      <c r="M35" s="159" t="s">
        <v>65</v>
      </c>
      <c r="N35" s="717" t="str">
        <f>IFERROR(N32/N30,"")</f>
        <v/>
      </c>
      <c r="O35" s="717" t="str">
        <f>IFERROR(O32/O30,"")</f>
        <v/>
      </c>
      <c r="P35" s="717" t="str">
        <f>IFERROR(P32/P30,"")</f>
        <v/>
      </c>
      <c r="Q35" s="23"/>
      <c r="R35" s="718" t="str">
        <f>IFERROR(FORECAST(Q20,N35:P35,N20:P20),"")</f>
        <v/>
      </c>
      <c r="S35" s="76"/>
      <c r="T35" s="66"/>
    </row>
    <row r="36" spans="1:20" ht="14.25" customHeight="1">
      <c r="A36" s="99"/>
      <c r="B36" s="1225"/>
      <c r="C36" s="1233"/>
      <c r="D36" s="159" t="s">
        <v>66</v>
      </c>
      <c r="E36" s="717" t="str">
        <f>IFERROR(E33/E30,"")</f>
        <v/>
      </c>
      <c r="F36" s="717" t="str">
        <f>IFERROR(F33/F30,"")</f>
        <v/>
      </c>
      <c r="G36" s="717" t="str">
        <f>IFERROR(G33/G30,"")</f>
        <v/>
      </c>
      <c r="H36" s="23"/>
      <c r="I36" s="718" t="str">
        <f>IFERROR(FORECAST(H20,E36:G36,E20:G20),"")</f>
        <v/>
      </c>
      <c r="J36" s="100"/>
      <c r="K36" s="1225"/>
      <c r="L36" s="1233"/>
      <c r="M36" s="159" t="s">
        <v>66</v>
      </c>
      <c r="N36" s="717" t="str">
        <f>IFERROR(N33/N30,"")</f>
        <v/>
      </c>
      <c r="O36" s="717" t="str">
        <f>IFERROR(O33/O30,"")</f>
        <v/>
      </c>
      <c r="P36" s="717" t="str">
        <f>IFERROR(P33/P30,"")</f>
        <v/>
      </c>
      <c r="Q36" s="23"/>
      <c r="R36" s="718" t="str">
        <f>IFERROR(FORECAST(Q20,N36:P36,N20:P20),"")</f>
        <v/>
      </c>
      <c r="S36" s="76"/>
    </row>
    <row r="37" spans="1:20" s="67" customFormat="1" ht="14.25" customHeight="1">
      <c r="A37" s="98"/>
      <c r="B37" s="722"/>
      <c r="C37" s="723"/>
      <c r="D37" s="724"/>
      <c r="E37" s="725" t="str">
        <f>IF(SUM(E31:E33)=E30,"","datos erróneos")</f>
        <v/>
      </c>
      <c r="F37" s="725" t="str">
        <f>IF(SUM(F31:F33)=F30,"","datos erróneos")</f>
        <v/>
      </c>
      <c r="G37" s="725" t="str">
        <f>IF(SUM(G31:G33)=G30,"","datos erróneos")</f>
        <v/>
      </c>
      <c r="H37" s="725" t="str">
        <f>IF(SUM(H34:H36)=1,"",(IF(SUM(H34:H36)=0,"","datos erróneos")))</f>
        <v/>
      </c>
      <c r="I37" s="726"/>
      <c r="J37" s="98"/>
      <c r="K37" s="722"/>
      <c r="L37" s="723"/>
      <c r="M37" s="723"/>
      <c r="N37" s="725" t="str">
        <f>IF(SUM(N31:N33)=N30,"","datos erróneos")</f>
        <v/>
      </c>
      <c r="O37" s="725" t="str">
        <f>IF(SUM(O31:O33)=O30,"","datos erróneos")</f>
        <v/>
      </c>
      <c r="P37" s="725" t="str">
        <f>IF(SUM(P31:P33)=P30,"","datos erróneos")</f>
        <v/>
      </c>
      <c r="Q37" s="725" t="str">
        <f>IF(SUM(Q34:Q36)=1,"",(IF(SUM(Q34:Q36)=0,"","datos erróneos")))</f>
        <v/>
      </c>
      <c r="R37" s="726"/>
      <c r="S37" s="121"/>
    </row>
    <row r="38" spans="1:20" ht="14.25" customHeight="1">
      <c r="A38" s="99"/>
      <c r="B38" s="1225" t="s">
        <v>72</v>
      </c>
      <c r="C38" s="1233" t="s">
        <v>70</v>
      </c>
      <c r="D38" s="1233"/>
      <c r="E38" s="22"/>
      <c r="F38" s="688"/>
      <c r="G38" s="688"/>
      <c r="H38" s="1415"/>
      <c r="I38" s="1415"/>
      <c r="J38" s="99"/>
      <c r="K38" s="1225" t="s">
        <v>72</v>
      </c>
      <c r="L38" s="1233" t="s">
        <v>70</v>
      </c>
      <c r="M38" s="1233"/>
      <c r="N38" s="22"/>
      <c r="O38" s="688"/>
      <c r="P38" s="688"/>
      <c r="Q38" s="1431"/>
      <c r="R38" s="1431"/>
      <c r="S38" s="76"/>
      <c r="T38" s="66"/>
    </row>
    <row r="39" spans="1:20" ht="14.25" customHeight="1">
      <c r="A39" s="99"/>
      <c r="B39" s="1225"/>
      <c r="C39" s="1233" t="s">
        <v>71</v>
      </c>
      <c r="D39" s="159" t="s">
        <v>64</v>
      </c>
      <c r="E39" s="688"/>
      <c r="F39" s="688"/>
      <c r="G39" s="688"/>
      <c r="H39" s="721">
        <f>IFERROR(H42*$H$38,"")</f>
        <v>0</v>
      </c>
      <c r="I39" s="721" t="str">
        <f>IFERROR(I42*H38,"")</f>
        <v/>
      </c>
      <c r="J39" s="99"/>
      <c r="K39" s="1225"/>
      <c r="L39" s="1233" t="s">
        <v>71</v>
      </c>
      <c r="M39" s="159" t="s">
        <v>64</v>
      </c>
      <c r="N39" s="688"/>
      <c r="O39" s="688"/>
      <c r="P39" s="688"/>
      <c r="Q39" s="721">
        <f>IFERROR(Q42*$Q$38,"")</f>
        <v>0</v>
      </c>
      <c r="R39" s="721" t="str">
        <f>IFERROR(R42*Q38,"")</f>
        <v/>
      </c>
      <c r="S39" s="76"/>
      <c r="T39" s="66"/>
    </row>
    <row r="40" spans="1:20" ht="14.25" customHeight="1">
      <c r="A40" s="99"/>
      <c r="B40" s="1225"/>
      <c r="C40" s="1233"/>
      <c r="D40" s="159" t="s">
        <v>65</v>
      </c>
      <c r="E40" s="688"/>
      <c r="F40" s="688"/>
      <c r="G40" s="688"/>
      <c r="H40" s="721">
        <f>IFERROR(H43*$H$38,"")</f>
        <v>0</v>
      </c>
      <c r="I40" s="721" t="str">
        <f>IFERROR(I43*H38,"")</f>
        <v/>
      </c>
      <c r="J40" s="99"/>
      <c r="K40" s="1225"/>
      <c r="L40" s="1233"/>
      <c r="M40" s="159" t="s">
        <v>65</v>
      </c>
      <c r="N40" s="688"/>
      <c r="O40" s="688"/>
      <c r="P40" s="688"/>
      <c r="Q40" s="721">
        <f>IFERROR(Q43*$Q$38,"")</f>
        <v>0</v>
      </c>
      <c r="R40" s="721" t="str">
        <f>IFERROR(R43*Q38,"")</f>
        <v/>
      </c>
      <c r="S40" s="76"/>
      <c r="T40" s="66"/>
    </row>
    <row r="41" spans="1:20" ht="14.25" customHeight="1">
      <c r="A41" s="99"/>
      <c r="B41" s="1225"/>
      <c r="C41" s="1233"/>
      <c r="D41" s="159" t="s">
        <v>66</v>
      </c>
      <c r="E41" s="688"/>
      <c r="F41" s="688"/>
      <c r="G41" s="688"/>
      <c r="H41" s="721">
        <f>IFERROR(H44*$H$38,"")</f>
        <v>0</v>
      </c>
      <c r="I41" s="721" t="str">
        <f>IFERROR(I44*H38,"")</f>
        <v/>
      </c>
      <c r="J41" s="99"/>
      <c r="K41" s="1225"/>
      <c r="L41" s="1233"/>
      <c r="M41" s="159" t="s">
        <v>66</v>
      </c>
      <c r="N41" s="688"/>
      <c r="O41" s="688"/>
      <c r="P41" s="688"/>
      <c r="Q41" s="721">
        <f>IFERROR(Q44*$Q$38,"")</f>
        <v>0</v>
      </c>
      <c r="R41" s="721" t="str">
        <f>IFERROR(R44*Q38,"")</f>
        <v/>
      </c>
      <c r="S41" s="76"/>
      <c r="T41" s="66"/>
    </row>
    <row r="42" spans="1:20" ht="14.25" customHeight="1">
      <c r="A42" s="99"/>
      <c r="B42" s="1225"/>
      <c r="C42" s="1233" t="s">
        <v>67</v>
      </c>
      <c r="D42" s="159" t="s">
        <v>64</v>
      </c>
      <c r="E42" s="717" t="str">
        <f>IFERROR(E39/E38,"")</f>
        <v/>
      </c>
      <c r="F42" s="717" t="str">
        <f>IFERROR(F39/F38,"")</f>
        <v/>
      </c>
      <c r="G42" s="717" t="str">
        <f>IFERROR(G39/G38,"")</f>
        <v/>
      </c>
      <c r="H42" s="23"/>
      <c r="I42" s="718" t="str">
        <f>IFERROR(FORECAST(H20,E42:G42,E20:G20),"")</f>
        <v/>
      </c>
      <c r="J42" s="99"/>
      <c r="K42" s="1225"/>
      <c r="L42" s="1233" t="s">
        <v>67</v>
      </c>
      <c r="M42" s="159" t="s">
        <v>64</v>
      </c>
      <c r="N42" s="717" t="str">
        <f>IFERROR(N39/N38,"")</f>
        <v/>
      </c>
      <c r="O42" s="717" t="str">
        <f>IFERROR(O39/O38,"")</f>
        <v/>
      </c>
      <c r="P42" s="717" t="str">
        <f>IFERROR(P39/P38,"")</f>
        <v/>
      </c>
      <c r="Q42" s="23"/>
      <c r="R42" s="718" t="str">
        <f>IFERROR(FORECAST(Q20,N42:P42,N20:P20),"")</f>
        <v/>
      </c>
      <c r="S42" s="76"/>
      <c r="T42" s="66"/>
    </row>
    <row r="43" spans="1:20" ht="14.25" customHeight="1">
      <c r="A43" s="99"/>
      <c r="B43" s="1225"/>
      <c r="C43" s="1233"/>
      <c r="D43" s="159" t="s">
        <v>65</v>
      </c>
      <c r="E43" s="717" t="str">
        <f>IFERROR(E40/E38,"")</f>
        <v/>
      </c>
      <c r="F43" s="717" t="str">
        <f>IFERROR(F40/F38,"")</f>
        <v/>
      </c>
      <c r="G43" s="717" t="str">
        <f>IFERROR(G40/G38,"")</f>
        <v/>
      </c>
      <c r="H43" s="23"/>
      <c r="I43" s="718" t="str">
        <f>IFERROR(FORECAST(H20,E43:G43,E20:G20),"")</f>
        <v/>
      </c>
      <c r="J43" s="99"/>
      <c r="K43" s="1225"/>
      <c r="L43" s="1233"/>
      <c r="M43" s="159" t="s">
        <v>65</v>
      </c>
      <c r="N43" s="717" t="str">
        <f>IFERROR(N40/N38,"")</f>
        <v/>
      </c>
      <c r="O43" s="717" t="str">
        <f>IFERROR(O40/O38,"")</f>
        <v/>
      </c>
      <c r="P43" s="717" t="str">
        <f>IFERROR(P40/P38,"")</f>
        <v/>
      </c>
      <c r="Q43" s="23"/>
      <c r="R43" s="718" t="str">
        <f>IFERROR(FORECAST(Q20,N43:P43,N20:P20),"")</f>
        <v/>
      </c>
      <c r="S43" s="76"/>
      <c r="T43" s="66"/>
    </row>
    <row r="44" spans="1:20" ht="14.25" customHeight="1">
      <c r="A44" s="99"/>
      <c r="B44" s="1225"/>
      <c r="C44" s="1233"/>
      <c r="D44" s="159" t="s">
        <v>66</v>
      </c>
      <c r="E44" s="717" t="str">
        <f>IFERROR(E41/E38,"")</f>
        <v/>
      </c>
      <c r="F44" s="717" t="str">
        <f>IFERROR(F41/F38,"")</f>
        <v/>
      </c>
      <c r="G44" s="717" t="str">
        <f>IFERROR(G41/G38,"")</f>
        <v/>
      </c>
      <c r="H44" s="23"/>
      <c r="I44" s="718" t="str">
        <f>IFERROR(FORECAST(H20,E44:G44,E20:G20),"")</f>
        <v/>
      </c>
      <c r="J44" s="100"/>
      <c r="K44" s="1225"/>
      <c r="L44" s="1233"/>
      <c r="M44" s="159" t="s">
        <v>66</v>
      </c>
      <c r="N44" s="717" t="str">
        <f>IFERROR(N41/N38,"")</f>
        <v/>
      </c>
      <c r="O44" s="717" t="str">
        <f>IFERROR(O41/O38,"")</f>
        <v/>
      </c>
      <c r="P44" s="717" t="str">
        <f>IFERROR(P41/P38,"")</f>
        <v/>
      </c>
      <c r="Q44" s="23"/>
      <c r="R44" s="718" t="str">
        <f>IFERROR(FORECAST(Q20,N44:P44,N20:P20),"")</f>
        <v/>
      </c>
      <c r="S44" s="76"/>
    </row>
    <row r="45" spans="1:20" s="67" customFormat="1" ht="30.75" customHeight="1">
      <c r="A45" s="98"/>
      <c r="B45" s="722"/>
      <c r="C45" s="723"/>
      <c r="D45" s="724"/>
      <c r="E45" s="725"/>
      <c r="F45" s="725"/>
      <c r="G45" s="725"/>
      <c r="H45" s="725"/>
      <c r="I45" s="726"/>
      <c r="J45" s="98"/>
      <c r="K45" s="722"/>
      <c r="L45" s="723"/>
      <c r="M45" s="724"/>
      <c r="N45" s="725"/>
      <c r="O45" s="725"/>
      <c r="P45" s="725"/>
      <c r="Q45" s="725"/>
      <c r="R45" s="726"/>
      <c r="S45" s="121"/>
    </row>
    <row r="46" spans="1:20" s="40" customFormat="1" ht="16.5" customHeight="1">
      <c r="A46" s="99"/>
      <c r="B46" s="93" t="s">
        <v>640</v>
      </c>
      <c r="C46" s="94"/>
      <c r="D46" s="94"/>
      <c r="E46" s="95"/>
      <c r="F46" s="94"/>
      <c r="G46" s="94"/>
      <c r="H46" s="94"/>
      <c r="I46" s="94"/>
      <c r="J46" s="96"/>
      <c r="K46" s="95"/>
      <c r="L46" s="95"/>
      <c r="M46" s="95"/>
      <c r="N46" s="94"/>
      <c r="O46" s="94"/>
      <c r="P46" s="94"/>
      <c r="Q46" s="94"/>
      <c r="R46" s="94"/>
      <c r="S46" s="76"/>
    </row>
    <row r="47" spans="1:20" s="40" customFormat="1" ht="18.75" customHeight="1">
      <c r="A47" s="99"/>
      <c r="B47" s="93" t="s">
        <v>73</v>
      </c>
      <c r="C47" s="126"/>
      <c r="D47" s="126"/>
      <c r="E47" s="126"/>
      <c r="F47" s="126"/>
      <c r="G47" s="126"/>
      <c r="H47" s="126"/>
      <c r="I47" s="126"/>
      <c r="J47" s="96"/>
      <c r="K47" s="689"/>
      <c r="L47" s="689"/>
      <c r="M47" s="689"/>
      <c r="N47" s="126"/>
      <c r="O47" s="126"/>
      <c r="P47" s="126"/>
      <c r="Q47" s="126"/>
      <c r="R47" s="126"/>
      <c r="S47" s="76"/>
    </row>
    <row r="48" spans="1:20" s="40" customFormat="1" ht="45" customHeight="1">
      <c r="A48" s="99"/>
      <c r="B48" s="1427" t="s">
        <v>74</v>
      </c>
      <c r="C48" s="1427"/>
      <c r="D48" s="1427"/>
      <c r="E48" s="1427"/>
      <c r="F48" s="1427"/>
      <c r="G48" s="1427"/>
      <c r="H48" s="1427"/>
      <c r="I48" s="1427"/>
      <c r="J48" s="1427"/>
      <c r="K48" s="1427"/>
      <c r="L48" s="1427"/>
      <c r="M48" s="1427"/>
      <c r="N48" s="1427"/>
      <c r="O48" s="1427"/>
      <c r="P48" s="1427"/>
      <c r="Q48" s="1427"/>
      <c r="R48" s="1427"/>
      <c r="S48" s="76"/>
    </row>
    <row r="49" spans="1:19" s="40" customFormat="1" ht="15.75" customHeight="1">
      <c r="A49" s="99"/>
      <c r="B49" s="93" t="s">
        <v>75</v>
      </c>
      <c r="C49" s="126"/>
      <c r="D49" s="126"/>
      <c r="E49" s="126"/>
      <c r="F49" s="126"/>
      <c r="G49" s="126"/>
      <c r="H49" s="126"/>
      <c r="I49" s="126"/>
      <c r="J49" s="96"/>
      <c r="K49" s="689"/>
      <c r="L49" s="689"/>
      <c r="M49" s="689"/>
      <c r="N49" s="126"/>
      <c r="O49" s="126"/>
      <c r="P49" s="126"/>
      <c r="Q49" s="126"/>
      <c r="R49" s="126"/>
      <c r="S49" s="76"/>
    </row>
    <row r="50" spans="1:19">
      <c r="A50" s="99"/>
      <c r="B50" s="727"/>
      <c r="C50" s="99"/>
      <c r="D50" s="99"/>
      <c r="E50" s="99"/>
      <c r="F50" s="99"/>
      <c r="G50" s="99"/>
      <c r="H50" s="99"/>
      <c r="I50" s="99"/>
      <c r="J50" s="99"/>
      <c r="K50" s="99"/>
      <c r="L50" s="99"/>
      <c r="M50" s="99"/>
      <c r="N50" s="99"/>
      <c r="O50" s="99"/>
      <c r="P50" s="99"/>
      <c r="Q50" s="99"/>
      <c r="R50" s="99"/>
      <c r="S50" s="76"/>
    </row>
    <row r="51" spans="1:19" ht="15" customHeight="1">
      <c r="A51" s="99"/>
      <c r="B51" s="99"/>
      <c r="C51" s="99"/>
      <c r="D51" s="99"/>
      <c r="E51" s="99"/>
      <c r="F51" s="99"/>
      <c r="G51" s="99"/>
      <c r="H51" s="99"/>
      <c r="I51" s="99"/>
      <c r="J51" s="99"/>
      <c r="K51" s="99"/>
      <c r="L51" s="99"/>
      <c r="M51" s="99"/>
      <c r="N51" s="99"/>
      <c r="O51" s="99"/>
      <c r="P51" s="99"/>
      <c r="Q51" s="99"/>
      <c r="R51" s="99"/>
      <c r="S51" s="76"/>
    </row>
    <row r="52" spans="1:19">
      <c r="A52" s="99"/>
      <c r="B52" s="99"/>
      <c r="C52" s="99"/>
      <c r="D52" s="99"/>
      <c r="E52" s="99"/>
      <c r="F52" s="99"/>
      <c r="G52" s="99"/>
      <c r="H52" s="99"/>
      <c r="I52" s="99"/>
      <c r="J52" s="99"/>
      <c r="K52" s="99"/>
      <c r="L52" s="99"/>
      <c r="M52" s="99"/>
      <c r="N52" s="99"/>
      <c r="O52" s="99"/>
      <c r="P52" s="99"/>
      <c r="Q52" s="99"/>
      <c r="R52" s="99"/>
      <c r="S52" s="76"/>
    </row>
    <row r="53" spans="1:19" ht="41.25" customHeight="1">
      <c r="A53" s="99"/>
      <c r="B53" s="99"/>
      <c r="C53" s="99"/>
      <c r="D53" s="99"/>
      <c r="E53" s="99"/>
      <c r="F53" s="99"/>
      <c r="G53" s="99"/>
      <c r="H53" s="99"/>
      <c r="I53" s="99"/>
      <c r="J53" s="99"/>
      <c r="K53" s="99"/>
      <c r="L53" s="99"/>
      <c r="M53" s="99"/>
      <c r="N53" s="99"/>
      <c r="O53" s="99"/>
      <c r="P53" s="99"/>
      <c r="Q53" s="99"/>
      <c r="R53" s="99"/>
      <c r="S53" s="76"/>
    </row>
    <row r="55" spans="1:19">
      <c r="B55" s="64"/>
      <c r="C55" s="64"/>
      <c r="D55" s="64"/>
      <c r="E55" s="64"/>
      <c r="F55" s="64"/>
      <c r="G55" s="64"/>
      <c r="H55" s="64"/>
      <c r="I55" s="64"/>
      <c r="J55" s="64"/>
      <c r="K55" s="64"/>
      <c r="L55" s="64"/>
      <c r="M55" s="64"/>
      <c r="N55" s="64"/>
      <c r="O55" s="64"/>
      <c r="P55" s="64"/>
      <c r="Q55" s="64"/>
      <c r="R55" s="64"/>
    </row>
    <row r="56" spans="1:19">
      <c r="B56" s="64"/>
      <c r="C56" s="64"/>
      <c r="D56" s="64"/>
      <c r="E56" s="64"/>
      <c r="F56" s="64"/>
      <c r="G56" s="64"/>
      <c r="H56" s="64"/>
      <c r="I56" s="64"/>
      <c r="J56" s="64"/>
      <c r="K56" s="64"/>
      <c r="L56" s="64"/>
      <c r="M56" s="64"/>
      <c r="N56" s="64"/>
      <c r="O56" s="64"/>
      <c r="P56" s="64"/>
      <c r="Q56" s="64"/>
      <c r="R56" s="64"/>
    </row>
    <row r="57" spans="1:19" ht="12" hidden="1" customHeight="1">
      <c r="B57" s="64"/>
      <c r="C57" s="64"/>
      <c r="D57" s="64"/>
      <c r="E57" s="64"/>
      <c r="F57" s="64"/>
      <c r="G57" s="64"/>
      <c r="H57" s="64"/>
      <c r="I57" s="64"/>
      <c r="J57" s="64"/>
      <c r="K57" s="64"/>
      <c r="L57" s="64"/>
      <c r="M57" s="64"/>
      <c r="N57" s="64"/>
      <c r="O57" s="64"/>
      <c r="P57" s="64"/>
      <c r="Q57" s="64"/>
      <c r="R57" s="64"/>
    </row>
    <row r="58" spans="1:19" ht="9.75" hidden="1" customHeight="1">
      <c r="B58" s="64"/>
      <c r="C58" s="64"/>
      <c r="D58" s="64"/>
      <c r="E58" s="64"/>
      <c r="F58" s="64"/>
      <c r="G58" s="64"/>
      <c r="H58" s="64"/>
      <c r="I58" s="64"/>
      <c r="J58" s="64"/>
      <c r="K58" s="64"/>
      <c r="L58" s="64"/>
      <c r="M58" s="64"/>
      <c r="N58" s="64"/>
      <c r="O58" s="64"/>
      <c r="P58" s="64"/>
      <c r="Q58" s="64"/>
      <c r="R58" s="64"/>
    </row>
    <row r="59" spans="1:19" ht="10.5" hidden="1" customHeight="1">
      <c r="B59" s="64"/>
      <c r="C59" s="64"/>
      <c r="D59" s="64"/>
      <c r="E59" s="64"/>
      <c r="F59" s="64"/>
      <c r="G59" s="64"/>
      <c r="H59" s="64"/>
      <c r="I59" s="64"/>
      <c r="J59" s="64"/>
      <c r="K59" s="64"/>
      <c r="L59" s="64"/>
      <c r="M59" s="64"/>
      <c r="N59" s="64"/>
      <c r="O59" s="64"/>
      <c r="P59" s="64"/>
      <c r="Q59" s="64"/>
      <c r="R59" s="64"/>
    </row>
    <row r="60" spans="1:19">
      <c r="B60" s="64"/>
      <c r="C60" s="64"/>
      <c r="D60" s="64"/>
      <c r="E60" s="64"/>
      <c r="F60" s="64"/>
      <c r="G60" s="64"/>
      <c r="H60" s="64"/>
      <c r="I60" s="64"/>
      <c r="J60" s="64"/>
      <c r="K60" s="64"/>
      <c r="L60" s="64"/>
      <c r="M60" s="64"/>
      <c r="N60" s="64"/>
      <c r="O60" s="64"/>
      <c r="P60" s="64"/>
      <c r="Q60" s="64"/>
      <c r="R60" s="64"/>
    </row>
  </sheetData>
  <sheetProtection password="C269" sheet="1" objects="1" scenarios="1" formatCells="0" formatColumns="0" formatRows="0" insertColumns="0" insertRows="0"/>
  <mergeCells count="64">
    <mergeCell ref="B48:R48"/>
    <mergeCell ref="K11:K17"/>
    <mergeCell ref="L11:M11"/>
    <mergeCell ref="P20:P21"/>
    <mergeCell ref="C38:D38"/>
    <mergeCell ref="H30:I30"/>
    <mergeCell ref="B20:D21"/>
    <mergeCell ref="B22:B28"/>
    <mergeCell ref="Q11:R11"/>
    <mergeCell ref="C12:C14"/>
    <mergeCell ref="L12:L14"/>
    <mergeCell ref="C15:C17"/>
    <mergeCell ref="L15:L17"/>
    <mergeCell ref="O20:O21"/>
    <mergeCell ref="H20:I20"/>
    <mergeCell ref="Q20:R20"/>
    <mergeCell ref="N20:N21"/>
    <mergeCell ref="B11:B17"/>
    <mergeCell ref="F20:F21"/>
    <mergeCell ref="C11:D11"/>
    <mergeCell ref="H11:I11"/>
    <mergeCell ref="H22:I22"/>
    <mergeCell ref="C23:C25"/>
    <mergeCell ref="C22:D22"/>
    <mergeCell ref="L23:L25"/>
    <mergeCell ref="L26:L28"/>
    <mergeCell ref="L39:L41"/>
    <mergeCell ref="C42:C44"/>
    <mergeCell ref="L42:L44"/>
    <mergeCell ref="O9:O10"/>
    <mergeCell ref="B30:B36"/>
    <mergeCell ref="H38:I38"/>
    <mergeCell ref="K9:M10"/>
    <mergeCell ref="G20:G21"/>
    <mergeCell ref="L30:M30"/>
    <mergeCell ref="C30:D30"/>
    <mergeCell ref="K30:K36"/>
    <mergeCell ref="C26:C28"/>
    <mergeCell ref="C34:C36"/>
    <mergeCell ref="L34:L36"/>
    <mergeCell ref="L31:L33"/>
    <mergeCell ref="K22:K28"/>
    <mergeCell ref="Q30:R30"/>
    <mergeCell ref="C31:C33"/>
    <mergeCell ref="B6:N6"/>
    <mergeCell ref="K38:K44"/>
    <mergeCell ref="L38:M38"/>
    <mergeCell ref="Q38:R38"/>
    <mergeCell ref="C39:C41"/>
    <mergeCell ref="B9:D10"/>
    <mergeCell ref="H9:I9"/>
    <mergeCell ref="P9:P10"/>
    <mergeCell ref="Q22:R22"/>
    <mergeCell ref="Q9:R9"/>
    <mergeCell ref="L22:M22"/>
    <mergeCell ref="E20:E21"/>
    <mergeCell ref="K20:M21"/>
    <mergeCell ref="B38:B44"/>
    <mergeCell ref="E9:E10"/>
    <mergeCell ref="F9:F10"/>
    <mergeCell ref="G9:G10"/>
    <mergeCell ref="N9:N10"/>
    <mergeCell ref="B4:O4"/>
    <mergeCell ref="B5:O5"/>
  </mergeCells>
  <pageMargins left="0.7" right="0.7" top="0.75" bottom="0.75" header="0.3" footer="0.3"/>
  <pageSetup paperSize="9" scale="76" fitToHeight="0" orientation="landscape" r:id="rId1"/>
  <ignoredErrors>
    <ignoredError sqref="E42:G42 E43:E44 F43:F44 G43:G44" unlockedFormula="1"/>
    <ignoredError sqref="H17" 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pageSetUpPr fitToPage="1"/>
  </sheetPr>
  <dimension ref="A1:AN60"/>
  <sheetViews>
    <sheetView showGridLines="0" zoomScale="80" zoomScaleNormal="80" workbookViewId="0">
      <pane ySplit="2" topLeftCell="A3" activePane="bottomLeft" state="frozen"/>
      <selection pane="bottomLeft" activeCell="Q40" sqref="Q40:Q42"/>
    </sheetView>
  </sheetViews>
  <sheetFormatPr baseColWidth="10" defaultColWidth="9.140625" defaultRowHeight="15"/>
  <cols>
    <col min="1" max="1" width="11.42578125" style="36" customWidth="1"/>
    <col min="2" max="2" width="8.85546875" style="36" customWidth="1"/>
    <col min="3" max="3" width="22.5703125" style="36" customWidth="1"/>
    <col min="4" max="4" width="3.85546875" style="36" customWidth="1"/>
    <col min="5" max="8" width="12.42578125" style="36" customWidth="1"/>
    <col min="9" max="9" width="13.7109375" style="36" customWidth="1"/>
    <col min="10" max="10" width="5.140625" style="36" customWidth="1"/>
    <col min="11" max="11" width="7.7109375" style="36" customWidth="1"/>
    <col min="12" max="12" width="22.42578125" style="36" customWidth="1"/>
    <col min="13" max="13" width="3.85546875" style="36" customWidth="1"/>
    <col min="14" max="17" width="12.42578125" style="36" customWidth="1"/>
    <col min="18" max="18" width="13.5703125" style="36" customWidth="1"/>
    <col min="19" max="19" width="2.7109375" style="36" customWidth="1"/>
    <col min="20" max="20" width="34.5703125" style="36" hidden="1" customWidth="1"/>
    <col min="21" max="25" width="5.140625" style="36" hidden="1" customWidth="1"/>
    <col min="26" max="34" width="0" style="36" hidden="1" customWidth="1"/>
    <col min="35" max="36" width="11.42578125" style="36" hidden="1" customWidth="1"/>
    <col min="37" max="39" width="0" style="36" hidden="1" customWidth="1"/>
    <col min="40" max="256" width="11.42578125" style="36" customWidth="1"/>
    <col min="257" max="16384" width="9.140625" style="36"/>
  </cols>
  <sheetData>
    <row r="1" spans="1:20" ht="23.25" customHeight="1" thickBot="1">
      <c r="A1" s="76"/>
      <c r="B1" s="728"/>
      <c r="C1" s="728"/>
      <c r="D1" s="728"/>
      <c r="E1" s="728"/>
      <c r="F1" s="728"/>
      <c r="G1" s="728"/>
      <c r="H1" s="728"/>
      <c r="I1" s="728"/>
      <c r="J1" s="728"/>
      <c r="K1" s="728"/>
      <c r="L1" s="728"/>
      <c r="M1" s="728"/>
      <c r="N1" s="728"/>
      <c r="O1" s="728"/>
      <c r="P1" s="728"/>
      <c r="Q1" s="728"/>
      <c r="R1" s="728"/>
    </row>
    <row r="2" spans="1:20" ht="31.5" customHeight="1">
      <c r="B2" s="992" t="s">
        <v>82</v>
      </c>
      <c r="C2" s="702"/>
      <c r="D2" s="702"/>
      <c r="E2" s="702"/>
      <c r="F2" s="702"/>
      <c r="G2" s="702"/>
      <c r="H2" s="702"/>
      <c r="I2" s="702"/>
      <c r="J2" s="702"/>
      <c r="K2" s="702"/>
      <c r="L2" s="702"/>
      <c r="M2" s="702"/>
      <c r="N2" s="702"/>
      <c r="O2" s="702"/>
      <c r="P2" s="702"/>
      <c r="Q2" s="702"/>
      <c r="R2" s="702"/>
    </row>
    <row r="3" spans="1:20" ht="18.75" customHeight="1">
      <c r="A3" s="99"/>
      <c r="B3" s="101"/>
      <c r="C3" s="102"/>
      <c r="D3" s="102"/>
      <c r="E3" s="102"/>
      <c r="F3" s="102"/>
      <c r="G3" s="102"/>
      <c r="H3" s="102"/>
      <c r="I3" s="102"/>
      <c r="J3" s="102"/>
      <c r="K3" s="102"/>
      <c r="L3" s="102"/>
      <c r="M3" s="102"/>
      <c r="N3" s="102"/>
      <c r="O3" s="102"/>
      <c r="P3" s="102"/>
      <c r="Q3" s="102"/>
      <c r="R3" s="102"/>
      <c r="S3" s="76"/>
    </row>
    <row r="4" spans="1:20" ht="16.5" customHeight="1">
      <c r="A4" s="99"/>
      <c r="B4" s="729" t="s">
        <v>83</v>
      </c>
      <c r="C4" s="102"/>
      <c r="D4" s="102"/>
      <c r="E4" s="102"/>
      <c r="F4" s="102"/>
      <c r="G4" s="102"/>
      <c r="H4" s="102"/>
      <c r="I4" s="102"/>
      <c r="J4" s="102"/>
      <c r="K4" s="102"/>
      <c r="L4" s="102"/>
      <c r="M4" s="102"/>
      <c r="N4" s="102"/>
      <c r="O4" s="102"/>
      <c r="P4" s="102"/>
      <c r="Q4" s="102"/>
      <c r="R4" s="102"/>
      <c r="S4" s="76"/>
    </row>
    <row r="5" spans="1:20" ht="6.75" customHeight="1">
      <c r="A5" s="99"/>
      <c r="B5" s="1437"/>
      <c r="C5" s="1437"/>
      <c r="D5" s="1437"/>
      <c r="E5" s="1437"/>
      <c r="F5" s="1437"/>
      <c r="G5" s="1437"/>
      <c r="H5" s="1437"/>
      <c r="I5" s="1437"/>
      <c r="J5" s="1437"/>
      <c r="K5" s="1437"/>
      <c r="L5" s="1437"/>
      <c r="M5" s="1437"/>
      <c r="N5" s="1437"/>
      <c r="O5" s="1437"/>
      <c r="P5" s="1437"/>
      <c r="Q5" s="1437"/>
      <c r="R5" s="1437"/>
      <c r="S5" s="76"/>
    </row>
    <row r="6" spans="1:20" s="65" customFormat="1" ht="23.25">
      <c r="A6" s="104"/>
      <c r="B6" s="958" t="s">
        <v>494</v>
      </c>
      <c r="C6" s="104"/>
      <c r="D6" s="104"/>
      <c r="E6" s="104"/>
      <c r="F6" s="708"/>
      <c r="G6" s="708"/>
      <c r="H6" s="708"/>
      <c r="I6" s="708"/>
      <c r="J6" s="104"/>
      <c r="K6" s="104"/>
      <c r="L6" s="104"/>
      <c r="M6" s="104"/>
      <c r="N6" s="104"/>
      <c r="O6" s="104"/>
      <c r="P6" s="709"/>
      <c r="Q6" s="104"/>
      <c r="R6" s="104"/>
      <c r="S6" s="71"/>
    </row>
    <row r="7" spans="1:20" ht="22.5" customHeight="1">
      <c r="A7" s="99"/>
      <c r="B7" s="1224" t="s">
        <v>84</v>
      </c>
      <c r="C7" s="1224"/>
      <c r="D7" s="1224"/>
      <c r="E7" s="1039">
        <v>2014</v>
      </c>
      <c r="F7" s="1039">
        <v>2015</v>
      </c>
      <c r="G7" s="1039">
        <v>2016</v>
      </c>
      <c r="H7" s="1039">
        <v>2017</v>
      </c>
      <c r="I7" s="1039"/>
      <c r="J7" s="99"/>
      <c r="K7" s="1224" t="s">
        <v>85</v>
      </c>
      <c r="L7" s="1224"/>
      <c r="M7" s="1224"/>
      <c r="N7" s="1039">
        <v>2014</v>
      </c>
      <c r="O7" s="1039">
        <v>2015</v>
      </c>
      <c r="P7" s="1039">
        <v>2016</v>
      </c>
      <c r="Q7" s="1039">
        <v>2017</v>
      </c>
      <c r="R7" s="1039"/>
      <c r="S7" s="76"/>
      <c r="T7" s="66"/>
    </row>
    <row r="8" spans="1:20" ht="23.25" customHeight="1">
      <c r="A8" s="99"/>
      <c r="B8" s="1224"/>
      <c r="C8" s="1224"/>
      <c r="D8" s="1224"/>
      <c r="E8" s="1039"/>
      <c r="F8" s="1039"/>
      <c r="G8" s="1039"/>
      <c r="H8" s="928" t="s">
        <v>59</v>
      </c>
      <c r="I8" s="928" t="s">
        <v>60</v>
      </c>
      <c r="J8" s="99"/>
      <c r="K8" s="1224"/>
      <c r="L8" s="1224"/>
      <c r="M8" s="1224"/>
      <c r="N8" s="1039"/>
      <c r="O8" s="1039"/>
      <c r="P8" s="1039"/>
      <c r="Q8" s="928" t="s">
        <v>59</v>
      </c>
      <c r="R8" s="928" t="s">
        <v>60</v>
      </c>
      <c r="S8" s="76"/>
      <c r="T8" s="66"/>
    </row>
    <row r="9" spans="1:20" ht="14.25" customHeight="1">
      <c r="A9" s="99"/>
      <c r="B9" s="1438" t="s">
        <v>61</v>
      </c>
      <c r="C9" s="1433" t="s">
        <v>62</v>
      </c>
      <c r="D9" s="1433"/>
      <c r="E9" s="991">
        <f>SUM(E20,E28,E36)</f>
        <v>0</v>
      </c>
      <c r="F9" s="991">
        <f t="shared" ref="F9:G12" si="0">SUM(F20,F28,F36)</f>
        <v>0</v>
      </c>
      <c r="G9" s="991">
        <f t="shared" si="0"/>
        <v>0</v>
      </c>
      <c r="H9" s="1434">
        <f>SUM(H20,H28,H36)</f>
        <v>0</v>
      </c>
      <c r="I9" s="1434"/>
      <c r="J9" s="99"/>
      <c r="K9" s="1438" t="s">
        <v>61</v>
      </c>
      <c r="L9" s="1233" t="s">
        <v>62</v>
      </c>
      <c r="M9" s="1233"/>
      <c r="N9" s="935">
        <f>SUM(N20,N28,N36)</f>
        <v>0</v>
      </c>
      <c r="O9" s="935">
        <f t="shared" ref="O9:P12" si="1">SUM(O20,O28,O36)</f>
        <v>0</v>
      </c>
      <c r="P9" s="935">
        <f t="shared" si="1"/>
        <v>0</v>
      </c>
      <c r="Q9" s="1435">
        <f>SUM(Q20,Q28,Q36)</f>
        <v>0</v>
      </c>
      <c r="R9" s="1435"/>
      <c r="S9" s="76"/>
      <c r="T9" s="66"/>
    </row>
    <row r="10" spans="1:20" ht="14.25" customHeight="1">
      <c r="A10" s="99"/>
      <c r="B10" s="1438"/>
      <c r="C10" s="1433" t="s">
        <v>63</v>
      </c>
      <c r="D10" s="730" t="s">
        <v>64</v>
      </c>
      <c r="E10" s="991">
        <f>SUM(E21,E29,E37)</f>
        <v>0</v>
      </c>
      <c r="F10" s="991">
        <f t="shared" si="0"/>
        <v>0</v>
      </c>
      <c r="G10" s="991">
        <f t="shared" si="0"/>
        <v>0</v>
      </c>
      <c r="H10" s="712" t="str">
        <f>IFERROR(H13*H9,"")</f>
        <v/>
      </c>
      <c r="I10" s="712" t="str">
        <f>IFERROR(I13*H9,"")</f>
        <v/>
      </c>
      <c r="J10" s="99"/>
      <c r="K10" s="1438"/>
      <c r="L10" s="1233" t="s">
        <v>63</v>
      </c>
      <c r="M10" s="730" t="s">
        <v>64</v>
      </c>
      <c r="N10" s="990">
        <f>SUM(N21,N29,N37)</f>
        <v>0</v>
      </c>
      <c r="O10" s="990">
        <f t="shared" si="1"/>
        <v>0</v>
      </c>
      <c r="P10" s="990">
        <f t="shared" si="1"/>
        <v>0</v>
      </c>
      <c r="Q10" s="713" t="str">
        <f>IFERROR(Q13*Q9,"")</f>
        <v/>
      </c>
      <c r="R10" s="713" t="str">
        <f>IFERROR(R13*Q9,"")</f>
        <v/>
      </c>
      <c r="S10" s="76"/>
      <c r="T10" s="66"/>
    </row>
    <row r="11" spans="1:20" ht="14.25" customHeight="1">
      <c r="A11" s="99"/>
      <c r="B11" s="1438"/>
      <c r="C11" s="1433"/>
      <c r="D11" s="730" t="s">
        <v>65</v>
      </c>
      <c r="E11" s="991">
        <f>SUM(E22,E30,E38)</f>
        <v>0</v>
      </c>
      <c r="F11" s="991">
        <f t="shared" si="0"/>
        <v>0</v>
      </c>
      <c r="G11" s="991">
        <f t="shared" si="0"/>
        <v>0</v>
      </c>
      <c r="H11" s="712" t="str">
        <f>IFERROR(H14*H9,"")</f>
        <v/>
      </c>
      <c r="I11" s="712" t="str">
        <f>IFERROR(I14*H9,"")</f>
        <v/>
      </c>
      <c r="J11" s="99"/>
      <c r="K11" s="1438"/>
      <c r="L11" s="1233"/>
      <c r="M11" s="730" t="s">
        <v>65</v>
      </c>
      <c r="N11" s="990">
        <f>SUM(N22,N30,N38)</f>
        <v>0</v>
      </c>
      <c r="O11" s="990">
        <f t="shared" si="1"/>
        <v>0</v>
      </c>
      <c r="P11" s="990">
        <f t="shared" si="1"/>
        <v>0</v>
      </c>
      <c r="Q11" s="713" t="str">
        <f>IFERROR(Q14*Q9,"")</f>
        <v/>
      </c>
      <c r="R11" s="713" t="str">
        <f>IFERROR(R14*Q9,"")</f>
        <v/>
      </c>
      <c r="S11" s="76"/>
      <c r="T11" s="66"/>
    </row>
    <row r="12" spans="1:20" ht="14.25" customHeight="1">
      <c r="A12" s="99"/>
      <c r="B12" s="1438"/>
      <c r="C12" s="1433"/>
      <c r="D12" s="730" t="s">
        <v>66</v>
      </c>
      <c r="E12" s="991">
        <f>SUM(E23,E31,E39)</f>
        <v>0</v>
      </c>
      <c r="F12" s="991">
        <f t="shared" si="0"/>
        <v>0</v>
      </c>
      <c r="G12" s="991">
        <f t="shared" si="0"/>
        <v>0</v>
      </c>
      <c r="H12" s="712" t="str">
        <f>IFERROR(H15*H9,"")</f>
        <v/>
      </c>
      <c r="I12" s="712" t="str">
        <f>IFERROR(I15*H9,"")</f>
        <v/>
      </c>
      <c r="J12" s="99"/>
      <c r="K12" s="1438"/>
      <c r="L12" s="1233"/>
      <c r="M12" s="730" t="s">
        <v>66</v>
      </c>
      <c r="N12" s="935">
        <f>SUM(N23,N31,N39)</f>
        <v>0</v>
      </c>
      <c r="O12" s="935">
        <f t="shared" si="1"/>
        <v>0</v>
      </c>
      <c r="P12" s="935">
        <f t="shared" si="1"/>
        <v>0</v>
      </c>
      <c r="Q12" s="713" t="str">
        <f>IFERROR(Q15*Q9,"")</f>
        <v/>
      </c>
      <c r="R12" s="713" t="str">
        <f>IFERROR(R15*Q9,"")</f>
        <v/>
      </c>
      <c r="S12" s="76"/>
      <c r="T12" s="66"/>
    </row>
    <row r="13" spans="1:20" ht="14.25" customHeight="1">
      <c r="A13" s="99"/>
      <c r="B13" s="1438"/>
      <c r="C13" s="1433" t="s">
        <v>67</v>
      </c>
      <c r="D13" s="730" t="s">
        <v>64</v>
      </c>
      <c r="E13" s="714" t="str">
        <f>IFERROR(E10/E9,"")</f>
        <v/>
      </c>
      <c r="F13" s="714" t="str">
        <f>IFERROR(F10/F9,"")</f>
        <v/>
      </c>
      <c r="G13" s="714" t="str">
        <f>IFERROR(G10/G9,"")</f>
        <v/>
      </c>
      <c r="H13" s="936" t="str">
        <f>IFERROR(SUM(H21,H29,H37)/SUM(H20,H28,H36),"")</f>
        <v/>
      </c>
      <c r="I13" s="937" t="str">
        <f>IFERROR(FORECAST(H$7,E13:G13,E$7:G$7),"")</f>
        <v/>
      </c>
      <c r="J13" s="99"/>
      <c r="K13" s="1438"/>
      <c r="L13" s="1233" t="s">
        <v>67</v>
      </c>
      <c r="M13" s="730" t="s">
        <v>64</v>
      </c>
      <c r="N13" s="160" t="str">
        <f>IFERROR(N10/N9,"")</f>
        <v/>
      </c>
      <c r="O13" s="160" t="str">
        <f>IFERROR(O10/O9,"")</f>
        <v/>
      </c>
      <c r="P13" s="160" t="str">
        <f>IFERROR(P10/P9,"")</f>
        <v/>
      </c>
      <c r="Q13" s="937" t="str">
        <f>IFERROR(SUM(Q21,Q29,Q37)/SUM(Q20,Q28,Q36),"")</f>
        <v/>
      </c>
      <c r="R13" s="937" t="str">
        <f>IFERROR(FORECAST(Q$7,N13:P13,N$7:P$7),"")</f>
        <v/>
      </c>
      <c r="S13" s="76"/>
      <c r="T13" s="66"/>
    </row>
    <row r="14" spans="1:20" ht="14.25" customHeight="1">
      <c r="A14" s="99"/>
      <c r="B14" s="1438"/>
      <c r="C14" s="1433"/>
      <c r="D14" s="730" t="s">
        <v>65</v>
      </c>
      <c r="E14" s="714" t="str">
        <f>IFERROR(E11/E9,"")</f>
        <v/>
      </c>
      <c r="F14" s="714" t="str">
        <f>IFERROR(F11/F9,"")</f>
        <v/>
      </c>
      <c r="G14" s="714" t="str">
        <f>IFERROR(G11/G9,"")</f>
        <v/>
      </c>
      <c r="H14" s="936" t="str">
        <f>IFERROR(SUM(H22,H30,H38)/SUM(H20,H28,H36),"")</f>
        <v/>
      </c>
      <c r="I14" s="937" t="str">
        <f>IFERROR(FORECAST(H$7,E14:G14,E$7:G$7),"")</f>
        <v/>
      </c>
      <c r="J14" s="99"/>
      <c r="K14" s="1438"/>
      <c r="L14" s="1233"/>
      <c r="M14" s="730" t="s">
        <v>65</v>
      </c>
      <c r="N14" s="160" t="str">
        <f>IFERROR(N11/N9,"")</f>
        <v/>
      </c>
      <c r="O14" s="160" t="str">
        <f>IFERROR(O11/O9,"")</f>
        <v/>
      </c>
      <c r="P14" s="160" t="str">
        <f>IFERROR(P11/P9,"")</f>
        <v/>
      </c>
      <c r="Q14" s="937" t="str">
        <f>IFERROR(SUM(Q22,Q30,Q38)/SUM(Q20,Q28,Q36),"")</f>
        <v/>
      </c>
      <c r="R14" s="937" t="str">
        <f>IFERROR(FORECAST(Q$7,N14:P14,N$7:P$7),"")</f>
        <v/>
      </c>
      <c r="S14" s="76"/>
      <c r="T14" s="66"/>
    </row>
    <row r="15" spans="1:20" ht="14.25" customHeight="1">
      <c r="A15" s="99"/>
      <c r="B15" s="1438"/>
      <c r="C15" s="1433"/>
      <c r="D15" s="730" t="s">
        <v>66</v>
      </c>
      <c r="E15" s="714" t="str">
        <f>IFERROR(E12/E9,"")</f>
        <v/>
      </c>
      <c r="F15" s="714" t="str">
        <f>IFERROR(F12/F9,"")</f>
        <v/>
      </c>
      <c r="G15" s="714" t="str">
        <f>IFERROR(G12/G9,"")</f>
        <v/>
      </c>
      <c r="H15" s="936" t="str">
        <f>IFERROR(SUM(H23,H31,H39)/SUM(H20,H28,H36),"")</f>
        <v/>
      </c>
      <c r="I15" s="937" t="str">
        <f>IFERROR(FORECAST(H$7,E15:G15,E$7:G$7),"")</f>
        <v/>
      </c>
      <c r="J15" s="100"/>
      <c r="K15" s="1438"/>
      <c r="L15" s="1233"/>
      <c r="M15" s="730" t="s">
        <v>66</v>
      </c>
      <c r="N15" s="160" t="str">
        <f>IFERROR(N12/N9,"")</f>
        <v/>
      </c>
      <c r="O15" s="160" t="str">
        <f>IFERROR(O12/O9,"")</f>
        <v/>
      </c>
      <c r="P15" s="160" t="str">
        <f>IFERROR(P12/P9,"")</f>
        <v/>
      </c>
      <c r="Q15" s="937" t="str">
        <f>IFERROR(SUM(Q23,Q31,Q39)/SUM(Q20,Q28,Q36),"")</f>
        <v/>
      </c>
      <c r="R15" s="937" t="str">
        <f>IFERROR(FORECAST(Q$7,N15:P15,N$7:P$7),"")</f>
        <v/>
      </c>
      <c r="S15" s="76"/>
    </row>
    <row r="16" spans="1:20" ht="4.5" customHeight="1">
      <c r="A16" s="99"/>
      <c r="B16" s="719"/>
      <c r="C16" s="100"/>
      <c r="D16" s="100"/>
      <c r="E16" s="100"/>
      <c r="F16" s="100"/>
      <c r="G16" s="100" t="str">
        <f>IFERROR(G12/G8,"")</f>
        <v/>
      </c>
      <c r="H16" s="100"/>
      <c r="I16" s="100"/>
      <c r="J16" s="99"/>
      <c r="K16" s="99"/>
      <c r="L16" s="99"/>
      <c r="M16" s="99"/>
      <c r="N16" s="100"/>
      <c r="O16" s="100"/>
      <c r="P16" s="100"/>
      <c r="Q16" s="100"/>
      <c r="R16" s="100"/>
      <c r="S16" s="76"/>
    </row>
    <row r="17" spans="1:20" s="52" customFormat="1" ht="28.5" customHeight="1">
      <c r="A17" s="105"/>
      <c r="B17" s="959" t="s">
        <v>639</v>
      </c>
      <c r="C17" s="720"/>
      <c r="D17" s="720"/>
      <c r="E17" s="720"/>
      <c r="F17" s="720"/>
      <c r="G17" s="720"/>
      <c r="H17" s="720"/>
      <c r="I17" s="720"/>
      <c r="J17" s="105"/>
      <c r="K17" s="105"/>
      <c r="L17" s="105"/>
      <c r="M17" s="105"/>
      <c r="N17" s="720"/>
      <c r="O17" s="720"/>
      <c r="P17" s="720"/>
      <c r="Q17" s="720"/>
      <c r="R17" s="720"/>
      <c r="S17" s="79"/>
    </row>
    <row r="18" spans="1:20" ht="22.5" customHeight="1">
      <c r="A18" s="99"/>
      <c r="B18" s="1432" t="s">
        <v>84</v>
      </c>
      <c r="C18" s="1432"/>
      <c r="D18" s="1432"/>
      <c r="E18" s="1408">
        <v>2014</v>
      </c>
      <c r="F18" s="1408">
        <v>2015</v>
      </c>
      <c r="G18" s="1408">
        <v>2016</v>
      </c>
      <c r="H18" s="1408">
        <v>2017</v>
      </c>
      <c r="I18" s="1408"/>
      <c r="J18" s="99"/>
      <c r="K18" s="1432" t="s">
        <v>85</v>
      </c>
      <c r="L18" s="1432"/>
      <c r="M18" s="1432"/>
      <c r="N18" s="1408">
        <v>2014</v>
      </c>
      <c r="O18" s="1408">
        <v>2015</v>
      </c>
      <c r="P18" s="1408">
        <v>2016</v>
      </c>
      <c r="Q18" s="1408">
        <v>2017</v>
      </c>
      <c r="R18" s="1408"/>
      <c r="S18" s="76"/>
      <c r="T18" s="66"/>
    </row>
    <row r="19" spans="1:20" ht="23.25" customHeight="1">
      <c r="A19" s="99"/>
      <c r="B19" s="1432"/>
      <c r="C19" s="1432"/>
      <c r="D19" s="1432"/>
      <c r="E19" s="1408"/>
      <c r="F19" s="1408"/>
      <c r="G19" s="1408"/>
      <c r="H19" s="687" t="s">
        <v>59</v>
      </c>
      <c r="I19" s="687" t="s">
        <v>60</v>
      </c>
      <c r="J19" s="99"/>
      <c r="K19" s="1432"/>
      <c r="L19" s="1432"/>
      <c r="M19" s="1432"/>
      <c r="N19" s="1408"/>
      <c r="O19" s="1408"/>
      <c r="P19" s="1408"/>
      <c r="Q19" s="687" t="s">
        <v>59</v>
      </c>
      <c r="R19" s="687" t="s">
        <v>60</v>
      </c>
      <c r="S19" s="76"/>
      <c r="T19" s="66"/>
    </row>
    <row r="20" spans="1:20" ht="14.25" customHeight="1">
      <c r="A20" s="99"/>
      <c r="B20" s="1436" t="s">
        <v>68</v>
      </c>
      <c r="C20" s="1233" t="s">
        <v>62</v>
      </c>
      <c r="D20" s="1233"/>
      <c r="E20" s="22"/>
      <c r="F20" s="688"/>
      <c r="G20" s="688"/>
      <c r="H20" s="1415"/>
      <c r="I20" s="1415"/>
      <c r="J20" s="99"/>
      <c r="K20" s="1436" t="s">
        <v>68</v>
      </c>
      <c r="L20" s="1233" t="s">
        <v>62</v>
      </c>
      <c r="M20" s="1233"/>
      <c r="N20" s="22"/>
      <c r="O20" s="688"/>
      <c r="P20" s="688"/>
      <c r="Q20" s="1415"/>
      <c r="R20" s="1415"/>
      <c r="S20" s="76"/>
      <c r="T20" s="66"/>
    </row>
    <row r="21" spans="1:20" ht="14.25" customHeight="1">
      <c r="A21" s="99"/>
      <c r="B21" s="1436"/>
      <c r="C21" s="1233" t="s">
        <v>63</v>
      </c>
      <c r="D21" s="159" t="s">
        <v>64</v>
      </c>
      <c r="E21" s="688"/>
      <c r="F21" s="688"/>
      <c r="G21" s="688"/>
      <c r="H21" s="721">
        <f>IFERROR(H24*$H$20,"")</f>
        <v>0</v>
      </c>
      <c r="I21" s="721" t="str">
        <f>IFERROR(I24*H20,"")</f>
        <v/>
      </c>
      <c r="J21" s="99"/>
      <c r="K21" s="1436"/>
      <c r="L21" s="1233" t="s">
        <v>63</v>
      </c>
      <c r="M21" s="159" t="s">
        <v>64</v>
      </c>
      <c r="N21" s="688"/>
      <c r="O21" s="688"/>
      <c r="P21" s="688"/>
      <c r="Q21" s="721">
        <f>IFERROR(Q24*$Q$20,"")</f>
        <v>0</v>
      </c>
      <c r="R21" s="721" t="str">
        <f>IFERROR(R24*Q20,"")</f>
        <v/>
      </c>
      <c r="S21" s="76"/>
      <c r="T21" s="66"/>
    </row>
    <row r="22" spans="1:20" ht="14.25" customHeight="1">
      <c r="A22" s="99"/>
      <c r="B22" s="1436"/>
      <c r="C22" s="1233"/>
      <c r="D22" s="159" t="s">
        <v>65</v>
      </c>
      <c r="E22" s="688"/>
      <c r="F22" s="688"/>
      <c r="G22" s="688"/>
      <c r="H22" s="721">
        <f>IFERROR(H25*$H$20,"")</f>
        <v>0</v>
      </c>
      <c r="I22" s="721" t="str">
        <f>IFERROR(I25*H20,"")</f>
        <v/>
      </c>
      <c r="J22" s="99"/>
      <c r="K22" s="1436"/>
      <c r="L22" s="1233"/>
      <c r="M22" s="159" t="s">
        <v>65</v>
      </c>
      <c r="N22" s="688"/>
      <c r="O22" s="688"/>
      <c r="P22" s="688"/>
      <c r="Q22" s="721">
        <f>IFERROR(Q25*$Q$20,"")</f>
        <v>0</v>
      </c>
      <c r="R22" s="721" t="str">
        <f>IFERROR(R25*Q20,"")</f>
        <v/>
      </c>
      <c r="S22" s="76"/>
      <c r="T22" s="66"/>
    </row>
    <row r="23" spans="1:20" ht="14.25" customHeight="1">
      <c r="A23" s="99"/>
      <c r="B23" s="1436"/>
      <c r="C23" s="1233"/>
      <c r="D23" s="159" t="s">
        <v>66</v>
      </c>
      <c r="E23" s="688"/>
      <c r="F23" s="688"/>
      <c r="G23" s="688"/>
      <c r="H23" s="721">
        <f>IFERROR(H26*$H$20,"")</f>
        <v>0</v>
      </c>
      <c r="I23" s="721" t="str">
        <f>IFERROR(I26*H20,"")</f>
        <v/>
      </c>
      <c r="J23" s="99"/>
      <c r="K23" s="1436"/>
      <c r="L23" s="1233"/>
      <c r="M23" s="159" t="s">
        <v>66</v>
      </c>
      <c r="N23" s="688"/>
      <c r="O23" s="688"/>
      <c r="P23" s="688"/>
      <c r="Q23" s="721">
        <f>IFERROR(Q26*$Q$20,"")</f>
        <v>0</v>
      </c>
      <c r="R23" s="721" t="str">
        <f>IFERROR(R26*Q20,"")</f>
        <v/>
      </c>
      <c r="S23" s="76"/>
      <c r="T23" s="66"/>
    </row>
    <row r="24" spans="1:20" ht="14.25" customHeight="1">
      <c r="A24" s="99"/>
      <c r="B24" s="1436"/>
      <c r="C24" s="1233" t="s">
        <v>67</v>
      </c>
      <c r="D24" s="159" t="s">
        <v>64</v>
      </c>
      <c r="E24" s="717" t="str">
        <f>IFERROR(E21/E20,"")</f>
        <v/>
      </c>
      <c r="F24" s="717" t="str">
        <f>IFERROR(F21/F20,"")</f>
        <v/>
      </c>
      <c r="G24" s="717" t="str">
        <f>IFERROR(G21/G20,"")</f>
        <v/>
      </c>
      <c r="H24" s="23"/>
      <c r="I24" s="718" t="str">
        <f>IFERROR(FORECAST(H18,E24:G24,E18:G18),"")</f>
        <v/>
      </c>
      <c r="J24" s="99"/>
      <c r="K24" s="1436"/>
      <c r="L24" s="1233" t="s">
        <v>67</v>
      </c>
      <c r="M24" s="159" t="s">
        <v>64</v>
      </c>
      <c r="N24" s="717" t="str">
        <f t="shared" ref="N24:P26" si="2">IFERROR(N21/N20,"")</f>
        <v/>
      </c>
      <c r="O24" s="717" t="str">
        <f t="shared" si="2"/>
        <v/>
      </c>
      <c r="P24" s="717" t="str">
        <f t="shared" si="2"/>
        <v/>
      </c>
      <c r="Q24" s="23"/>
      <c r="R24" s="718" t="str">
        <f>IFERROR(FORECAST(Q$18,N24:P24,N$18:P$18),"")</f>
        <v/>
      </c>
      <c r="S24" s="76"/>
      <c r="T24" s="66"/>
    </row>
    <row r="25" spans="1:20" ht="14.25" customHeight="1">
      <c r="A25" s="99"/>
      <c r="B25" s="1436"/>
      <c r="C25" s="1233"/>
      <c r="D25" s="159" t="s">
        <v>65</v>
      </c>
      <c r="E25" s="717" t="str">
        <f>IFERROR(E22/E20,"")</f>
        <v/>
      </c>
      <c r="F25" s="717" t="str">
        <f>IFERROR(F22/F20,"")</f>
        <v/>
      </c>
      <c r="G25" s="717" t="str">
        <f>IFERROR(G22/G20,"")</f>
        <v/>
      </c>
      <c r="H25" s="23"/>
      <c r="I25" s="718" t="str">
        <f>IFERROR(FORECAST(H18,E25:G25,E18:G18),"")</f>
        <v/>
      </c>
      <c r="J25" s="99"/>
      <c r="K25" s="1436"/>
      <c r="L25" s="1233"/>
      <c r="M25" s="159" t="s">
        <v>65</v>
      </c>
      <c r="N25" s="717" t="str">
        <f t="shared" si="2"/>
        <v/>
      </c>
      <c r="O25" s="717" t="str">
        <f t="shared" si="2"/>
        <v/>
      </c>
      <c r="P25" s="717" t="str">
        <f t="shared" si="2"/>
        <v/>
      </c>
      <c r="Q25" s="23"/>
      <c r="R25" s="718" t="str">
        <f>IFERROR(FORECAST(Q$18,N25:P25,N$18:P$18),"")</f>
        <v/>
      </c>
      <c r="S25" s="76"/>
      <c r="T25" s="66"/>
    </row>
    <row r="26" spans="1:20" ht="14.25" customHeight="1">
      <c r="A26" s="99"/>
      <c r="B26" s="1436"/>
      <c r="C26" s="1233"/>
      <c r="D26" s="159" t="s">
        <v>66</v>
      </c>
      <c r="E26" s="717" t="str">
        <f>IFERROR(E23/E20,"")</f>
        <v/>
      </c>
      <c r="F26" s="717" t="str">
        <f>IFERROR(F23/F20,"")</f>
        <v/>
      </c>
      <c r="G26" s="717" t="str">
        <f>IFERROR(G23/G20,"")</f>
        <v/>
      </c>
      <c r="H26" s="23"/>
      <c r="I26" s="718" t="str">
        <f>IFERROR(FORECAST(H18,E26:G26,E18:G18),"")</f>
        <v/>
      </c>
      <c r="J26" s="100"/>
      <c r="K26" s="1436"/>
      <c r="L26" s="1233"/>
      <c r="M26" s="159" t="s">
        <v>66</v>
      </c>
      <c r="N26" s="717" t="str">
        <f t="shared" si="2"/>
        <v/>
      </c>
      <c r="O26" s="717" t="str">
        <f t="shared" si="2"/>
        <v/>
      </c>
      <c r="P26" s="717" t="str">
        <f t="shared" si="2"/>
        <v/>
      </c>
      <c r="Q26" s="23"/>
      <c r="R26" s="718" t="str">
        <f>IFERROR(FORECAST(Q$18,N26:P26,N$18:P$18),"")</f>
        <v/>
      </c>
      <c r="S26" s="76"/>
    </row>
    <row r="27" spans="1:20" s="67" customFormat="1" ht="14.25" customHeight="1">
      <c r="A27" s="98"/>
      <c r="B27" s="722"/>
      <c r="C27" s="723"/>
      <c r="D27" s="724"/>
      <c r="E27" s="725" t="str">
        <f>IF(SUM(E21:E23)=E20,"","datos erróneos")</f>
        <v/>
      </c>
      <c r="F27" s="725" t="str">
        <f>IF(SUM(F21:F23)=F20,"","datos erróneos")</f>
        <v/>
      </c>
      <c r="G27" s="725" t="str">
        <f>IF(SUM(G21:G23)=G20,"","datos erróneos")</f>
        <v/>
      </c>
      <c r="H27" s="725" t="str">
        <f>IF(SUM(H24:H26)=1,"",(IF(SUM(H24:H26)=0,"","datos erróneos")))</f>
        <v/>
      </c>
      <c r="I27" s="726"/>
      <c r="J27" s="98"/>
      <c r="K27" s="722"/>
      <c r="L27" s="723"/>
      <c r="M27" s="724"/>
      <c r="N27" s="725" t="str">
        <f>IF(SUM(N21:N23)=N20,"","datos erróneos")</f>
        <v/>
      </c>
      <c r="O27" s="725" t="str">
        <f>IF(SUM(O21:O23)=O20,"","datos erróneos")</f>
        <v/>
      </c>
      <c r="P27" s="725" t="str">
        <f>IF(SUM(P21:P23)=P20,"","datos erróneos")</f>
        <v/>
      </c>
      <c r="Q27" s="725" t="str">
        <f>IF(SUM(Q24:Q26)=1,"",(IF(SUM(Q24:Q26)=0,"","datos erróneos")))</f>
        <v/>
      </c>
      <c r="R27" s="726"/>
      <c r="S27" s="121"/>
    </row>
    <row r="28" spans="1:20" ht="14.25" customHeight="1">
      <c r="A28" s="99"/>
      <c r="B28" s="1436" t="s">
        <v>69</v>
      </c>
      <c r="C28" s="1233" t="s">
        <v>62</v>
      </c>
      <c r="D28" s="1233"/>
      <c r="E28" s="22"/>
      <c r="F28" s="688"/>
      <c r="G28" s="688"/>
      <c r="H28" s="1415"/>
      <c r="I28" s="1415"/>
      <c r="J28" s="99"/>
      <c r="K28" s="1436" t="s">
        <v>69</v>
      </c>
      <c r="L28" s="1233" t="s">
        <v>62</v>
      </c>
      <c r="M28" s="1233"/>
      <c r="N28" s="22"/>
      <c r="O28" s="688"/>
      <c r="P28" s="688"/>
      <c r="Q28" s="1415"/>
      <c r="R28" s="1415"/>
      <c r="S28" s="76"/>
      <c r="T28" s="66"/>
    </row>
    <row r="29" spans="1:20" ht="14.25" customHeight="1">
      <c r="A29" s="99"/>
      <c r="B29" s="1436"/>
      <c r="C29" s="1233" t="s">
        <v>63</v>
      </c>
      <c r="D29" s="159" t="s">
        <v>64</v>
      </c>
      <c r="E29" s="688"/>
      <c r="F29" s="688"/>
      <c r="G29" s="688"/>
      <c r="H29" s="721">
        <f>IFERROR(H32*$H$28,"")</f>
        <v>0</v>
      </c>
      <c r="I29" s="721" t="str">
        <f>IFERROR(I32*H28,"")</f>
        <v/>
      </c>
      <c r="J29" s="99"/>
      <c r="K29" s="1436"/>
      <c r="L29" s="1233" t="s">
        <v>63</v>
      </c>
      <c r="M29" s="159" t="s">
        <v>64</v>
      </c>
      <c r="N29" s="688"/>
      <c r="O29" s="688"/>
      <c r="P29" s="688"/>
      <c r="Q29" s="721">
        <f>IFERROR(Q32*$Q$28,"")</f>
        <v>0</v>
      </c>
      <c r="R29" s="721" t="str">
        <f>IFERROR(R32*Q28,"")</f>
        <v/>
      </c>
      <c r="S29" s="76"/>
      <c r="T29" s="66"/>
    </row>
    <row r="30" spans="1:20" ht="14.25" customHeight="1">
      <c r="A30" s="99"/>
      <c r="B30" s="1436"/>
      <c r="C30" s="1233"/>
      <c r="D30" s="159" t="s">
        <v>65</v>
      </c>
      <c r="E30" s="688"/>
      <c r="F30" s="688"/>
      <c r="G30" s="688"/>
      <c r="H30" s="721">
        <f>IFERROR(H33*$H$28,"")</f>
        <v>0</v>
      </c>
      <c r="I30" s="721" t="str">
        <f>IFERROR(I33*H28,"")</f>
        <v/>
      </c>
      <c r="J30" s="99"/>
      <c r="K30" s="1436"/>
      <c r="L30" s="1233"/>
      <c r="M30" s="159" t="s">
        <v>65</v>
      </c>
      <c r="N30" s="688"/>
      <c r="O30" s="688"/>
      <c r="P30" s="688"/>
      <c r="Q30" s="721">
        <f>IFERROR(Q33*$Q$28,"")</f>
        <v>0</v>
      </c>
      <c r="R30" s="721" t="str">
        <f>IFERROR(R33*Q28,"")</f>
        <v/>
      </c>
      <c r="S30" s="76"/>
      <c r="T30" s="66"/>
    </row>
    <row r="31" spans="1:20" ht="14.25" customHeight="1">
      <c r="A31" s="99"/>
      <c r="B31" s="1436"/>
      <c r="C31" s="1233"/>
      <c r="D31" s="159" t="s">
        <v>66</v>
      </c>
      <c r="E31" s="688"/>
      <c r="F31" s="688"/>
      <c r="G31" s="688"/>
      <c r="H31" s="721">
        <f>IFERROR(H34*$H$28,"")</f>
        <v>0</v>
      </c>
      <c r="I31" s="721" t="str">
        <f>IFERROR(I34*H28,"")</f>
        <v/>
      </c>
      <c r="J31" s="99"/>
      <c r="K31" s="1436"/>
      <c r="L31" s="1233"/>
      <c r="M31" s="159" t="s">
        <v>66</v>
      </c>
      <c r="N31" s="688"/>
      <c r="O31" s="688"/>
      <c r="P31" s="688"/>
      <c r="Q31" s="721">
        <f>IFERROR(Q34*$Q$28,"")</f>
        <v>0</v>
      </c>
      <c r="R31" s="721" t="str">
        <f>IFERROR(R34*Q28,"")</f>
        <v/>
      </c>
      <c r="S31" s="76"/>
      <c r="T31" s="66"/>
    </row>
    <row r="32" spans="1:20" ht="14.25" customHeight="1">
      <c r="A32" s="99"/>
      <c r="B32" s="1436"/>
      <c r="C32" s="1233" t="s">
        <v>67</v>
      </c>
      <c r="D32" s="159" t="s">
        <v>64</v>
      </c>
      <c r="E32" s="717" t="str">
        <f>IFERROR(E29/E28,"")</f>
        <v/>
      </c>
      <c r="F32" s="717" t="str">
        <f>IFERROR(F29/F28,"")</f>
        <v/>
      </c>
      <c r="G32" s="717" t="str">
        <f>IFERROR(G29/G28,"")</f>
        <v/>
      </c>
      <c r="H32" s="23"/>
      <c r="I32" s="718" t="str">
        <f>IFERROR(FORECAST(H$18,E32:G32,E$18:G$18),"")</f>
        <v/>
      </c>
      <c r="J32" s="99"/>
      <c r="K32" s="1436"/>
      <c r="L32" s="1233" t="s">
        <v>67</v>
      </c>
      <c r="M32" s="159" t="s">
        <v>64</v>
      </c>
      <c r="N32" s="717" t="str">
        <f>IFERROR(N29/N28,"")</f>
        <v/>
      </c>
      <c r="O32" s="717" t="str">
        <f>IFERROR(O29/O28,"")</f>
        <v/>
      </c>
      <c r="P32" s="717" t="str">
        <f>IFERROR(P29/P28,"")</f>
        <v/>
      </c>
      <c r="Q32" s="23"/>
      <c r="R32" s="718" t="str">
        <f>IFERROR(FORECAST(Q$18,N32:P32,N$18:P$18),"")</f>
        <v/>
      </c>
      <c r="S32" s="76"/>
      <c r="T32" s="66"/>
    </row>
    <row r="33" spans="1:40" ht="14.25" customHeight="1">
      <c r="A33" s="99"/>
      <c r="B33" s="1436"/>
      <c r="C33" s="1233"/>
      <c r="D33" s="159" t="s">
        <v>65</v>
      </c>
      <c r="E33" s="717" t="str">
        <f>IFERROR(E30/E28,"")</f>
        <v/>
      </c>
      <c r="F33" s="153" t="str">
        <f>IFERROR(F30/F28,"")</f>
        <v/>
      </c>
      <c r="G33" s="717" t="str">
        <f>IFERROR(G30/G28,"")</f>
        <v/>
      </c>
      <c r="H33" s="23"/>
      <c r="I33" s="718" t="str">
        <f>IFERROR(FORECAST(H$18,E33:G33,E$18:G$18),"")</f>
        <v/>
      </c>
      <c r="J33" s="99"/>
      <c r="K33" s="1436"/>
      <c r="L33" s="1233"/>
      <c r="M33" s="159" t="s">
        <v>65</v>
      </c>
      <c r="N33" s="717" t="str">
        <f t="shared" ref="N33:P34" si="3">IFERROR(N30/N29,"")</f>
        <v/>
      </c>
      <c r="O33" s="717" t="str">
        <f t="shared" si="3"/>
        <v/>
      </c>
      <c r="P33" s="717" t="str">
        <f t="shared" si="3"/>
        <v/>
      </c>
      <c r="Q33" s="23"/>
      <c r="R33" s="718" t="str">
        <f>IFERROR(FORECAST(Q$18,N33:P33,N$18:P$18),"")</f>
        <v/>
      </c>
      <c r="S33" s="76"/>
      <c r="T33" s="66"/>
    </row>
    <row r="34" spans="1:40" ht="14.25" customHeight="1">
      <c r="A34" s="99"/>
      <c r="B34" s="1436"/>
      <c r="C34" s="1233"/>
      <c r="D34" s="159" t="s">
        <v>66</v>
      </c>
      <c r="E34" s="717" t="str">
        <f>IFERROR(E31/E28,"")</f>
        <v/>
      </c>
      <c r="F34" s="717" t="str">
        <f>IFERROR(F31/F28,"")</f>
        <v/>
      </c>
      <c r="G34" s="717" t="str">
        <f>IFERROR(G31/G28,"")</f>
        <v/>
      </c>
      <c r="H34" s="23"/>
      <c r="I34" s="718" t="str">
        <f>IFERROR(FORECAST(H$18,E34:G34,E$18:G$18),"")</f>
        <v/>
      </c>
      <c r="J34" s="100"/>
      <c r="K34" s="1436"/>
      <c r="L34" s="1233"/>
      <c r="M34" s="159" t="s">
        <v>66</v>
      </c>
      <c r="N34" s="717" t="str">
        <f t="shared" si="3"/>
        <v/>
      </c>
      <c r="O34" s="717" t="str">
        <f t="shared" si="3"/>
        <v/>
      </c>
      <c r="P34" s="717" t="str">
        <f t="shared" si="3"/>
        <v/>
      </c>
      <c r="Q34" s="23"/>
      <c r="R34" s="718" t="str">
        <f>IFERROR(FORECAST(Q$18,N34:P34,N$18:P$18),"")</f>
        <v/>
      </c>
      <c r="S34" s="76"/>
    </row>
    <row r="35" spans="1:40" s="67" customFormat="1" ht="14.25" customHeight="1">
      <c r="A35" s="98"/>
      <c r="B35" s="722"/>
      <c r="C35" s="723"/>
      <c r="D35" s="724"/>
      <c r="E35" s="725" t="str">
        <f>IF(SUM(E29:E31)=E28,"","datos erróneos")</f>
        <v/>
      </c>
      <c r="F35" s="725" t="str">
        <f>IF(SUM(F29:F31)=F28,"","datos erróneos")</f>
        <v/>
      </c>
      <c r="G35" s="725" t="str">
        <f>IF(SUM(G29:G31)=G28,"","datos erróneos")</f>
        <v/>
      </c>
      <c r="H35" s="725" t="str">
        <f>IF(SUM(H32:H34)=1,"",(IF(SUM(H32:H34)=0,"","datos erróneos")))</f>
        <v/>
      </c>
      <c r="I35" s="747"/>
      <c r="J35" s="98"/>
      <c r="K35" s="722"/>
      <c r="L35" s="723"/>
      <c r="M35" s="724"/>
      <c r="N35" s="725" t="str">
        <f>IF(SUM(N29:N31)=N28,"","datos erróneos")</f>
        <v/>
      </c>
      <c r="O35" s="725" t="str">
        <f>IF(SUM(O29:O31)=O28,"","datos erróneos")</f>
        <v/>
      </c>
      <c r="P35" s="725" t="str">
        <f>IF(SUM(P29:P31)=P28,"","datos erróneos")</f>
        <v/>
      </c>
      <c r="Q35" s="725" t="str">
        <f>IF(SUM(Q32:Q34)=1,"",(IF(SUM(Q32:Q34)=0,"","datos erróneos")))</f>
        <v/>
      </c>
      <c r="R35" s="747"/>
      <c r="S35" s="121"/>
    </row>
    <row r="36" spans="1:40" ht="14.25" customHeight="1">
      <c r="A36" s="99"/>
      <c r="B36" s="1436" t="s">
        <v>72</v>
      </c>
      <c r="C36" s="1233" t="s">
        <v>62</v>
      </c>
      <c r="D36" s="1233"/>
      <c r="E36" s="22"/>
      <c r="F36" s="688"/>
      <c r="G36" s="688"/>
      <c r="H36" s="1415"/>
      <c r="I36" s="1415"/>
      <c r="J36" s="99"/>
      <c r="K36" s="1436" t="s">
        <v>72</v>
      </c>
      <c r="L36" s="1233" t="s">
        <v>62</v>
      </c>
      <c r="M36" s="1233"/>
      <c r="N36" s="22"/>
      <c r="O36" s="688"/>
      <c r="P36" s="688"/>
      <c r="Q36" s="1415"/>
      <c r="R36" s="1415"/>
      <c r="S36" s="76"/>
      <c r="T36" s="66"/>
    </row>
    <row r="37" spans="1:40" ht="14.25" customHeight="1">
      <c r="A37" s="99"/>
      <c r="B37" s="1436"/>
      <c r="C37" s="1233" t="s">
        <v>63</v>
      </c>
      <c r="D37" s="159" t="s">
        <v>64</v>
      </c>
      <c r="E37" s="688"/>
      <c r="F37" s="688"/>
      <c r="G37" s="688"/>
      <c r="H37" s="721">
        <f>IFERROR(H40*$H$36,"")</f>
        <v>0</v>
      </c>
      <c r="I37" s="721" t="str">
        <f>IFERROR(I40*H36,"")</f>
        <v/>
      </c>
      <c r="J37" s="99"/>
      <c r="K37" s="1436"/>
      <c r="L37" s="1233" t="s">
        <v>63</v>
      </c>
      <c r="M37" s="159" t="s">
        <v>64</v>
      </c>
      <c r="N37" s="688"/>
      <c r="O37" s="688"/>
      <c r="P37" s="688"/>
      <c r="Q37" s="721">
        <f>IFERROR(Q40*$Q$36,"")</f>
        <v>0</v>
      </c>
      <c r="R37" s="721" t="str">
        <f>IFERROR(R40*Q36,"")</f>
        <v/>
      </c>
      <c r="S37" s="76"/>
      <c r="T37" s="66"/>
    </row>
    <row r="38" spans="1:40" ht="14.25" customHeight="1">
      <c r="A38" s="99"/>
      <c r="B38" s="1436"/>
      <c r="C38" s="1233"/>
      <c r="D38" s="159" t="s">
        <v>65</v>
      </c>
      <c r="E38" s="688"/>
      <c r="F38" s="688"/>
      <c r="G38" s="688"/>
      <c r="H38" s="721">
        <f>IFERROR(H41*$H$36,"")</f>
        <v>0</v>
      </c>
      <c r="I38" s="721" t="str">
        <f>IFERROR(I41*H36,"")</f>
        <v/>
      </c>
      <c r="J38" s="99"/>
      <c r="K38" s="1436"/>
      <c r="L38" s="1233"/>
      <c r="M38" s="159" t="s">
        <v>65</v>
      </c>
      <c r="N38" s="688"/>
      <c r="O38" s="688"/>
      <c r="P38" s="688"/>
      <c r="Q38" s="721">
        <f>IFERROR(Q41*$Q$36,"")</f>
        <v>0</v>
      </c>
      <c r="R38" s="721" t="str">
        <f>IFERROR(R41*Q36,"")</f>
        <v/>
      </c>
      <c r="S38" s="76"/>
      <c r="T38" s="66"/>
    </row>
    <row r="39" spans="1:40" ht="14.25" customHeight="1">
      <c r="A39" s="99"/>
      <c r="B39" s="1436"/>
      <c r="C39" s="1233"/>
      <c r="D39" s="159" t="s">
        <v>66</v>
      </c>
      <c r="E39" s="688"/>
      <c r="F39" s="688"/>
      <c r="G39" s="688"/>
      <c r="H39" s="721">
        <f>IFERROR(H42*$H$36,"")</f>
        <v>0</v>
      </c>
      <c r="I39" s="721" t="str">
        <f>IFERROR(I42*H36,"")</f>
        <v/>
      </c>
      <c r="J39" s="731"/>
      <c r="K39" s="1436"/>
      <c r="L39" s="1233"/>
      <c r="M39" s="159" t="s">
        <v>66</v>
      </c>
      <c r="N39" s="688"/>
      <c r="O39" s="688"/>
      <c r="P39" s="688"/>
      <c r="Q39" s="721">
        <f>IFERROR(Q42*$Q$36,"")</f>
        <v>0</v>
      </c>
      <c r="R39" s="721" t="str">
        <f>IFERROR(R42*Q36,"")</f>
        <v/>
      </c>
      <c r="S39" s="76"/>
      <c r="T39" s="66"/>
    </row>
    <row r="40" spans="1:40" ht="14.25" customHeight="1">
      <c r="A40" s="99"/>
      <c r="B40" s="1436"/>
      <c r="C40" s="1233" t="s">
        <v>67</v>
      </c>
      <c r="D40" s="159" t="s">
        <v>64</v>
      </c>
      <c r="E40" s="717" t="str">
        <f>IFERROR(E37/E36,"")</f>
        <v/>
      </c>
      <c r="F40" s="717" t="str">
        <f>IFERROR(F37/F36,"")</f>
        <v/>
      </c>
      <c r="G40" s="717" t="str">
        <f>IFERROR(G37/G36,"")</f>
        <v/>
      </c>
      <c r="H40" s="23"/>
      <c r="I40" s="718" t="str">
        <f>IFERROR(FORECAST(H$18,E40:G40,E$18:G$18),"")</f>
        <v/>
      </c>
      <c r="J40" s="99"/>
      <c r="K40" s="1436"/>
      <c r="L40" s="1233" t="s">
        <v>67</v>
      </c>
      <c r="M40" s="159" t="s">
        <v>64</v>
      </c>
      <c r="N40" s="717" t="str">
        <f>IFERROR(N37/N36,"")</f>
        <v/>
      </c>
      <c r="O40" s="717" t="str">
        <f>IFERROR(O37/O36,"")</f>
        <v/>
      </c>
      <c r="P40" s="717" t="str">
        <f>IFERROR(P37/P36,"")</f>
        <v/>
      </c>
      <c r="Q40" s="23"/>
      <c r="R40" s="718" t="str">
        <f>IFERROR(FORECAST(Q$18,N40:P40,N$18:P$18),"")</f>
        <v/>
      </c>
      <c r="S40" s="76"/>
      <c r="T40" s="66"/>
    </row>
    <row r="41" spans="1:40" ht="14.25" customHeight="1">
      <c r="A41" s="99"/>
      <c r="B41" s="1436"/>
      <c r="C41" s="1233"/>
      <c r="D41" s="159" t="s">
        <v>65</v>
      </c>
      <c r="E41" s="717" t="str">
        <f>IFERROR(E38/E36,"")</f>
        <v/>
      </c>
      <c r="F41" s="717" t="str">
        <f>IFERROR(F38/F36,"")</f>
        <v/>
      </c>
      <c r="G41" s="717" t="str">
        <f>IFERROR(G38/G36,"")</f>
        <v/>
      </c>
      <c r="H41" s="23"/>
      <c r="I41" s="718" t="str">
        <f>IFERROR(FORECAST(H$18,E41:G41,E$18:G$18),"")</f>
        <v/>
      </c>
      <c r="J41" s="99"/>
      <c r="K41" s="1436"/>
      <c r="L41" s="1233"/>
      <c r="M41" s="159" t="s">
        <v>65</v>
      </c>
      <c r="N41" s="717" t="str">
        <f t="shared" ref="N41:P42" si="4">IFERROR(N38/N37,"")</f>
        <v/>
      </c>
      <c r="O41" s="717" t="str">
        <f t="shared" si="4"/>
        <v/>
      </c>
      <c r="P41" s="717" t="str">
        <f t="shared" si="4"/>
        <v/>
      </c>
      <c r="Q41" s="23"/>
      <c r="R41" s="718" t="str">
        <f>IFERROR(FORECAST(Q$18,N41:P41,N$18:P$18),"")</f>
        <v/>
      </c>
      <c r="S41" s="76"/>
      <c r="T41" s="66"/>
    </row>
    <row r="42" spans="1:40" ht="14.25" customHeight="1">
      <c r="A42" s="99"/>
      <c r="B42" s="1436"/>
      <c r="C42" s="1233"/>
      <c r="D42" s="159" t="s">
        <v>66</v>
      </c>
      <c r="E42" s="717" t="str">
        <f>IFERROR(E39/E36,"")</f>
        <v/>
      </c>
      <c r="F42" s="717" t="str">
        <f>IFERROR(F39/F36,"")</f>
        <v/>
      </c>
      <c r="G42" s="717" t="str">
        <f>IFERROR(G39/G36,"")</f>
        <v/>
      </c>
      <c r="H42" s="23"/>
      <c r="I42" s="718" t="str">
        <f>IFERROR(FORECAST(H$18,E42:G42,E$18:G$18),"")</f>
        <v/>
      </c>
      <c r="J42" s="100"/>
      <c r="K42" s="1436"/>
      <c r="L42" s="1233"/>
      <c r="M42" s="159" t="s">
        <v>66</v>
      </c>
      <c r="N42" s="717" t="str">
        <f t="shared" si="4"/>
        <v/>
      </c>
      <c r="O42" s="717" t="str">
        <f t="shared" si="4"/>
        <v/>
      </c>
      <c r="P42" s="717" t="str">
        <f t="shared" si="4"/>
        <v/>
      </c>
      <c r="Q42" s="23"/>
      <c r="R42" s="718" t="str">
        <f>IFERROR(FORECAST(Q$18,N42:P42,N$18:P$18),"")</f>
        <v/>
      </c>
      <c r="S42" s="76"/>
    </row>
    <row r="43" spans="1:40" s="67" customFormat="1" ht="12" customHeight="1">
      <c r="A43" s="98"/>
      <c r="B43" s="722"/>
      <c r="C43" s="723"/>
      <c r="D43" s="724"/>
      <c r="E43" s="725" t="str">
        <f>IF(SUM(E37:E39)=E36,"","datos erróneos")</f>
        <v/>
      </c>
      <c r="F43" s="725" t="str">
        <f>IF(SUM(F37:F39)=F36,"","datos erróneos")</f>
        <v/>
      </c>
      <c r="G43" s="725" t="str">
        <f>IF(SUM(G37:G39)=G36,"","datos erróneos")</f>
        <v/>
      </c>
      <c r="H43" s="725" t="str">
        <f>IF(SUM(H40:H42)=1,"",(IF(SUM(H40:H42)=0,"","datos erróneos")))</f>
        <v/>
      </c>
      <c r="I43" s="726"/>
      <c r="J43" s="98"/>
      <c r="K43" s="722"/>
      <c r="L43" s="723"/>
      <c r="M43" s="724"/>
      <c r="N43" s="725" t="str">
        <f>IF(SUM(N37:N39)=N36,"","datos erróneos")</f>
        <v/>
      </c>
      <c r="O43" s="725" t="str">
        <f>IF(SUM(O37:O39)=O36,"","datos erróneos")</f>
        <v/>
      </c>
      <c r="P43" s="725" t="str">
        <f>IF(SUM(P37:P39)=P36,"","datos erróneos")</f>
        <v/>
      </c>
      <c r="Q43" s="725" t="str">
        <f>IF(SUM(Q40:Q42)=1,"",(IF(SUM(Q40:Q42)=0,"","datos erróneos")))</f>
        <v/>
      </c>
      <c r="R43" s="726"/>
      <c r="S43" s="121"/>
    </row>
    <row r="44" spans="1:40" ht="13.5" customHeight="1">
      <c r="A44" s="99"/>
      <c r="B44" s="732"/>
      <c r="C44" s="733"/>
      <c r="D44" s="733"/>
      <c r="E44" s="734"/>
      <c r="F44" s="733"/>
      <c r="G44" s="733"/>
      <c r="H44" s="733"/>
      <c r="I44" s="733"/>
      <c r="J44" s="100"/>
      <c r="K44" s="734"/>
      <c r="L44" s="734"/>
      <c r="M44" s="734"/>
      <c r="N44" s="733"/>
      <c r="O44" s="733"/>
      <c r="P44" s="733"/>
      <c r="Q44" s="733"/>
      <c r="R44" s="733"/>
      <c r="S44" s="76"/>
      <c r="T44" s="40"/>
      <c r="U44" s="40"/>
      <c r="V44" s="40"/>
      <c r="W44" s="40"/>
      <c r="X44" s="40"/>
      <c r="Y44" s="40"/>
      <c r="Z44" s="40"/>
      <c r="AA44" s="40"/>
      <c r="AB44" s="40"/>
      <c r="AC44" s="40"/>
      <c r="AD44" s="40"/>
      <c r="AE44" s="40"/>
      <c r="AF44" s="40"/>
      <c r="AG44" s="40"/>
      <c r="AH44" s="40"/>
      <c r="AI44" s="40"/>
      <c r="AJ44" s="40"/>
      <c r="AK44" s="40"/>
      <c r="AL44" s="40"/>
      <c r="AM44" s="40"/>
      <c r="AN44" s="40"/>
    </row>
    <row r="45" spans="1:40" s="40" customFormat="1" ht="28.5" customHeight="1">
      <c r="A45" s="99"/>
      <c r="B45" s="93" t="s">
        <v>641</v>
      </c>
      <c r="C45" s="94"/>
      <c r="D45" s="94"/>
      <c r="E45" s="95"/>
      <c r="F45" s="94"/>
      <c r="G45" s="94"/>
      <c r="H45" s="94"/>
      <c r="I45" s="94"/>
      <c r="J45" s="96"/>
      <c r="K45" s="95"/>
      <c r="L45" s="95"/>
      <c r="M45" s="95"/>
      <c r="N45" s="94"/>
      <c r="O45" s="94"/>
      <c r="P45" s="94"/>
      <c r="Q45" s="94"/>
      <c r="R45" s="94"/>
      <c r="S45" s="76"/>
    </row>
    <row r="46" spans="1:40" s="40" customFormat="1" ht="17.25" customHeight="1">
      <c r="A46" s="99"/>
      <c r="B46" s="93" t="s">
        <v>73</v>
      </c>
      <c r="C46" s="126"/>
      <c r="D46" s="126"/>
      <c r="E46" s="126"/>
      <c r="F46" s="126"/>
      <c r="G46" s="126"/>
      <c r="H46" s="126"/>
      <c r="I46" s="126"/>
      <c r="J46" s="96"/>
      <c r="K46" s="689"/>
      <c r="L46" s="689"/>
      <c r="M46" s="689"/>
      <c r="N46" s="126"/>
      <c r="O46" s="126"/>
      <c r="P46" s="126"/>
      <c r="Q46" s="126"/>
      <c r="R46" s="126"/>
      <c r="S46" s="76"/>
    </row>
    <row r="47" spans="1:40" s="40" customFormat="1" ht="30.75" customHeight="1">
      <c r="A47" s="99"/>
      <c r="B47" s="1427" t="s">
        <v>74</v>
      </c>
      <c r="C47" s="1427"/>
      <c r="D47" s="1427"/>
      <c r="E47" s="1427"/>
      <c r="F47" s="1427"/>
      <c r="G47" s="1427"/>
      <c r="H47" s="1427"/>
      <c r="I47" s="1427"/>
      <c r="J47" s="1427"/>
      <c r="K47" s="1427"/>
      <c r="L47" s="1427"/>
      <c r="M47" s="1427"/>
      <c r="N47" s="1427"/>
      <c r="O47" s="1427"/>
      <c r="P47" s="1427"/>
      <c r="Q47" s="1427"/>
      <c r="R47" s="1427"/>
      <c r="S47" s="76"/>
    </row>
    <row r="48" spans="1:40" ht="15" customHeight="1">
      <c r="A48" s="99"/>
      <c r="B48" s="93" t="s">
        <v>493</v>
      </c>
      <c r="C48" s="126"/>
      <c r="D48" s="126"/>
      <c r="E48" s="126"/>
      <c r="F48" s="126"/>
      <c r="G48" s="126"/>
      <c r="H48" s="126"/>
      <c r="I48" s="126"/>
      <c r="J48" s="96"/>
      <c r="K48" s="689"/>
      <c r="L48" s="689"/>
      <c r="M48" s="689"/>
      <c r="N48" s="126"/>
      <c r="O48" s="126"/>
      <c r="P48" s="126"/>
      <c r="Q48" s="126"/>
      <c r="R48" s="126"/>
      <c r="S48" s="76"/>
    </row>
    <row r="49" spans="1:19">
      <c r="A49" s="99"/>
      <c r="B49" s="99"/>
      <c r="C49" s="99"/>
      <c r="D49" s="99"/>
      <c r="E49" s="735"/>
      <c r="F49" s="735"/>
      <c r="G49" s="99"/>
      <c r="H49" s="99"/>
      <c r="I49" s="99"/>
      <c r="J49" s="99"/>
      <c r="K49" s="99"/>
      <c r="L49" s="99"/>
      <c r="M49" s="99"/>
      <c r="N49" s="99"/>
      <c r="O49" s="99"/>
      <c r="P49" s="99"/>
      <c r="Q49" s="99"/>
      <c r="R49" s="99"/>
      <c r="S49" s="76"/>
    </row>
    <row r="50" spans="1:19" ht="15" customHeight="1">
      <c r="A50" s="99"/>
      <c r="B50" s="707" t="s">
        <v>86</v>
      </c>
      <c r="C50" s="707"/>
      <c r="D50" s="707"/>
      <c r="E50" s="707"/>
      <c r="F50" s="707"/>
      <c r="G50" s="707"/>
      <c r="H50" s="707"/>
      <c r="I50" s="707"/>
      <c r="J50" s="707"/>
      <c r="K50" s="707"/>
      <c r="L50" s="707"/>
      <c r="M50" s="707"/>
      <c r="N50" s="707"/>
      <c r="O50" s="707"/>
      <c r="P50" s="707"/>
      <c r="Q50" s="707"/>
      <c r="R50" s="707"/>
      <c r="S50" s="76"/>
    </row>
    <row r="51" spans="1:19">
      <c r="A51" s="99"/>
      <c r="B51" s="707"/>
      <c r="C51" s="707"/>
      <c r="D51" s="707"/>
      <c r="E51" s="707"/>
      <c r="F51" s="707"/>
      <c r="G51" s="707"/>
      <c r="H51" s="707"/>
      <c r="I51" s="707"/>
      <c r="J51" s="707"/>
      <c r="K51" s="707"/>
      <c r="L51" s="707"/>
      <c r="M51" s="707"/>
      <c r="N51" s="707"/>
      <c r="O51" s="707"/>
      <c r="P51" s="707"/>
      <c r="Q51" s="707"/>
      <c r="R51" s="707"/>
      <c r="S51" s="76"/>
    </row>
    <row r="52" spans="1:19">
      <c r="A52" s="99"/>
      <c r="B52" s="707"/>
      <c r="C52" s="707"/>
      <c r="D52" s="707"/>
      <c r="E52" s="707"/>
      <c r="F52" s="707"/>
      <c r="G52" s="707"/>
      <c r="H52" s="707"/>
      <c r="I52" s="707"/>
      <c r="J52" s="707"/>
      <c r="K52" s="707"/>
      <c r="L52" s="707"/>
      <c r="M52" s="707"/>
      <c r="N52" s="707"/>
      <c r="O52" s="707"/>
      <c r="P52" s="707"/>
      <c r="Q52" s="707"/>
      <c r="R52" s="707"/>
      <c r="S52" s="76"/>
    </row>
    <row r="53" spans="1:19">
      <c r="A53" s="99"/>
      <c r="B53" s="707"/>
      <c r="C53" s="707"/>
      <c r="D53" s="707"/>
      <c r="E53" s="707"/>
      <c r="F53" s="707"/>
      <c r="G53" s="707"/>
      <c r="H53" s="707"/>
      <c r="I53" s="707"/>
      <c r="J53" s="707"/>
      <c r="K53" s="707"/>
      <c r="L53" s="707"/>
      <c r="M53" s="707"/>
      <c r="N53" s="707"/>
      <c r="O53" s="707"/>
      <c r="P53" s="707"/>
      <c r="Q53" s="707"/>
      <c r="R53" s="707"/>
      <c r="S53" s="76"/>
    </row>
    <row r="54" spans="1:19">
      <c r="A54" s="99"/>
      <c r="B54" s="707"/>
      <c r="C54" s="707"/>
      <c r="D54" s="707"/>
      <c r="E54" s="707"/>
      <c r="F54" s="707"/>
      <c r="G54" s="707"/>
      <c r="H54" s="707"/>
      <c r="I54" s="707"/>
      <c r="J54" s="707"/>
      <c r="K54" s="707"/>
      <c r="L54" s="707"/>
      <c r="M54" s="707"/>
      <c r="N54" s="707"/>
      <c r="O54" s="707"/>
      <c r="P54" s="707"/>
      <c r="Q54" s="707"/>
      <c r="R54" s="707"/>
      <c r="S54" s="76"/>
    </row>
    <row r="55" spans="1:19">
      <c r="A55" s="99"/>
      <c r="B55" s="707"/>
      <c r="C55" s="707"/>
      <c r="D55" s="707"/>
      <c r="E55" s="707"/>
      <c r="F55" s="707"/>
      <c r="G55" s="707"/>
      <c r="H55" s="707"/>
      <c r="I55" s="707"/>
      <c r="J55" s="707"/>
      <c r="K55" s="707"/>
      <c r="L55" s="707"/>
      <c r="M55" s="707"/>
      <c r="N55" s="707"/>
      <c r="O55" s="707"/>
      <c r="P55" s="707"/>
      <c r="Q55" s="707"/>
      <c r="R55" s="707"/>
      <c r="S55" s="76"/>
    </row>
    <row r="56" spans="1:19">
      <c r="A56" s="99"/>
      <c r="B56" s="707"/>
      <c r="C56" s="707"/>
      <c r="D56" s="707"/>
      <c r="E56" s="707"/>
      <c r="F56" s="707"/>
      <c r="G56" s="707"/>
      <c r="H56" s="707"/>
      <c r="I56" s="707"/>
      <c r="J56" s="707"/>
      <c r="K56" s="707"/>
      <c r="L56" s="707"/>
      <c r="M56" s="707"/>
      <c r="N56" s="707"/>
      <c r="O56" s="707"/>
      <c r="P56" s="707"/>
      <c r="Q56" s="707"/>
      <c r="R56" s="707"/>
      <c r="S56" s="76"/>
    </row>
    <row r="57" spans="1:19" ht="15" hidden="1" customHeight="1">
      <c r="A57" s="99"/>
      <c r="B57" s="707"/>
      <c r="C57" s="707"/>
      <c r="D57" s="707"/>
      <c r="E57" s="707"/>
      <c r="F57" s="707"/>
      <c r="G57" s="707"/>
      <c r="H57" s="707"/>
      <c r="I57" s="707"/>
      <c r="J57" s="707"/>
      <c r="K57" s="707"/>
      <c r="L57" s="707"/>
      <c r="M57" s="707"/>
      <c r="N57" s="707"/>
      <c r="O57" s="707"/>
      <c r="P57" s="707"/>
      <c r="Q57" s="707"/>
      <c r="R57" s="707"/>
      <c r="S57" s="76"/>
    </row>
    <row r="58" spans="1:19" ht="15" hidden="1" customHeight="1">
      <c r="A58" s="99"/>
      <c r="B58" s="707"/>
      <c r="C58" s="707"/>
      <c r="D58" s="707"/>
      <c r="E58" s="707"/>
      <c r="F58" s="707"/>
      <c r="G58" s="707"/>
      <c r="H58" s="707"/>
      <c r="I58" s="707"/>
      <c r="J58" s="707"/>
      <c r="K58" s="707"/>
      <c r="L58" s="707"/>
      <c r="M58" s="707"/>
      <c r="N58" s="707"/>
      <c r="O58" s="707"/>
      <c r="P58" s="707"/>
      <c r="Q58" s="707"/>
      <c r="R58" s="707"/>
      <c r="S58" s="76"/>
    </row>
    <row r="59" spans="1:19">
      <c r="A59" s="99"/>
      <c r="B59" s="707"/>
      <c r="C59" s="707"/>
      <c r="D59" s="707"/>
      <c r="E59" s="707"/>
      <c r="F59" s="707"/>
      <c r="G59" s="707"/>
      <c r="H59" s="707"/>
      <c r="I59" s="707"/>
      <c r="J59" s="707"/>
      <c r="K59" s="707"/>
      <c r="L59" s="707"/>
      <c r="M59" s="707"/>
      <c r="N59" s="707"/>
      <c r="O59" s="707"/>
      <c r="P59" s="707"/>
      <c r="Q59" s="707"/>
      <c r="R59" s="707"/>
      <c r="S59" s="76"/>
    </row>
    <row r="60" spans="1:19">
      <c r="A60" s="99"/>
      <c r="B60" s="99"/>
      <c r="C60" s="99"/>
      <c r="D60" s="99"/>
      <c r="E60" s="99"/>
      <c r="F60" s="99"/>
      <c r="G60" s="99"/>
      <c r="H60" s="99"/>
      <c r="I60" s="99"/>
      <c r="J60" s="99"/>
      <c r="K60" s="99"/>
      <c r="L60" s="99"/>
      <c r="M60" s="99"/>
      <c r="N60" s="99"/>
      <c r="O60" s="99"/>
      <c r="P60" s="99"/>
      <c r="Q60" s="99"/>
      <c r="R60" s="99"/>
      <c r="S60" s="76"/>
    </row>
  </sheetData>
  <sheetProtection password="C269" sheet="1" objects="1" scenarios="1" formatCells="0" formatColumns="0" formatRows="0" insertColumns="0" insertRows="0"/>
  <mergeCells count="62">
    <mergeCell ref="B47:R47"/>
    <mergeCell ref="Q9:R9"/>
    <mergeCell ref="L10:L12"/>
    <mergeCell ref="C13:C15"/>
    <mergeCell ref="L13:L15"/>
    <mergeCell ref="Q20:R20"/>
    <mergeCell ref="C21:C23"/>
    <mergeCell ref="L21:L23"/>
    <mergeCell ref="C24:C26"/>
    <mergeCell ref="B20:B26"/>
    <mergeCell ref="L40:L42"/>
    <mergeCell ref="L24:L26"/>
    <mergeCell ref="C20:D20"/>
    <mergeCell ref="H20:I20"/>
    <mergeCell ref="K20:K26"/>
    <mergeCell ref="L20:M20"/>
    <mergeCell ref="B9:B15"/>
    <mergeCell ref="C9:D9"/>
    <mergeCell ref="H9:I9"/>
    <mergeCell ref="K9:K15"/>
    <mergeCell ref="C10:C12"/>
    <mergeCell ref="B5:R5"/>
    <mergeCell ref="B7:D8"/>
    <mergeCell ref="H7:I7"/>
    <mergeCell ref="B18:D19"/>
    <mergeCell ref="K7:M8"/>
    <mergeCell ref="Q18:R18"/>
    <mergeCell ref="P18:P19"/>
    <mergeCell ref="H18:I18"/>
    <mergeCell ref="E18:E19"/>
    <mergeCell ref="K18:M19"/>
    <mergeCell ref="Q7:R7"/>
    <mergeCell ref="P7:P8"/>
    <mergeCell ref="E7:E8"/>
    <mergeCell ref="F7:F8"/>
    <mergeCell ref="L9:M9"/>
    <mergeCell ref="O18:O19"/>
    <mergeCell ref="K36:K42"/>
    <mergeCell ref="L36:M36"/>
    <mergeCell ref="C40:C42"/>
    <mergeCell ref="N7:N8"/>
    <mergeCell ref="O7:O8"/>
    <mergeCell ref="G7:G8"/>
    <mergeCell ref="N18:N19"/>
    <mergeCell ref="F18:F19"/>
    <mergeCell ref="G18:G19"/>
    <mergeCell ref="Q36:R36"/>
    <mergeCell ref="B28:B34"/>
    <mergeCell ref="C28:D28"/>
    <mergeCell ref="Q28:R28"/>
    <mergeCell ref="C29:C31"/>
    <mergeCell ref="L29:L31"/>
    <mergeCell ref="C32:C34"/>
    <mergeCell ref="L28:M28"/>
    <mergeCell ref="L32:L34"/>
    <mergeCell ref="B36:B42"/>
    <mergeCell ref="H28:I28"/>
    <mergeCell ref="K28:K34"/>
    <mergeCell ref="C36:D36"/>
    <mergeCell ref="C37:C39"/>
    <mergeCell ref="L37:L39"/>
    <mergeCell ref="H36:I36"/>
  </mergeCells>
  <pageMargins left="0.7" right="0.7" top="0.75" bottom="0.75" header="0.3" footer="0.3"/>
  <pageSetup paperSize="9" scale="76"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7" tint="0.59999389629810485"/>
    <pageSetUpPr fitToPage="1"/>
  </sheetPr>
  <dimension ref="A1:AQ99"/>
  <sheetViews>
    <sheetView showGridLines="0" zoomScale="80" zoomScaleNormal="80" workbookViewId="0">
      <pane ySplit="2" topLeftCell="A3" activePane="bottomLeft" state="frozen"/>
      <selection pane="bottomLeft" activeCell="AR59" sqref="AR59"/>
    </sheetView>
  </sheetViews>
  <sheetFormatPr baseColWidth="10" defaultColWidth="9.140625" defaultRowHeight="15"/>
  <cols>
    <col min="1" max="1" width="9.28515625" style="36" customWidth="1"/>
    <col min="2" max="2" width="10.140625" style="36" customWidth="1"/>
    <col min="3" max="3" width="19.42578125" style="36" customWidth="1"/>
    <col min="4" max="4" width="4.140625" style="36" customWidth="1"/>
    <col min="5" max="8" width="12.42578125" style="36" customWidth="1"/>
    <col min="9" max="9" width="13.28515625" style="36" customWidth="1"/>
    <col min="10" max="10" width="2.42578125" style="36" customWidth="1"/>
    <col min="11" max="11" width="10.42578125" style="36" customWidth="1"/>
    <col min="12" max="12" width="19.42578125" style="36" customWidth="1"/>
    <col min="13" max="13" width="3.85546875" style="36" customWidth="1"/>
    <col min="14" max="17" width="12.42578125" style="36" customWidth="1"/>
    <col min="18" max="18" width="14.140625" style="36" customWidth="1"/>
    <col min="19" max="19" width="2.7109375" style="36" customWidth="1"/>
    <col min="20" max="20" width="34.5703125" style="36" hidden="1" customWidth="1"/>
    <col min="21" max="25" width="5.140625" style="36" hidden="1" customWidth="1"/>
    <col min="26" max="34" width="0" style="36" hidden="1" customWidth="1"/>
    <col min="35" max="36" width="11.42578125" style="36" hidden="1" customWidth="1"/>
    <col min="37" max="39" width="0" style="36" hidden="1" customWidth="1"/>
    <col min="40" max="256" width="11.42578125" style="36" customWidth="1"/>
    <col min="257" max="16384" width="9.140625" style="36"/>
  </cols>
  <sheetData>
    <row r="1" spans="1:20" ht="24" customHeight="1">
      <c r="A1" s="99"/>
      <c r="B1" s="736"/>
      <c r="C1" s="736"/>
      <c r="D1" s="736"/>
      <c r="E1" s="736"/>
      <c r="F1" s="736"/>
      <c r="G1" s="736"/>
      <c r="H1" s="736"/>
      <c r="I1" s="736"/>
      <c r="J1" s="736"/>
      <c r="K1" s="736"/>
      <c r="L1" s="736"/>
      <c r="M1" s="736"/>
      <c r="N1" s="736"/>
      <c r="O1" s="736"/>
      <c r="P1" s="736"/>
      <c r="Q1" s="736"/>
      <c r="R1" s="736"/>
    </row>
    <row r="2" spans="1:20" ht="36" customHeight="1">
      <c r="A2" s="99"/>
      <c r="B2" s="1439" t="s">
        <v>87</v>
      </c>
      <c r="C2" s="1439"/>
      <c r="D2" s="1439"/>
      <c r="E2" s="1439"/>
      <c r="F2" s="1439"/>
      <c r="G2" s="1439"/>
      <c r="H2" s="1439"/>
      <c r="I2" s="1439"/>
      <c r="J2" s="1439"/>
      <c r="K2" s="1439"/>
      <c r="L2" s="1439"/>
      <c r="M2" s="1439"/>
      <c r="N2" s="1439"/>
      <c r="O2" s="1439"/>
      <c r="P2" s="1439"/>
      <c r="Q2" s="1439"/>
      <c r="R2" s="1439"/>
    </row>
    <row r="3" spans="1:20" ht="22.5" customHeight="1">
      <c r="A3" s="99"/>
      <c r="B3" s="657" t="s">
        <v>53</v>
      </c>
      <c r="C3" s="102"/>
      <c r="D3" s="102"/>
      <c r="E3" s="102"/>
      <c r="F3" s="102"/>
      <c r="G3" s="102"/>
      <c r="H3" s="102"/>
      <c r="I3" s="102"/>
      <c r="J3" s="102"/>
      <c r="K3" s="102"/>
      <c r="L3" s="102"/>
      <c r="M3" s="102"/>
      <c r="N3" s="102"/>
      <c r="O3" s="102"/>
      <c r="P3" s="102"/>
      <c r="Q3" s="102"/>
      <c r="R3" s="102"/>
      <c r="S3" s="76"/>
    </row>
    <row r="4" spans="1:20" ht="18.75" customHeight="1">
      <c r="A4" s="99"/>
      <c r="B4" s="1410" t="s">
        <v>88</v>
      </c>
      <c r="C4" s="1410"/>
      <c r="D4" s="1410"/>
      <c r="E4" s="1410"/>
      <c r="F4" s="1410"/>
      <c r="G4" s="1410"/>
      <c r="H4" s="1410"/>
      <c r="I4" s="1410"/>
      <c r="J4" s="1410"/>
      <c r="K4" s="1410"/>
      <c r="L4" s="1410"/>
      <c r="M4" s="1410"/>
      <c r="N4" s="1410"/>
      <c r="O4" s="1410"/>
      <c r="P4" s="737"/>
      <c r="Q4" s="737"/>
      <c r="R4" s="737"/>
      <c r="S4" s="76"/>
    </row>
    <row r="5" spans="1:20" ht="15.75" customHeight="1">
      <c r="A5" s="99"/>
      <c r="B5" s="1410"/>
      <c r="C5" s="1410"/>
      <c r="D5" s="1410"/>
      <c r="E5" s="1410"/>
      <c r="F5" s="1410"/>
      <c r="G5" s="1410"/>
      <c r="H5" s="1410"/>
      <c r="I5" s="1410"/>
      <c r="J5" s="1410"/>
      <c r="K5" s="1410"/>
      <c r="L5" s="1410"/>
      <c r="M5" s="1410"/>
      <c r="N5" s="1410"/>
      <c r="O5" s="1410"/>
      <c r="P5" s="737"/>
      <c r="Q5" s="737"/>
      <c r="R5" s="737"/>
      <c r="S5" s="76"/>
    </row>
    <row r="6" spans="1:20" ht="27" customHeight="1">
      <c r="A6" s="99"/>
      <c r="B6" s="1410" t="s">
        <v>89</v>
      </c>
      <c r="C6" s="1410"/>
      <c r="D6" s="1410"/>
      <c r="E6" s="1410"/>
      <c r="F6" s="1410"/>
      <c r="G6" s="1410"/>
      <c r="H6" s="1410"/>
      <c r="I6" s="1410"/>
      <c r="J6" s="1410"/>
      <c r="K6" s="1410"/>
      <c r="L6" s="1410"/>
      <c r="M6" s="1410"/>
      <c r="N6" s="1410"/>
      <c r="O6" s="1410"/>
      <c r="P6" s="737"/>
      <c r="Q6" s="737"/>
      <c r="R6" s="737"/>
      <c r="S6" s="76"/>
    </row>
    <row r="7" spans="1:20" ht="17.25" customHeight="1">
      <c r="A7" s="99"/>
      <c r="B7" s="1430" t="s">
        <v>90</v>
      </c>
      <c r="C7" s="1430"/>
      <c r="D7" s="1430"/>
      <c r="E7" s="1430"/>
      <c r="F7" s="1430"/>
      <c r="G7" s="1430"/>
      <c r="H7" s="1430"/>
      <c r="I7" s="1430"/>
      <c r="J7" s="1430"/>
      <c r="K7" s="1430"/>
      <c r="L7" s="1430"/>
      <c r="M7" s="1430"/>
      <c r="N7" s="1430"/>
      <c r="O7" s="704"/>
      <c r="P7" s="704"/>
      <c r="Q7" s="704"/>
      <c r="R7" s="706"/>
      <c r="S7" s="76"/>
    </row>
    <row r="8" spans="1:20" ht="14.25" customHeight="1">
      <c r="A8" s="99"/>
      <c r="B8" s="738"/>
      <c r="C8" s="738"/>
      <c r="D8" s="738"/>
      <c r="E8" s="738"/>
      <c r="F8" s="738"/>
      <c r="G8" s="738"/>
      <c r="H8" s="738"/>
      <c r="I8" s="738"/>
      <c r="J8" s="738"/>
      <c r="K8" s="738"/>
      <c r="L8" s="738"/>
      <c r="M8" s="738"/>
      <c r="N8" s="738"/>
      <c r="O8" s="738"/>
      <c r="P8" s="738"/>
      <c r="Q8" s="738"/>
      <c r="R8" s="738"/>
      <c r="S8" s="76"/>
    </row>
    <row r="9" spans="1:20" ht="23.25">
      <c r="A9" s="99"/>
      <c r="B9" s="958" t="s">
        <v>636</v>
      </c>
      <c r="C9" s="100"/>
      <c r="D9" s="100"/>
      <c r="E9" s="100"/>
      <c r="F9" s="100"/>
      <c r="G9" s="100"/>
      <c r="H9" s="100"/>
      <c r="I9" s="100"/>
      <c r="J9" s="99"/>
      <c r="K9" s="99"/>
      <c r="L9" s="99"/>
      <c r="M9" s="99"/>
      <c r="N9" s="99"/>
      <c r="O9" s="99"/>
      <c r="P9" s="99"/>
      <c r="Q9" s="99"/>
      <c r="R9" s="99"/>
      <c r="S9" s="76"/>
    </row>
    <row r="10" spans="1:20" ht="22.5" customHeight="1">
      <c r="A10" s="99"/>
      <c r="B10" s="1224" t="s">
        <v>91</v>
      </c>
      <c r="C10" s="1224"/>
      <c r="D10" s="1224"/>
      <c r="E10" s="1039">
        <v>2014</v>
      </c>
      <c r="F10" s="1039">
        <v>2015</v>
      </c>
      <c r="G10" s="1039">
        <v>2016</v>
      </c>
      <c r="H10" s="1039">
        <v>2017</v>
      </c>
      <c r="I10" s="1039"/>
      <c r="J10" s="99"/>
      <c r="K10" s="1224" t="s">
        <v>92</v>
      </c>
      <c r="L10" s="1224"/>
      <c r="M10" s="1224"/>
      <c r="N10" s="1039">
        <v>2014</v>
      </c>
      <c r="O10" s="1039">
        <v>2015</v>
      </c>
      <c r="P10" s="1039">
        <v>2016</v>
      </c>
      <c r="Q10" s="1039">
        <v>2017</v>
      </c>
      <c r="R10" s="1039"/>
      <c r="S10" s="76"/>
      <c r="T10" s="66"/>
    </row>
    <row r="11" spans="1:20" ht="23.25" customHeight="1">
      <c r="A11" s="99"/>
      <c r="B11" s="1224"/>
      <c r="C11" s="1224"/>
      <c r="D11" s="1224"/>
      <c r="E11" s="1039"/>
      <c r="F11" s="1039"/>
      <c r="G11" s="1039"/>
      <c r="H11" s="674" t="s">
        <v>59</v>
      </c>
      <c r="I11" s="674" t="s">
        <v>60</v>
      </c>
      <c r="J11" s="99"/>
      <c r="K11" s="1224"/>
      <c r="L11" s="1224"/>
      <c r="M11" s="1224"/>
      <c r="N11" s="1039"/>
      <c r="O11" s="1039"/>
      <c r="P11" s="1039"/>
      <c r="Q11" s="674" t="s">
        <v>59</v>
      </c>
      <c r="R11" s="674" t="s">
        <v>60</v>
      </c>
      <c r="S11" s="76"/>
      <c r="T11" s="66"/>
    </row>
    <row r="12" spans="1:20" ht="12" customHeight="1">
      <c r="A12" s="99"/>
      <c r="B12" s="1438" t="s">
        <v>93</v>
      </c>
      <c r="C12" s="1433" t="s">
        <v>62</v>
      </c>
      <c r="D12" s="1433"/>
      <c r="E12" s="711">
        <f>SUM(E25,E35,E45,E55,E65,E75)</f>
        <v>0</v>
      </c>
      <c r="F12" s="711">
        <f>SUM(F25,F35,F45,F55,F65,F75)</f>
        <v>0</v>
      </c>
      <c r="G12" s="711">
        <f>SUM(G25,G35,G45,G55,G65,G75)</f>
        <v>0</v>
      </c>
      <c r="H12" s="1440">
        <f>SUM(H25,H35,H45,H55,H65,H75)</f>
        <v>0</v>
      </c>
      <c r="I12" s="1440"/>
      <c r="J12" s="99"/>
      <c r="K12" s="1438" t="s">
        <v>93</v>
      </c>
      <c r="L12" s="1433" t="s">
        <v>62</v>
      </c>
      <c r="M12" s="1433"/>
      <c r="N12" s="711">
        <f>SUM(N25,N35,N45,N55,N65,N75)</f>
        <v>0</v>
      </c>
      <c r="O12" s="711">
        <f>SUM(O25,O35,O45,O55,O65,O75)</f>
        <v>0</v>
      </c>
      <c r="P12" s="711">
        <f>SUM(P25,P35,P45,P55,P65,P75)</f>
        <v>0</v>
      </c>
      <c r="Q12" s="1440">
        <f>SUM(Q25,Q35,Q45,Q55,Q65,Q75)</f>
        <v>0</v>
      </c>
      <c r="R12" s="1440"/>
      <c r="S12" s="76"/>
      <c r="T12" s="66"/>
    </row>
    <row r="13" spans="1:20" ht="12" customHeight="1">
      <c r="A13" s="99"/>
      <c r="B13" s="1438"/>
      <c r="C13" s="1433" t="s">
        <v>63</v>
      </c>
      <c r="D13" s="730" t="s">
        <v>94</v>
      </c>
      <c r="E13" s="739">
        <f t="shared" ref="E13:G16" si="0">SUM(E26,E36,E46,E56,E66,E76)</f>
        <v>0</v>
      </c>
      <c r="F13" s="739">
        <f t="shared" si="0"/>
        <v>0</v>
      </c>
      <c r="G13" s="739">
        <f t="shared" si="0"/>
        <v>0</v>
      </c>
      <c r="H13" s="740" t="str">
        <f>IFERROR(H17*H12,"")</f>
        <v/>
      </c>
      <c r="I13" s="740" t="str">
        <f>IFERROR(I17*H12,"")</f>
        <v/>
      </c>
      <c r="J13" s="99"/>
      <c r="K13" s="1438"/>
      <c r="L13" s="1433" t="s">
        <v>63</v>
      </c>
      <c r="M13" s="730" t="s">
        <v>94</v>
      </c>
      <c r="N13" s="739">
        <f t="shared" ref="N13:P16" si="1">SUM(N26,N36,N46,N56,N66,N76)</f>
        <v>0</v>
      </c>
      <c r="O13" s="739">
        <f t="shared" si="1"/>
        <v>0</v>
      </c>
      <c r="P13" s="739">
        <f t="shared" si="1"/>
        <v>0</v>
      </c>
      <c r="Q13" s="740" t="str">
        <f>IFERROR(Q17*Q12,"")</f>
        <v/>
      </c>
      <c r="R13" s="740" t="str">
        <f>IFERROR(R17*Q12,"")</f>
        <v/>
      </c>
      <c r="S13" s="76"/>
      <c r="T13" s="66"/>
    </row>
    <row r="14" spans="1:20" ht="12" customHeight="1">
      <c r="A14" s="99"/>
      <c r="B14" s="1438"/>
      <c r="C14" s="1433"/>
      <c r="D14" s="730" t="s">
        <v>64</v>
      </c>
      <c r="E14" s="739">
        <f t="shared" si="0"/>
        <v>0</v>
      </c>
      <c r="F14" s="739">
        <f t="shared" si="0"/>
        <v>0</v>
      </c>
      <c r="G14" s="739">
        <f t="shared" si="0"/>
        <v>0</v>
      </c>
      <c r="H14" s="740" t="str">
        <f>IFERROR(H18*H12,"")</f>
        <v/>
      </c>
      <c r="I14" s="740" t="str">
        <f>IFERROR(I18*H12,"")</f>
        <v/>
      </c>
      <c r="J14" s="99"/>
      <c r="K14" s="1438"/>
      <c r="L14" s="1433"/>
      <c r="M14" s="730" t="s">
        <v>64</v>
      </c>
      <c r="N14" s="739">
        <f t="shared" si="1"/>
        <v>0</v>
      </c>
      <c r="O14" s="739">
        <f t="shared" si="1"/>
        <v>0</v>
      </c>
      <c r="P14" s="739">
        <f t="shared" si="1"/>
        <v>0</v>
      </c>
      <c r="Q14" s="740" t="str">
        <f>IFERROR(Q18*Q12,"")</f>
        <v/>
      </c>
      <c r="R14" s="740" t="str">
        <f>IFERROR(R18*Q12,"")</f>
        <v/>
      </c>
      <c r="S14" s="76"/>
      <c r="T14" s="66"/>
    </row>
    <row r="15" spans="1:20" ht="12" customHeight="1">
      <c r="A15" s="99"/>
      <c r="B15" s="1438"/>
      <c r="C15" s="1433"/>
      <c r="D15" s="730" t="s">
        <v>65</v>
      </c>
      <c r="E15" s="739">
        <f t="shared" si="0"/>
        <v>0</v>
      </c>
      <c r="F15" s="739">
        <f t="shared" si="0"/>
        <v>0</v>
      </c>
      <c r="G15" s="739">
        <f t="shared" si="0"/>
        <v>0</v>
      </c>
      <c r="H15" s="740" t="str">
        <f>IFERROR(H19*H12,"")</f>
        <v/>
      </c>
      <c r="I15" s="740" t="str">
        <f>IFERROR(I19*H12,"")</f>
        <v/>
      </c>
      <c r="J15" s="99"/>
      <c r="K15" s="1438"/>
      <c r="L15" s="1433"/>
      <c r="M15" s="730" t="s">
        <v>65</v>
      </c>
      <c r="N15" s="739">
        <f t="shared" si="1"/>
        <v>0</v>
      </c>
      <c r="O15" s="739">
        <f t="shared" si="1"/>
        <v>0</v>
      </c>
      <c r="P15" s="739">
        <f t="shared" si="1"/>
        <v>0</v>
      </c>
      <c r="Q15" s="740" t="str">
        <f>IFERROR(Q19*Q12,"")</f>
        <v/>
      </c>
      <c r="R15" s="740" t="str">
        <f>IFERROR(R19*Q12,"")</f>
        <v/>
      </c>
      <c r="S15" s="76"/>
      <c r="T15" s="66"/>
    </row>
    <row r="16" spans="1:20" ht="12" customHeight="1">
      <c r="A16" s="99"/>
      <c r="B16" s="1438"/>
      <c r="C16" s="1433"/>
      <c r="D16" s="730" t="s">
        <v>66</v>
      </c>
      <c r="E16" s="739">
        <f t="shared" si="0"/>
        <v>0</v>
      </c>
      <c r="F16" s="739">
        <f t="shared" si="0"/>
        <v>0</v>
      </c>
      <c r="G16" s="739">
        <f t="shared" si="0"/>
        <v>0</v>
      </c>
      <c r="H16" s="740" t="str">
        <f>IFERROR(H20*H12,"")</f>
        <v/>
      </c>
      <c r="I16" s="740" t="str">
        <f>IFERROR(I20*H12,"")</f>
        <v/>
      </c>
      <c r="J16" s="99"/>
      <c r="K16" s="1438"/>
      <c r="L16" s="1433"/>
      <c r="M16" s="730" t="s">
        <v>66</v>
      </c>
      <c r="N16" s="739">
        <f t="shared" si="1"/>
        <v>0</v>
      </c>
      <c r="O16" s="739">
        <f t="shared" si="1"/>
        <v>0</v>
      </c>
      <c r="P16" s="739">
        <f t="shared" si="1"/>
        <v>0</v>
      </c>
      <c r="Q16" s="740" t="str">
        <f>IFERROR(Q20*Q12,"")</f>
        <v/>
      </c>
      <c r="R16" s="740" t="str">
        <f>IFERROR(R20*Q12,"")</f>
        <v/>
      </c>
      <c r="S16" s="76"/>
      <c r="T16" s="66"/>
    </row>
    <row r="17" spans="1:43" ht="12" customHeight="1">
      <c r="A17" s="99"/>
      <c r="B17" s="1438"/>
      <c r="C17" s="1433" t="s">
        <v>67</v>
      </c>
      <c r="D17" s="730" t="s">
        <v>94</v>
      </c>
      <c r="E17" s="714" t="str">
        <f>IFERROR(E13/E12,"")</f>
        <v/>
      </c>
      <c r="F17" s="714" t="str">
        <f>IFERROR(F13/F12,"")</f>
        <v/>
      </c>
      <c r="G17" s="714" t="str">
        <f>IFERROR(G13/G12,"")</f>
        <v/>
      </c>
      <c r="H17" s="715" t="str">
        <f>IFERROR(SUM(H26,H36,H46,H56,H66,H76)/SUM(H25,H35,H45,H55,H65,H75),"")</f>
        <v/>
      </c>
      <c r="I17" s="716" t="str">
        <f>IFERROR(FORECAST(H10,E17:G17,E10:G10),"")</f>
        <v/>
      </c>
      <c r="J17" s="99"/>
      <c r="K17" s="1438"/>
      <c r="L17" s="1433" t="s">
        <v>67</v>
      </c>
      <c r="M17" s="730" t="s">
        <v>94</v>
      </c>
      <c r="N17" s="714" t="str">
        <f>IFERROR(N13/N12,"")</f>
        <v/>
      </c>
      <c r="O17" s="714" t="str">
        <f>IFERROR(O13/O12,"")</f>
        <v/>
      </c>
      <c r="P17" s="714" t="str">
        <f>IFERROR(P13/P12,"")</f>
        <v/>
      </c>
      <c r="Q17" s="715" t="str">
        <f>IFERROR(SUM(Q26,Q36,Q46,Q56,Q66,Q76)/SUM(Q25,Q35,Q45,Q55,Q65,Q75),"")</f>
        <v/>
      </c>
      <c r="R17" s="716" t="str">
        <f>IFERROR(FORECAST(Q10,N17:P17,N10:P10),"")</f>
        <v/>
      </c>
      <c r="S17" s="76"/>
      <c r="T17" s="66"/>
    </row>
    <row r="18" spans="1:43" ht="12" customHeight="1">
      <c r="A18" s="99"/>
      <c r="B18" s="1438"/>
      <c r="C18" s="1433"/>
      <c r="D18" s="730" t="s">
        <v>64</v>
      </c>
      <c r="E18" s="714" t="str">
        <f>IFERROR(E14/E12,"")</f>
        <v/>
      </c>
      <c r="F18" s="714" t="str">
        <f>IFERROR(F14/F12,"")</f>
        <v/>
      </c>
      <c r="G18" s="714" t="str">
        <f>IFERROR(G14/G12,"")</f>
        <v/>
      </c>
      <c r="H18" s="715" t="str">
        <f>IFERROR(SUM(H27,H37,H47,H57,H67,H77)/SUM(H25,H35,H45,H55,H65,H75),"")</f>
        <v/>
      </c>
      <c r="I18" s="716" t="str">
        <f>IFERROR(FORECAST(H10,E18:G18,E10:G10),"")</f>
        <v/>
      </c>
      <c r="J18" s="99"/>
      <c r="K18" s="1438"/>
      <c r="L18" s="1433"/>
      <c r="M18" s="730" t="s">
        <v>64</v>
      </c>
      <c r="N18" s="714" t="str">
        <f>IFERROR(N14/N12,"")</f>
        <v/>
      </c>
      <c r="O18" s="714" t="str">
        <f>IFERROR(O14/O12,"")</f>
        <v/>
      </c>
      <c r="P18" s="714" t="str">
        <f>IFERROR(P14/P12,"")</f>
        <v/>
      </c>
      <c r="Q18" s="715" t="str">
        <f>IFERROR(SUM(Q27,Q37,Q47,Q57,Q67,Q77)/SUM(Q25,Q35,Q45,Q55,Q65,Q75),"")</f>
        <v/>
      </c>
      <c r="R18" s="716" t="str">
        <f>IFERROR(FORECAST(Q10,N18:P18,N10:P10),"")</f>
        <v/>
      </c>
      <c r="S18" s="76"/>
      <c r="T18" s="66"/>
    </row>
    <row r="19" spans="1:43" ht="12" customHeight="1">
      <c r="A19" s="99"/>
      <c r="B19" s="1438"/>
      <c r="C19" s="1433"/>
      <c r="D19" s="730" t="s">
        <v>65</v>
      </c>
      <c r="E19" s="714" t="str">
        <f>IFERROR(E15/E12,"")</f>
        <v/>
      </c>
      <c r="F19" s="714" t="str">
        <f>IFERROR(F15/F12,"")</f>
        <v/>
      </c>
      <c r="G19" s="714" t="str">
        <f>IFERROR(G15/G12,"")</f>
        <v/>
      </c>
      <c r="H19" s="715" t="str">
        <f>IFERROR(SUM(H28,H38,H48,H58,H68,H78)/SUM(H25,H35,H45,H55,H65,H75),"")</f>
        <v/>
      </c>
      <c r="I19" s="716" t="str">
        <f>IFERROR(FORECAST(H10,E19:G19,E10:G10),"")</f>
        <v/>
      </c>
      <c r="J19" s="99"/>
      <c r="K19" s="1438"/>
      <c r="L19" s="1433"/>
      <c r="M19" s="730" t="s">
        <v>65</v>
      </c>
      <c r="N19" s="714" t="str">
        <f>IFERROR(N15/N12,"")</f>
        <v/>
      </c>
      <c r="O19" s="714" t="str">
        <f>IFERROR(O15/O12,"")</f>
        <v/>
      </c>
      <c r="P19" s="714" t="str">
        <f>IFERROR(P15/P12,"")</f>
        <v/>
      </c>
      <c r="Q19" s="715" t="str">
        <f>IFERROR(SUM(Q28,Q38,Q48,Q58,Q68,Q78)/SUM(Q25,Q35,Q45,Q55,Q65,Q75),"")</f>
        <v/>
      </c>
      <c r="R19" s="716" t="str">
        <f>IFERROR(FORECAST(Q10,N19:P19,N10:P10),"")</f>
        <v/>
      </c>
      <c r="S19" s="76"/>
      <c r="T19" s="66"/>
    </row>
    <row r="20" spans="1:43" ht="12" customHeight="1">
      <c r="A20" s="99"/>
      <c r="B20" s="1438"/>
      <c r="C20" s="1433"/>
      <c r="D20" s="730" t="s">
        <v>66</v>
      </c>
      <c r="E20" s="714" t="str">
        <f>IFERROR(E16/E12,"")</f>
        <v/>
      </c>
      <c r="F20" s="714" t="str">
        <f>IFERROR(F16/F12,"")</f>
        <v/>
      </c>
      <c r="G20" s="714" t="str">
        <f>IFERROR(G16/G12,"")</f>
        <v/>
      </c>
      <c r="H20" s="715" t="str">
        <f>IFERROR(SUM(H29,H39,H49,H59,H69,H79)/SUM(H25,H35,H45,H55,H65,H75),"")</f>
        <v/>
      </c>
      <c r="I20" s="716" t="str">
        <f>IFERROR(FORECAST(H10,E20:G20,E10:G10),"")</f>
        <v/>
      </c>
      <c r="J20" s="100"/>
      <c r="K20" s="1438"/>
      <c r="L20" s="1433"/>
      <c r="M20" s="730" t="s">
        <v>66</v>
      </c>
      <c r="N20" s="714" t="str">
        <f>IFERROR(N16/N12,"")</f>
        <v/>
      </c>
      <c r="O20" s="714" t="str">
        <f>IFERROR(O16/O12,"")</f>
        <v/>
      </c>
      <c r="P20" s="714" t="str">
        <f>IFERROR(P16/P12,"")</f>
        <v/>
      </c>
      <c r="Q20" s="715" t="str">
        <f>IFERROR(SUM(Q29,Q39,Q49,Q59,Q69,Q79)/SUM(Q25,Q35,Q45,Q55,Q65,Q75),"")</f>
        <v/>
      </c>
      <c r="R20" s="716" t="str">
        <f>IFERROR(FORECAST(Q10,N20:P20,N10:P10),"")</f>
        <v/>
      </c>
      <c r="S20" s="76"/>
    </row>
    <row r="21" spans="1:43" s="52" customFormat="1" ht="42.75" customHeight="1">
      <c r="A21" s="105"/>
      <c r="B21" s="959" t="s">
        <v>642</v>
      </c>
      <c r="C21" s="720"/>
      <c r="D21" s="720"/>
      <c r="E21" s="720"/>
      <c r="F21" s="720"/>
      <c r="G21" s="720"/>
      <c r="H21" s="720"/>
      <c r="I21" s="720"/>
      <c r="J21" s="105"/>
      <c r="K21" s="105"/>
      <c r="L21" s="105"/>
      <c r="M21" s="105"/>
      <c r="N21" s="720"/>
      <c r="O21" s="720"/>
      <c r="P21" s="720"/>
      <c r="Q21" s="720"/>
      <c r="R21" s="720"/>
      <c r="S21" s="79"/>
    </row>
    <row r="22" spans="1:43" ht="4.5" customHeight="1">
      <c r="A22" s="99"/>
      <c r="B22" s="719"/>
      <c r="C22" s="100"/>
      <c r="D22" s="100"/>
      <c r="E22" s="100"/>
      <c r="F22" s="100"/>
      <c r="G22" s="100"/>
      <c r="H22" s="100"/>
      <c r="I22" s="100"/>
      <c r="J22" s="99"/>
      <c r="K22" s="99"/>
      <c r="L22" s="99"/>
      <c r="M22" s="99"/>
      <c r="N22" s="100"/>
      <c r="O22" s="100"/>
      <c r="P22" s="100"/>
      <c r="Q22" s="100"/>
      <c r="R22" s="100"/>
      <c r="S22" s="76"/>
    </row>
    <row r="23" spans="1:43" ht="22.5" customHeight="1">
      <c r="A23" s="99"/>
      <c r="B23" s="1432" t="s">
        <v>95</v>
      </c>
      <c r="C23" s="1432"/>
      <c r="D23" s="1432"/>
      <c r="E23" s="1408">
        <v>2014</v>
      </c>
      <c r="F23" s="1408">
        <v>2015</v>
      </c>
      <c r="G23" s="1408">
        <v>2016</v>
      </c>
      <c r="H23" s="1408">
        <v>2017</v>
      </c>
      <c r="I23" s="1408"/>
      <c r="J23" s="99"/>
      <c r="K23" s="1432" t="s">
        <v>96</v>
      </c>
      <c r="L23" s="1432"/>
      <c r="M23" s="1432"/>
      <c r="N23" s="1408">
        <v>2014</v>
      </c>
      <c r="O23" s="1408">
        <v>2015</v>
      </c>
      <c r="P23" s="1408">
        <v>2016</v>
      </c>
      <c r="Q23" s="1408">
        <v>2017</v>
      </c>
      <c r="R23" s="1408"/>
      <c r="S23" s="76"/>
      <c r="T23" s="66"/>
    </row>
    <row r="24" spans="1:43" ht="23.25" customHeight="1">
      <c r="A24" s="99"/>
      <c r="B24" s="1432"/>
      <c r="C24" s="1432"/>
      <c r="D24" s="1432"/>
      <c r="E24" s="1408"/>
      <c r="F24" s="1408"/>
      <c r="G24" s="1408"/>
      <c r="H24" s="687" t="s">
        <v>59</v>
      </c>
      <c r="I24" s="687" t="s">
        <v>60</v>
      </c>
      <c r="J24" s="99"/>
      <c r="K24" s="1432"/>
      <c r="L24" s="1432"/>
      <c r="M24" s="1432"/>
      <c r="N24" s="1408"/>
      <c r="O24" s="1408"/>
      <c r="P24" s="1408"/>
      <c r="Q24" s="687" t="s">
        <v>59</v>
      </c>
      <c r="R24" s="687" t="s">
        <v>60</v>
      </c>
      <c r="S24" s="76"/>
      <c r="T24" s="66"/>
    </row>
    <row r="25" spans="1:43" ht="12.75" customHeight="1">
      <c r="A25" s="99"/>
      <c r="B25" s="1436" t="s">
        <v>97</v>
      </c>
      <c r="C25" s="1233" t="s">
        <v>62</v>
      </c>
      <c r="D25" s="1233"/>
      <c r="E25" s="22"/>
      <c r="F25" s="688"/>
      <c r="G25" s="688"/>
      <c r="H25" s="1415"/>
      <c r="I25" s="1415"/>
      <c r="J25" s="99"/>
      <c r="K25" s="1436" t="s">
        <v>97</v>
      </c>
      <c r="L25" s="1233" t="s">
        <v>62</v>
      </c>
      <c r="M25" s="1233"/>
      <c r="N25" s="912"/>
      <c r="O25" s="913"/>
      <c r="P25" s="913"/>
      <c r="Q25" s="1431"/>
      <c r="R25" s="1431"/>
      <c r="S25" s="76"/>
      <c r="T25" s="66"/>
      <c r="AQ25" s="38"/>
    </row>
    <row r="26" spans="1:43" ht="12.75" customHeight="1">
      <c r="A26" s="99"/>
      <c r="B26" s="1436"/>
      <c r="C26" s="1233" t="s">
        <v>63</v>
      </c>
      <c r="D26" s="159" t="s">
        <v>94</v>
      </c>
      <c r="E26" s="26"/>
      <c r="F26" s="26"/>
      <c r="G26" s="26"/>
      <c r="H26" s="741">
        <f>IFERROR(H30*$H$25,"")</f>
        <v>0</v>
      </c>
      <c r="I26" s="741" t="str">
        <f>IFERROR(I30*H25,"")</f>
        <v/>
      </c>
      <c r="J26" s="99"/>
      <c r="K26" s="1436"/>
      <c r="L26" s="1233" t="s">
        <v>63</v>
      </c>
      <c r="M26" s="159" t="s">
        <v>94</v>
      </c>
      <c r="N26" s="914"/>
      <c r="O26" s="914"/>
      <c r="P26" s="914"/>
      <c r="Q26" s="741">
        <f>IFERROR(Q30*$Q$25,"")</f>
        <v>0</v>
      </c>
      <c r="R26" s="741" t="str">
        <f>IFERROR(R30*Q25,"")</f>
        <v/>
      </c>
      <c r="S26" s="76"/>
      <c r="T26" s="66"/>
      <c r="AQ26" s="742"/>
    </row>
    <row r="27" spans="1:43" ht="12.75" customHeight="1">
      <c r="A27" s="99"/>
      <c r="B27" s="1436"/>
      <c r="C27" s="1233"/>
      <c r="D27" s="159" t="s">
        <v>64</v>
      </c>
      <c r="E27" s="26"/>
      <c r="F27" s="26"/>
      <c r="G27" s="26"/>
      <c r="H27" s="741">
        <f>IFERROR(H31*$H$25,"")</f>
        <v>0</v>
      </c>
      <c r="I27" s="741" t="str">
        <f>IFERROR(I31*H25,"")</f>
        <v/>
      </c>
      <c r="J27" s="99"/>
      <c r="K27" s="1436"/>
      <c r="L27" s="1233"/>
      <c r="M27" s="159" t="s">
        <v>64</v>
      </c>
      <c r="N27" s="914"/>
      <c r="O27" s="914"/>
      <c r="P27" s="914"/>
      <c r="Q27" s="741">
        <f>IFERROR(Q31*$Q$25,"")</f>
        <v>0</v>
      </c>
      <c r="R27" s="741" t="str">
        <f>IFERROR(R31*Q25,"")</f>
        <v/>
      </c>
      <c r="S27" s="76"/>
      <c r="T27" s="66"/>
      <c r="AQ27" s="742"/>
    </row>
    <row r="28" spans="1:43" ht="12.75" customHeight="1">
      <c r="A28" s="99"/>
      <c r="B28" s="1436"/>
      <c r="C28" s="1233"/>
      <c r="D28" s="159" t="s">
        <v>65</v>
      </c>
      <c r="E28" s="26"/>
      <c r="F28" s="26"/>
      <c r="G28" s="26"/>
      <c r="H28" s="741">
        <f>IFERROR(H32*$H$25,"")</f>
        <v>0</v>
      </c>
      <c r="I28" s="741" t="str">
        <f>IFERROR(I32*H25,"")</f>
        <v/>
      </c>
      <c r="J28" s="99"/>
      <c r="K28" s="1436"/>
      <c r="L28" s="1233"/>
      <c r="M28" s="159" t="s">
        <v>65</v>
      </c>
      <c r="N28" s="914"/>
      <c r="O28" s="914"/>
      <c r="P28" s="914"/>
      <c r="Q28" s="741">
        <f>IFERROR(Q32*$Q$25,"")</f>
        <v>0</v>
      </c>
      <c r="R28" s="741" t="str">
        <f>IFERROR(R32*Q25,"")</f>
        <v/>
      </c>
      <c r="S28" s="76"/>
      <c r="T28" s="66"/>
      <c r="AQ28" s="742"/>
    </row>
    <row r="29" spans="1:43" ht="12.75" customHeight="1">
      <c r="A29" s="99"/>
      <c r="B29" s="1436"/>
      <c r="C29" s="1233"/>
      <c r="D29" s="159" t="s">
        <v>66</v>
      </c>
      <c r="E29" s="26"/>
      <c r="F29" s="26"/>
      <c r="G29" s="26"/>
      <c r="H29" s="741">
        <f>IFERROR(H33*$H$25,"")</f>
        <v>0</v>
      </c>
      <c r="I29" s="741" t="str">
        <f>IFERROR(I33*H25,"")</f>
        <v/>
      </c>
      <c r="J29" s="99"/>
      <c r="K29" s="1436"/>
      <c r="L29" s="1233"/>
      <c r="M29" s="159" t="s">
        <v>66</v>
      </c>
      <c r="N29" s="914"/>
      <c r="O29" s="914"/>
      <c r="P29" s="914"/>
      <c r="Q29" s="741">
        <f>IFERROR(Q33*$Q$25,"")</f>
        <v>0</v>
      </c>
      <c r="R29" s="741" t="str">
        <f>IFERROR(R33*Q25,"")</f>
        <v/>
      </c>
      <c r="S29" s="76"/>
      <c r="T29" s="66"/>
      <c r="AQ29" s="742"/>
    </row>
    <row r="30" spans="1:43" ht="12.75" customHeight="1">
      <c r="A30" s="99"/>
      <c r="B30" s="1436"/>
      <c r="C30" s="1233" t="s">
        <v>67</v>
      </c>
      <c r="D30" s="159" t="s">
        <v>94</v>
      </c>
      <c r="E30" s="717" t="str">
        <f>IFERROR(E26/E25,"")</f>
        <v/>
      </c>
      <c r="F30" s="717" t="str">
        <f>IFERROR(F26/F25,"")</f>
        <v/>
      </c>
      <c r="G30" s="717" t="str">
        <f>IFERROR(G26/G25,"")</f>
        <v/>
      </c>
      <c r="H30" s="23"/>
      <c r="I30" s="718" t="str">
        <f>IFERROR(FORECAST(H23,E30:G30,E23:G23),"")</f>
        <v/>
      </c>
      <c r="J30" s="99"/>
      <c r="K30" s="1436"/>
      <c r="L30" s="1233" t="s">
        <v>67</v>
      </c>
      <c r="M30" s="159" t="s">
        <v>94</v>
      </c>
      <c r="N30" s="717" t="str">
        <f>IFERROR(N26/N25,"")</f>
        <v/>
      </c>
      <c r="O30" s="717" t="str">
        <f>IFERROR(O26/O25,"")</f>
        <v/>
      </c>
      <c r="P30" s="717" t="str">
        <f>IFERROR(P26/P25,"")</f>
        <v/>
      </c>
      <c r="Q30" s="23"/>
      <c r="R30" s="718" t="str">
        <f>IFERROR(FORECAST(Q23,N30:P30,N23:P23),"")</f>
        <v/>
      </c>
      <c r="S30" s="76"/>
      <c r="T30" s="66"/>
    </row>
    <row r="31" spans="1:43" ht="12.75" customHeight="1">
      <c r="A31" s="99"/>
      <c r="B31" s="1436"/>
      <c r="C31" s="1233"/>
      <c r="D31" s="159" t="s">
        <v>64</v>
      </c>
      <c r="E31" s="717" t="str">
        <f>IFERROR(E27/E25,"")</f>
        <v/>
      </c>
      <c r="F31" s="717" t="str">
        <f>IFERROR(F27/F25,"")</f>
        <v/>
      </c>
      <c r="G31" s="717" t="str">
        <f>IFERROR(G27/G25,"")</f>
        <v/>
      </c>
      <c r="H31" s="23"/>
      <c r="I31" s="718" t="str">
        <f>IFERROR(FORECAST(H23,E31:G31,E23:G23),"")</f>
        <v/>
      </c>
      <c r="J31" s="99"/>
      <c r="K31" s="1436"/>
      <c r="L31" s="1233"/>
      <c r="M31" s="159" t="s">
        <v>64</v>
      </c>
      <c r="N31" s="717" t="str">
        <f>IFERROR(N27/N25,"")</f>
        <v/>
      </c>
      <c r="O31" s="717" t="str">
        <f>IFERROR(O27/O25,"")</f>
        <v/>
      </c>
      <c r="P31" s="717" t="str">
        <f>IFERROR(P27/P25,"")</f>
        <v/>
      </c>
      <c r="Q31" s="23"/>
      <c r="R31" s="718" t="str">
        <f>IFERROR(FORECAST(Q23,N31:P31,N23:P23),"")</f>
        <v/>
      </c>
      <c r="S31" s="76"/>
      <c r="T31" s="66"/>
    </row>
    <row r="32" spans="1:43" ht="12.75" customHeight="1">
      <c r="A32" s="99"/>
      <c r="B32" s="1436"/>
      <c r="C32" s="1233"/>
      <c r="D32" s="159" t="s">
        <v>65</v>
      </c>
      <c r="E32" s="717" t="str">
        <f>IFERROR(E28/E25,"")</f>
        <v/>
      </c>
      <c r="F32" s="717" t="str">
        <f>IFERROR(F28/F25,"")</f>
        <v/>
      </c>
      <c r="G32" s="717" t="str">
        <f>IFERROR(G28/G25,"")</f>
        <v/>
      </c>
      <c r="H32" s="23"/>
      <c r="I32" s="718" t="str">
        <f>IFERROR(FORECAST(H23,E32:G32,E23:G23),"")</f>
        <v/>
      </c>
      <c r="J32" s="99"/>
      <c r="K32" s="1436"/>
      <c r="L32" s="1233"/>
      <c r="M32" s="159" t="s">
        <v>65</v>
      </c>
      <c r="N32" s="717" t="str">
        <f>IFERROR(N28/N25,"")</f>
        <v/>
      </c>
      <c r="O32" s="717" t="str">
        <f>IFERROR(O28/O25,"")</f>
        <v/>
      </c>
      <c r="P32" s="717" t="str">
        <f>IFERROR(P28/P25,"")</f>
        <v/>
      </c>
      <c r="Q32" s="23"/>
      <c r="R32" s="718" t="str">
        <f>IFERROR(FORECAST(Q23,N32:P32,N23:P23),"")</f>
        <v/>
      </c>
      <c r="S32" s="76"/>
      <c r="T32" s="66"/>
    </row>
    <row r="33" spans="1:20" ht="12.75" customHeight="1">
      <c r="A33" s="99"/>
      <c r="B33" s="1436"/>
      <c r="C33" s="1233"/>
      <c r="D33" s="159" t="s">
        <v>66</v>
      </c>
      <c r="E33" s="715" t="str">
        <f>IFERROR(E29/E25,"")</f>
        <v/>
      </c>
      <c r="F33" s="715" t="str">
        <f>IFERROR(F29/F25,"")</f>
        <v/>
      </c>
      <c r="G33" s="715" t="str">
        <f>IFERROR(G29/G25,"")</f>
        <v/>
      </c>
      <c r="H33" s="23"/>
      <c r="I33" s="718" t="str">
        <f>IFERROR(FORECAST(H23,E33:G33,E23:G23),"")</f>
        <v/>
      </c>
      <c r="J33" s="100"/>
      <c r="K33" s="1436"/>
      <c r="L33" s="1233"/>
      <c r="M33" s="159" t="s">
        <v>66</v>
      </c>
      <c r="N33" s="715" t="str">
        <f>IFERROR(N29/N25,"")</f>
        <v/>
      </c>
      <c r="O33" s="715" t="str">
        <f>IFERROR(O29/O25,"")</f>
        <v/>
      </c>
      <c r="P33" s="715" t="str">
        <f>IFERROR(P29/P25,"")</f>
        <v/>
      </c>
      <c r="Q33" s="23"/>
      <c r="R33" s="718" t="str">
        <f>IFERROR(FORECAST(Q23,N33:P33,N23:P23),"")</f>
        <v/>
      </c>
      <c r="S33" s="76"/>
    </row>
    <row r="34" spans="1:20" s="67" customFormat="1" ht="12.75" customHeight="1">
      <c r="A34" s="98"/>
      <c r="B34" s="722"/>
      <c r="C34" s="723"/>
      <c r="D34" s="724"/>
      <c r="E34" s="725" t="str">
        <f>IF(SUM(E26:E29)=E25,"","datos erróneos")</f>
        <v/>
      </c>
      <c r="F34" s="725" t="str">
        <f>IF(SUM(F26:F29)=F25,"","datos erróneos")</f>
        <v/>
      </c>
      <c r="G34" s="725" t="str">
        <f>IF(SUM(G26:G29)=G25,"","datos erróneos")</f>
        <v/>
      </c>
      <c r="H34" s="725" t="str">
        <f>IF(SUM(H30:H33)=1,"",(IF(SUM(H30:H33)=0,"","datos erróneos")))</f>
        <v/>
      </c>
      <c r="I34" s="726"/>
      <c r="J34" s="98"/>
      <c r="K34" s="722"/>
      <c r="L34" s="723"/>
      <c r="M34" s="724"/>
      <c r="N34" s="725" t="str">
        <f>IF(SUM(N26:N29)=N25,"","datos erróneos")</f>
        <v/>
      </c>
      <c r="O34" s="725" t="str">
        <f>IF(SUM(O26:O29)=O25,"","datos erróneos")</f>
        <v/>
      </c>
      <c r="P34" s="725" t="str">
        <f>IF(SUM(P26:P29)=P25,"","datos erróneos")</f>
        <v/>
      </c>
      <c r="Q34" s="725" t="str">
        <f>IF(SUM(Q30:Q33)=1,"",(IF(SUM(Q30:Q33)=0,"","datos erróneos")))</f>
        <v/>
      </c>
      <c r="R34" s="726"/>
      <c r="S34" s="121"/>
    </row>
    <row r="35" spans="1:20" ht="12.75" customHeight="1">
      <c r="A35" s="99"/>
      <c r="B35" s="1436" t="s">
        <v>98</v>
      </c>
      <c r="C35" s="1233" t="s">
        <v>62</v>
      </c>
      <c r="D35" s="1233"/>
      <c r="E35" s="22"/>
      <c r="F35" s="688"/>
      <c r="G35" s="688"/>
      <c r="H35" s="1415"/>
      <c r="I35" s="1415"/>
      <c r="J35" s="99"/>
      <c r="K35" s="1436" t="s">
        <v>98</v>
      </c>
      <c r="L35" s="1233" t="s">
        <v>62</v>
      </c>
      <c r="M35" s="1233"/>
      <c r="N35" s="22"/>
      <c r="O35" s="688"/>
      <c r="P35" s="688"/>
      <c r="Q35" s="1415"/>
      <c r="R35" s="1415"/>
      <c r="S35" s="76"/>
      <c r="T35" s="66"/>
    </row>
    <row r="36" spans="1:20" ht="12.75" customHeight="1">
      <c r="A36" s="99"/>
      <c r="B36" s="1436"/>
      <c r="C36" s="1233" t="s">
        <v>63</v>
      </c>
      <c r="D36" s="159" t="s">
        <v>94</v>
      </c>
      <c r="E36" s="26"/>
      <c r="F36" s="26"/>
      <c r="G36" s="26"/>
      <c r="H36" s="741">
        <f>IFERROR(H40*$H$35,"")</f>
        <v>0</v>
      </c>
      <c r="I36" s="741" t="str">
        <f>IFERROR(I40*H35,"")</f>
        <v/>
      </c>
      <c r="J36" s="99"/>
      <c r="K36" s="1436"/>
      <c r="L36" s="1233" t="s">
        <v>63</v>
      </c>
      <c r="M36" s="159" t="s">
        <v>94</v>
      </c>
      <c r="N36" s="26"/>
      <c r="O36" s="26"/>
      <c r="P36" s="26"/>
      <c r="Q36" s="741">
        <f>IFERROR(Q40*$Q$35,"")</f>
        <v>0</v>
      </c>
      <c r="R36" s="741" t="str">
        <f>IFERROR(R40*Q35,"")</f>
        <v/>
      </c>
      <c r="S36" s="76"/>
      <c r="T36" s="66"/>
    </row>
    <row r="37" spans="1:20" ht="12.75" customHeight="1">
      <c r="A37" s="99"/>
      <c r="B37" s="1436"/>
      <c r="C37" s="1233"/>
      <c r="D37" s="159" t="s">
        <v>64</v>
      </c>
      <c r="E37" s="26"/>
      <c r="F37" s="26"/>
      <c r="G37" s="26"/>
      <c r="H37" s="741">
        <f>IFERROR(H41*$H$35,"")</f>
        <v>0</v>
      </c>
      <c r="I37" s="741" t="str">
        <f>IFERROR(I41*H35,"")</f>
        <v/>
      </c>
      <c r="J37" s="99"/>
      <c r="K37" s="1436"/>
      <c r="L37" s="1233"/>
      <c r="M37" s="159" t="s">
        <v>64</v>
      </c>
      <c r="N37" s="26"/>
      <c r="O37" s="26"/>
      <c r="P37" s="26"/>
      <c r="Q37" s="741">
        <f>IFERROR(Q41*$Q$35,"")</f>
        <v>0</v>
      </c>
      <c r="R37" s="741" t="str">
        <f>IFERROR(R41*Q35,"")</f>
        <v/>
      </c>
      <c r="S37" s="76"/>
      <c r="T37" s="66"/>
    </row>
    <row r="38" spans="1:20" ht="12.75" customHeight="1">
      <c r="A38" s="99"/>
      <c r="B38" s="1436"/>
      <c r="C38" s="1233"/>
      <c r="D38" s="159" t="s">
        <v>65</v>
      </c>
      <c r="E38" s="26"/>
      <c r="F38" s="26"/>
      <c r="G38" s="26"/>
      <c r="H38" s="741">
        <f>IFERROR(H42*$H$35,"")</f>
        <v>0</v>
      </c>
      <c r="I38" s="741" t="str">
        <f>IFERROR(I42*H35,"")</f>
        <v/>
      </c>
      <c r="J38" s="99"/>
      <c r="K38" s="1436"/>
      <c r="L38" s="1233"/>
      <c r="M38" s="159" t="s">
        <v>65</v>
      </c>
      <c r="N38" s="26"/>
      <c r="O38" s="26"/>
      <c r="P38" s="26"/>
      <c r="Q38" s="741">
        <f>IFERROR(Q42*$Q$35,"")</f>
        <v>0</v>
      </c>
      <c r="R38" s="741" t="str">
        <f>IFERROR(R42*Q35,"")</f>
        <v/>
      </c>
      <c r="S38" s="76"/>
      <c r="T38" s="66"/>
    </row>
    <row r="39" spans="1:20" ht="12.75" customHeight="1">
      <c r="A39" s="99"/>
      <c r="B39" s="1436"/>
      <c r="C39" s="1233"/>
      <c r="D39" s="159" t="s">
        <v>66</v>
      </c>
      <c r="E39" s="26"/>
      <c r="F39" s="26"/>
      <c r="G39" s="26"/>
      <c r="H39" s="741">
        <f>IFERROR(H43*$H$35,"")</f>
        <v>0</v>
      </c>
      <c r="I39" s="741" t="str">
        <f>IFERROR(I43*H35,"")</f>
        <v/>
      </c>
      <c r="J39" s="99"/>
      <c r="K39" s="1436"/>
      <c r="L39" s="1233"/>
      <c r="M39" s="159" t="s">
        <v>66</v>
      </c>
      <c r="N39" s="26"/>
      <c r="O39" s="26"/>
      <c r="P39" s="26"/>
      <c r="Q39" s="741">
        <f>IFERROR(Q43*$Q$35,"")</f>
        <v>0</v>
      </c>
      <c r="R39" s="741" t="str">
        <f>IFERROR(R43*Q35,"")</f>
        <v/>
      </c>
      <c r="S39" s="76"/>
      <c r="T39" s="66"/>
    </row>
    <row r="40" spans="1:20" ht="12.75" customHeight="1">
      <c r="A40" s="99"/>
      <c r="B40" s="1436"/>
      <c r="C40" s="1233" t="s">
        <v>67</v>
      </c>
      <c r="D40" s="159" t="s">
        <v>94</v>
      </c>
      <c r="E40" s="717" t="str">
        <f>IFERROR(E36/E35,"")</f>
        <v/>
      </c>
      <c r="F40" s="717" t="str">
        <f>IFERROR(F36/F35,"")</f>
        <v/>
      </c>
      <c r="G40" s="717" t="str">
        <f>IFERROR(G36/G35,"")</f>
        <v/>
      </c>
      <c r="H40" s="23"/>
      <c r="I40" s="718" t="str">
        <f>IFERROR(FORECAST(H23,E40:G40,E23:G23),"")</f>
        <v/>
      </c>
      <c r="J40" s="99"/>
      <c r="K40" s="1436"/>
      <c r="L40" s="1233" t="s">
        <v>67</v>
      </c>
      <c r="M40" s="159" t="s">
        <v>94</v>
      </c>
      <c r="N40" s="717" t="str">
        <f>IFERROR(N36/N35,"")</f>
        <v/>
      </c>
      <c r="O40" s="717" t="str">
        <f>IFERROR(O36/O35,"")</f>
        <v/>
      </c>
      <c r="P40" s="717" t="str">
        <f>IFERROR(P36/P35,"")</f>
        <v/>
      </c>
      <c r="Q40" s="23"/>
      <c r="R40" s="718" t="str">
        <f>IFERROR(FORECAST(Q23,N40:P40,N23:P23),"")</f>
        <v/>
      </c>
      <c r="S40" s="76"/>
      <c r="T40" s="66"/>
    </row>
    <row r="41" spans="1:20" ht="12.75" customHeight="1">
      <c r="A41" s="99"/>
      <c r="B41" s="1436"/>
      <c r="C41" s="1233"/>
      <c r="D41" s="159" t="s">
        <v>64</v>
      </c>
      <c r="E41" s="717" t="str">
        <f>IFERROR(E37/E35,"")</f>
        <v/>
      </c>
      <c r="F41" s="717" t="str">
        <f>IFERROR(F37/F35,"")</f>
        <v/>
      </c>
      <c r="G41" s="717" t="str">
        <f>IFERROR(G37/G35,"")</f>
        <v/>
      </c>
      <c r="H41" s="23"/>
      <c r="I41" s="718" t="str">
        <f>IFERROR(FORECAST(H23,E41:G41,E23:G23),"")</f>
        <v/>
      </c>
      <c r="J41" s="99"/>
      <c r="K41" s="1436"/>
      <c r="L41" s="1233"/>
      <c r="M41" s="159" t="s">
        <v>64</v>
      </c>
      <c r="N41" s="717" t="str">
        <f>IFERROR(N37/N35,"")</f>
        <v/>
      </c>
      <c r="O41" s="717" t="str">
        <f>IFERROR(O37/O35,"")</f>
        <v/>
      </c>
      <c r="P41" s="717" t="str">
        <f>IFERROR(P37/P35,"")</f>
        <v/>
      </c>
      <c r="Q41" s="23"/>
      <c r="R41" s="718" t="str">
        <f>IFERROR(FORECAST(Q23,N41:P41,N23:P23),"")</f>
        <v/>
      </c>
      <c r="S41" s="76"/>
      <c r="T41" s="66"/>
    </row>
    <row r="42" spans="1:20" ht="12.75" customHeight="1">
      <c r="A42" s="99"/>
      <c r="B42" s="1436"/>
      <c r="C42" s="1233"/>
      <c r="D42" s="159" t="s">
        <v>65</v>
      </c>
      <c r="E42" s="717" t="str">
        <f>IFERROR(E38/E35,"")</f>
        <v/>
      </c>
      <c r="F42" s="717" t="str">
        <f>IFERROR(F38/F35,"")</f>
        <v/>
      </c>
      <c r="G42" s="717" t="str">
        <f>IFERROR(G38/G35,"")</f>
        <v/>
      </c>
      <c r="H42" s="23"/>
      <c r="I42" s="718" t="str">
        <f>IFERROR(FORECAST(H23,E42:G42,E23:G23),"")</f>
        <v/>
      </c>
      <c r="J42" s="99"/>
      <c r="K42" s="1436"/>
      <c r="L42" s="1233"/>
      <c r="M42" s="159" t="s">
        <v>65</v>
      </c>
      <c r="N42" s="717" t="str">
        <f>IFERROR(N38/N35,"")</f>
        <v/>
      </c>
      <c r="O42" s="717" t="str">
        <f>IFERROR(O38/O35,"")</f>
        <v/>
      </c>
      <c r="P42" s="717" t="str">
        <f>IFERROR(P38/P35,"")</f>
        <v/>
      </c>
      <c r="Q42" s="23"/>
      <c r="R42" s="718" t="str">
        <f>IFERROR(FORECAST(Q23,N42:P42,N23:P23),"")</f>
        <v/>
      </c>
      <c r="S42" s="76"/>
      <c r="T42" s="66"/>
    </row>
    <row r="43" spans="1:20" ht="12.75" customHeight="1">
      <c r="A43" s="99"/>
      <c r="B43" s="1436"/>
      <c r="C43" s="1233"/>
      <c r="D43" s="159" t="s">
        <v>66</v>
      </c>
      <c r="E43" s="715" t="str">
        <f>IFERROR(E39/E35,"")</f>
        <v/>
      </c>
      <c r="F43" s="715" t="str">
        <f>IFERROR(F39/F35,"")</f>
        <v/>
      </c>
      <c r="G43" s="715" t="str">
        <f>IFERROR(G39/G35,"")</f>
        <v/>
      </c>
      <c r="H43" s="23"/>
      <c r="I43" s="718" t="str">
        <f>IFERROR(FORECAST(H23,E43:G43,E23:G23),"")</f>
        <v/>
      </c>
      <c r="J43" s="100"/>
      <c r="K43" s="1436"/>
      <c r="L43" s="1233"/>
      <c r="M43" s="159" t="s">
        <v>66</v>
      </c>
      <c r="N43" s="715" t="str">
        <f>IFERROR(N39/N35,"")</f>
        <v/>
      </c>
      <c r="O43" s="715" t="str">
        <f>IFERROR(O39/O35,"")</f>
        <v/>
      </c>
      <c r="P43" s="715" t="str">
        <f>IFERROR(P39/P35,"")</f>
        <v/>
      </c>
      <c r="Q43" s="23"/>
      <c r="R43" s="718" t="str">
        <f>IFERROR(FORECAST(Q23,N43:P43,N23:P23),"")</f>
        <v/>
      </c>
      <c r="S43" s="76"/>
    </row>
    <row r="44" spans="1:20" s="67" customFormat="1" ht="12.75" customHeight="1">
      <c r="A44" s="98"/>
      <c r="B44" s="722"/>
      <c r="C44" s="723"/>
      <c r="D44" s="724"/>
      <c r="E44" s="725" t="str">
        <f>IF(SUM(E36:E39)=E35,"","datos erróneos")</f>
        <v/>
      </c>
      <c r="F44" s="725" t="str">
        <f>IF(SUM(F36:F39)=F35,"","datos erróneos")</f>
        <v/>
      </c>
      <c r="G44" s="725" t="str">
        <f>IF(SUM(G36:G39)=G35,"","datos erróneos")</f>
        <v/>
      </c>
      <c r="H44" s="725" t="str">
        <f>IF(SUM(H40:H43)=1,"",(IF(SUM(H40:H43)=0,"","datos erróneos")))</f>
        <v/>
      </c>
      <c r="I44" s="747"/>
      <c r="J44" s="98"/>
      <c r="K44" s="722"/>
      <c r="L44" s="723"/>
      <c r="M44" s="724"/>
      <c r="N44" s="725" t="str">
        <f>IF(SUM(N36:N39)=N35,"","datos erróneos")</f>
        <v/>
      </c>
      <c r="O44" s="725" t="str">
        <f>IF(SUM(O36:O39)=O35,"","datos erróneos")</f>
        <v/>
      </c>
      <c r="P44" s="725" t="str">
        <f>IF(SUM(P36:P39)=P35,"","datos erróneos")</f>
        <v/>
      </c>
      <c r="Q44" s="725" t="str">
        <f>IF(SUM(Q40:Q43)=1,"",(IF(SUM(Q40:Q43)=0,"","datos erróneos")))</f>
        <v/>
      </c>
      <c r="R44" s="747"/>
      <c r="S44" s="121"/>
    </row>
    <row r="45" spans="1:20" ht="12.75" customHeight="1">
      <c r="A45" s="99"/>
      <c r="B45" s="1436" t="s">
        <v>99</v>
      </c>
      <c r="C45" s="1233" t="s">
        <v>62</v>
      </c>
      <c r="D45" s="1233"/>
      <c r="E45" s="22"/>
      <c r="F45" s="688"/>
      <c r="G45" s="688"/>
      <c r="H45" s="1415"/>
      <c r="I45" s="1415"/>
      <c r="J45" s="99"/>
      <c r="K45" s="1436" t="s">
        <v>99</v>
      </c>
      <c r="L45" s="1233" t="s">
        <v>62</v>
      </c>
      <c r="M45" s="1233"/>
      <c r="N45" s="22"/>
      <c r="O45" s="688"/>
      <c r="P45" s="688"/>
      <c r="Q45" s="1415"/>
      <c r="R45" s="1415"/>
      <c r="S45" s="76"/>
      <c r="T45" s="66"/>
    </row>
    <row r="46" spans="1:20" ht="12.75" customHeight="1">
      <c r="A46" s="99"/>
      <c r="B46" s="1436"/>
      <c r="C46" s="1233" t="s">
        <v>63</v>
      </c>
      <c r="D46" s="159" t="s">
        <v>94</v>
      </c>
      <c r="E46" s="26"/>
      <c r="F46" s="26"/>
      <c r="G46" s="26"/>
      <c r="H46" s="741">
        <f>IFERROR(H50*$H$45,"")</f>
        <v>0</v>
      </c>
      <c r="I46" s="741" t="str">
        <f>IFERROR(I50*H45,"")</f>
        <v/>
      </c>
      <c r="J46" s="99"/>
      <c r="K46" s="1436"/>
      <c r="L46" s="1233" t="s">
        <v>63</v>
      </c>
      <c r="M46" s="159" t="s">
        <v>94</v>
      </c>
      <c r="N46" s="26"/>
      <c r="O46" s="26"/>
      <c r="P46" s="26"/>
      <c r="Q46" s="741">
        <f>IFERROR(Q50*$Q$45,"")</f>
        <v>0</v>
      </c>
      <c r="R46" s="741" t="str">
        <f>IFERROR(R50*Q45,"")</f>
        <v/>
      </c>
      <c r="S46" s="76"/>
      <c r="T46" s="66"/>
    </row>
    <row r="47" spans="1:20" ht="12.75" customHeight="1">
      <c r="A47" s="99"/>
      <c r="B47" s="1436"/>
      <c r="C47" s="1233"/>
      <c r="D47" s="159" t="s">
        <v>64</v>
      </c>
      <c r="E47" s="26"/>
      <c r="F47" s="26"/>
      <c r="G47" s="26"/>
      <c r="H47" s="741">
        <f>IFERROR(H51*$H$45,"")</f>
        <v>0</v>
      </c>
      <c r="I47" s="741" t="str">
        <f>IFERROR(I51*H45,"")</f>
        <v/>
      </c>
      <c r="J47" s="99"/>
      <c r="K47" s="1436"/>
      <c r="L47" s="1233"/>
      <c r="M47" s="159" t="s">
        <v>64</v>
      </c>
      <c r="N47" s="26"/>
      <c r="O47" s="26"/>
      <c r="P47" s="26"/>
      <c r="Q47" s="741">
        <f>IFERROR(Q51*$Q$45,"")</f>
        <v>0</v>
      </c>
      <c r="R47" s="741" t="str">
        <f>IFERROR(R51*Q45,"")</f>
        <v/>
      </c>
      <c r="S47" s="76"/>
      <c r="T47" s="66"/>
    </row>
    <row r="48" spans="1:20" ht="12.75" customHeight="1">
      <c r="A48" s="99"/>
      <c r="B48" s="1436"/>
      <c r="C48" s="1233"/>
      <c r="D48" s="159" t="s">
        <v>65</v>
      </c>
      <c r="E48" s="26"/>
      <c r="F48" s="26"/>
      <c r="G48" s="26"/>
      <c r="H48" s="741">
        <f>IFERROR(H52*$H$45,"")</f>
        <v>0</v>
      </c>
      <c r="I48" s="741" t="str">
        <f>IFERROR(I52*H45,"")</f>
        <v/>
      </c>
      <c r="J48" s="99"/>
      <c r="K48" s="1436"/>
      <c r="L48" s="1233"/>
      <c r="M48" s="159" t="s">
        <v>65</v>
      </c>
      <c r="N48" s="26"/>
      <c r="O48" s="26"/>
      <c r="P48" s="26"/>
      <c r="Q48" s="741">
        <f>IFERROR(Q52*$Q$45,"")</f>
        <v>0</v>
      </c>
      <c r="R48" s="741" t="str">
        <f>IFERROR(R52*Q45,"")</f>
        <v/>
      </c>
      <c r="S48" s="76"/>
      <c r="T48" s="66"/>
    </row>
    <row r="49" spans="1:20" ht="12.75" customHeight="1">
      <c r="A49" s="99"/>
      <c r="B49" s="1436"/>
      <c r="C49" s="1233"/>
      <c r="D49" s="159" t="s">
        <v>66</v>
      </c>
      <c r="E49" s="26"/>
      <c r="F49" s="26"/>
      <c r="G49" s="26"/>
      <c r="H49" s="741">
        <f>IFERROR(H53*$H$45,"")</f>
        <v>0</v>
      </c>
      <c r="I49" s="741" t="str">
        <f>IFERROR(I53*H45,"")</f>
        <v/>
      </c>
      <c r="J49" s="99"/>
      <c r="K49" s="1436"/>
      <c r="L49" s="1233"/>
      <c r="M49" s="159" t="s">
        <v>66</v>
      </c>
      <c r="N49" s="26"/>
      <c r="O49" s="26"/>
      <c r="P49" s="26"/>
      <c r="Q49" s="741">
        <f>IFERROR(Q53*$Q$45,"")</f>
        <v>0</v>
      </c>
      <c r="R49" s="741" t="str">
        <f>IFERROR(R53*Q45,"")</f>
        <v/>
      </c>
      <c r="S49" s="76"/>
      <c r="T49" s="66"/>
    </row>
    <row r="50" spans="1:20" ht="12.75" customHeight="1">
      <c r="A50" s="99"/>
      <c r="B50" s="1436"/>
      <c r="C50" s="1233" t="s">
        <v>67</v>
      </c>
      <c r="D50" s="159" t="s">
        <v>94</v>
      </c>
      <c r="E50" s="717" t="str">
        <f>IFERROR(E46/E45,"")</f>
        <v/>
      </c>
      <c r="F50" s="717" t="str">
        <f>IFERROR(F46/F45,"")</f>
        <v/>
      </c>
      <c r="G50" s="717" t="str">
        <f>IFERROR(G46/G45,"")</f>
        <v/>
      </c>
      <c r="H50" s="23"/>
      <c r="I50" s="718" t="str">
        <f>IFERROR(FORECAST(H23,E50:G50,E23:G23),"")</f>
        <v/>
      </c>
      <c r="J50" s="99"/>
      <c r="K50" s="1436"/>
      <c r="L50" s="1233" t="s">
        <v>67</v>
      </c>
      <c r="M50" s="159" t="s">
        <v>94</v>
      </c>
      <c r="N50" s="717" t="str">
        <f>IFERROR(N46/N45,"")</f>
        <v/>
      </c>
      <c r="O50" s="717" t="str">
        <f>IFERROR(O46/O45,"")</f>
        <v/>
      </c>
      <c r="P50" s="717" t="str">
        <f>IFERROR(P46/P45,"")</f>
        <v/>
      </c>
      <c r="Q50" s="23"/>
      <c r="R50" s="718" t="str">
        <f>IFERROR(FORECAST(Q23,N50:P50,N23:P23),"")</f>
        <v/>
      </c>
      <c r="S50" s="76"/>
      <c r="T50" s="66"/>
    </row>
    <row r="51" spans="1:20" ht="12.75" customHeight="1">
      <c r="A51" s="99"/>
      <c r="B51" s="1436"/>
      <c r="C51" s="1233"/>
      <c r="D51" s="159" t="s">
        <v>64</v>
      </c>
      <c r="E51" s="717" t="str">
        <f>IFERROR(E47/E45,"")</f>
        <v/>
      </c>
      <c r="F51" s="717" t="str">
        <f>IFERROR(F47/F45,"")</f>
        <v/>
      </c>
      <c r="G51" s="717" t="str">
        <f>IFERROR(G47/G45,"")</f>
        <v/>
      </c>
      <c r="H51" s="23"/>
      <c r="I51" s="718" t="str">
        <f>IFERROR(FORECAST(H23,E51:G51,E23:G23),"")</f>
        <v/>
      </c>
      <c r="J51" s="99"/>
      <c r="K51" s="1436"/>
      <c r="L51" s="1233"/>
      <c r="M51" s="159" t="s">
        <v>64</v>
      </c>
      <c r="N51" s="717" t="str">
        <f>IFERROR(N47/N45,"")</f>
        <v/>
      </c>
      <c r="O51" s="717" t="str">
        <f>IFERROR(O47/O45,"")</f>
        <v/>
      </c>
      <c r="P51" s="717" t="str">
        <f>IFERROR(P47/P45,"")</f>
        <v/>
      </c>
      <c r="Q51" s="23"/>
      <c r="R51" s="718" t="str">
        <f>IFERROR(FORECAST(Q23,N51:P51,N23:P23),"")</f>
        <v/>
      </c>
      <c r="S51" s="76"/>
      <c r="T51" s="66"/>
    </row>
    <row r="52" spans="1:20" ht="12.75" customHeight="1">
      <c r="A52" s="99"/>
      <c r="B52" s="1436"/>
      <c r="C52" s="1233"/>
      <c r="D52" s="159" t="s">
        <v>65</v>
      </c>
      <c r="E52" s="717" t="str">
        <f>IFERROR(E48/E45,"")</f>
        <v/>
      </c>
      <c r="F52" s="717" t="str">
        <f>IFERROR(F48/F45,"")</f>
        <v/>
      </c>
      <c r="G52" s="717" t="str">
        <f>IFERROR(G48/G45,"")</f>
        <v/>
      </c>
      <c r="H52" s="23"/>
      <c r="I52" s="718" t="str">
        <f>IFERROR(FORECAST(H23,E52:G52,E23:G23),"")</f>
        <v/>
      </c>
      <c r="J52" s="99"/>
      <c r="K52" s="1436"/>
      <c r="L52" s="1233"/>
      <c r="M52" s="159" t="s">
        <v>65</v>
      </c>
      <c r="N52" s="717" t="str">
        <f>IFERROR(N48/N45,"")</f>
        <v/>
      </c>
      <c r="O52" s="717" t="str">
        <f>IFERROR(O48/O45,"")</f>
        <v/>
      </c>
      <c r="P52" s="717" t="str">
        <f>IFERROR(P48/P45,"")</f>
        <v/>
      </c>
      <c r="Q52" s="23"/>
      <c r="R52" s="718" t="str">
        <f>IFERROR(FORECAST(Q23,N52:P52,N23:P23),"")</f>
        <v/>
      </c>
      <c r="S52" s="76"/>
      <c r="T52" s="66"/>
    </row>
    <row r="53" spans="1:20" ht="12.75" customHeight="1">
      <c r="A53" s="99"/>
      <c r="B53" s="1436"/>
      <c r="C53" s="1233"/>
      <c r="D53" s="159" t="s">
        <v>66</v>
      </c>
      <c r="E53" s="715" t="str">
        <f>IFERROR(E49/E45,"")</f>
        <v/>
      </c>
      <c r="F53" s="715" t="str">
        <f>IFERROR(F49/F45,"")</f>
        <v/>
      </c>
      <c r="G53" s="715" t="str">
        <f>IFERROR(G49/G45,"")</f>
        <v/>
      </c>
      <c r="H53" s="23"/>
      <c r="I53" s="718" t="str">
        <f>IFERROR(FORECAST(H23,E53:G53,E23:G23),"")</f>
        <v/>
      </c>
      <c r="J53" s="100"/>
      <c r="K53" s="1436"/>
      <c r="L53" s="1233"/>
      <c r="M53" s="159" t="s">
        <v>66</v>
      </c>
      <c r="N53" s="715" t="str">
        <f>IFERROR(N49/N45,"")</f>
        <v/>
      </c>
      <c r="O53" s="715" t="str">
        <f>IFERROR(O49/O45,"")</f>
        <v/>
      </c>
      <c r="P53" s="715" t="str">
        <f>IFERROR(P49/P45,"")</f>
        <v/>
      </c>
      <c r="Q53" s="23"/>
      <c r="R53" s="718" t="str">
        <f>IFERROR(FORECAST(Q23,N53:P53,N23:P23),"")</f>
        <v/>
      </c>
      <c r="S53" s="76"/>
    </row>
    <row r="54" spans="1:20" s="67" customFormat="1" ht="12.75" customHeight="1">
      <c r="A54" s="98"/>
      <c r="B54" s="722"/>
      <c r="C54" s="723"/>
      <c r="D54" s="724"/>
      <c r="E54" s="725" t="str">
        <f>IF(SUM(E46:E49)=E45,"","datos erróneos")</f>
        <v/>
      </c>
      <c r="F54" s="725" t="str">
        <f>IF(SUM(F46:F49)=F45,"","datos erróneos")</f>
        <v/>
      </c>
      <c r="G54" s="725" t="str">
        <f>IF(SUM(G46:G49)=G45,"","datos erróneos")</f>
        <v/>
      </c>
      <c r="H54" s="725" t="str">
        <f>IF(SUM(H50:H53)=1,"",(IF(SUM(H50:H53)=0,"","datos erróneos")))</f>
        <v/>
      </c>
      <c r="I54" s="747"/>
      <c r="J54" s="98"/>
      <c r="K54" s="722"/>
      <c r="L54" s="723"/>
      <c r="M54" s="724"/>
      <c r="N54" s="725" t="str">
        <f>IF(SUM(N46:N49)=N45,"","datos erróneos")</f>
        <v/>
      </c>
      <c r="O54" s="725" t="str">
        <f>IF(SUM(O46:O49)=O45,"","datos erróneos")</f>
        <v/>
      </c>
      <c r="P54" s="725" t="str">
        <f>IF(SUM(P46:P49)=P45,"","datos erróneos")</f>
        <v/>
      </c>
      <c r="Q54" s="725" t="str">
        <f>IF(SUM(Q50:Q53)=1,"",(IF(SUM(Q50:Q53)=0,"","datos erróneos")))</f>
        <v/>
      </c>
      <c r="R54" s="747"/>
      <c r="S54" s="121"/>
    </row>
    <row r="55" spans="1:20" ht="12.75" customHeight="1">
      <c r="A55" s="99"/>
      <c r="B55" s="1436" t="s">
        <v>100</v>
      </c>
      <c r="C55" s="1233" t="s">
        <v>62</v>
      </c>
      <c r="D55" s="1233"/>
      <c r="E55" s="22"/>
      <c r="F55" s="688"/>
      <c r="G55" s="688"/>
      <c r="H55" s="1415"/>
      <c r="I55" s="1415"/>
      <c r="J55" s="99"/>
      <c r="K55" s="1436" t="s">
        <v>100</v>
      </c>
      <c r="L55" s="1233" t="s">
        <v>62</v>
      </c>
      <c r="M55" s="1233"/>
      <c r="N55" s="22"/>
      <c r="O55" s="688"/>
      <c r="P55" s="688"/>
      <c r="Q55" s="1415"/>
      <c r="R55" s="1415"/>
      <c r="S55" s="76"/>
      <c r="T55" s="66"/>
    </row>
    <row r="56" spans="1:20" ht="12.75" customHeight="1">
      <c r="A56" s="99"/>
      <c r="B56" s="1436"/>
      <c r="C56" s="1233" t="s">
        <v>63</v>
      </c>
      <c r="D56" s="159" t="s">
        <v>94</v>
      </c>
      <c r="E56" s="26"/>
      <c r="F56" s="26"/>
      <c r="G56" s="26"/>
      <c r="H56" s="741">
        <f>IFERROR(H60*$H$55,"")</f>
        <v>0</v>
      </c>
      <c r="I56" s="741" t="str">
        <f>IFERROR(I60*H55,"")</f>
        <v/>
      </c>
      <c r="J56" s="99"/>
      <c r="K56" s="1436"/>
      <c r="L56" s="1233" t="s">
        <v>63</v>
      </c>
      <c r="M56" s="159" t="s">
        <v>94</v>
      </c>
      <c r="N56" s="26"/>
      <c r="O56" s="26"/>
      <c r="P56" s="26"/>
      <c r="Q56" s="741">
        <f>IFERROR(Q60*$Q$55,"")</f>
        <v>0</v>
      </c>
      <c r="R56" s="741" t="str">
        <f>IFERROR(R60*Q55,"")</f>
        <v/>
      </c>
      <c r="S56" s="76"/>
      <c r="T56" s="66"/>
    </row>
    <row r="57" spans="1:20" ht="12.75" customHeight="1">
      <c r="A57" s="99"/>
      <c r="B57" s="1436"/>
      <c r="C57" s="1233"/>
      <c r="D57" s="159" t="s">
        <v>64</v>
      </c>
      <c r="E57" s="26"/>
      <c r="F57" s="26"/>
      <c r="G57" s="26"/>
      <c r="H57" s="741">
        <f>IFERROR(H61*$H$55,"")</f>
        <v>0</v>
      </c>
      <c r="I57" s="741" t="str">
        <f>IFERROR(I61*H55,"")</f>
        <v/>
      </c>
      <c r="J57" s="99"/>
      <c r="K57" s="1436"/>
      <c r="L57" s="1233"/>
      <c r="M57" s="159" t="s">
        <v>64</v>
      </c>
      <c r="N57" s="26"/>
      <c r="O57" s="26"/>
      <c r="P57" s="26"/>
      <c r="Q57" s="741">
        <f>IFERROR(Q61*$Q$55,"")</f>
        <v>0</v>
      </c>
      <c r="R57" s="741" t="str">
        <f>IFERROR(R61*Q55,"")</f>
        <v/>
      </c>
      <c r="S57" s="76"/>
      <c r="T57" s="66"/>
    </row>
    <row r="58" spans="1:20" ht="12.75" customHeight="1">
      <c r="A58" s="99"/>
      <c r="B58" s="1436"/>
      <c r="C58" s="1233"/>
      <c r="D58" s="159" t="s">
        <v>65</v>
      </c>
      <c r="E58" s="26"/>
      <c r="F58" s="26"/>
      <c r="G58" s="26"/>
      <c r="H58" s="741">
        <f>IFERROR(H62*$H$55,"")</f>
        <v>0</v>
      </c>
      <c r="I58" s="741" t="str">
        <f>IFERROR(I62*H55,"")</f>
        <v/>
      </c>
      <c r="J58" s="99"/>
      <c r="K58" s="1436"/>
      <c r="L58" s="1233"/>
      <c r="M58" s="159" t="s">
        <v>65</v>
      </c>
      <c r="N58" s="26"/>
      <c r="O58" s="26"/>
      <c r="P58" s="26"/>
      <c r="Q58" s="741">
        <f>IFERROR(Q62*$Q$55,"")</f>
        <v>0</v>
      </c>
      <c r="R58" s="741" t="str">
        <f>IFERROR(R62*Q55,"")</f>
        <v/>
      </c>
      <c r="S58" s="76"/>
      <c r="T58" s="66"/>
    </row>
    <row r="59" spans="1:20" ht="12.75" customHeight="1">
      <c r="A59" s="99"/>
      <c r="B59" s="1436"/>
      <c r="C59" s="1233"/>
      <c r="D59" s="159" t="s">
        <v>66</v>
      </c>
      <c r="E59" s="26"/>
      <c r="F59" s="26"/>
      <c r="G59" s="26"/>
      <c r="H59" s="741">
        <f>IFERROR(H63*$H$55,"")</f>
        <v>0</v>
      </c>
      <c r="I59" s="741" t="str">
        <f>IFERROR(I63*H55,"")</f>
        <v/>
      </c>
      <c r="J59" s="99"/>
      <c r="K59" s="1436"/>
      <c r="L59" s="1233"/>
      <c r="M59" s="159" t="s">
        <v>66</v>
      </c>
      <c r="N59" s="26"/>
      <c r="O59" s="26"/>
      <c r="P59" s="26"/>
      <c r="Q59" s="741">
        <f>IFERROR(Q63*$Q$55,"")</f>
        <v>0</v>
      </c>
      <c r="R59" s="741" t="str">
        <f>IFERROR(R63*Q55,"")</f>
        <v/>
      </c>
      <c r="S59" s="76"/>
      <c r="T59" s="66"/>
    </row>
    <row r="60" spans="1:20" ht="12.75" customHeight="1">
      <c r="A60" s="99"/>
      <c r="B60" s="1436"/>
      <c r="C60" s="1233" t="s">
        <v>67</v>
      </c>
      <c r="D60" s="159" t="s">
        <v>94</v>
      </c>
      <c r="E60" s="717" t="str">
        <f>IFERROR(E56/E55,"")</f>
        <v/>
      </c>
      <c r="F60" s="717" t="str">
        <f>IFERROR(F56/F55,"")</f>
        <v/>
      </c>
      <c r="G60" s="717" t="str">
        <f>IFERROR(G56/G55,"")</f>
        <v/>
      </c>
      <c r="H60" s="23"/>
      <c r="I60" s="718" t="str">
        <f>IFERROR(FORECAST(H23,E60:G60,E23:G23),"")</f>
        <v/>
      </c>
      <c r="J60" s="99"/>
      <c r="K60" s="1436"/>
      <c r="L60" s="1233" t="s">
        <v>67</v>
      </c>
      <c r="M60" s="159" t="s">
        <v>94</v>
      </c>
      <c r="N60" s="717" t="str">
        <f>IFERROR(N56/N55,"")</f>
        <v/>
      </c>
      <c r="O60" s="717" t="str">
        <f>IFERROR(O56/O55,"")</f>
        <v/>
      </c>
      <c r="P60" s="717" t="str">
        <f>IFERROR(P56/P55,"")</f>
        <v/>
      </c>
      <c r="Q60" s="23"/>
      <c r="R60" s="718" t="str">
        <f>IFERROR(FORECAST(Q23,N60:P60,N23:P23),"")</f>
        <v/>
      </c>
      <c r="S60" s="76"/>
      <c r="T60" s="66"/>
    </row>
    <row r="61" spans="1:20" ht="12.75" customHeight="1">
      <c r="A61" s="99"/>
      <c r="B61" s="1436"/>
      <c r="C61" s="1233"/>
      <c r="D61" s="159" t="s">
        <v>64</v>
      </c>
      <c r="E61" s="717" t="str">
        <f>IFERROR(E57/E55,"")</f>
        <v/>
      </c>
      <c r="F61" s="717" t="str">
        <f>IFERROR(F57/F55,"")</f>
        <v/>
      </c>
      <c r="G61" s="717" t="str">
        <f>IFERROR(G57/G55,"")</f>
        <v/>
      </c>
      <c r="H61" s="23"/>
      <c r="I61" s="718" t="str">
        <f>IFERROR(FORECAST(H23,E61:G61,E23:G23),"")</f>
        <v/>
      </c>
      <c r="J61" s="99"/>
      <c r="K61" s="1436"/>
      <c r="L61" s="1233"/>
      <c r="M61" s="159" t="s">
        <v>64</v>
      </c>
      <c r="N61" s="717" t="str">
        <f>IFERROR(N57/N55,"")</f>
        <v/>
      </c>
      <c r="O61" s="717" t="str">
        <f>IFERROR(O57/O55,"")</f>
        <v/>
      </c>
      <c r="P61" s="717" t="str">
        <f>IFERROR(P57/P55,"")</f>
        <v/>
      </c>
      <c r="Q61" s="23"/>
      <c r="R61" s="718" t="str">
        <f>IFERROR(FORECAST(Q23,N61:P61,N23:P23),"")</f>
        <v/>
      </c>
      <c r="S61" s="76"/>
      <c r="T61" s="66"/>
    </row>
    <row r="62" spans="1:20" ht="12.75" customHeight="1">
      <c r="A62" s="99"/>
      <c r="B62" s="1436"/>
      <c r="C62" s="1233"/>
      <c r="D62" s="159" t="s">
        <v>65</v>
      </c>
      <c r="E62" s="717" t="str">
        <f>IFERROR(E58/E55,"")</f>
        <v/>
      </c>
      <c r="F62" s="717" t="str">
        <f>IFERROR(F58/F55,"")</f>
        <v/>
      </c>
      <c r="G62" s="717" t="str">
        <f>IFERROR(G58/G55,"")</f>
        <v/>
      </c>
      <c r="H62" s="23"/>
      <c r="I62" s="718" t="str">
        <f>IFERROR(FORECAST(H23,E62:G62,E23:G23),"")</f>
        <v/>
      </c>
      <c r="J62" s="99"/>
      <c r="K62" s="1436"/>
      <c r="L62" s="1233"/>
      <c r="M62" s="159" t="s">
        <v>65</v>
      </c>
      <c r="N62" s="717" t="str">
        <f>IFERROR(N58/N55,"")</f>
        <v/>
      </c>
      <c r="O62" s="717" t="str">
        <f>IFERROR(O58/O55,"")</f>
        <v/>
      </c>
      <c r="P62" s="717" t="str">
        <f>IFERROR(P58/P55,"")</f>
        <v/>
      </c>
      <c r="Q62" s="23"/>
      <c r="R62" s="718" t="str">
        <f>IFERROR(FORECAST(Q23,N62:P62,N23:P23),"")</f>
        <v/>
      </c>
      <c r="S62" s="76"/>
      <c r="T62" s="66"/>
    </row>
    <row r="63" spans="1:20" ht="12.75" customHeight="1">
      <c r="A63" s="99"/>
      <c r="B63" s="1436"/>
      <c r="C63" s="1233"/>
      <c r="D63" s="159" t="s">
        <v>66</v>
      </c>
      <c r="E63" s="715" t="str">
        <f>IFERROR(E59/E55,"")</f>
        <v/>
      </c>
      <c r="F63" s="715" t="str">
        <f>IFERROR(F59/F55,"")</f>
        <v/>
      </c>
      <c r="G63" s="715" t="str">
        <f>IFERROR(G59/G55,"")</f>
        <v/>
      </c>
      <c r="H63" s="23"/>
      <c r="I63" s="718" t="str">
        <f>IFERROR(FORECAST(H23,E63:G63,E23:G23),"")</f>
        <v/>
      </c>
      <c r="J63" s="100"/>
      <c r="K63" s="1436"/>
      <c r="L63" s="1233"/>
      <c r="M63" s="159" t="s">
        <v>66</v>
      </c>
      <c r="N63" s="715" t="str">
        <f>IFERROR(N59/N55,"")</f>
        <v/>
      </c>
      <c r="O63" s="715" t="str">
        <f>IFERROR(O59/O55,"")</f>
        <v/>
      </c>
      <c r="P63" s="715" t="str">
        <f>IFERROR(P59/P55,"")</f>
        <v/>
      </c>
      <c r="Q63" s="23"/>
      <c r="R63" s="718" t="str">
        <f>IFERROR(FORECAST(Q23,N63:P63,N23:P23),"")</f>
        <v/>
      </c>
      <c r="S63" s="76"/>
    </row>
    <row r="64" spans="1:20" s="67" customFormat="1" ht="12.75" customHeight="1">
      <c r="A64" s="98"/>
      <c r="B64" s="722"/>
      <c r="C64" s="723"/>
      <c r="D64" s="724"/>
      <c r="E64" s="725" t="str">
        <f>IF(SUM(E56:E59)=E55,"","datos erróneos")</f>
        <v/>
      </c>
      <c r="F64" s="725" t="str">
        <f>IF(SUM(F56:F59)=F55,"","datos erróneos")</f>
        <v/>
      </c>
      <c r="G64" s="725" t="str">
        <f>IF(SUM(G56:G59)=G55,"","datos erróneos")</f>
        <v/>
      </c>
      <c r="H64" s="725" t="str">
        <f>IF(SUM(H60:H63)=1,"",(IF(SUM(H60:H63)=0,"","datos erróneos")))</f>
        <v/>
      </c>
      <c r="I64" s="747"/>
      <c r="J64" s="98"/>
      <c r="K64" s="722"/>
      <c r="L64" s="723"/>
      <c r="M64" s="724"/>
      <c r="N64" s="725" t="str">
        <f>IF(SUM(N56:N59)=N55,"","datos erróneos")</f>
        <v/>
      </c>
      <c r="O64" s="725" t="str">
        <f>IF(SUM(O56:O59)=O55,"","datos erróneos")</f>
        <v/>
      </c>
      <c r="P64" s="725" t="str">
        <f>IF(SUM(P56:P59)=P55,"","datos erróneos")</f>
        <v/>
      </c>
      <c r="Q64" s="725" t="str">
        <f>IF(SUM(Q60:Q63)=1,"",(IF(SUM(Q60:Q63)=0,"","datos erróneos")))</f>
        <v/>
      </c>
      <c r="R64" s="747"/>
      <c r="S64" s="121"/>
    </row>
    <row r="65" spans="1:20" ht="12.75" customHeight="1">
      <c r="A65" s="99"/>
      <c r="B65" s="1436" t="s">
        <v>101</v>
      </c>
      <c r="C65" s="1233" t="s">
        <v>62</v>
      </c>
      <c r="D65" s="1233"/>
      <c r="E65" s="22"/>
      <c r="F65" s="688"/>
      <c r="G65" s="688"/>
      <c r="H65" s="1415"/>
      <c r="I65" s="1415"/>
      <c r="J65" s="99"/>
      <c r="K65" s="1436" t="s">
        <v>101</v>
      </c>
      <c r="L65" s="1233" t="s">
        <v>62</v>
      </c>
      <c r="M65" s="1233"/>
      <c r="N65" s="22"/>
      <c r="O65" s="688"/>
      <c r="P65" s="688"/>
      <c r="Q65" s="1415"/>
      <c r="R65" s="1415"/>
      <c r="S65" s="76"/>
      <c r="T65" s="66"/>
    </row>
    <row r="66" spans="1:20" ht="12.75" customHeight="1">
      <c r="A66" s="99"/>
      <c r="B66" s="1436"/>
      <c r="C66" s="1233" t="s">
        <v>63</v>
      </c>
      <c r="D66" s="159" t="s">
        <v>94</v>
      </c>
      <c r="E66" s="26"/>
      <c r="F66" s="26"/>
      <c r="G66" s="26"/>
      <c r="H66" s="741">
        <f>IFERROR(H70*$H$65,"")</f>
        <v>0</v>
      </c>
      <c r="I66" s="741" t="str">
        <f>IFERROR(I70*H65,"")</f>
        <v/>
      </c>
      <c r="J66" s="99"/>
      <c r="K66" s="1436"/>
      <c r="L66" s="1233" t="s">
        <v>63</v>
      </c>
      <c r="M66" s="159" t="s">
        <v>94</v>
      </c>
      <c r="N66" s="26"/>
      <c r="O66" s="26"/>
      <c r="P66" s="26"/>
      <c r="Q66" s="741">
        <f>IFERROR(Q70*$Q$65,"")</f>
        <v>0</v>
      </c>
      <c r="R66" s="741" t="str">
        <f>IFERROR(R70*Q65,"")</f>
        <v/>
      </c>
      <c r="S66" s="76"/>
      <c r="T66" s="66"/>
    </row>
    <row r="67" spans="1:20" ht="12.75" customHeight="1">
      <c r="A67" s="99"/>
      <c r="B67" s="1436"/>
      <c r="C67" s="1233"/>
      <c r="D67" s="159" t="s">
        <v>64</v>
      </c>
      <c r="E67" s="26"/>
      <c r="F67" s="26"/>
      <c r="G67" s="26"/>
      <c r="H67" s="741">
        <f>IFERROR(H71*$H$65,"")</f>
        <v>0</v>
      </c>
      <c r="I67" s="741" t="str">
        <f>IFERROR(I71*H65,"")</f>
        <v/>
      </c>
      <c r="J67" s="99"/>
      <c r="K67" s="1436"/>
      <c r="L67" s="1233"/>
      <c r="M67" s="159" t="s">
        <v>64</v>
      </c>
      <c r="N67" s="26"/>
      <c r="O67" s="26"/>
      <c r="P67" s="26"/>
      <c r="Q67" s="741">
        <f>IFERROR(Q71*$Q$65,"")</f>
        <v>0</v>
      </c>
      <c r="R67" s="741" t="str">
        <f>IFERROR(R71*Q65,"")</f>
        <v/>
      </c>
      <c r="S67" s="76"/>
      <c r="T67" s="66"/>
    </row>
    <row r="68" spans="1:20" ht="12.75" customHeight="1">
      <c r="A68" s="99"/>
      <c r="B68" s="1436"/>
      <c r="C68" s="1233"/>
      <c r="D68" s="159" t="s">
        <v>65</v>
      </c>
      <c r="E68" s="26"/>
      <c r="F68" s="26"/>
      <c r="G68" s="26"/>
      <c r="H68" s="741">
        <f>IFERROR(H72*$H$65,"")</f>
        <v>0</v>
      </c>
      <c r="I68" s="741" t="str">
        <f>IFERROR(I72*H65,"")</f>
        <v/>
      </c>
      <c r="J68" s="99"/>
      <c r="K68" s="1436"/>
      <c r="L68" s="1233"/>
      <c r="M68" s="159" t="s">
        <v>65</v>
      </c>
      <c r="N68" s="26"/>
      <c r="O68" s="26"/>
      <c r="P68" s="26"/>
      <c r="Q68" s="741">
        <f>IFERROR(Q72*$Q$65,"")</f>
        <v>0</v>
      </c>
      <c r="R68" s="741" t="str">
        <f>IFERROR(R72*Q65,"")</f>
        <v/>
      </c>
      <c r="S68" s="76"/>
      <c r="T68" s="66"/>
    </row>
    <row r="69" spans="1:20" ht="12.75" customHeight="1">
      <c r="A69" s="99"/>
      <c r="B69" s="1436"/>
      <c r="C69" s="1233"/>
      <c r="D69" s="159" t="s">
        <v>66</v>
      </c>
      <c r="E69" s="26"/>
      <c r="F69" s="26"/>
      <c r="G69" s="26"/>
      <c r="H69" s="741">
        <f>IFERROR(H73*$H$65,"")</f>
        <v>0</v>
      </c>
      <c r="I69" s="741" t="str">
        <f>IFERROR(I73*H65,"")</f>
        <v/>
      </c>
      <c r="J69" s="99"/>
      <c r="K69" s="1436"/>
      <c r="L69" s="1233"/>
      <c r="M69" s="159" t="s">
        <v>66</v>
      </c>
      <c r="N69" s="26"/>
      <c r="O69" s="26"/>
      <c r="P69" s="26"/>
      <c r="Q69" s="741">
        <f>IFERROR(Q73*$Q$65,"")</f>
        <v>0</v>
      </c>
      <c r="R69" s="741" t="str">
        <f>IFERROR(R73*Q65,"")</f>
        <v/>
      </c>
      <c r="S69" s="76"/>
      <c r="T69" s="66"/>
    </row>
    <row r="70" spans="1:20" ht="12.75" customHeight="1">
      <c r="A70" s="99"/>
      <c r="B70" s="1436"/>
      <c r="C70" s="1233" t="s">
        <v>67</v>
      </c>
      <c r="D70" s="159" t="s">
        <v>94</v>
      </c>
      <c r="E70" s="717" t="str">
        <f>IFERROR(E66/E65,"")</f>
        <v/>
      </c>
      <c r="F70" s="717" t="str">
        <f>IFERROR(F66/F65,"")</f>
        <v/>
      </c>
      <c r="G70" s="717" t="str">
        <f>IFERROR(G66/G65,"")</f>
        <v/>
      </c>
      <c r="H70" s="23"/>
      <c r="I70" s="718" t="str">
        <f>IFERROR(FORECAST(H23,E70:G70,E23:G23),"")</f>
        <v/>
      </c>
      <c r="J70" s="99"/>
      <c r="K70" s="1436"/>
      <c r="L70" s="1233" t="s">
        <v>67</v>
      </c>
      <c r="M70" s="159" t="s">
        <v>94</v>
      </c>
      <c r="N70" s="717" t="str">
        <f>IFERROR(N66/N65,"")</f>
        <v/>
      </c>
      <c r="O70" s="717" t="str">
        <f>IFERROR(O66/O65,"")</f>
        <v/>
      </c>
      <c r="P70" s="717" t="str">
        <f>IFERROR(P66/P65,"")</f>
        <v/>
      </c>
      <c r="Q70" s="23"/>
      <c r="R70" s="718" t="str">
        <f>IFERROR(FORECAST(Q23,N70:P70,N23:P23),"")</f>
        <v/>
      </c>
      <c r="S70" s="76"/>
      <c r="T70" s="66"/>
    </row>
    <row r="71" spans="1:20" ht="12.75" customHeight="1">
      <c r="A71" s="99"/>
      <c r="B71" s="1436"/>
      <c r="C71" s="1233"/>
      <c r="D71" s="159" t="s">
        <v>64</v>
      </c>
      <c r="E71" s="717" t="str">
        <f>IFERROR(E67/E65,"")</f>
        <v/>
      </c>
      <c r="F71" s="717" t="str">
        <f>IFERROR(F67/F65,"")</f>
        <v/>
      </c>
      <c r="G71" s="717" t="str">
        <f>IFERROR(G67/G65,"")</f>
        <v/>
      </c>
      <c r="H71" s="23"/>
      <c r="I71" s="718" t="str">
        <f>IFERROR(FORECAST(H23,E71:G71,E23:G23),"")</f>
        <v/>
      </c>
      <c r="J71" s="99"/>
      <c r="K71" s="1436"/>
      <c r="L71" s="1233"/>
      <c r="M71" s="159" t="s">
        <v>64</v>
      </c>
      <c r="N71" s="717" t="str">
        <f>IFERROR(N67/N65,"")</f>
        <v/>
      </c>
      <c r="O71" s="717" t="str">
        <f>IFERROR(O67/O65,"")</f>
        <v/>
      </c>
      <c r="P71" s="717" t="str">
        <f>IFERROR(P67/P65,"")</f>
        <v/>
      </c>
      <c r="Q71" s="23"/>
      <c r="R71" s="718" t="str">
        <f>IFERROR(FORECAST(Q23,N71:P71,N23:P23),"")</f>
        <v/>
      </c>
      <c r="S71" s="76"/>
      <c r="T71" s="66"/>
    </row>
    <row r="72" spans="1:20" ht="12.75" customHeight="1">
      <c r="A72" s="99"/>
      <c r="B72" s="1436"/>
      <c r="C72" s="1233"/>
      <c r="D72" s="159" t="s">
        <v>65</v>
      </c>
      <c r="E72" s="717" t="str">
        <f>IFERROR(E68/E65,"")</f>
        <v/>
      </c>
      <c r="F72" s="717" t="str">
        <f>IFERROR(F68/F65,"")</f>
        <v/>
      </c>
      <c r="G72" s="717" t="str">
        <f>IFERROR(G68/G65,"")</f>
        <v/>
      </c>
      <c r="H72" s="23"/>
      <c r="I72" s="718" t="str">
        <f>IFERROR(FORECAST(H23,E72:G72,E23:G23),"")</f>
        <v/>
      </c>
      <c r="J72" s="99"/>
      <c r="K72" s="1436"/>
      <c r="L72" s="1233"/>
      <c r="M72" s="159" t="s">
        <v>65</v>
      </c>
      <c r="N72" s="717" t="str">
        <f>IFERROR(N68/N65,"")</f>
        <v/>
      </c>
      <c r="O72" s="717" t="str">
        <f>IFERROR(O68/O65,"")</f>
        <v/>
      </c>
      <c r="P72" s="717" t="str">
        <f>IFERROR(P68/P65,"")</f>
        <v/>
      </c>
      <c r="Q72" s="23"/>
      <c r="R72" s="718" t="str">
        <f>IFERROR(FORECAST(Q23,N72:P72,N23:P23),"")</f>
        <v/>
      </c>
      <c r="S72" s="76"/>
      <c r="T72" s="66"/>
    </row>
    <row r="73" spans="1:20" ht="12.75" customHeight="1">
      <c r="A73" s="99"/>
      <c r="B73" s="1436"/>
      <c r="C73" s="1233"/>
      <c r="D73" s="159" t="s">
        <v>66</v>
      </c>
      <c r="E73" s="715" t="str">
        <f>IFERROR(E69/E65,"")</f>
        <v/>
      </c>
      <c r="F73" s="715" t="str">
        <f>IFERROR(F69/F65,"")</f>
        <v/>
      </c>
      <c r="G73" s="715" t="str">
        <f>IFERROR(G69/G65,"")</f>
        <v/>
      </c>
      <c r="H73" s="23"/>
      <c r="I73" s="718" t="str">
        <f>IFERROR(FORECAST(H23,E73:G73,E23:G23),"")</f>
        <v/>
      </c>
      <c r="J73" s="100"/>
      <c r="K73" s="1436"/>
      <c r="L73" s="1233"/>
      <c r="M73" s="159" t="s">
        <v>66</v>
      </c>
      <c r="N73" s="715" t="str">
        <f>IFERROR(N69/N65,"")</f>
        <v/>
      </c>
      <c r="O73" s="715" t="str">
        <f>IFERROR(O69/O65,"")</f>
        <v/>
      </c>
      <c r="P73" s="715" t="str">
        <f>IFERROR(P69/P65,"")</f>
        <v/>
      </c>
      <c r="Q73" s="23"/>
      <c r="R73" s="718" t="str">
        <f>IFERROR(FORECAST(Q23,N73:P73,N23:P23),"")</f>
        <v/>
      </c>
      <c r="S73" s="76"/>
    </row>
    <row r="74" spans="1:20" s="67" customFormat="1" ht="12" customHeight="1">
      <c r="A74" s="98"/>
      <c r="B74" s="722"/>
      <c r="C74" s="723"/>
      <c r="D74" s="724"/>
      <c r="E74" s="725" t="str">
        <f>IF(SUM(E66:E69)=E65,"","datos erróneos")</f>
        <v/>
      </c>
      <c r="F74" s="725" t="str">
        <f>IF(SUM(F66:F69)=F65,"","datos erróneos")</f>
        <v/>
      </c>
      <c r="G74" s="725" t="str">
        <f>IF(SUM(G66:G69)=G65,"","datos erróneos")</f>
        <v/>
      </c>
      <c r="H74" s="725" t="str">
        <f>IF(SUM(H70:H73)=1,"",(IF(SUM(H70:H73)=0,"","datos erróneos")))</f>
        <v/>
      </c>
      <c r="I74" s="747"/>
      <c r="J74" s="98"/>
      <c r="K74" s="722"/>
      <c r="L74" s="723"/>
      <c r="M74" s="724"/>
      <c r="N74" s="725" t="str">
        <f>IF(SUM(N66:N69)=N65,"","datos erróneos")</f>
        <v/>
      </c>
      <c r="O74" s="725" t="str">
        <f>IF(SUM(O66:O69)=O65,"","datos erróneos")</f>
        <v/>
      </c>
      <c r="P74" s="725" t="str">
        <f>IF(SUM(P66:P69)=P65,"","datos erróneos")</f>
        <v/>
      </c>
      <c r="Q74" s="725" t="str">
        <f>IF(SUM(Q70:Q73)=1,"",(IF(SUM(Q70:Q73)=0,"","datos erróneos")))</f>
        <v/>
      </c>
      <c r="R74" s="747"/>
      <c r="S74" s="121"/>
    </row>
    <row r="75" spans="1:20" ht="12" customHeight="1">
      <c r="A75" s="99"/>
      <c r="B75" s="1436" t="s">
        <v>102</v>
      </c>
      <c r="C75" s="1233" t="s">
        <v>62</v>
      </c>
      <c r="D75" s="1233"/>
      <c r="E75" s="22"/>
      <c r="F75" s="688"/>
      <c r="G75" s="688"/>
      <c r="H75" s="1415"/>
      <c r="I75" s="1415"/>
      <c r="J75" s="99"/>
      <c r="K75" s="1436" t="s">
        <v>102</v>
      </c>
      <c r="L75" s="1233" t="s">
        <v>62</v>
      </c>
      <c r="M75" s="1233"/>
      <c r="N75" s="22"/>
      <c r="O75" s="688"/>
      <c r="P75" s="688"/>
      <c r="Q75" s="1415"/>
      <c r="R75" s="1415"/>
      <c r="S75" s="76"/>
      <c r="T75" s="66"/>
    </row>
    <row r="76" spans="1:20" ht="12" customHeight="1">
      <c r="A76" s="99"/>
      <c r="B76" s="1436"/>
      <c r="C76" s="1233" t="s">
        <v>63</v>
      </c>
      <c r="D76" s="159" t="s">
        <v>94</v>
      </c>
      <c r="E76" s="26"/>
      <c r="F76" s="26"/>
      <c r="G76" s="26"/>
      <c r="H76" s="741">
        <f>IFERROR(H80*$H$75,"")</f>
        <v>0</v>
      </c>
      <c r="I76" s="741" t="str">
        <f>IFERROR(I80*H75,"")</f>
        <v/>
      </c>
      <c r="J76" s="99"/>
      <c r="K76" s="1436"/>
      <c r="L76" s="1233" t="s">
        <v>63</v>
      </c>
      <c r="M76" s="159" t="s">
        <v>94</v>
      </c>
      <c r="N76" s="26"/>
      <c r="O76" s="26"/>
      <c r="P76" s="26"/>
      <c r="Q76" s="741">
        <f>IFERROR(Q80*$Q$75,"")</f>
        <v>0</v>
      </c>
      <c r="R76" s="741" t="str">
        <f>IFERROR(R80*Q75,"")</f>
        <v/>
      </c>
      <c r="S76" s="76"/>
      <c r="T76" s="66"/>
    </row>
    <row r="77" spans="1:20" ht="12" customHeight="1">
      <c r="A77" s="99"/>
      <c r="B77" s="1436"/>
      <c r="C77" s="1233"/>
      <c r="D77" s="159" t="s">
        <v>64</v>
      </c>
      <c r="E77" s="26"/>
      <c r="F77" s="26"/>
      <c r="G77" s="26"/>
      <c r="H77" s="741">
        <f>IFERROR(H81*$H$75,"")</f>
        <v>0</v>
      </c>
      <c r="I77" s="741" t="str">
        <f>IFERROR(I81*H75,"")</f>
        <v/>
      </c>
      <c r="J77" s="99"/>
      <c r="K77" s="1436"/>
      <c r="L77" s="1233"/>
      <c r="M77" s="159" t="s">
        <v>64</v>
      </c>
      <c r="N77" s="26"/>
      <c r="O77" s="26"/>
      <c r="P77" s="26"/>
      <c r="Q77" s="741">
        <f>IFERROR(Q81*$Q$75,"")</f>
        <v>0</v>
      </c>
      <c r="R77" s="741" t="str">
        <f>IFERROR(R81*Q75,"")</f>
        <v/>
      </c>
      <c r="S77" s="76"/>
      <c r="T77" s="66"/>
    </row>
    <row r="78" spans="1:20" ht="12" customHeight="1">
      <c r="A78" s="99"/>
      <c r="B78" s="1436"/>
      <c r="C78" s="1233"/>
      <c r="D78" s="159" t="s">
        <v>65</v>
      </c>
      <c r="E78" s="26"/>
      <c r="F78" s="26"/>
      <c r="G78" s="26"/>
      <c r="H78" s="741">
        <f>IFERROR(H82*$H$75,"")</f>
        <v>0</v>
      </c>
      <c r="I78" s="741" t="str">
        <f>IFERROR(I82*H75,"")</f>
        <v/>
      </c>
      <c r="J78" s="99"/>
      <c r="K78" s="1436"/>
      <c r="L78" s="1233"/>
      <c r="M78" s="159" t="s">
        <v>65</v>
      </c>
      <c r="N78" s="26"/>
      <c r="O78" s="26"/>
      <c r="P78" s="26"/>
      <c r="Q78" s="741">
        <f>IFERROR(Q82*$Q$75,"")</f>
        <v>0</v>
      </c>
      <c r="R78" s="741" t="str">
        <f>IFERROR(R82*Q75,"")</f>
        <v/>
      </c>
      <c r="S78" s="76"/>
      <c r="T78" s="66"/>
    </row>
    <row r="79" spans="1:20" ht="12" customHeight="1">
      <c r="A79" s="99"/>
      <c r="B79" s="1436"/>
      <c r="C79" s="1233"/>
      <c r="D79" s="159" t="s">
        <v>66</v>
      </c>
      <c r="E79" s="26"/>
      <c r="F79" s="26"/>
      <c r="G79" s="26"/>
      <c r="H79" s="741">
        <f>IFERROR(H83*$H$75,"")</f>
        <v>0</v>
      </c>
      <c r="I79" s="741" t="str">
        <f>IFERROR(I83*H75,"")</f>
        <v/>
      </c>
      <c r="J79" s="99"/>
      <c r="K79" s="1436"/>
      <c r="L79" s="1233"/>
      <c r="M79" s="159" t="s">
        <v>66</v>
      </c>
      <c r="N79" s="26"/>
      <c r="O79" s="26"/>
      <c r="P79" s="26"/>
      <c r="Q79" s="741">
        <f>IFERROR(Q83*$Q$75,"")</f>
        <v>0</v>
      </c>
      <c r="R79" s="741" t="str">
        <f>IFERROR(R83*Q75,"")</f>
        <v/>
      </c>
      <c r="S79" s="76"/>
      <c r="T79" s="66"/>
    </row>
    <row r="80" spans="1:20" ht="12" customHeight="1">
      <c r="A80" s="99"/>
      <c r="B80" s="1436"/>
      <c r="C80" s="1233" t="s">
        <v>67</v>
      </c>
      <c r="D80" s="159" t="s">
        <v>94</v>
      </c>
      <c r="E80" s="717" t="str">
        <f>IFERROR(E76/E75,"")</f>
        <v/>
      </c>
      <c r="F80" s="717" t="str">
        <f>IFERROR(F76/F75,"")</f>
        <v/>
      </c>
      <c r="G80" s="717" t="str">
        <f>IFERROR(G76/G75,"")</f>
        <v/>
      </c>
      <c r="H80" s="23"/>
      <c r="I80" s="718" t="str">
        <f>IFERROR(FORECAST(H23,E80:G80,E23:G23),"")</f>
        <v/>
      </c>
      <c r="J80" s="99"/>
      <c r="K80" s="1436"/>
      <c r="L80" s="1233" t="s">
        <v>67</v>
      </c>
      <c r="M80" s="159" t="s">
        <v>94</v>
      </c>
      <c r="N80" s="717" t="str">
        <f>IFERROR(N76/N75,"")</f>
        <v/>
      </c>
      <c r="O80" s="717" t="str">
        <f>IFERROR(O76/O75,"")</f>
        <v/>
      </c>
      <c r="P80" s="717" t="str">
        <f>IFERROR(P76/P75,"")</f>
        <v/>
      </c>
      <c r="Q80" s="23"/>
      <c r="R80" s="718" t="str">
        <f>IFERROR(FORECAST(Q23,N80:P80,N23:P23),"")</f>
        <v/>
      </c>
      <c r="S80" s="76"/>
      <c r="T80" s="66"/>
    </row>
    <row r="81" spans="1:20" ht="12" customHeight="1">
      <c r="A81" s="99"/>
      <c r="B81" s="1436"/>
      <c r="C81" s="1233"/>
      <c r="D81" s="159" t="s">
        <v>64</v>
      </c>
      <c r="E81" s="717" t="str">
        <f>IFERROR(E77/E75,"")</f>
        <v/>
      </c>
      <c r="F81" s="717" t="str">
        <f>IFERROR(F77/F75,"")</f>
        <v/>
      </c>
      <c r="G81" s="717" t="str">
        <f>IFERROR(G77/G75,"")</f>
        <v/>
      </c>
      <c r="H81" s="23"/>
      <c r="I81" s="718" t="str">
        <f>IFERROR(FORECAST(H23,E81:G81,E23:G23),"")</f>
        <v/>
      </c>
      <c r="J81" s="99"/>
      <c r="K81" s="1436"/>
      <c r="L81" s="1233"/>
      <c r="M81" s="159" t="s">
        <v>64</v>
      </c>
      <c r="N81" s="717" t="str">
        <f>IFERROR(N77/N75,"")</f>
        <v/>
      </c>
      <c r="O81" s="717" t="str">
        <f>IFERROR(O77/O75,"")</f>
        <v/>
      </c>
      <c r="P81" s="717" t="str">
        <f>IFERROR(P77/P75,"")</f>
        <v/>
      </c>
      <c r="Q81" s="23"/>
      <c r="R81" s="718" t="str">
        <f>IFERROR(FORECAST(Q23,N81:P81,N23:P23),"")</f>
        <v/>
      </c>
      <c r="S81" s="76"/>
      <c r="T81" s="66"/>
    </row>
    <row r="82" spans="1:20" ht="12" customHeight="1">
      <c r="A82" s="99"/>
      <c r="B82" s="1436"/>
      <c r="C82" s="1233"/>
      <c r="D82" s="159" t="s">
        <v>65</v>
      </c>
      <c r="E82" s="717" t="str">
        <f>IFERROR(E78/E75,"")</f>
        <v/>
      </c>
      <c r="F82" s="717" t="str">
        <f>IFERROR(F78/F75,"")</f>
        <v/>
      </c>
      <c r="G82" s="717" t="str">
        <f>IFERROR(G78/G75,"")</f>
        <v/>
      </c>
      <c r="H82" s="23"/>
      <c r="I82" s="718" t="str">
        <f>IFERROR(FORECAST(H23,E82:G82,E23:G23),"")</f>
        <v/>
      </c>
      <c r="J82" s="99"/>
      <c r="K82" s="1436"/>
      <c r="L82" s="1233"/>
      <c r="M82" s="159" t="s">
        <v>65</v>
      </c>
      <c r="N82" s="717" t="str">
        <f>IFERROR(N78/N75,"")</f>
        <v/>
      </c>
      <c r="O82" s="717" t="str">
        <f>IFERROR(O78/O75,"")</f>
        <v/>
      </c>
      <c r="P82" s="717" t="str">
        <f>IFERROR(P78/P75,"")</f>
        <v/>
      </c>
      <c r="Q82" s="23"/>
      <c r="R82" s="718" t="str">
        <f>IFERROR(FORECAST(Q23,N82:P82,N23:P23),"")</f>
        <v/>
      </c>
      <c r="S82" s="76"/>
      <c r="T82" s="66"/>
    </row>
    <row r="83" spans="1:20" ht="12" customHeight="1">
      <c r="A83" s="99"/>
      <c r="B83" s="1436"/>
      <c r="C83" s="1233"/>
      <c r="D83" s="159" t="s">
        <v>66</v>
      </c>
      <c r="E83" s="715" t="str">
        <f>IFERROR(E79/E75,"")</f>
        <v/>
      </c>
      <c r="F83" s="715" t="str">
        <f>IFERROR(F79/F75,"")</f>
        <v/>
      </c>
      <c r="G83" s="715" t="str">
        <f>IFERROR(G79/G75,"")</f>
        <v/>
      </c>
      <c r="H83" s="23"/>
      <c r="I83" s="718" t="str">
        <f>IFERROR(FORECAST(H23,E83:G83,E23:G23),"")</f>
        <v/>
      </c>
      <c r="J83" s="100"/>
      <c r="K83" s="1436"/>
      <c r="L83" s="1233"/>
      <c r="M83" s="159" t="s">
        <v>66</v>
      </c>
      <c r="N83" s="715" t="str">
        <f>IFERROR(N79/N75,"")</f>
        <v/>
      </c>
      <c r="O83" s="715" t="str">
        <f>IFERROR(O79/O75,"")</f>
        <v/>
      </c>
      <c r="P83" s="715" t="str">
        <f>IFERROR(P79/P75,"")</f>
        <v/>
      </c>
      <c r="Q83" s="23"/>
      <c r="R83" s="718" t="str">
        <f>IFERROR(FORECAST(Q23,N83:P83,N23:P23),"")</f>
        <v/>
      </c>
      <c r="S83" s="76"/>
    </row>
    <row r="84" spans="1:20" s="67" customFormat="1" ht="17.25" customHeight="1">
      <c r="A84" s="98"/>
      <c r="B84" s="722"/>
      <c r="C84" s="723"/>
      <c r="D84" s="724"/>
      <c r="E84" s="725" t="str">
        <f>IF(SUM(E76:E79)=E75,"","datos erróneos")</f>
        <v/>
      </c>
      <c r="F84" s="725" t="str">
        <f>IF(SUM(F76:F79)=F75,"","datos erróneos")</f>
        <v/>
      </c>
      <c r="G84" s="725" t="str">
        <f>IF(SUM(G76:G79)=G75,"","datos erróneos")</f>
        <v/>
      </c>
      <c r="H84" s="725" t="str">
        <f>IF(SUM(H80:H83)=1,"",(IF(SUM(H80:H83)=0,"","datos erróneos")))</f>
        <v/>
      </c>
      <c r="I84" s="726"/>
      <c r="J84" s="98"/>
      <c r="K84" s="722"/>
      <c r="L84" s="723"/>
      <c r="M84" s="724"/>
      <c r="N84" s="725" t="str">
        <f>IF(SUM(N76:N79)=N75,"","datos erróneos")</f>
        <v/>
      </c>
      <c r="O84" s="725" t="str">
        <f>IF(SUM(O76:O79)=O75,"","datos erróneos")</f>
        <v/>
      </c>
      <c r="P84" s="725" t="str">
        <f>IF(SUM(P76:P79)=P75,"","datos erróneos")</f>
        <v/>
      </c>
      <c r="Q84" s="725" t="str">
        <f>IF(SUM(Q80:Q83)=1,"",(IF(SUM(Q80:Q83)=0,"","datos erróneos")))</f>
        <v/>
      </c>
      <c r="R84" s="726"/>
      <c r="S84" s="121"/>
    </row>
    <row r="85" spans="1:20">
      <c r="A85" s="99"/>
      <c r="B85" s="99"/>
      <c r="C85" s="99"/>
      <c r="D85" s="99"/>
      <c r="E85" s="99"/>
      <c r="F85" s="99"/>
      <c r="G85" s="99"/>
      <c r="H85" s="99"/>
      <c r="I85" s="99"/>
      <c r="J85" s="99"/>
      <c r="K85" s="99"/>
      <c r="L85" s="99"/>
      <c r="M85" s="99"/>
      <c r="N85" s="99"/>
      <c r="O85" s="99"/>
      <c r="P85" s="99"/>
      <c r="Q85" s="99"/>
      <c r="R85" s="99"/>
      <c r="S85" s="76"/>
    </row>
    <row r="86" spans="1:20" ht="30.75" customHeight="1">
      <c r="A86" s="99"/>
      <c r="B86" s="1441" t="s">
        <v>103</v>
      </c>
      <c r="C86" s="1441"/>
      <c r="D86" s="1441"/>
      <c r="E86" s="1441"/>
      <c r="F86" s="1441"/>
      <c r="G86" s="1441"/>
      <c r="H86" s="1441"/>
      <c r="I86" s="1441"/>
      <c r="J86" s="1441"/>
      <c r="K86" s="1441"/>
      <c r="L86" s="1441"/>
      <c r="M86" s="1441"/>
      <c r="N86" s="1441"/>
      <c r="O86" s="1441"/>
      <c r="P86" s="1441"/>
      <c r="Q86" s="1441"/>
      <c r="R86" s="1441"/>
      <c r="S86" s="76"/>
    </row>
    <row r="87" spans="1:20" ht="33" customHeight="1">
      <c r="A87" s="99"/>
      <c r="B87" s="1441" t="s">
        <v>104</v>
      </c>
      <c r="C87" s="1441"/>
      <c r="D87" s="1441"/>
      <c r="E87" s="1441"/>
      <c r="F87" s="1441"/>
      <c r="G87" s="1441"/>
      <c r="H87" s="1441"/>
      <c r="I87" s="1441"/>
      <c r="J87" s="1441"/>
      <c r="K87" s="1441"/>
      <c r="L87" s="1441"/>
      <c r="M87" s="1441"/>
      <c r="N87" s="1441"/>
      <c r="O87" s="1441"/>
      <c r="P87" s="1441"/>
      <c r="Q87" s="1441"/>
      <c r="R87" s="1441"/>
      <c r="S87" s="76"/>
    </row>
    <row r="88" spans="1:20">
      <c r="A88" s="99"/>
      <c r="B88" s="93" t="s">
        <v>640</v>
      </c>
      <c r="C88" s="94"/>
      <c r="D88" s="94"/>
      <c r="E88" s="95"/>
      <c r="F88" s="94"/>
      <c r="G88" s="94"/>
      <c r="H88" s="94"/>
      <c r="I88" s="94"/>
      <c r="J88" s="96"/>
      <c r="K88" s="95"/>
      <c r="L88" s="95"/>
      <c r="M88" s="95"/>
      <c r="N88" s="94"/>
      <c r="O88" s="94"/>
      <c r="P88" s="94"/>
      <c r="Q88" s="94"/>
      <c r="R88" s="94"/>
      <c r="S88" s="76"/>
    </row>
    <row r="89" spans="1:20">
      <c r="A89" s="99"/>
      <c r="B89" s="93" t="s">
        <v>73</v>
      </c>
      <c r="C89" s="126"/>
      <c r="D89" s="126"/>
      <c r="E89" s="126"/>
      <c r="F89" s="126"/>
      <c r="G89" s="126"/>
      <c r="H89" s="126"/>
      <c r="I89" s="126"/>
      <c r="J89" s="96"/>
      <c r="K89" s="689"/>
      <c r="L89" s="689"/>
      <c r="M89" s="689"/>
      <c r="N89" s="126"/>
      <c r="O89" s="126"/>
      <c r="P89" s="126"/>
      <c r="Q89" s="126"/>
      <c r="R89" s="126"/>
      <c r="S89" s="76"/>
    </row>
    <row r="90" spans="1:20">
      <c r="A90" s="99"/>
      <c r="B90" s="1427" t="s">
        <v>74</v>
      </c>
      <c r="C90" s="1427"/>
      <c r="D90" s="1427"/>
      <c r="E90" s="1427"/>
      <c r="F90" s="1427"/>
      <c r="G90" s="1427"/>
      <c r="H90" s="1427"/>
      <c r="I90" s="1427"/>
      <c r="J90" s="1427"/>
      <c r="K90" s="1427"/>
      <c r="L90" s="1427"/>
      <c r="M90" s="1427"/>
      <c r="N90" s="1427"/>
      <c r="O90" s="1427"/>
      <c r="P90" s="1427"/>
      <c r="Q90" s="1427"/>
      <c r="R90" s="1427"/>
      <c r="S90" s="76"/>
    </row>
    <row r="91" spans="1:20">
      <c r="A91" s="99"/>
      <c r="B91" s="93" t="s">
        <v>75</v>
      </c>
      <c r="C91" s="126"/>
      <c r="D91" s="126"/>
      <c r="E91" s="126"/>
      <c r="F91" s="126"/>
      <c r="G91" s="126"/>
      <c r="H91" s="126"/>
      <c r="I91" s="126"/>
      <c r="J91" s="96"/>
      <c r="K91" s="689"/>
      <c r="L91" s="689"/>
      <c r="M91" s="689"/>
      <c r="N91" s="126"/>
      <c r="O91" s="126"/>
      <c r="P91" s="126"/>
      <c r="Q91" s="126"/>
      <c r="R91" s="126"/>
      <c r="S91" s="76"/>
    </row>
    <row r="92" spans="1:20" ht="15" hidden="1" customHeight="1">
      <c r="A92" s="99"/>
      <c r="B92" s="707"/>
      <c r="C92" s="707"/>
      <c r="D92" s="707"/>
      <c r="E92" s="707"/>
      <c r="F92" s="707"/>
      <c r="G92" s="707"/>
      <c r="H92" s="707"/>
      <c r="I92" s="707"/>
      <c r="J92" s="707"/>
      <c r="K92" s="707"/>
      <c r="L92" s="707"/>
      <c r="M92" s="707"/>
      <c r="N92" s="707"/>
      <c r="O92" s="707"/>
      <c r="P92" s="707"/>
      <c r="Q92" s="707"/>
      <c r="R92" s="707"/>
      <c r="S92" s="76"/>
    </row>
    <row r="93" spans="1:20" ht="15" hidden="1" customHeight="1">
      <c r="A93" s="99"/>
      <c r="B93" s="707"/>
      <c r="C93" s="707"/>
      <c r="D93" s="707"/>
      <c r="E93" s="707"/>
      <c r="F93" s="707"/>
      <c r="G93" s="707"/>
      <c r="H93" s="707"/>
      <c r="I93" s="707"/>
      <c r="J93" s="707"/>
      <c r="K93" s="707"/>
      <c r="L93" s="707"/>
      <c r="M93" s="707"/>
      <c r="N93" s="707"/>
      <c r="O93" s="707"/>
      <c r="P93" s="707"/>
      <c r="Q93" s="707"/>
      <c r="R93" s="707"/>
      <c r="S93" s="76"/>
    </row>
    <row r="94" spans="1:20">
      <c r="A94" s="99"/>
      <c r="B94" s="707"/>
      <c r="C94" s="707"/>
      <c r="D94" s="707"/>
      <c r="E94" s="707"/>
      <c r="F94" s="707"/>
      <c r="G94" s="707"/>
      <c r="H94" s="707"/>
      <c r="I94" s="707"/>
      <c r="J94" s="707"/>
      <c r="K94" s="707"/>
      <c r="L94" s="707"/>
      <c r="M94" s="707"/>
      <c r="N94" s="707"/>
      <c r="O94" s="707"/>
      <c r="P94" s="707"/>
      <c r="Q94" s="707"/>
      <c r="R94" s="707"/>
      <c r="S94" s="76"/>
    </row>
    <row r="95" spans="1:20">
      <c r="A95" s="99"/>
      <c r="B95" s="727"/>
      <c r="C95" s="733"/>
      <c r="D95" s="733"/>
      <c r="E95" s="743"/>
      <c r="F95" s="733"/>
      <c r="G95" s="733"/>
      <c r="H95" s="733"/>
      <c r="I95" s="733"/>
      <c r="J95" s="100"/>
      <c r="K95" s="743"/>
      <c r="L95" s="743"/>
      <c r="M95" s="743"/>
      <c r="N95" s="733"/>
      <c r="O95" s="733"/>
      <c r="P95" s="733"/>
      <c r="Q95" s="733"/>
      <c r="R95" s="733"/>
      <c r="S95" s="76"/>
    </row>
    <row r="96" spans="1:20">
      <c r="A96" s="99"/>
      <c r="B96" s="727"/>
      <c r="C96" s="744"/>
      <c r="D96" s="744"/>
      <c r="E96" s="744"/>
      <c r="F96" s="744"/>
      <c r="G96" s="744"/>
      <c r="H96" s="744"/>
      <c r="I96" s="744"/>
      <c r="J96" s="710"/>
      <c r="K96" s="745"/>
      <c r="L96" s="745"/>
      <c r="M96" s="745"/>
      <c r="N96" s="744"/>
      <c r="O96" s="744"/>
      <c r="P96" s="744"/>
      <c r="Q96" s="744"/>
      <c r="R96" s="744"/>
      <c r="S96" s="76"/>
    </row>
    <row r="97" spans="1:19">
      <c r="A97" s="99"/>
      <c r="B97" s="1442"/>
      <c r="C97" s="1442"/>
      <c r="D97" s="1442"/>
      <c r="E97" s="1442"/>
      <c r="F97" s="1442"/>
      <c r="G97" s="1442"/>
      <c r="H97" s="1442"/>
      <c r="I97" s="1442"/>
      <c r="J97" s="1442"/>
      <c r="K97" s="1442"/>
      <c r="L97" s="1442"/>
      <c r="M97" s="1442"/>
      <c r="N97" s="1442"/>
      <c r="O97" s="1442"/>
      <c r="P97" s="1442"/>
      <c r="Q97" s="1442"/>
      <c r="R97" s="1442"/>
      <c r="S97" s="76"/>
    </row>
    <row r="98" spans="1:19">
      <c r="A98" s="99"/>
      <c r="B98" s="1443"/>
      <c r="C98" s="1443"/>
      <c r="D98" s="1443"/>
      <c r="E98" s="1443"/>
      <c r="F98" s="1443"/>
      <c r="G98" s="1443"/>
      <c r="H98" s="1443"/>
      <c r="I98" s="1443"/>
      <c r="J98" s="1443"/>
      <c r="K98" s="1443"/>
      <c r="L98" s="1443"/>
      <c r="M98" s="1443"/>
      <c r="N98" s="1443"/>
      <c r="O98" s="1443"/>
      <c r="P98" s="1443"/>
      <c r="Q98" s="1443"/>
      <c r="R98" s="1443"/>
      <c r="S98" s="76"/>
    </row>
    <row r="99" spans="1:19">
      <c r="A99" s="99"/>
      <c r="B99" s="1443"/>
      <c r="C99" s="1443"/>
      <c r="D99" s="1443"/>
      <c r="E99" s="1443"/>
      <c r="F99" s="1443"/>
      <c r="G99" s="1443"/>
      <c r="H99" s="1443"/>
      <c r="I99" s="1443"/>
      <c r="J99" s="1443"/>
      <c r="K99" s="1443"/>
      <c r="L99" s="1443"/>
      <c r="M99" s="1443"/>
      <c r="N99" s="1443"/>
      <c r="O99" s="1443"/>
      <c r="P99" s="1443"/>
      <c r="Q99" s="1443"/>
      <c r="R99" s="1443"/>
      <c r="S99" s="76"/>
    </row>
  </sheetData>
  <sheetProtection password="C269" sheet="1" objects="1" scenarios="1" formatCells="0" formatColumns="0" formatRows="0" insertColumns="0" insertRows="0"/>
  <mergeCells count="99">
    <mergeCell ref="B65:B73"/>
    <mergeCell ref="B87:R87"/>
    <mergeCell ref="B97:R97"/>
    <mergeCell ref="B98:R99"/>
    <mergeCell ref="Q75:R75"/>
    <mergeCell ref="C76:C79"/>
    <mergeCell ref="L76:L79"/>
    <mergeCell ref="C80:C83"/>
    <mergeCell ref="L80:L83"/>
    <mergeCell ref="B75:B83"/>
    <mergeCell ref="B90:R90"/>
    <mergeCell ref="L75:M75"/>
    <mergeCell ref="H75:I75"/>
    <mergeCell ref="B86:R86"/>
    <mergeCell ref="C75:D75"/>
    <mergeCell ref="K75:K83"/>
    <mergeCell ref="C65:D65"/>
    <mergeCell ref="H65:I65"/>
    <mergeCell ref="K65:K73"/>
    <mergeCell ref="L65:M65"/>
    <mergeCell ref="Q45:R45"/>
    <mergeCell ref="C46:C49"/>
    <mergeCell ref="L46:L49"/>
    <mergeCell ref="C50:C53"/>
    <mergeCell ref="L50:L53"/>
    <mergeCell ref="Q65:R65"/>
    <mergeCell ref="C66:C69"/>
    <mergeCell ref="L66:L69"/>
    <mergeCell ref="C70:C73"/>
    <mergeCell ref="L70:L73"/>
    <mergeCell ref="Q55:R55"/>
    <mergeCell ref="C56:C59"/>
    <mergeCell ref="B55:B63"/>
    <mergeCell ref="C55:D55"/>
    <mergeCell ref="H55:I55"/>
    <mergeCell ref="K55:K63"/>
    <mergeCell ref="L55:M55"/>
    <mergeCell ref="L56:L59"/>
    <mergeCell ref="C60:C63"/>
    <mergeCell ref="L60:L63"/>
    <mergeCell ref="Q35:R35"/>
    <mergeCell ref="C36:C39"/>
    <mergeCell ref="L36:L39"/>
    <mergeCell ref="C40:C43"/>
    <mergeCell ref="L40:L43"/>
    <mergeCell ref="B45:B53"/>
    <mergeCell ref="C45:D45"/>
    <mergeCell ref="H45:I45"/>
    <mergeCell ref="K45:K53"/>
    <mergeCell ref="L45:M45"/>
    <mergeCell ref="B35:B43"/>
    <mergeCell ref="C35:D35"/>
    <mergeCell ref="H35:I35"/>
    <mergeCell ref="K35:K43"/>
    <mergeCell ref="L35:M35"/>
    <mergeCell ref="Q25:R25"/>
    <mergeCell ref="C26:C29"/>
    <mergeCell ref="L26:L29"/>
    <mergeCell ref="C30:C33"/>
    <mergeCell ref="L30:L33"/>
    <mergeCell ref="B25:B33"/>
    <mergeCell ref="C25:D25"/>
    <mergeCell ref="H25:I25"/>
    <mergeCell ref="K25:K33"/>
    <mergeCell ref="L25:M25"/>
    <mergeCell ref="K23:M24"/>
    <mergeCell ref="N23:N24"/>
    <mergeCell ref="O23:O24"/>
    <mergeCell ref="P23:P24"/>
    <mergeCell ref="Q23:R23"/>
    <mergeCell ref="B23:D24"/>
    <mergeCell ref="E23:E24"/>
    <mergeCell ref="F23:F24"/>
    <mergeCell ref="G23:G24"/>
    <mergeCell ref="H23:I23"/>
    <mergeCell ref="Q12:R12"/>
    <mergeCell ref="C13:C16"/>
    <mergeCell ref="L13:L16"/>
    <mergeCell ref="C17:C20"/>
    <mergeCell ref="L17:L20"/>
    <mergeCell ref="B12:B20"/>
    <mergeCell ref="C12:D12"/>
    <mergeCell ref="H12:I12"/>
    <mergeCell ref="K12:K20"/>
    <mergeCell ref="L12:M12"/>
    <mergeCell ref="B4:O5"/>
    <mergeCell ref="B2:R2"/>
    <mergeCell ref="B10:D11"/>
    <mergeCell ref="E10:E11"/>
    <mergeCell ref="F10:F11"/>
    <mergeCell ref="G10:G11"/>
    <mergeCell ref="H10:I10"/>
    <mergeCell ref="K10:M11"/>
    <mergeCell ref="N10:N11"/>
    <mergeCell ref="O10:O11"/>
    <mergeCell ref="P10:P11"/>
    <mergeCell ref="Q10:R10"/>
    <mergeCell ref="B7:N7"/>
    <mergeCell ref="B6:O6"/>
  </mergeCells>
  <pageMargins left="0.7" right="0.7" top="0.75" bottom="0.75" header="0.3" footer="0.3"/>
  <pageSetup paperSize="9" scale="76"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pageSetUpPr fitToPage="1"/>
  </sheetPr>
  <dimension ref="A1:AR104"/>
  <sheetViews>
    <sheetView showGridLines="0" zoomScale="80" zoomScaleNormal="80" workbookViewId="0">
      <pane ySplit="2" topLeftCell="A3" activePane="bottomLeft" state="frozen"/>
      <selection pane="bottomLeft" activeCell="AO69" sqref="AO69"/>
    </sheetView>
  </sheetViews>
  <sheetFormatPr baseColWidth="10" defaultColWidth="9.140625" defaultRowHeight="15"/>
  <cols>
    <col min="1" max="1" width="9.7109375" style="36" customWidth="1"/>
    <col min="2" max="2" width="10.140625" style="36" customWidth="1"/>
    <col min="3" max="3" width="19.42578125" style="36" customWidth="1"/>
    <col min="4" max="4" width="4.140625" style="36" customWidth="1"/>
    <col min="5" max="8" width="12.42578125" style="36" customWidth="1"/>
    <col min="9" max="9" width="13.28515625" style="36" customWidth="1"/>
    <col min="10" max="10" width="2.42578125" style="36" customWidth="1"/>
    <col min="11" max="11" width="10.42578125" style="36" customWidth="1"/>
    <col min="12" max="12" width="19.42578125" style="36" customWidth="1"/>
    <col min="13" max="13" width="3.85546875" style="36" customWidth="1"/>
    <col min="14" max="17" width="12.42578125" style="36" customWidth="1"/>
    <col min="18" max="18" width="14.140625" style="36" customWidth="1"/>
    <col min="19" max="19" width="2.7109375" style="36" customWidth="1"/>
    <col min="20" max="20" width="34.5703125" style="36" hidden="1" customWidth="1"/>
    <col min="21" max="25" width="5.140625" style="36" hidden="1" customWidth="1"/>
    <col min="26" max="34" width="0" style="36" hidden="1" customWidth="1"/>
    <col min="35" max="36" width="11.42578125" style="36" hidden="1" customWidth="1"/>
    <col min="37" max="39" width="0" style="36" hidden="1" customWidth="1"/>
    <col min="40" max="256" width="11.42578125" style="36" customWidth="1"/>
    <col min="257" max="16384" width="9.140625" style="36"/>
  </cols>
  <sheetData>
    <row r="1" spans="1:44" ht="22.5" customHeight="1" thickBot="1">
      <c r="B1" s="748"/>
      <c r="C1" s="748"/>
      <c r="D1" s="748"/>
      <c r="E1" s="748"/>
      <c r="F1" s="748"/>
      <c r="G1" s="748"/>
      <c r="H1" s="748"/>
      <c r="I1" s="748"/>
      <c r="J1" s="748"/>
      <c r="K1" s="748"/>
      <c r="L1" s="748"/>
      <c r="M1" s="748"/>
      <c r="N1" s="748"/>
      <c r="O1" s="748"/>
      <c r="P1" s="748"/>
      <c r="Q1" s="748"/>
      <c r="R1" s="748"/>
    </row>
    <row r="2" spans="1:44" ht="27.75" customHeight="1">
      <c r="B2" s="956" t="s">
        <v>105</v>
      </c>
      <c r="C2" s="703"/>
      <c r="D2" s="703"/>
      <c r="E2" s="703"/>
      <c r="F2" s="703"/>
      <c r="G2" s="703"/>
      <c r="H2" s="703"/>
      <c r="I2" s="703"/>
      <c r="J2" s="703"/>
      <c r="K2" s="703"/>
      <c r="L2" s="703"/>
      <c r="M2" s="703"/>
      <c r="N2" s="703"/>
      <c r="O2" s="703"/>
      <c r="P2" s="703"/>
      <c r="Q2" s="703"/>
      <c r="R2" s="703"/>
    </row>
    <row r="3" spans="1:44" ht="22.5" customHeight="1">
      <c r="A3" s="99"/>
      <c r="B3" s="657" t="s">
        <v>53</v>
      </c>
      <c r="C3" s="102"/>
      <c r="D3" s="102"/>
      <c r="E3" s="102"/>
      <c r="F3" s="102"/>
      <c r="G3" s="102"/>
      <c r="H3" s="102"/>
      <c r="I3" s="102"/>
      <c r="J3" s="102"/>
      <c r="K3" s="102"/>
      <c r="L3" s="102"/>
      <c r="M3" s="102"/>
      <c r="N3" s="102"/>
      <c r="O3" s="102"/>
      <c r="P3" s="102"/>
      <c r="Q3" s="102"/>
      <c r="R3" s="102"/>
      <c r="S3" s="76"/>
    </row>
    <row r="4" spans="1:44" ht="28.5" customHeight="1">
      <c r="A4" s="99"/>
      <c r="B4" s="1444" t="s">
        <v>106</v>
      </c>
      <c r="C4" s="1444"/>
      <c r="D4" s="1444"/>
      <c r="E4" s="1444"/>
      <c r="F4" s="1444"/>
      <c r="G4" s="1444"/>
      <c r="H4" s="1444"/>
      <c r="I4" s="1444"/>
      <c r="J4" s="1444"/>
      <c r="K4" s="1444"/>
      <c r="L4" s="1444"/>
      <c r="M4" s="1444"/>
      <c r="N4" s="1444"/>
      <c r="O4" s="738"/>
      <c r="P4" s="738"/>
      <c r="Q4" s="738"/>
      <c r="R4" s="738"/>
      <c r="S4" s="76"/>
    </row>
    <row r="5" spans="1:44" ht="35.25" customHeight="1">
      <c r="A5" s="99"/>
      <c r="B5" s="1444" t="s">
        <v>107</v>
      </c>
      <c r="C5" s="1444"/>
      <c r="D5" s="1444"/>
      <c r="E5" s="1444"/>
      <c r="F5" s="1444"/>
      <c r="G5" s="1444"/>
      <c r="H5" s="1444"/>
      <c r="I5" s="1444"/>
      <c r="J5" s="1444"/>
      <c r="K5" s="1444"/>
      <c r="L5" s="1444"/>
      <c r="M5" s="1444"/>
      <c r="N5" s="1444"/>
      <c r="O5" s="749"/>
      <c r="P5" s="738"/>
      <c r="Q5" s="738"/>
      <c r="R5" s="738"/>
      <c r="S5" s="76"/>
    </row>
    <row r="6" spans="1:44" ht="18.75" customHeight="1">
      <c r="A6" s="99"/>
      <c r="B6" s="1445" t="s">
        <v>108</v>
      </c>
      <c r="C6" s="1445"/>
      <c r="D6" s="1445"/>
      <c r="E6" s="1445"/>
      <c r="F6" s="1445"/>
      <c r="G6" s="1445"/>
      <c r="H6" s="1445"/>
      <c r="I6" s="1445"/>
      <c r="J6" s="1445"/>
      <c r="K6" s="1445"/>
      <c r="L6" s="1445"/>
      <c r="M6" s="1445"/>
      <c r="N6" s="1445"/>
      <c r="O6" s="750"/>
      <c r="P6" s="751"/>
      <c r="Q6" s="738"/>
      <c r="R6" s="738"/>
      <c r="S6" s="76"/>
    </row>
    <row r="7" spans="1:44" ht="17.25" customHeight="1">
      <c r="A7" s="99"/>
      <c r="B7" s="99"/>
      <c r="C7" s="738"/>
      <c r="D7" s="738"/>
      <c r="E7" s="738"/>
      <c r="F7" s="738"/>
      <c r="G7" s="738"/>
      <c r="H7" s="738"/>
      <c r="I7" s="738"/>
      <c r="J7" s="738"/>
      <c r="K7" s="738"/>
      <c r="L7" s="738"/>
      <c r="M7" s="738"/>
      <c r="N7" s="738"/>
      <c r="O7" s="738"/>
      <c r="P7" s="738"/>
      <c r="Q7" s="738"/>
      <c r="R7" s="738"/>
      <c r="S7" s="76"/>
    </row>
    <row r="8" spans="1:44" ht="23.25">
      <c r="A8" s="99"/>
      <c r="B8" s="958" t="s">
        <v>636</v>
      </c>
      <c r="C8" s="100"/>
      <c r="D8" s="100"/>
      <c r="E8" s="100"/>
      <c r="F8" s="100"/>
      <c r="G8" s="100"/>
      <c r="H8" s="100"/>
      <c r="I8" s="100"/>
      <c r="J8" s="99"/>
      <c r="K8" s="99"/>
      <c r="L8" s="99"/>
      <c r="M8" s="99"/>
      <c r="N8" s="99"/>
      <c r="O8" s="99"/>
      <c r="P8" s="99"/>
      <c r="Q8" s="99"/>
      <c r="R8" s="99"/>
      <c r="S8" s="76"/>
    </row>
    <row r="9" spans="1:44" ht="22.5" customHeight="1">
      <c r="A9" s="99"/>
      <c r="B9" s="1224" t="s">
        <v>109</v>
      </c>
      <c r="C9" s="1224"/>
      <c r="D9" s="1224"/>
      <c r="E9" s="1039">
        <v>2014</v>
      </c>
      <c r="F9" s="1039">
        <v>2015</v>
      </c>
      <c r="G9" s="1039">
        <v>2016</v>
      </c>
      <c r="H9" s="1039">
        <v>2017</v>
      </c>
      <c r="I9" s="1039"/>
      <c r="J9" s="99"/>
      <c r="K9" s="1224" t="s">
        <v>81</v>
      </c>
      <c r="L9" s="1224"/>
      <c r="M9" s="1224"/>
      <c r="N9" s="1039">
        <v>2014</v>
      </c>
      <c r="O9" s="1039">
        <v>2015</v>
      </c>
      <c r="P9" s="1039">
        <v>2016</v>
      </c>
      <c r="Q9" s="1039">
        <v>2017</v>
      </c>
      <c r="R9" s="1039"/>
      <c r="S9" s="76"/>
      <c r="T9" s="66"/>
    </row>
    <row r="10" spans="1:44" ht="23.25" customHeight="1">
      <c r="A10" s="99"/>
      <c r="B10" s="1224"/>
      <c r="C10" s="1224"/>
      <c r="D10" s="1224"/>
      <c r="E10" s="1039"/>
      <c r="F10" s="1039"/>
      <c r="G10" s="1039"/>
      <c r="H10" s="674" t="s">
        <v>59</v>
      </c>
      <c r="I10" s="674" t="s">
        <v>60</v>
      </c>
      <c r="J10" s="99"/>
      <c r="K10" s="1224"/>
      <c r="L10" s="1224"/>
      <c r="M10" s="1224"/>
      <c r="N10" s="1039"/>
      <c r="O10" s="1039"/>
      <c r="P10" s="1039"/>
      <c r="Q10" s="674" t="s">
        <v>59</v>
      </c>
      <c r="R10" s="674" t="s">
        <v>60</v>
      </c>
      <c r="S10" s="76"/>
      <c r="T10" s="66"/>
      <c r="AN10" s="752"/>
      <c r="AO10" s="752"/>
      <c r="AP10" s="752"/>
      <c r="AQ10" s="752"/>
    </row>
    <row r="11" spans="1:44" ht="12" customHeight="1">
      <c r="A11" s="99"/>
      <c r="B11" s="1438" t="s">
        <v>93</v>
      </c>
      <c r="C11" s="1433" t="s">
        <v>62</v>
      </c>
      <c r="D11" s="1433"/>
      <c r="E11" s="711">
        <f>SUM(E24,E34,E44,E54,E64,E74)</f>
        <v>0</v>
      </c>
      <c r="F11" s="711">
        <f>SUM(F24,F34,F44,F54,F64,F74)</f>
        <v>0</v>
      </c>
      <c r="G11" s="711">
        <f>SUM(G24,G34,G44,G54,G64,G74)</f>
        <v>0</v>
      </c>
      <c r="H11" s="1440">
        <f>SUM(H24,H34,H44,H54,H64,H74)</f>
        <v>0</v>
      </c>
      <c r="I11" s="1440"/>
      <c r="J11" s="99"/>
      <c r="K11" s="1438" t="s">
        <v>93</v>
      </c>
      <c r="L11" s="1433" t="s">
        <v>62</v>
      </c>
      <c r="M11" s="1433"/>
      <c r="N11" s="711">
        <f>SUM(N24,N34,N44,N54,N64,N74)</f>
        <v>0</v>
      </c>
      <c r="O11" s="711">
        <f>SUM(O24,O34,O44,O54,O64,O74)</f>
        <v>0</v>
      </c>
      <c r="P11" s="711">
        <f>SUM(P24,P34,P44,P54,P64,P74)</f>
        <v>0</v>
      </c>
      <c r="Q11" s="1440">
        <f>SUM(Q24,Q34,Q44,Q54,Q64,Q74)</f>
        <v>0</v>
      </c>
      <c r="R11" s="1440"/>
      <c r="S11" s="76"/>
      <c r="T11" s="66"/>
      <c r="AN11" s="753">
        <v>33</v>
      </c>
      <c r="AO11" s="753">
        <v>60</v>
      </c>
      <c r="AP11" s="753">
        <v>57</v>
      </c>
      <c r="AQ11" s="753"/>
      <c r="AR11" s="754"/>
    </row>
    <row r="12" spans="1:44" ht="12" customHeight="1">
      <c r="A12" s="99"/>
      <c r="B12" s="1438"/>
      <c r="C12" s="1433" t="s">
        <v>63</v>
      </c>
      <c r="D12" s="730" t="s">
        <v>94</v>
      </c>
      <c r="E12" s="739">
        <f t="shared" ref="E12:G15" si="0">SUM(E25,E35,E45,E55,E65,E75)</f>
        <v>0</v>
      </c>
      <c r="F12" s="739">
        <f t="shared" si="0"/>
        <v>0</v>
      </c>
      <c r="G12" s="739">
        <f t="shared" si="0"/>
        <v>0</v>
      </c>
      <c r="H12" s="740" t="str">
        <f>IFERROR(H16*H11,"")</f>
        <v/>
      </c>
      <c r="I12" s="740" t="str">
        <f>IFERROR(I16*H11,"")</f>
        <v/>
      </c>
      <c r="J12" s="99"/>
      <c r="K12" s="1438"/>
      <c r="L12" s="1433" t="s">
        <v>63</v>
      </c>
      <c r="M12" s="730" t="s">
        <v>94</v>
      </c>
      <c r="N12" s="739">
        <f t="shared" ref="N12:P15" si="1">SUM(N25,N35,N45,N55,N65,N75)</f>
        <v>0</v>
      </c>
      <c r="O12" s="739">
        <f t="shared" si="1"/>
        <v>0</v>
      </c>
      <c r="P12" s="739">
        <f t="shared" si="1"/>
        <v>0</v>
      </c>
      <c r="Q12" s="740" t="str">
        <f>IFERROR(Q16*Q11,"")</f>
        <v/>
      </c>
      <c r="R12" s="740" t="str">
        <f>IFERROR(R16*Q11,"")</f>
        <v/>
      </c>
      <c r="S12" s="76"/>
      <c r="T12" s="66"/>
      <c r="AN12" s="753">
        <v>33</v>
      </c>
      <c r="AO12" s="753">
        <v>36</v>
      </c>
      <c r="AP12" s="753">
        <v>32</v>
      </c>
      <c r="AQ12" s="753"/>
      <c r="AR12" s="754"/>
    </row>
    <row r="13" spans="1:44" ht="12" customHeight="1">
      <c r="A13" s="99"/>
      <c r="B13" s="1438"/>
      <c r="C13" s="1433"/>
      <c r="D13" s="730" t="s">
        <v>64</v>
      </c>
      <c r="E13" s="739">
        <f t="shared" si="0"/>
        <v>0</v>
      </c>
      <c r="F13" s="739">
        <f t="shared" si="0"/>
        <v>0</v>
      </c>
      <c r="G13" s="739">
        <f t="shared" si="0"/>
        <v>0</v>
      </c>
      <c r="H13" s="740" t="str">
        <f>IFERROR(H17*H11,"")</f>
        <v/>
      </c>
      <c r="I13" s="740" t="str">
        <f>IFERROR(I17*H11,"")</f>
        <v/>
      </c>
      <c r="J13" s="99"/>
      <c r="K13" s="1438"/>
      <c r="L13" s="1433"/>
      <c r="M13" s="730" t="s">
        <v>64</v>
      </c>
      <c r="N13" s="739">
        <f t="shared" si="1"/>
        <v>0</v>
      </c>
      <c r="O13" s="739">
        <f t="shared" si="1"/>
        <v>0</v>
      </c>
      <c r="P13" s="739">
        <f t="shared" si="1"/>
        <v>0</v>
      </c>
      <c r="Q13" s="740" t="str">
        <f>IFERROR(Q17*Q11,"")</f>
        <v/>
      </c>
      <c r="R13" s="740" t="str">
        <f>IFERROR(R17*Q11,"")</f>
        <v/>
      </c>
      <c r="S13" s="76"/>
      <c r="T13" s="66"/>
      <c r="AN13" s="753">
        <v>59</v>
      </c>
      <c r="AO13" s="753">
        <v>36</v>
      </c>
      <c r="AP13" s="753">
        <v>32</v>
      </c>
      <c r="AQ13" s="753"/>
      <c r="AR13" s="754"/>
    </row>
    <row r="14" spans="1:44" ht="12" customHeight="1">
      <c r="A14" s="99"/>
      <c r="B14" s="1438"/>
      <c r="C14" s="1433"/>
      <c r="D14" s="730" t="s">
        <v>65</v>
      </c>
      <c r="E14" s="739">
        <f t="shared" si="0"/>
        <v>0</v>
      </c>
      <c r="F14" s="739">
        <f t="shared" si="0"/>
        <v>0</v>
      </c>
      <c r="G14" s="739">
        <f t="shared" si="0"/>
        <v>0</v>
      </c>
      <c r="H14" s="740" t="str">
        <f>IFERROR(H18*H11,"")</f>
        <v/>
      </c>
      <c r="I14" s="740" t="str">
        <f>IFERROR(I18*H11,"")</f>
        <v/>
      </c>
      <c r="J14" s="99"/>
      <c r="K14" s="1438"/>
      <c r="L14" s="1433"/>
      <c r="M14" s="730" t="s">
        <v>65</v>
      </c>
      <c r="N14" s="739">
        <f t="shared" si="1"/>
        <v>0</v>
      </c>
      <c r="O14" s="739">
        <f t="shared" si="1"/>
        <v>0</v>
      </c>
      <c r="P14" s="739">
        <f t="shared" si="1"/>
        <v>0</v>
      </c>
      <c r="Q14" s="740" t="str">
        <f>IFERROR(Q18*Q11,"")</f>
        <v/>
      </c>
      <c r="R14" s="740" t="str">
        <f>IFERROR(R18*Q11,"")</f>
        <v/>
      </c>
      <c r="S14" s="76"/>
      <c r="T14" s="66"/>
      <c r="AN14" s="753">
        <v>7</v>
      </c>
      <c r="AO14" s="753">
        <v>12</v>
      </c>
      <c r="AP14" s="753">
        <v>6</v>
      </c>
      <c r="AQ14" s="753"/>
      <c r="AR14" s="754"/>
    </row>
    <row r="15" spans="1:44" ht="12" customHeight="1">
      <c r="A15" s="99"/>
      <c r="B15" s="1438"/>
      <c r="C15" s="1433"/>
      <c r="D15" s="730" t="s">
        <v>66</v>
      </c>
      <c r="E15" s="739">
        <f t="shared" si="0"/>
        <v>0</v>
      </c>
      <c r="F15" s="739">
        <f t="shared" si="0"/>
        <v>0</v>
      </c>
      <c r="G15" s="739">
        <f t="shared" si="0"/>
        <v>0</v>
      </c>
      <c r="H15" s="740" t="str">
        <f>IFERROR(H19*H11,"")</f>
        <v/>
      </c>
      <c r="I15" s="740" t="str">
        <f>IFERROR(I19*H11,"")</f>
        <v/>
      </c>
      <c r="J15" s="99"/>
      <c r="K15" s="1438"/>
      <c r="L15" s="1433"/>
      <c r="M15" s="730" t="s">
        <v>66</v>
      </c>
      <c r="N15" s="739">
        <f t="shared" si="1"/>
        <v>0</v>
      </c>
      <c r="O15" s="739">
        <f t="shared" si="1"/>
        <v>0</v>
      </c>
      <c r="P15" s="739">
        <f t="shared" si="1"/>
        <v>0</v>
      </c>
      <c r="Q15" s="740" t="str">
        <f>IFERROR(Q19*Q11,"")</f>
        <v/>
      </c>
      <c r="R15" s="740" t="str">
        <f>IFERROR(R19*Q11,"")</f>
        <v/>
      </c>
      <c r="S15" s="76"/>
      <c r="T15" s="66"/>
      <c r="AN15" s="753">
        <f>SUM(AN11:AN14)</f>
        <v>132</v>
      </c>
      <c r="AO15" s="753">
        <f>SUM(AO11:AO14)</f>
        <v>144</v>
      </c>
      <c r="AP15" s="753">
        <f>SUM(AP11:AP14)</f>
        <v>127</v>
      </c>
      <c r="AQ15" s="753"/>
      <c r="AR15" s="754"/>
    </row>
    <row r="16" spans="1:44" ht="12" customHeight="1">
      <c r="A16" s="99"/>
      <c r="B16" s="1438"/>
      <c r="C16" s="1433" t="s">
        <v>67</v>
      </c>
      <c r="D16" s="730" t="s">
        <v>94</v>
      </c>
      <c r="E16" s="714" t="str">
        <f>IFERROR(E12/E11,"")</f>
        <v/>
      </c>
      <c r="F16" s="714" t="str">
        <f>IFERROR(F12/F11,"")</f>
        <v/>
      </c>
      <c r="G16" s="714" t="str">
        <f>IFERROR(G12/G11,"")</f>
        <v/>
      </c>
      <c r="H16" s="715" t="str">
        <f>IFERROR(SUM(H25,H35,H45,H55,H65,H75)/SUM(H24,H34,H44,H54,H64,H74),"")</f>
        <v/>
      </c>
      <c r="I16" s="716" t="str">
        <f>IFERROR(FORECAST(H9,E16:G16,E9:G9),"")</f>
        <v/>
      </c>
      <c r="J16" s="99"/>
      <c r="K16" s="1438"/>
      <c r="L16" s="1433" t="s">
        <v>67</v>
      </c>
      <c r="M16" s="730" t="s">
        <v>94</v>
      </c>
      <c r="N16" s="714" t="str">
        <f>IFERROR(N12/N11,"")</f>
        <v/>
      </c>
      <c r="O16" s="714" t="str">
        <f>IFERROR(O12/O11,"")</f>
        <v/>
      </c>
      <c r="P16" s="714" t="str">
        <f>IFERROR(P12/P11,"")</f>
        <v/>
      </c>
      <c r="Q16" s="715" t="str">
        <f>IFERROR(SUM(Q25,Q35,Q45,Q55,Q65,Q75)/SUM(Q24,Q34,Q44,Q54,Q64,Q74),"")</f>
        <v/>
      </c>
      <c r="R16" s="716" t="str">
        <f>IFERROR(FORECAST(Q9,N16:P16,N9:P9),"")</f>
        <v/>
      </c>
      <c r="S16" s="76"/>
      <c r="T16" s="66"/>
      <c r="AN16" s="753"/>
      <c r="AO16" s="753">
        <f>21*6</f>
        <v>126</v>
      </c>
      <c r="AP16" s="753"/>
      <c r="AQ16" s="753"/>
      <c r="AR16" s="754"/>
    </row>
    <row r="17" spans="1:44" ht="12" customHeight="1">
      <c r="A17" s="99"/>
      <c r="B17" s="1438"/>
      <c r="C17" s="1433"/>
      <c r="D17" s="730" t="s">
        <v>64</v>
      </c>
      <c r="E17" s="714" t="str">
        <f>IFERROR(E13/E11,"")</f>
        <v/>
      </c>
      <c r="F17" s="714" t="str">
        <f>IFERROR(F13/F11,"")</f>
        <v/>
      </c>
      <c r="G17" s="714" t="str">
        <f>IFERROR(G13/G11,"")</f>
        <v/>
      </c>
      <c r="H17" s="715" t="str">
        <f>IFERROR(SUM(H26,H36,H46,H56,H66,H76)/SUM(H24,H34,H44,H54,H64,H74),"")</f>
        <v/>
      </c>
      <c r="I17" s="716" t="str">
        <f>IFERROR(FORECAST(H9,E17:G17,E9:G9),"")</f>
        <v/>
      </c>
      <c r="J17" s="99"/>
      <c r="K17" s="1438"/>
      <c r="L17" s="1433"/>
      <c r="M17" s="730" t="s">
        <v>64</v>
      </c>
      <c r="N17" s="714" t="str">
        <f>IFERROR(N13/N11,"")</f>
        <v/>
      </c>
      <c r="O17" s="714" t="str">
        <f>IFERROR(O13/O11,"")</f>
        <v/>
      </c>
      <c r="P17" s="714" t="str">
        <f>IFERROR(P13/P11,"")</f>
        <v/>
      </c>
      <c r="Q17" s="715" t="str">
        <f>IFERROR(SUM(Q26,Q36,Q46,Q56,Q66,Q76)/SUM(Q24,Q34,Q44,Q54,Q64,Q74),"")</f>
        <v/>
      </c>
      <c r="R17" s="716" t="str">
        <f>IFERROR(FORECAST(Q9,N17:P17,N9:P9),"")</f>
        <v/>
      </c>
      <c r="S17" s="76"/>
      <c r="T17" s="66"/>
      <c r="AN17" s="754"/>
      <c r="AO17" s="754"/>
      <c r="AP17" s="754"/>
      <c r="AQ17" s="754"/>
      <c r="AR17" s="754"/>
    </row>
    <row r="18" spans="1:44" ht="12" customHeight="1">
      <c r="A18" s="99"/>
      <c r="B18" s="1438"/>
      <c r="C18" s="1433"/>
      <c r="D18" s="730" t="s">
        <v>65</v>
      </c>
      <c r="E18" s="714" t="str">
        <f>IFERROR(E14/E11,"")</f>
        <v/>
      </c>
      <c r="F18" s="714" t="str">
        <f>IFERROR(F14/F11,"")</f>
        <v/>
      </c>
      <c r="G18" s="714" t="str">
        <f>IFERROR(G14/G11,"")</f>
        <v/>
      </c>
      <c r="H18" s="715" t="str">
        <f>IFERROR(SUM(H27,H37,H47,H57,H67,H77)/SUM(H24,H34,H44,H54,H64,H74),"")</f>
        <v/>
      </c>
      <c r="I18" s="716" t="str">
        <f>IFERROR(FORECAST(H9,E18:G18,E9:G9),"")</f>
        <v/>
      </c>
      <c r="J18" s="99"/>
      <c r="K18" s="1438"/>
      <c r="L18" s="1433"/>
      <c r="M18" s="730" t="s">
        <v>65</v>
      </c>
      <c r="N18" s="714" t="str">
        <f>IFERROR(N14/N11,"")</f>
        <v/>
      </c>
      <c r="O18" s="714" t="str">
        <f>IFERROR(O14/O11,"")</f>
        <v/>
      </c>
      <c r="P18" s="714" t="str">
        <f>IFERROR(P14/P11,"")</f>
        <v/>
      </c>
      <c r="Q18" s="715" t="str">
        <f>IFERROR(SUM(Q27,Q37,Q47,Q57,Q67,Q77)/SUM(Q24,Q34,Q44,Q54,Q64,Q74),"")</f>
        <v/>
      </c>
      <c r="R18" s="716" t="str">
        <f>IFERROR(FORECAST(Q9,N18:P18,N9:P9),"")</f>
        <v/>
      </c>
      <c r="S18" s="76"/>
      <c r="T18" s="66"/>
    </row>
    <row r="19" spans="1:44" ht="12" customHeight="1">
      <c r="A19" s="99"/>
      <c r="B19" s="1438"/>
      <c r="C19" s="1433"/>
      <c r="D19" s="730" t="s">
        <v>66</v>
      </c>
      <c r="E19" s="714" t="str">
        <f>IFERROR(E15/E11,"")</f>
        <v/>
      </c>
      <c r="F19" s="714" t="str">
        <f>IFERROR(F15/F11,"")</f>
        <v/>
      </c>
      <c r="G19" s="714" t="str">
        <f>IFERROR(G15/G11,"")</f>
        <v/>
      </c>
      <c r="H19" s="715" t="str">
        <f>IFERROR(SUM(H28,H38,H48,H58,H68,H78)/SUM(H24,H34,H44,H54,H64,H74),"")</f>
        <v/>
      </c>
      <c r="I19" s="716" t="str">
        <f>IFERROR(FORECAST(H9,E19:G19,E9:G9),"")</f>
        <v/>
      </c>
      <c r="J19" s="100"/>
      <c r="K19" s="1438"/>
      <c r="L19" s="1433"/>
      <c r="M19" s="730" t="s">
        <v>66</v>
      </c>
      <c r="N19" s="714" t="str">
        <f>IFERROR(N15/N11,"")</f>
        <v/>
      </c>
      <c r="O19" s="714" t="str">
        <f>IFERROR(O15/O11,"")</f>
        <v/>
      </c>
      <c r="P19" s="714" t="str">
        <f>IFERROR(P15/P11,"")</f>
        <v/>
      </c>
      <c r="Q19" s="715" t="str">
        <f>IFERROR(SUM(Q28,Q38,Q48,Q58,Q68,Q78)/SUM(Q24,Q34,Q44,Q54,Q64,Q74),"")</f>
        <v/>
      </c>
      <c r="R19" s="716" t="str">
        <f>IFERROR(FORECAST(Q9,N19:P19,N9:P9),"")</f>
        <v/>
      </c>
      <c r="S19" s="76"/>
    </row>
    <row r="20" spans="1:44" s="52" customFormat="1" ht="42.75" customHeight="1">
      <c r="A20" s="105"/>
      <c r="B20" s="959" t="s">
        <v>642</v>
      </c>
      <c r="C20" s="720"/>
      <c r="D20" s="720"/>
      <c r="E20" s="720"/>
      <c r="F20" s="720"/>
      <c r="G20" s="720"/>
      <c r="H20" s="720"/>
      <c r="I20" s="720"/>
      <c r="J20" s="105"/>
      <c r="K20" s="105"/>
      <c r="L20" s="105"/>
      <c r="M20" s="105"/>
      <c r="N20" s="720"/>
      <c r="O20" s="720"/>
      <c r="P20" s="720"/>
      <c r="Q20" s="720"/>
      <c r="R20" s="720"/>
      <c r="S20" s="79"/>
    </row>
    <row r="21" spans="1:44" ht="4.5" customHeight="1">
      <c r="A21" s="99"/>
      <c r="B21" s="719"/>
      <c r="C21" s="100"/>
      <c r="D21" s="100"/>
      <c r="E21" s="100"/>
      <c r="F21" s="100"/>
      <c r="G21" s="100"/>
      <c r="H21" s="100"/>
      <c r="I21" s="100"/>
      <c r="J21" s="99"/>
      <c r="K21" s="99"/>
      <c r="L21" s="99"/>
      <c r="M21" s="99"/>
      <c r="N21" s="100"/>
      <c r="O21" s="100"/>
      <c r="P21" s="100"/>
      <c r="Q21" s="100"/>
      <c r="R21" s="100"/>
      <c r="S21" s="76"/>
    </row>
    <row r="22" spans="1:44" ht="22.5" customHeight="1">
      <c r="A22" s="99"/>
      <c r="B22" s="1432" t="s">
        <v>80</v>
      </c>
      <c r="C22" s="1432"/>
      <c r="D22" s="1432"/>
      <c r="E22" s="1408">
        <v>2014</v>
      </c>
      <c r="F22" s="1408">
        <v>2015</v>
      </c>
      <c r="G22" s="1408">
        <v>2016</v>
      </c>
      <c r="H22" s="1408">
        <v>2017</v>
      </c>
      <c r="I22" s="1408"/>
      <c r="J22" s="99"/>
      <c r="K22" s="1432" t="s">
        <v>81</v>
      </c>
      <c r="L22" s="1432"/>
      <c r="M22" s="1432"/>
      <c r="N22" s="1408">
        <v>2014</v>
      </c>
      <c r="O22" s="1408">
        <v>2015</v>
      </c>
      <c r="P22" s="1408">
        <v>2016</v>
      </c>
      <c r="Q22" s="1408">
        <v>2017</v>
      </c>
      <c r="R22" s="1408"/>
      <c r="S22" s="76"/>
      <c r="T22" s="66"/>
    </row>
    <row r="23" spans="1:44" ht="23.25" customHeight="1">
      <c r="A23" s="99"/>
      <c r="B23" s="1432"/>
      <c r="C23" s="1432"/>
      <c r="D23" s="1432"/>
      <c r="E23" s="1408"/>
      <c r="F23" s="1408"/>
      <c r="G23" s="1408"/>
      <c r="H23" s="687" t="s">
        <v>59</v>
      </c>
      <c r="I23" s="687" t="s">
        <v>60</v>
      </c>
      <c r="J23" s="99"/>
      <c r="K23" s="1432"/>
      <c r="L23" s="1432"/>
      <c r="M23" s="1432"/>
      <c r="N23" s="1408"/>
      <c r="O23" s="1408"/>
      <c r="P23" s="1408"/>
      <c r="Q23" s="687" t="s">
        <v>59</v>
      </c>
      <c r="R23" s="687" t="s">
        <v>60</v>
      </c>
      <c r="S23" s="76"/>
      <c r="T23" s="66"/>
    </row>
    <row r="24" spans="1:44" ht="12" customHeight="1">
      <c r="A24" s="99"/>
      <c r="B24" s="1436" t="s">
        <v>97</v>
      </c>
      <c r="C24" s="1233" t="s">
        <v>62</v>
      </c>
      <c r="D24" s="1233"/>
      <c r="E24" s="22"/>
      <c r="F24" s="688"/>
      <c r="G24" s="688"/>
      <c r="H24" s="1415"/>
      <c r="I24" s="1415"/>
      <c r="J24" s="99"/>
      <c r="K24" s="1436" t="s">
        <v>97</v>
      </c>
      <c r="L24" s="1233" t="s">
        <v>62</v>
      </c>
      <c r="M24" s="1233"/>
      <c r="N24" s="22"/>
      <c r="O24" s="688"/>
      <c r="P24" s="688"/>
      <c r="Q24" s="1415"/>
      <c r="R24" s="1415"/>
      <c r="S24" s="76"/>
      <c r="T24" s="66"/>
    </row>
    <row r="25" spans="1:44" ht="12" customHeight="1">
      <c r="A25" s="99"/>
      <c r="B25" s="1436"/>
      <c r="C25" s="1233" t="s">
        <v>63</v>
      </c>
      <c r="D25" s="159" t="s">
        <v>94</v>
      </c>
      <c r="E25" s="26"/>
      <c r="F25" s="26"/>
      <c r="G25" s="26"/>
      <c r="H25" s="741">
        <f>IFERROR(H29*$H$24,"")</f>
        <v>0</v>
      </c>
      <c r="I25" s="741" t="str">
        <f>IFERROR(I29*H24,"")</f>
        <v/>
      </c>
      <c r="J25" s="99"/>
      <c r="K25" s="1436"/>
      <c r="L25" s="1233" t="s">
        <v>63</v>
      </c>
      <c r="M25" s="159" t="s">
        <v>94</v>
      </c>
      <c r="N25" s="26"/>
      <c r="O25" s="26"/>
      <c r="P25" s="26"/>
      <c r="Q25" s="741">
        <f>IFERROR(Q29*$Q$24,"")</f>
        <v>0</v>
      </c>
      <c r="R25" s="741" t="str">
        <f>IFERROR(R29*Q24,"")</f>
        <v/>
      </c>
      <c r="S25" s="76"/>
      <c r="T25" s="66"/>
    </row>
    <row r="26" spans="1:44" ht="12" customHeight="1">
      <c r="A26" s="99"/>
      <c r="B26" s="1436"/>
      <c r="C26" s="1233"/>
      <c r="D26" s="159" t="s">
        <v>64</v>
      </c>
      <c r="E26" s="26"/>
      <c r="F26" s="26"/>
      <c r="G26" s="26"/>
      <c r="H26" s="741">
        <f>IFERROR(H30*$H$24,"")</f>
        <v>0</v>
      </c>
      <c r="I26" s="741" t="str">
        <f>IFERROR(I30*H24,"")</f>
        <v/>
      </c>
      <c r="J26" s="99"/>
      <c r="K26" s="1436"/>
      <c r="L26" s="1233"/>
      <c r="M26" s="159" t="s">
        <v>64</v>
      </c>
      <c r="N26" s="26"/>
      <c r="O26" s="26"/>
      <c r="P26" s="26"/>
      <c r="Q26" s="741">
        <f>IFERROR(Q30*$Q$24,"")</f>
        <v>0</v>
      </c>
      <c r="R26" s="741" t="str">
        <f>IFERROR(R30*Q24,"")</f>
        <v/>
      </c>
      <c r="S26" s="76"/>
      <c r="T26" s="66"/>
    </row>
    <row r="27" spans="1:44" ht="12" customHeight="1">
      <c r="A27" s="99"/>
      <c r="B27" s="1436"/>
      <c r="C27" s="1233"/>
      <c r="D27" s="159" t="s">
        <v>65</v>
      </c>
      <c r="E27" s="26"/>
      <c r="F27" s="26"/>
      <c r="G27" s="26"/>
      <c r="H27" s="741">
        <f>IFERROR(H31*$H$24,"")</f>
        <v>0</v>
      </c>
      <c r="I27" s="741" t="str">
        <f>IFERROR(I31*H24,"")</f>
        <v/>
      </c>
      <c r="J27" s="99"/>
      <c r="K27" s="1436"/>
      <c r="L27" s="1233"/>
      <c r="M27" s="159" t="s">
        <v>65</v>
      </c>
      <c r="N27" s="26"/>
      <c r="O27" s="26"/>
      <c r="P27" s="26"/>
      <c r="Q27" s="741">
        <f>IFERROR(Q31*$Q$24,"")</f>
        <v>0</v>
      </c>
      <c r="R27" s="741" t="str">
        <f>IFERROR(R31*Q24,"")</f>
        <v/>
      </c>
      <c r="S27" s="76"/>
      <c r="T27" s="66"/>
    </row>
    <row r="28" spans="1:44" ht="12" customHeight="1">
      <c r="A28" s="99"/>
      <c r="B28" s="1436"/>
      <c r="C28" s="1233"/>
      <c r="D28" s="159" t="s">
        <v>66</v>
      </c>
      <c r="E28" s="26"/>
      <c r="F28" s="26"/>
      <c r="G28" s="26"/>
      <c r="H28" s="741">
        <f>IFERROR(H32*$H$24,"")</f>
        <v>0</v>
      </c>
      <c r="I28" s="741" t="str">
        <f>IFERROR(I32*H24,"")</f>
        <v/>
      </c>
      <c r="J28" s="99"/>
      <c r="K28" s="1436"/>
      <c r="L28" s="1233"/>
      <c r="M28" s="159" t="s">
        <v>66</v>
      </c>
      <c r="N28" s="26"/>
      <c r="O28" s="26"/>
      <c r="P28" s="26"/>
      <c r="Q28" s="741">
        <f>IFERROR(Q32*$Q$24,"")</f>
        <v>0</v>
      </c>
      <c r="R28" s="741" t="str">
        <f>IFERROR(R32*Q24,"")</f>
        <v/>
      </c>
      <c r="S28" s="76"/>
      <c r="T28" s="66"/>
    </row>
    <row r="29" spans="1:44" ht="12" customHeight="1">
      <c r="A29" s="99"/>
      <c r="B29" s="1436"/>
      <c r="C29" s="1233" t="s">
        <v>67</v>
      </c>
      <c r="D29" s="159" t="s">
        <v>94</v>
      </c>
      <c r="E29" s="717" t="str">
        <f>IFERROR(E25/E24,"")</f>
        <v/>
      </c>
      <c r="F29" s="717" t="str">
        <f>IFERROR(F25/F24,"")</f>
        <v/>
      </c>
      <c r="G29" s="717" t="str">
        <f>IFERROR(G25/G24,"")</f>
        <v/>
      </c>
      <c r="H29" s="23"/>
      <c r="I29" s="718" t="str">
        <f>IFERROR(FORECAST(H22,E29:G29,E22:G22),"")</f>
        <v/>
      </c>
      <c r="J29" s="99"/>
      <c r="K29" s="1436"/>
      <c r="L29" s="1233" t="s">
        <v>67</v>
      </c>
      <c r="M29" s="159" t="s">
        <v>94</v>
      </c>
      <c r="N29" s="717" t="str">
        <f>IFERROR(N25/N24,"")</f>
        <v/>
      </c>
      <c r="O29" s="717" t="str">
        <f>IFERROR(O25/O24,"")</f>
        <v/>
      </c>
      <c r="P29" s="717" t="str">
        <f>IFERROR(P25/P24,"")</f>
        <v/>
      </c>
      <c r="Q29" s="23"/>
      <c r="R29" s="718" t="str">
        <f>IFERROR(FORECAST(Q22,N29:P29,N22:P22),"")</f>
        <v/>
      </c>
      <c r="S29" s="76"/>
      <c r="T29" s="66"/>
    </row>
    <row r="30" spans="1:44" ht="12" customHeight="1">
      <c r="A30" s="99"/>
      <c r="B30" s="1436"/>
      <c r="C30" s="1233"/>
      <c r="D30" s="159" t="s">
        <v>64</v>
      </c>
      <c r="E30" s="717" t="str">
        <f>IFERROR(E26/E24,"")</f>
        <v/>
      </c>
      <c r="F30" s="717" t="str">
        <f>IFERROR(F26/F24,"")</f>
        <v/>
      </c>
      <c r="G30" s="717" t="str">
        <f>IFERROR(G26/G24,"")</f>
        <v/>
      </c>
      <c r="H30" s="23"/>
      <c r="I30" s="718" t="str">
        <f>IFERROR(FORECAST(H22,E30:G30,E22:G22),"")</f>
        <v/>
      </c>
      <c r="J30" s="99"/>
      <c r="K30" s="1436"/>
      <c r="L30" s="1233"/>
      <c r="M30" s="159" t="s">
        <v>64</v>
      </c>
      <c r="N30" s="717" t="str">
        <f>IFERROR(N26/N24,"")</f>
        <v/>
      </c>
      <c r="O30" s="717" t="str">
        <f>IFERROR(O26/O24,"")</f>
        <v/>
      </c>
      <c r="P30" s="717" t="str">
        <f>IFERROR(P26/P24,"")</f>
        <v/>
      </c>
      <c r="Q30" s="23"/>
      <c r="R30" s="718" t="str">
        <f>IFERROR(FORECAST(Q22,N30:P30,N22:P22),"")</f>
        <v/>
      </c>
      <c r="S30" s="76"/>
      <c r="T30" s="66"/>
    </row>
    <row r="31" spans="1:44" ht="12" customHeight="1">
      <c r="A31" s="99"/>
      <c r="B31" s="1436"/>
      <c r="C31" s="1233"/>
      <c r="D31" s="159" t="s">
        <v>65</v>
      </c>
      <c r="E31" s="717" t="str">
        <f>IFERROR(E27/E24,"")</f>
        <v/>
      </c>
      <c r="F31" s="717" t="str">
        <f>IFERROR(F27/F24,"")</f>
        <v/>
      </c>
      <c r="G31" s="717" t="str">
        <f>IFERROR(G27/G24,"")</f>
        <v/>
      </c>
      <c r="H31" s="23"/>
      <c r="I31" s="718" t="str">
        <f>IFERROR(FORECAST(H22,E31:G31,E22:G22),"")</f>
        <v/>
      </c>
      <c r="J31" s="99"/>
      <c r="K31" s="1436"/>
      <c r="L31" s="1233"/>
      <c r="M31" s="159" t="s">
        <v>65</v>
      </c>
      <c r="N31" s="717" t="str">
        <f>IFERROR(N27/N24,"")</f>
        <v/>
      </c>
      <c r="O31" s="717" t="str">
        <f>IFERROR(O27/O24,"")</f>
        <v/>
      </c>
      <c r="P31" s="717" t="str">
        <f>IFERROR(P27/P24,"")</f>
        <v/>
      </c>
      <c r="Q31" s="23"/>
      <c r="R31" s="718" t="str">
        <f>IFERROR(FORECAST(Q22,N31:P31,N22:P22),"")</f>
        <v/>
      </c>
      <c r="S31" s="76"/>
      <c r="T31" s="66"/>
    </row>
    <row r="32" spans="1:44" ht="12" customHeight="1">
      <c r="A32" s="99"/>
      <c r="B32" s="1436"/>
      <c r="C32" s="1233"/>
      <c r="D32" s="159" t="s">
        <v>66</v>
      </c>
      <c r="E32" s="715" t="str">
        <f>IFERROR(E28/E24,"")</f>
        <v/>
      </c>
      <c r="F32" s="715" t="str">
        <f>IFERROR(F28/F24,"")</f>
        <v/>
      </c>
      <c r="G32" s="715" t="str">
        <f>IFERROR(G28/G24,"")</f>
        <v/>
      </c>
      <c r="H32" s="23"/>
      <c r="I32" s="718" t="str">
        <f>IFERROR(FORECAST(H22,E32:G32,E22:G22),"")</f>
        <v/>
      </c>
      <c r="J32" s="100"/>
      <c r="K32" s="1436"/>
      <c r="L32" s="1233"/>
      <c r="M32" s="159" t="s">
        <v>66</v>
      </c>
      <c r="N32" s="715" t="str">
        <f>IFERROR(N28/N24,"")</f>
        <v/>
      </c>
      <c r="O32" s="715" t="str">
        <f>IFERROR(O28/O24,"")</f>
        <v/>
      </c>
      <c r="P32" s="715" t="str">
        <f>IFERROR(P28/P24,"")</f>
        <v/>
      </c>
      <c r="Q32" s="23"/>
      <c r="R32" s="718" t="str">
        <f>IFERROR(FORECAST(Q22,N32:P32,N22:P22),"")</f>
        <v/>
      </c>
      <c r="S32" s="76"/>
    </row>
    <row r="33" spans="1:20" s="67" customFormat="1" ht="12" customHeight="1">
      <c r="A33" s="98"/>
      <c r="B33" s="722"/>
      <c r="C33" s="723"/>
      <c r="D33" s="724"/>
      <c r="E33" s="725" t="str">
        <f>IF(SUM(E25:E28)=E24,"","datos erróneos")</f>
        <v/>
      </c>
      <c r="F33" s="725" t="str">
        <f>IF(SUM(F25:F28)=F24,"","datos erróneos")</f>
        <v/>
      </c>
      <c r="G33" s="725" t="str">
        <f>IF(SUM(G25:G28)=G24,"","datos erróneos")</f>
        <v/>
      </c>
      <c r="H33" s="725" t="str">
        <f>IF(SUM(H29:H32)=1,"",(IF(SUM(H29:H32)=0,"","datos erróneos")))</f>
        <v/>
      </c>
      <c r="I33" s="747"/>
      <c r="J33" s="98"/>
      <c r="K33" s="722"/>
      <c r="L33" s="723"/>
      <c r="M33" s="724"/>
      <c r="N33" s="725" t="str">
        <f>IF(SUM(N25:N28)=N24,"","datos erróneos")</f>
        <v/>
      </c>
      <c r="O33" s="725" t="str">
        <f>IF(SUM(O25:O28)=O24,"","datos erróneos")</f>
        <v/>
      </c>
      <c r="P33" s="725" t="str">
        <f>IF(SUM(P25:P28)=P24,"","datos erróneos")</f>
        <v/>
      </c>
      <c r="Q33" s="725" t="str">
        <f>IF(SUM(Q29:Q32)=1,"",(IF(SUM(Q29:Q32)=0,"","datos erróneos")))</f>
        <v/>
      </c>
      <c r="R33" s="747"/>
      <c r="S33" s="121"/>
    </row>
    <row r="34" spans="1:20" ht="12" customHeight="1">
      <c r="A34" s="99"/>
      <c r="B34" s="1436" t="s">
        <v>98</v>
      </c>
      <c r="C34" s="1233" t="s">
        <v>62</v>
      </c>
      <c r="D34" s="1233"/>
      <c r="E34" s="22"/>
      <c r="F34" s="688"/>
      <c r="G34" s="688"/>
      <c r="H34" s="1415"/>
      <c r="I34" s="1415"/>
      <c r="J34" s="99"/>
      <c r="K34" s="1436" t="s">
        <v>98</v>
      </c>
      <c r="L34" s="1233" t="s">
        <v>62</v>
      </c>
      <c r="M34" s="1233"/>
      <c r="N34" s="22"/>
      <c r="O34" s="688"/>
      <c r="P34" s="688"/>
      <c r="Q34" s="1415"/>
      <c r="R34" s="1415"/>
      <c r="S34" s="76"/>
      <c r="T34" s="66"/>
    </row>
    <row r="35" spans="1:20" ht="12" customHeight="1">
      <c r="A35" s="99"/>
      <c r="B35" s="1436"/>
      <c r="C35" s="1233" t="s">
        <v>63</v>
      </c>
      <c r="D35" s="159" t="s">
        <v>94</v>
      </c>
      <c r="E35" s="26"/>
      <c r="F35" s="26"/>
      <c r="G35" s="26"/>
      <c r="H35" s="741">
        <f>IFERROR(H39*$H$34,"")</f>
        <v>0</v>
      </c>
      <c r="I35" s="741" t="str">
        <f>IFERROR(I39*H34,"")</f>
        <v/>
      </c>
      <c r="J35" s="99"/>
      <c r="K35" s="1436"/>
      <c r="L35" s="1233" t="s">
        <v>63</v>
      </c>
      <c r="M35" s="159" t="s">
        <v>94</v>
      </c>
      <c r="N35" s="26"/>
      <c r="O35" s="26"/>
      <c r="P35" s="26"/>
      <c r="Q35" s="741">
        <f>IFERROR(Q39*$Q$34,"")</f>
        <v>0</v>
      </c>
      <c r="R35" s="741" t="str">
        <f>IFERROR(R39*Q34,"")</f>
        <v/>
      </c>
      <c r="S35" s="76"/>
      <c r="T35" s="66"/>
    </row>
    <row r="36" spans="1:20" ht="12" customHeight="1">
      <c r="A36" s="99"/>
      <c r="B36" s="1436"/>
      <c r="C36" s="1233"/>
      <c r="D36" s="159" t="s">
        <v>64</v>
      </c>
      <c r="E36" s="26"/>
      <c r="F36" s="26"/>
      <c r="G36" s="26"/>
      <c r="H36" s="741">
        <f>IFERROR(H40*$H$34,"")</f>
        <v>0</v>
      </c>
      <c r="I36" s="741" t="str">
        <f>IFERROR(I40*H34,"")</f>
        <v/>
      </c>
      <c r="J36" s="99"/>
      <c r="K36" s="1436"/>
      <c r="L36" s="1233"/>
      <c r="M36" s="159" t="s">
        <v>64</v>
      </c>
      <c r="N36" s="26"/>
      <c r="O36" s="26"/>
      <c r="P36" s="26"/>
      <c r="Q36" s="741">
        <f>IFERROR(Q40*$Q$34,"")</f>
        <v>0</v>
      </c>
      <c r="R36" s="741" t="str">
        <f>IFERROR(R40*Q34,"")</f>
        <v/>
      </c>
      <c r="S36" s="76"/>
      <c r="T36" s="66"/>
    </row>
    <row r="37" spans="1:20" ht="12" customHeight="1">
      <c r="A37" s="99"/>
      <c r="B37" s="1436"/>
      <c r="C37" s="1233"/>
      <c r="D37" s="159" t="s">
        <v>65</v>
      </c>
      <c r="E37" s="26"/>
      <c r="F37" s="26"/>
      <c r="G37" s="26"/>
      <c r="H37" s="741">
        <f>IFERROR(H41*$H$34,"")</f>
        <v>0</v>
      </c>
      <c r="I37" s="741" t="str">
        <f>IFERROR(I41*H34,"")</f>
        <v/>
      </c>
      <c r="J37" s="99"/>
      <c r="K37" s="1436"/>
      <c r="L37" s="1233"/>
      <c r="M37" s="159" t="s">
        <v>65</v>
      </c>
      <c r="N37" s="26"/>
      <c r="O37" s="26"/>
      <c r="P37" s="26"/>
      <c r="Q37" s="741">
        <f>IFERROR(Q41*$Q$34,"")</f>
        <v>0</v>
      </c>
      <c r="R37" s="741" t="str">
        <f>IFERROR(R41*Q34,"")</f>
        <v/>
      </c>
      <c r="S37" s="76"/>
      <c r="T37" s="66"/>
    </row>
    <row r="38" spans="1:20" ht="12" customHeight="1">
      <c r="A38" s="99"/>
      <c r="B38" s="1436"/>
      <c r="C38" s="1233"/>
      <c r="D38" s="159" t="s">
        <v>66</v>
      </c>
      <c r="E38" s="26"/>
      <c r="F38" s="26"/>
      <c r="G38" s="26"/>
      <c r="H38" s="741">
        <f>IFERROR(H42*$H$34,"")</f>
        <v>0</v>
      </c>
      <c r="I38" s="741" t="str">
        <f>IFERROR(I42*H34,"")</f>
        <v/>
      </c>
      <c r="J38" s="99"/>
      <c r="K38" s="1436"/>
      <c r="L38" s="1233"/>
      <c r="M38" s="159" t="s">
        <v>66</v>
      </c>
      <c r="N38" s="26"/>
      <c r="O38" s="26"/>
      <c r="P38" s="26"/>
      <c r="Q38" s="741">
        <f>IFERROR(Q42*$Q$34,"")</f>
        <v>0</v>
      </c>
      <c r="R38" s="741" t="str">
        <f>IFERROR(R42*Q34,"")</f>
        <v/>
      </c>
      <c r="S38" s="76"/>
      <c r="T38" s="66"/>
    </row>
    <row r="39" spans="1:20" ht="12" customHeight="1">
      <c r="A39" s="99"/>
      <c r="B39" s="1436"/>
      <c r="C39" s="1233" t="s">
        <v>67</v>
      </c>
      <c r="D39" s="159" t="s">
        <v>94</v>
      </c>
      <c r="E39" s="717" t="str">
        <f>IFERROR(E35/E34,"")</f>
        <v/>
      </c>
      <c r="F39" s="717" t="str">
        <f>IFERROR(F35/F34,"")</f>
        <v/>
      </c>
      <c r="G39" s="717" t="str">
        <f>IFERROR(G35/G34,"")</f>
        <v/>
      </c>
      <c r="H39" s="23"/>
      <c r="I39" s="718" t="str">
        <f>IFERROR(FORECAST(H22,E39:G39,E22:G22),"")</f>
        <v/>
      </c>
      <c r="J39" s="99"/>
      <c r="K39" s="1436"/>
      <c r="L39" s="1233" t="s">
        <v>67</v>
      </c>
      <c r="M39" s="159" t="s">
        <v>94</v>
      </c>
      <c r="N39" s="717" t="str">
        <f>IFERROR(N35/N34,"")</f>
        <v/>
      </c>
      <c r="O39" s="717" t="str">
        <f>IFERROR(O35/O34,"")</f>
        <v/>
      </c>
      <c r="P39" s="717" t="str">
        <f>IFERROR(P35/P34,"")</f>
        <v/>
      </c>
      <c r="Q39" s="23"/>
      <c r="R39" s="718" t="str">
        <f>IFERROR(FORECAST(Q22,N39:P39,N22:P22),"")</f>
        <v/>
      </c>
      <c r="S39" s="76"/>
      <c r="T39" s="66"/>
    </row>
    <row r="40" spans="1:20" ht="12" customHeight="1">
      <c r="A40" s="99"/>
      <c r="B40" s="1436"/>
      <c r="C40" s="1233"/>
      <c r="D40" s="159" t="s">
        <v>64</v>
      </c>
      <c r="E40" s="717" t="str">
        <f>IFERROR(E36/E34,"")</f>
        <v/>
      </c>
      <c r="F40" s="717" t="str">
        <f>IFERROR(F36/F34,"")</f>
        <v/>
      </c>
      <c r="G40" s="717" t="str">
        <f>IFERROR(G36/G34,"")</f>
        <v/>
      </c>
      <c r="H40" s="23"/>
      <c r="I40" s="718" t="str">
        <f>IFERROR(FORECAST(H22,E40:G40,E22:G22),"")</f>
        <v/>
      </c>
      <c r="J40" s="99"/>
      <c r="K40" s="1436"/>
      <c r="L40" s="1233"/>
      <c r="M40" s="159" t="s">
        <v>64</v>
      </c>
      <c r="N40" s="717" t="str">
        <f>IFERROR(N36/N34,"")</f>
        <v/>
      </c>
      <c r="O40" s="717" t="str">
        <f>IFERROR(O36/O34,"")</f>
        <v/>
      </c>
      <c r="P40" s="717" t="str">
        <f>IFERROR(P36/P34,"")</f>
        <v/>
      </c>
      <c r="Q40" s="23"/>
      <c r="R40" s="718" t="str">
        <f>IFERROR(FORECAST(Q22,N40:P40,N22:P22),"")</f>
        <v/>
      </c>
      <c r="S40" s="76"/>
      <c r="T40" s="66"/>
    </row>
    <row r="41" spans="1:20" ht="12" customHeight="1">
      <c r="A41" s="99"/>
      <c r="B41" s="1436"/>
      <c r="C41" s="1233"/>
      <c r="D41" s="159" t="s">
        <v>65</v>
      </c>
      <c r="E41" s="717" t="str">
        <f>IFERROR(E37/E34,"")</f>
        <v/>
      </c>
      <c r="F41" s="717" t="str">
        <f>IFERROR(F37/F34,"")</f>
        <v/>
      </c>
      <c r="G41" s="717" t="str">
        <f>IFERROR(G37/G34,"")</f>
        <v/>
      </c>
      <c r="H41" s="23"/>
      <c r="I41" s="718" t="str">
        <f>IFERROR(FORECAST(H22,E41:G41,E22:G22),"")</f>
        <v/>
      </c>
      <c r="J41" s="99"/>
      <c r="K41" s="1436"/>
      <c r="L41" s="1233"/>
      <c r="M41" s="159" t="s">
        <v>65</v>
      </c>
      <c r="N41" s="717" t="str">
        <f>IFERROR(N37/N34,"")</f>
        <v/>
      </c>
      <c r="O41" s="717" t="str">
        <f>IFERROR(O37/O34,"")</f>
        <v/>
      </c>
      <c r="P41" s="717" t="str">
        <f>IFERROR(P37/P34,"")</f>
        <v/>
      </c>
      <c r="Q41" s="23"/>
      <c r="R41" s="718" t="str">
        <f>IFERROR(FORECAST(Q22,N41:P41,N22:P22),"")</f>
        <v/>
      </c>
      <c r="S41" s="76"/>
      <c r="T41" s="66"/>
    </row>
    <row r="42" spans="1:20" ht="12" customHeight="1">
      <c r="A42" s="99"/>
      <c r="B42" s="1436"/>
      <c r="C42" s="1233"/>
      <c r="D42" s="159" t="s">
        <v>66</v>
      </c>
      <c r="E42" s="715" t="str">
        <f>IFERROR(E38/E34,"")</f>
        <v/>
      </c>
      <c r="F42" s="715" t="str">
        <f>IFERROR(F38/F34,"")</f>
        <v/>
      </c>
      <c r="G42" s="715" t="str">
        <f>IFERROR(G38/G34,"")</f>
        <v/>
      </c>
      <c r="H42" s="23"/>
      <c r="I42" s="718" t="str">
        <f>IFERROR(FORECAST(H22,E42:G42,E22:G22),"")</f>
        <v/>
      </c>
      <c r="J42" s="100"/>
      <c r="K42" s="1436"/>
      <c r="L42" s="1233"/>
      <c r="M42" s="159" t="s">
        <v>66</v>
      </c>
      <c r="N42" s="715" t="str">
        <f>IFERROR(N38/N34,"")</f>
        <v/>
      </c>
      <c r="O42" s="715" t="str">
        <f>IFERROR(O38/O34,"")</f>
        <v/>
      </c>
      <c r="P42" s="715" t="str">
        <f>IFERROR(P38/P34,"")</f>
        <v/>
      </c>
      <c r="Q42" s="23"/>
      <c r="R42" s="718" t="str">
        <f>IFERROR(FORECAST(Q22,N42:P42,N22:P22),"")</f>
        <v/>
      </c>
      <c r="S42" s="76"/>
    </row>
    <row r="43" spans="1:20" s="67" customFormat="1" ht="12" customHeight="1">
      <c r="A43" s="98"/>
      <c r="B43" s="722"/>
      <c r="C43" s="723"/>
      <c r="D43" s="724"/>
      <c r="E43" s="725" t="str">
        <f>IF(SUM(E35:E38)=E34,"","datos erróneos")</f>
        <v/>
      </c>
      <c r="F43" s="725" t="str">
        <f>IF(SUM(F35:F38)=F34,"","datos erróneos")</f>
        <v/>
      </c>
      <c r="G43" s="725" t="str">
        <f>IF(SUM(G35:G38)=G34,"","datos erróneos")</f>
        <v/>
      </c>
      <c r="H43" s="725" t="str">
        <f>IF(SUM(H39:H42)=1,"",(IF(SUM(H39:H42)=0,"","datos erróneos")))</f>
        <v/>
      </c>
      <c r="I43" s="747"/>
      <c r="J43" s="98"/>
      <c r="K43" s="722"/>
      <c r="L43" s="723"/>
      <c r="M43" s="724"/>
      <c r="N43" s="725" t="str">
        <f>IF(SUM(N35:N38)=N34,"","datos erróneos")</f>
        <v/>
      </c>
      <c r="O43" s="725" t="str">
        <f>IF(SUM(O35:O38)=O34,"","datos erróneos")</f>
        <v/>
      </c>
      <c r="P43" s="725" t="str">
        <f>IF(SUM(P35:P38)=P34,"","datos erróneos")</f>
        <v/>
      </c>
      <c r="Q43" s="725" t="str">
        <f>IF(SUM(Q39:Q42)=1,"",(IF(SUM(Q39:Q42)=0,"","datos erróneos")))</f>
        <v/>
      </c>
      <c r="R43" s="747"/>
      <c r="S43" s="121"/>
    </row>
    <row r="44" spans="1:20" ht="12" customHeight="1">
      <c r="A44" s="99"/>
      <c r="B44" s="1436" t="s">
        <v>99</v>
      </c>
      <c r="C44" s="1233" t="s">
        <v>62</v>
      </c>
      <c r="D44" s="1233"/>
      <c r="E44" s="22"/>
      <c r="F44" s="688"/>
      <c r="G44" s="688"/>
      <c r="H44" s="1415"/>
      <c r="I44" s="1415"/>
      <c r="J44" s="99"/>
      <c r="K44" s="1436" t="s">
        <v>99</v>
      </c>
      <c r="L44" s="1233" t="s">
        <v>62</v>
      </c>
      <c r="M44" s="1233"/>
      <c r="N44" s="22"/>
      <c r="O44" s="688"/>
      <c r="P44" s="688"/>
      <c r="Q44" s="1415"/>
      <c r="R44" s="1415"/>
      <c r="S44" s="76"/>
      <c r="T44" s="66"/>
    </row>
    <row r="45" spans="1:20" ht="12" customHeight="1">
      <c r="A45" s="99"/>
      <c r="B45" s="1436"/>
      <c r="C45" s="1233" t="s">
        <v>63</v>
      </c>
      <c r="D45" s="159" t="s">
        <v>94</v>
      </c>
      <c r="E45" s="26"/>
      <c r="F45" s="26"/>
      <c r="G45" s="26"/>
      <c r="H45" s="741">
        <f>IFERROR(H49*$H$44,"")</f>
        <v>0</v>
      </c>
      <c r="I45" s="741" t="str">
        <f>IFERROR(I49*H44,"")</f>
        <v/>
      </c>
      <c r="J45" s="99"/>
      <c r="K45" s="1436"/>
      <c r="L45" s="1233" t="s">
        <v>63</v>
      </c>
      <c r="M45" s="159" t="s">
        <v>94</v>
      </c>
      <c r="N45" s="26"/>
      <c r="O45" s="26"/>
      <c r="P45" s="26"/>
      <c r="Q45" s="741">
        <f>IFERROR(Q49*$Q$44,"")</f>
        <v>0</v>
      </c>
      <c r="R45" s="741" t="str">
        <f>IFERROR(R49*Q44,"")</f>
        <v/>
      </c>
      <c r="S45" s="76"/>
      <c r="T45" s="66"/>
    </row>
    <row r="46" spans="1:20" ht="12" customHeight="1">
      <c r="A46" s="99"/>
      <c r="B46" s="1436"/>
      <c r="C46" s="1233"/>
      <c r="D46" s="159" t="s">
        <v>64</v>
      </c>
      <c r="E46" s="26"/>
      <c r="F46" s="26"/>
      <c r="G46" s="26"/>
      <c r="H46" s="741">
        <f>IFERROR(H50*$H$44,"")</f>
        <v>0</v>
      </c>
      <c r="I46" s="741" t="str">
        <f>IFERROR(I50*H44,"")</f>
        <v/>
      </c>
      <c r="J46" s="99"/>
      <c r="K46" s="1436"/>
      <c r="L46" s="1233"/>
      <c r="M46" s="159" t="s">
        <v>64</v>
      </c>
      <c r="N46" s="26"/>
      <c r="O46" s="26"/>
      <c r="P46" s="26"/>
      <c r="Q46" s="741">
        <f>IFERROR(Q50*$Q$44,"")</f>
        <v>0</v>
      </c>
      <c r="R46" s="741" t="str">
        <f>IFERROR(R50*Q44,"")</f>
        <v/>
      </c>
      <c r="S46" s="76"/>
      <c r="T46" s="66"/>
    </row>
    <row r="47" spans="1:20" ht="12" customHeight="1">
      <c r="A47" s="99"/>
      <c r="B47" s="1436"/>
      <c r="C47" s="1233"/>
      <c r="D47" s="159" t="s">
        <v>65</v>
      </c>
      <c r="E47" s="26"/>
      <c r="F47" s="26"/>
      <c r="G47" s="26"/>
      <c r="H47" s="741">
        <f>IFERROR(H51*$H$44,"")</f>
        <v>0</v>
      </c>
      <c r="I47" s="741" t="str">
        <f>IFERROR(I51*H44,"")</f>
        <v/>
      </c>
      <c r="J47" s="99"/>
      <c r="K47" s="1436"/>
      <c r="L47" s="1233"/>
      <c r="M47" s="159" t="s">
        <v>65</v>
      </c>
      <c r="N47" s="26"/>
      <c r="O47" s="26"/>
      <c r="P47" s="26"/>
      <c r="Q47" s="741">
        <f>IFERROR(Q51*$Q$44,"")</f>
        <v>0</v>
      </c>
      <c r="R47" s="741" t="str">
        <f>IFERROR(R51*Q44,"")</f>
        <v/>
      </c>
      <c r="S47" s="76"/>
      <c r="T47" s="66"/>
    </row>
    <row r="48" spans="1:20" ht="12" customHeight="1">
      <c r="A48" s="99"/>
      <c r="B48" s="1436"/>
      <c r="C48" s="1233"/>
      <c r="D48" s="159" t="s">
        <v>66</v>
      </c>
      <c r="E48" s="26"/>
      <c r="F48" s="26"/>
      <c r="G48" s="26"/>
      <c r="H48" s="741">
        <f>IFERROR(H52*$H$44,"")</f>
        <v>0</v>
      </c>
      <c r="I48" s="741" t="str">
        <f>IFERROR(I52*H44,"")</f>
        <v/>
      </c>
      <c r="J48" s="99"/>
      <c r="K48" s="1436"/>
      <c r="L48" s="1233"/>
      <c r="M48" s="159" t="s">
        <v>66</v>
      </c>
      <c r="N48" s="26"/>
      <c r="O48" s="26"/>
      <c r="P48" s="26"/>
      <c r="Q48" s="741">
        <f>IFERROR(Q52*$Q$44,"")</f>
        <v>0</v>
      </c>
      <c r="R48" s="741" t="str">
        <f>IFERROR(R52*Q44,"")</f>
        <v/>
      </c>
      <c r="S48" s="76"/>
      <c r="T48" s="66"/>
    </row>
    <row r="49" spans="1:20" ht="12" customHeight="1">
      <c r="A49" s="99"/>
      <c r="B49" s="1436"/>
      <c r="C49" s="1233" t="s">
        <v>67</v>
      </c>
      <c r="D49" s="159" t="s">
        <v>94</v>
      </c>
      <c r="E49" s="717" t="str">
        <f>IFERROR(E45/E44,"")</f>
        <v/>
      </c>
      <c r="F49" s="717" t="str">
        <f>IFERROR(F45/F44,"")</f>
        <v/>
      </c>
      <c r="G49" s="717" t="str">
        <f>IFERROR(G45/G44,"")</f>
        <v/>
      </c>
      <c r="H49" s="23"/>
      <c r="I49" s="718" t="str">
        <f>IFERROR(FORECAST(H22,E49:G49,E22:G22),"")</f>
        <v/>
      </c>
      <c r="J49" s="99"/>
      <c r="K49" s="1436"/>
      <c r="L49" s="1233" t="s">
        <v>67</v>
      </c>
      <c r="M49" s="159" t="s">
        <v>94</v>
      </c>
      <c r="N49" s="717" t="str">
        <f>IFERROR(N45/N44,"")</f>
        <v/>
      </c>
      <c r="O49" s="717" t="str">
        <f>IFERROR(O45/O44,"")</f>
        <v/>
      </c>
      <c r="P49" s="717" t="str">
        <f>IFERROR(P45/P44,"")</f>
        <v/>
      </c>
      <c r="Q49" s="23"/>
      <c r="R49" s="718" t="str">
        <f>IFERROR(FORECAST(Q22,N49:P49,N22:P22),"")</f>
        <v/>
      </c>
      <c r="S49" s="76"/>
      <c r="T49" s="66"/>
    </row>
    <row r="50" spans="1:20" ht="12" customHeight="1">
      <c r="A50" s="99"/>
      <c r="B50" s="1436"/>
      <c r="C50" s="1233"/>
      <c r="D50" s="159" t="s">
        <v>64</v>
      </c>
      <c r="E50" s="717" t="str">
        <f>IFERROR(E46/E44,"")</f>
        <v/>
      </c>
      <c r="F50" s="717" t="str">
        <f>IFERROR(F46/F44,"")</f>
        <v/>
      </c>
      <c r="G50" s="717" t="str">
        <f>IFERROR(G46/G44,"")</f>
        <v/>
      </c>
      <c r="H50" s="23"/>
      <c r="I50" s="718" t="str">
        <f>IFERROR(FORECAST(H22,E50:G50,E22:G22),"")</f>
        <v/>
      </c>
      <c r="J50" s="99"/>
      <c r="K50" s="1436"/>
      <c r="L50" s="1233"/>
      <c r="M50" s="159" t="s">
        <v>64</v>
      </c>
      <c r="N50" s="717" t="str">
        <f>IFERROR(N46/N44,"")</f>
        <v/>
      </c>
      <c r="O50" s="717" t="str">
        <f>IFERROR(O46/O44,"")</f>
        <v/>
      </c>
      <c r="P50" s="717" t="str">
        <f>IFERROR(P46/P44,"")</f>
        <v/>
      </c>
      <c r="Q50" s="23"/>
      <c r="R50" s="718" t="str">
        <f>IFERROR(FORECAST(Q22,N50:P50,N22:P22),"")</f>
        <v/>
      </c>
      <c r="S50" s="76"/>
      <c r="T50" s="66"/>
    </row>
    <row r="51" spans="1:20" ht="12" customHeight="1">
      <c r="A51" s="99"/>
      <c r="B51" s="1436"/>
      <c r="C51" s="1233"/>
      <c r="D51" s="159" t="s">
        <v>65</v>
      </c>
      <c r="E51" s="717" t="str">
        <f>IFERROR(E47/E44,"")</f>
        <v/>
      </c>
      <c r="F51" s="717" t="str">
        <f>IFERROR(F47/F44,"")</f>
        <v/>
      </c>
      <c r="G51" s="717" t="str">
        <f>IFERROR(G47/G44,"")</f>
        <v/>
      </c>
      <c r="H51" s="23"/>
      <c r="I51" s="718" t="str">
        <f>IFERROR(FORECAST(H22,E51:G51,E22:G22),"")</f>
        <v/>
      </c>
      <c r="J51" s="99"/>
      <c r="K51" s="1436"/>
      <c r="L51" s="1233"/>
      <c r="M51" s="159" t="s">
        <v>65</v>
      </c>
      <c r="N51" s="717" t="str">
        <f>IFERROR(N47/N44,"")</f>
        <v/>
      </c>
      <c r="O51" s="717" t="str">
        <f>IFERROR(O47/O44,"")</f>
        <v/>
      </c>
      <c r="P51" s="717" t="str">
        <f>IFERROR(P47/P44,"")</f>
        <v/>
      </c>
      <c r="Q51" s="23"/>
      <c r="R51" s="718" t="str">
        <f>IFERROR(FORECAST(Q22,N51:P51,N22:P22),"")</f>
        <v/>
      </c>
      <c r="S51" s="76"/>
      <c r="T51" s="66"/>
    </row>
    <row r="52" spans="1:20" ht="12" customHeight="1">
      <c r="A52" s="99"/>
      <c r="B52" s="1436"/>
      <c r="C52" s="1233"/>
      <c r="D52" s="159" t="s">
        <v>66</v>
      </c>
      <c r="E52" s="715" t="str">
        <f>IFERROR(E48/E44,"")</f>
        <v/>
      </c>
      <c r="F52" s="715" t="str">
        <f>IFERROR(F48/F44,"")</f>
        <v/>
      </c>
      <c r="G52" s="715" t="str">
        <f>IFERROR(G48/G44,"")</f>
        <v/>
      </c>
      <c r="H52" s="23"/>
      <c r="I52" s="718" t="str">
        <f>IFERROR(FORECAST(H22,E52:G52,E22:G22),"")</f>
        <v/>
      </c>
      <c r="J52" s="100"/>
      <c r="K52" s="1436"/>
      <c r="L52" s="1233"/>
      <c r="M52" s="159" t="s">
        <v>66</v>
      </c>
      <c r="N52" s="715" t="str">
        <f>IFERROR(N48/N44,"")</f>
        <v/>
      </c>
      <c r="O52" s="715" t="str">
        <f>IFERROR(O48/O44,"")</f>
        <v/>
      </c>
      <c r="P52" s="715" t="str">
        <f>IFERROR(P48/P44,"")</f>
        <v/>
      </c>
      <c r="Q52" s="23"/>
      <c r="R52" s="718" t="str">
        <f>IFERROR(FORECAST(Q22,N52:P52,N22:P22),"")</f>
        <v/>
      </c>
      <c r="S52" s="76"/>
    </row>
    <row r="53" spans="1:20" s="67" customFormat="1" ht="12" customHeight="1">
      <c r="A53" s="98"/>
      <c r="B53" s="722"/>
      <c r="C53" s="723"/>
      <c r="D53" s="724"/>
      <c r="E53" s="725" t="str">
        <f>IF(SUM(E45:E48)=E44,"","datos erróneos")</f>
        <v/>
      </c>
      <c r="F53" s="725" t="str">
        <f>IF(SUM(F45:F48)=F44,"","datos erróneos")</f>
        <v/>
      </c>
      <c r="G53" s="725" t="str">
        <f>IF(SUM(G45:G48)=G44,"","datos erróneos")</f>
        <v/>
      </c>
      <c r="H53" s="725" t="str">
        <f>IF(SUM(H49:H52)=1,"",(IF(SUM(H49:H52)=0,"","datos erróneos")))</f>
        <v/>
      </c>
      <c r="I53" s="747"/>
      <c r="J53" s="98"/>
      <c r="K53" s="722"/>
      <c r="L53" s="723"/>
      <c r="M53" s="724"/>
      <c r="N53" s="725" t="str">
        <f>IF(SUM(N45:N48)=N44,"","datos erróneos")</f>
        <v/>
      </c>
      <c r="O53" s="725" t="str">
        <f>IF(SUM(O45:O48)=O44,"","datos erróneos")</f>
        <v/>
      </c>
      <c r="P53" s="725" t="str">
        <f>IF(SUM(P45:P48)=P44,"","datos erróneos")</f>
        <v/>
      </c>
      <c r="Q53" s="725" t="str">
        <f>IF(SUM(Q49:Q52)=1,"",(IF(SUM(Q49:Q52)=0,"","datos erróneos")))</f>
        <v/>
      </c>
      <c r="R53" s="747"/>
      <c r="S53" s="121"/>
    </row>
    <row r="54" spans="1:20" ht="12" customHeight="1">
      <c r="A54" s="99"/>
      <c r="B54" s="1436" t="s">
        <v>100</v>
      </c>
      <c r="C54" s="1233" t="s">
        <v>62</v>
      </c>
      <c r="D54" s="1233"/>
      <c r="E54" s="22"/>
      <c r="F54" s="688"/>
      <c r="G54" s="688"/>
      <c r="H54" s="1415"/>
      <c r="I54" s="1415"/>
      <c r="J54" s="99"/>
      <c r="K54" s="1436" t="s">
        <v>100</v>
      </c>
      <c r="L54" s="1233" t="s">
        <v>62</v>
      </c>
      <c r="M54" s="1233"/>
      <c r="N54" s="22"/>
      <c r="O54" s="688"/>
      <c r="P54" s="688"/>
      <c r="Q54" s="1415"/>
      <c r="R54" s="1415"/>
      <c r="S54" s="76"/>
      <c r="T54" s="66"/>
    </row>
    <row r="55" spans="1:20" ht="12" customHeight="1">
      <c r="A55" s="99"/>
      <c r="B55" s="1436"/>
      <c r="C55" s="1233" t="s">
        <v>63</v>
      </c>
      <c r="D55" s="916" t="s">
        <v>94</v>
      </c>
      <c r="E55" s="26"/>
      <c r="F55" s="26"/>
      <c r="G55" s="26"/>
      <c r="H55" s="741">
        <f>IFERROR(H59*$H$54,"")</f>
        <v>0</v>
      </c>
      <c r="I55" s="741" t="str">
        <f>IFERROR(I59*H54,"")</f>
        <v/>
      </c>
      <c r="J55" s="99"/>
      <c r="K55" s="1436"/>
      <c r="L55" s="1233" t="s">
        <v>63</v>
      </c>
      <c r="M55" s="159" t="s">
        <v>94</v>
      </c>
      <c r="N55" s="26"/>
      <c r="O55" s="26"/>
      <c r="P55" s="26"/>
      <c r="Q55" s="741">
        <f>IFERROR(Q59*$Q$54,"")</f>
        <v>0</v>
      </c>
      <c r="R55" s="741" t="str">
        <f>IFERROR(R59*Q54,"")</f>
        <v/>
      </c>
      <c r="S55" s="76"/>
      <c r="T55" s="66"/>
    </row>
    <row r="56" spans="1:20" ht="12" customHeight="1">
      <c r="A56" s="99"/>
      <c r="B56" s="1436"/>
      <c r="C56" s="1233"/>
      <c r="D56" s="159" t="s">
        <v>64</v>
      </c>
      <c r="E56" s="26"/>
      <c r="F56" s="26"/>
      <c r="G56" s="26"/>
      <c r="H56" s="741">
        <f>IFERROR(H60*$H$54,"")</f>
        <v>0</v>
      </c>
      <c r="I56" s="741" t="str">
        <f>IFERROR(I60*H54,"")</f>
        <v/>
      </c>
      <c r="J56" s="99"/>
      <c r="K56" s="1436"/>
      <c r="L56" s="1233"/>
      <c r="M56" s="159" t="s">
        <v>64</v>
      </c>
      <c r="N56" s="26"/>
      <c r="O56" s="26"/>
      <c r="P56" s="26"/>
      <c r="Q56" s="741">
        <f>IFERROR(Q60*$Q$54,"")</f>
        <v>0</v>
      </c>
      <c r="R56" s="741" t="str">
        <f>IFERROR(R60*Q54,"")</f>
        <v/>
      </c>
      <c r="S56" s="76"/>
      <c r="T56" s="66"/>
    </row>
    <row r="57" spans="1:20" ht="12" customHeight="1">
      <c r="A57" s="99"/>
      <c r="B57" s="1436"/>
      <c r="C57" s="1233"/>
      <c r="D57" s="159" t="s">
        <v>65</v>
      </c>
      <c r="E57" s="26"/>
      <c r="F57" s="26"/>
      <c r="G57" s="26"/>
      <c r="H57" s="741">
        <f>IFERROR(H61*$H$54,"")</f>
        <v>0</v>
      </c>
      <c r="I57" s="741" t="str">
        <f>IFERROR(I61*H54,"")</f>
        <v/>
      </c>
      <c r="J57" s="99"/>
      <c r="K57" s="1436"/>
      <c r="L57" s="1233"/>
      <c r="M57" s="159" t="s">
        <v>65</v>
      </c>
      <c r="N57" s="26"/>
      <c r="O57" s="26"/>
      <c r="P57" s="26"/>
      <c r="Q57" s="741">
        <f>IFERROR(Q61*$Q$54,"")</f>
        <v>0</v>
      </c>
      <c r="R57" s="741" t="str">
        <f>IFERROR(R61*Q54,"")</f>
        <v/>
      </c>
      <c r="S57" s="76"/>
      <c r="T57" s="66"/>
    </row>
    <row r="58" spans="1:20" ht="12" customHeight="1">
      <c r="A58" s="99"/>
      <c r="B58" s="1436"/>
      <c r="C58" s="1233"/>
      <c r="D58" s="159" t="s">
        <v>66</v>
      </c>
      <c r="E58" s="26"/>
      <c r="F58" s="26"/>
      <c r="G58" s="26"/>
      <c r="H58" s="741">
        <f>IFERROR(H62*$H$54,"")</f>
        <v>0</v>
      </c>
      <c r="I58" s="741" t="str">
        <f>IFERROR(I62*H54,"")</f>
        <v/>
      </c>
      <c r="J58" s="99"/>
      <c r="K58" s="1436"/>
      <c r="L58" s="1233"/>
      <c r="M58" s="159" t="s">
        <v>66</v>
      </c>
      <c r="N58" s="26"/>
      <c r="O58" s="26"/>
      <c r="P58" s="26"/>
      <c r="Q58" s="741">
        <f>IFERROR(Q62*$Q$54,"")</f>
        <v>0</v>
      </c>
      <c r="R58" s="741" t="str">
        <f>IFERROR(R62*Q54,"")</f>
        <v/>
      </c>
      <c r="S58" s="76"/>
      <c r="T58" s="66"/>
    </row>
    <row r="59" spans="1:20" ht="12" customHeight="1">
      <c r="A59" s="99"/>
      <c r="B59" s="1436"/>
      <c r="C59" s="1233" t="s">
        <v>67</v>
      </c>
      <c r="D59" s="159" t="s">
        <v>94</v>
      </c>
      <c r="E59" s="717" t="str">
        <f>IFERROR(E55/E54,"")</f>
        <v/>
      </c>
      <c r="F59" s="717" t="str">
        <f>IFERROR(F55/F54,"")</f>
        <v/>
      </c>
      <c r="G59" s="717" t="str">
        <f>IFERROR(G55/G54,"")</f>
        <v/>
      </c>
      <c r="H59" s="23"/>
      <c r="I59" s="718" t="str">
        <f>IFERROR(FORECAST(H22,E59:G59,E22:G22),"")</f>
        <v/>
      </c>
      <c r="J59" s="99"/>
      <c r="K59" s="1436"/>
      <c r="L59" s="1233" t="s">
        <v>67</v>
      </c>
      <c r="M59" s="159" t="s">
        <v>94</v>
      </c>
      <c r="N59" s="717" t="str">
        <f>IFERROR(N55/N54,"")</f>
        <v/>
      </c>
      <c r="O59" s="717" t="str">
        <f>IFERROR(O55/O54,"")</f>
        <v/>
      </c>
      <c r="P59" s="717" t="str">
        <f>IFERROR(P55/P54,"")</f>
        <v/>
      </c>
      <c r="Q59" s="23"/>
      <c r="R59" s="718" t="str">
        <f>IFERROR(FORECAST(Q22,N59:P59,N22:P22),"")</f>
        <v/>
      </c>
      <c r="S59" s="76"/>
      <c r="T59" s="66"/>
    </row>
    <row r="60" spans="1:20" ht="12" customHeight="1">
      <c r="A60" s="99"/>
      <c r="B60" s="1436"/>
      <c r="C60" s="1233"/>
      <c r="D60" s="159" t="s">
        <v>64</v>
      </c>
      <c r="E60" s="717" t="str">
        <f>IFERROR(E56/E54,"")</f>
        <v/>
      </c>
      <c r="F60" s="717" t="str">
        <f>IFERROR(F56/F54,"")</f>
        <v/>
      </c>
      <c r="G60" s="717" t="str">
        <f>IFERROR(G56/G54,"")</f>
        <v/>
      </c>
      <c r="H60" s="23"/>
      <c r="I60" s="718" t="str">
        <f>IFERROR(FORECAST(H22,E60:G60,E22:G22),"")</f>
        <v/>
      </c>
      <c r="J60" s="99"/>
      <c r="K60" s="1436"/>
      <c r="L60" s="1233"/>
      <c r="M60" s="159" t="s">
        <v>64</v>
      </c>
      <c r="N60" s="717" t="str">
        <f>IFERROR(N56/N54,"")</f>
        <v/>
      </c>
      <c r="O60" s="717" t="str">
        <f>IFERROR(O56/O54,"")</f>
        <v/>
      </c>
      <c r="P60" s="717" t="str">
        <f>IFERROR(P56/P54,"")</f>
        <v/>
      </c>
      <c r="Q60" s="23"/>
      <c r="R60" s="718" t="str">
        <f>IFERROR(FORECAST(Q22,N60:P60,N22:P22),"")</f>
        <v/>
      </c>
      <c r="S60" s="76"/>
      <c r="T60" s="66"/>
    </row>
    <row r="61" spans="1:20" ht="12" customHeight="1">
      <c r="A61" s="99"/>
      <c r="B61" s="1436"/>
      <c r="C61" s="1233"/>
      <c r="D61" s="159" t="s">
        <v>65</v>
      </c>
      <c r="E61" s="717" t="str">
        <f>IFERROR(E57/E54,"")</f>
        <v/>
      </c>
      <c r="F61" s="717" t="str">
        <f>IFERROR(F57/F54,"")</f>
        <v/>
      </c>
      <c r="G61" s="717" t="str">
        <f>IFERROR(G57/G54,"")</f>
        <v/>
      </c>
      <c r="H61" s="23"/>
      <c r="I61" s="718" t="str">
        <f>IFERROR(FORECAST(H22,E61:G61,E22:G22),"")</f>
        <v/>
      </c>
      <c r="J61" s="99"/>
      <c r="K61" s="1436"/>
      <c r="L61" s="1233"/>
      <c r="M61" s="159" t="s">
        <v>65</v>
      </c>
      <c r="N61" s="717" t="str">
        <f>IFERROR(N57/N54,"")</f>
        <v/>
      </c>
      <c r="O61" s="717" t="str">
        <f>IFERROR(O57/O54,"")</f>
        <v/>
      </c>
      <c r="P61" s="717" t="str">
        <f>IFERROR(P57/P54,"")</f>
        <v/>
      </c>
      <c r="Q61" s="23"/>
      <c r="R61" s="718" t="str">
        <f>IFERROR(FORECAST(Q22,N61:P61,N22:P22),"")</f>
        <v/>
      </c>
      <c r="S61" s="76"/>
      <c r="T61" s="66"/>
    </row>
    <row r="62" spans="1:20" ht="12" customHeight="1">
      <c r="A62" s="99"/>
      <c r="B62" s="1436"/>
      <c r="C62" s="1233"/>
      <c r="D62" s="159" t="s">
        <v>66</v>
      </c>
      <c r="E62" s="715" t="str">
        <f>IFERROR(E58/E54,"")</f>
        <v/>
      </c>
      <c r="F62" s="715" t="str">
        <f>IFERROR(F58/F54,"")</f>
        <v/>
      </c>
      <c r="G62" s="715" t="str">
        <f>IFERROR(G58/G54,"")</f>
        <v/>
      </c>
      <c r="H62" s="23"/>
      <c r="I62" s="718" t="str">
        <f>IFERROR(FORECAST(H22,E62:G62,E22:G22),"")</f>
        <v/>
      </c>
      <c r="J62" s="100"/>
      <c r="K62" s="1436"/>
      <c r="L62" s="1233"/>
      <c r="M62" s="159" t="s">
        <v>66</v>
      </c>
      <c r="N62" s="715" t="str">
        <f>IFERROR(N58/N54,"")</f>
        <v/>
      </c>
      <c r="O62" s="715" t="str">
        <f>IFERROR(O58/O54,"")</f>
        <v/>
      </c>
      <c r="P62" s="715" t="str">
        <f>IFERROR(P58/P54,"")</f>
        <v/>
      </c>
      <c r="Q62" s="23"/>
      <c r="R62" s="718" t="str">
        <f>IFERROR(FORECAST(Q22,N62:P62,N22:P22),"")</f>
        <v/>
      </c>
      <c r="S62" s="76"/>
    </row>
    <row r="63" spans="1:20" s="67" customFormat="1" ht="12" customHeight="1">
      <c r="A63" s="98"/>
      <c r="B63" s="722"/>
      <c r="C63" s="723"/>
      <c r="D63" s="724"/>
      <c r="E63" s="725" t="str">
        <f>IF(SUM(E55:E58)=E54,"","datos erróneos")</f>
        <v/>
      </c>
      <c r="F63" s="725" t="str">
        <f>IF(SUM(F55:F58)=F54,"","datos erróneos")</f>
        <v/>
      </c>
      <c r="G63" s="725" t="str">
        <f>IF(SUM(G55:G58)=G54,"","datos erróneos")</f>
        <v/>
      </c>
      <c r="H63" s="725" t="str">
        <f>IF(SUM(H59:H62)=1,"",(IF(SUM(H59:H62)=0,"","datos erróneos")))</f>
        <v/>
      </c>
      <c r="I63" s="747"/>
      <c r="J63" s="98"/>
      <c r="K63" s="722"/>
      <c r="L63" s="723"/>
      <c r="M63" s="724"/>
      <c r="N63" s="725" t="str">
        <f>IF(SUM(N55:N58)=N54,"","datos erróneos")</f>
        <v/>
      </c>
      <c r="O63" s="725" t="str">
        <f>IF(SUM(O55:O58)=O54,"","datos erróneos")</f>
        <v/>
      </c>
      <c r="P63" s="725" t="str">
        <f>IF(SUM(P55:P58)=P54,"","datos erróneos")</f>
        <v/>
      </c>
      <c r="Q63" s="725" t="str">
        <f>IF(SUM(Q59:Q62)=1,"",(IF(SUM(Q59:Q62)=0,"","datos erróneos")))</f>
        <v/>
      </c>
      <c r="R63" s="747"/>
      <c r="S63" s="121"/>
    </row>
    <row r="64" spans="1:20" ht="12" customHeight="1">
      <c r="A64" s="99"/>
      <c r="B64" s="1446" t="s">
        <v>101</v>
      </c>
      <c r="C64" s="1233" t="s">
        <v>62</v>
      </c>
      <c r="D64" s="1233"/>
      <c r="E64" s="22"/>
      <c r="F64" s="688"/>
      <c r="G64" s="688"/>
      <c r="H64" s="1415"/>
      <c r="I64" s="1415"/>
      <c r="J64" s="99"/>
      <c r="K64" s="1446" t="s">
        <v>101</v>
      </c>
      <c r="L64" s="1233" t="s">
        <v>62</v>
      </c>
      <c r="M64" s="1233"/>
      <c r="N64" s="22"/>
      <c r="O64" s="688"/>
      <c r="P64" s="688"/>
      <c r="Q64" s="1415"/>
      <c r="R64" s="1415"/>
      <c r="S64" s="76"/>
      <c r="T64" s="66"/>
    </row>
    <row r="65" spans="1:20" ht="12" customHeight="1">
      <c r="A65" s="99"/>
      <c r="B65" s="1446"/>
      <c r="C65" s="1233" t="s">
        <v>63</v>
      </c>
      <c r="D65" s="159" t="s">
        <v>94</v>
      </c>
      <c r="E65" s="26"/>
      <c r="F65" s="26"/>
      <c r="G65" s="26"/>
      <c r="H65" s="741">
        <f>IFERROR(H69*$H$64,"")</f>
        <v>0</v>
      </c>
      <c r="I65" s="741" t="str">
        <f>IFERROR(I69*H64,"")</f>
        <v/>
      </c>
      <c r="J65" s="99"/>
      <c r="K65" s="1446"/>
      <c r="L65" s="1233" t="s">
        <v>63</v>
      </c>
      <c r="M65" s="159" t="s">
        <v>94</v>
      </c>
      <c r="N65" s="26"/>
      <c r="O65" s="26"/>
      <c r="P65" s="26"/>
      <c r="Q65" s="741">
        <f>IFERROR(Q69*$Q$64,"")</f>
        <v>0</v>
      </c>
      <c r="R65" s="741" t="str">
        <f>IFERROR(R69*Q64,"")</f>
        <v/>
      </c>
      <c r="S65" s="76"/>
      <c r="T65" s="66"/>
    </row>
    <row r="66" spans="1:20" ht="12" customHeight="1">
      <c r="A66" s="99"/>
      <c r="B66" s="1446"/>
      <c r="C66" s="1233"/>
      <c r="D66" s="159" t="s">
        <v>64</v>
      </c>
      <c r="E66" s="26"/>
      <c r="F66" s="26"/>
      <c r="G66" s="26"/>
      <c r="H66" s="741">
        <f>IFERROR(H70*$H$64,"")</f>
        <v>0</v>
      </c>
      <c r="I66" s="741" t="str">
        <f>IFERROR(I70*H64,"")</f>
        <v/>
      </c>
      <c r="J66" s="99"/>
      <c r="K66" s="1446"/>
      <c r="L66" s="1233"/>
      <c r="M66" s="159" t="s">
        <v>64</v>
      </c>
      <c r="N66" s="26"/>
      <c r="O66" s="26"/>
      <c r="P66" s="26"/>
      <c r="Q66" s="741">
        <f>IFERROR(Q70*$Q$64,"")</f>
        <v>0</v>
      </c>
      <c r="R66" s="741" t="str">
        <f>IFERROR(R70*Q64,"")</f>
        <v/>
      </c>
      <c r="S66" s="76"/>
      <c r="T66" s="66"/>
    </row>
    <row r="67" spans="1:20" ht="12" customHeight="1">
      <c r="A67" s="99"/>
      <c r="B67" s="1446"/>
      <c r="C67" s="1233"/>
      <c r="D67" s="159" t="s">
        <v>65</v>
      </c>
      <c r="E67" s="26"/>
      <c r="F67" s="26"/>
      <c r="G67" s="26"/>
      <c r="H67" s="741">
        <f>IFERROR(H71*$H$64,"")</f>
        <v>0</v>
      </c>
      <c r="I67" s="741" t="str">
        <f>IFERROR(I71*H64,"")</f>
        <v/>
      </c>
      <c r="J67" s="99"/>
      <c r="K67" s="1446"/>
      <c r="L67" s="1233"/>
      <c r="M67" s="159" t="s">
        <v>65</v>
      </c>
      <c r="N67" s="26"/>
      <c r="O67" s="26"/>
      <c r="P67" s="26"/>
      <c r="Q67" s="741">
        <f>IFERROR(Q71*$Q$64,"")</f>
        <v>0</v>
      </c>
      <c r="R67" s="741" t="str">
        <f>IFERROR(R71*Q64,"")</f>
        <v/>
      </c>
      <c r="S67" s="76"/>
      <c r="T67" s="66"/>
    </row>
    <row r="68" spans="1:20" ht="12" customHeight="1">
      <c r="A68" s="99"/>
      <c r="B68" s="1446"/>
      <c r="C68" s="1233"/>
      <c r="D68" s="159" t="s">
        <v>66</v>
      </c>
      <c r="E68" s="26"/>
      <c r="F68" s="26"/>
      <c r="G68" s="26"/>
      <c r="H68" s="741">
        <f>IFERROR(H72*$H$64,"")</f>
        <v>0</v>
      </c>
      <c r="I68" s="741" t="str">
        <f>IFERROR(I72*H64,"")</f>
        <v/>
      </c>
      <c r="J68" s="99"/>
      <c r="K68" s="1446"/>
      <c r="L68" s="1233"/>
      <c r="M68" s="159" t="s">
        <v>66</v>
      </c>
      <c r="N68" s="26"/>
      <c r="O68" s="26"/>
      <c r="P68" s="26"/>
      <c r="Q68" s="741">
        <f>IFERROR(Q72*$Q$64,"")</f>
        <v>0</v>
      </c>
      <c r="R68" s="741" t="str">
        <f>IFERROR(R72*Q64,"")</f>
        <v/>
      </c>
      <c r="S68" s="76"/>
      <c r="T68" s="66"/>
    </row>
    <row r="69" spans="1:20" ht="12" customHeight="1">
      <c r="A69" s="99"/>
      <c r="B69" s="1446"/>
      <c r="C69" s="1233" t="s">
        <v>67</v>
      </c>
      <c r="D69" s="159" t="s">
        <v>94</v>
      </c>
      <c r="E69" s="717" t="str">
        <f>IFERROR(E65/E64,"")</f>
        <v/>
      </c>
      <c r="F69" s="717" t="str">
        <f>IFERROR(F65/F64,"")</f>
        <v/>
      </c>
      <c r="G69" s="717" t="str">
        <f>IFERROR(G65/G64,"")</f>
        <v/>
      </c>
      <c r="H69" s="23"/>
      <c r="I69" s="718" t="str">
        <f>IFERROR(FORECAST(H22,E69:G69,E22:G22),"")</f>
        <v/>
      </c>
      <c r="J69" s="99"/>
      <c r="K69" s="1446"/>
      <c r="L69" s="1233" t="s">
        <v>67</v>
      </c>
      <c r="M69" s="159" t="s">
        <v>94</v>
      </c>
      <c r="N69" s="717" t="str">
        <f>IFERROR(N65/N64,"")</f>
        <v/>
      </c>
      <c r="O69" s="717" t="str">
        <f>IFERROR(O65/O64,"")</f>
        <v/>
      </c>
      <c r="P69" s="717" t="str">
        <f>IFERROR(P65/P64,"")</f>
        <v/>
      </c>
      <c r="Q69" s="23"/>
      <c r="R69" s="718" t="str">
        <f>IFERROR(FORECAST(Q22,N69:P69,N22:P22),"")</f>
        <v/>
      </c>
      <c r="S69" s="76"/>
      <c r="T69" s="66"/>
    </row>
    <row r="70" spans="1:20" ht="12" customHeight="1">
      <c r="A70" s="99"/>
      <c r="B70" s="1446"/>
      <c r="C70" s="1233"/>
      <c r="D70" s="159" t="s">
        <v>64</v>
      </c>
      <c r="E70" s="717" t="str">
        <f>IFERROR(E66/E64,"")</f>
        <v/>
      </c>
      <c r="F70" s="717" t="str">
        <f>IFERROR(F66/F64,"")</f>
        <v/>
      </c>
      <c r="G70" s="717" t="str">
        <f>IFERROR(G66/G64,"")</f>
        <v/>
      </c>
      <c r="H70" s="23"/>
      <c r="I70" s="718" t="str">
        <f>IFERROR(FORECAST(H22,E70:G70,E22:G22),"")</f>
        <v/>
      </c>
      <c r="J70" s="99"/>
      <c r="K70" s="1446"/>
      <c r="L70" s="1233"/>
      <c r="M70" s="159" t="s">
        <v>64</v>
      </c>
      <c r="N70" s="717" t="str">
        <f>IFERROR(N66/N64,"")</f>
        <v/>
      </c>
      <c r="O70" s="717" t="str">
        <f>IFERROR(O66/O64,"")</f>
        <v/>
      </c>
      <c r="P70" s="717" t="str">
        <f>IFERROR(P66/P64,"")</f>
        <v/>
      </c>
      <c r="Q70" s="23"/>
      <c r="R70" s="718" t="str">
        <f>IFERROR(FORECAST(Q22,N70:P70,N22:P22),"")</f>
        <v/>
      </c>
      <c r="S70" s="76"/>
      <c r="T70" s="66"/>
    </row>
    <row r="71" spans="1:20" ht="12" customHeight="1">
      <c r="A71" s="99"/>
      <c r="B71" s="1446"/>
      <c r="C71" s="1233"/>
      <c r="D71" s="159" t="s">
        <v>65</v>
      </c>
      <c r="E71" s="717" t="str">
        <f>IFERROR(E67/E64,"")</f>
        <v/>
      </c>
      <c r="F71" s="717" t="str">
        <f>IFERROR(F67/F64,"")</f>
        <v/>
      </c>
      <c r="G71" s="717" t="str">
        <f>IFERROR(G67/G64,"")</f>
        <v/>
      </c>
      <c r="H71" s="23"/>
      <c r="I71" s="718" t="str">
        <f>IFERROR(FORECAST(H22,E71:G71,E22:G22),"")</f>
        <v/>
      </c>
      <c r="J71" s="99"/>
      <c r="K71" s="1446"/>
      <c r="L71" s="1233"/>
      <c r="M71" s="159" t="s">
        <v>65</v>
      </c>
      <c r="N71" s="717" t="str">
        <f>IFERROR(N67/N64,"")</f>
        <v/>
      </c>
      <c r="O71" s="717" t="str">
        <f>IFERROR(O67/O64,"")</f>
        <v/>
      </c>
      <c r="P71" s="717" t="str">
        <f>IFERROR(P67/P64,"")</f>
        <v/>
      </c>
      <c r="Q71" s="23"/>
      <c r="R71" s="718" t="str">
        <f>IFERROR(FORECAST(Q22,N71:P71,N22:P22),"")</f>
        <v/>
      </c>
      <c r="S71" s="76"/>
      <c r="T71" s="66"/>
    </row>
    <row r="72" spans="1:20" ht="12" customHeight="1">
      <c r="A72" s="99"/>
      <c r="B72" s="1446"/>
      <c r="C72" s="1233"/>
      <c r="D72" s="159" t="s">
        <v>66</v>
      </c>
      <c r="E72" s="715" t="str">
        <f>IFERROR(E68/E64,"")</f>
        <v/>
      </c>
      <c r="F72" s="715" t="str">
        <f>IFERROR(F68/F64,"")</f>
        <v/>
      </c>
      <c r="G72" s="715" t="str">
        <f>IFERROR(G68/G64,"")</f>
        <v/>
      </c>
      <c r="H72" s="23"/>
      <c r="I72" s="718" t="str">
        <f>IFERROR(FORECAST(H22,E72:G72,E22:G22),"")</f>
        <v/>
      </c>
      <c r="J72" s="100"/>
      <c r="K72" s="1446"/>
      <c r="L72" s="1233"/>
      <c r="M72" s="159" t="s">
        <v>66</v>
      </c>
      <c r="N72" s="715" t="str">
        <f>IFERROR(N68/N64,"")</f>
        <v/>
      </c>
      <c r="O72" s="715" t="str">
        <f>IFERROR(O68/O64,"")</f>
        <v/>
      </c>
      <c r="P72" s="715" t="str">
        <f>IFERROR(P68/P64,"")</f>
        <v/>
      </c>
      <c r="Q72" s="23"/>
      <c r="R72" s="718" t="str">
        <f>IFERROR(FORECAST(Q22,N72:P72,N22:P22),"")</f>
        <v/>
      </c>
      <c r="S72" s="76"/>
    </row>
    <row r="73" spans="1:20" s="67" customFormat="1" ht="12" customHeight="1">
      <c r="A73" s="98"/>
      <c r="B73" s="722"/>
      <c r="C73" s="723"/>
      <c r="D73" s="724"/>
      <c r="E73" s="725" t="str">
        <f>IF(SUM(E65:E68)=E64,"","datos erróneos")</f>
        <v/>
      </c>
      <c r="F73" s="725" t="str">
        <f>IF(SUM(F65:F68)=F64,"","datos erróneos")</f>
        <v/>
      </c>
      <c r="G73" s="725" t="str">
        <f>IF(SUM(G65:G68)=G64,"","datos erróneos")</f>
        <v/>
      </c>
      <c r="H73" s="725" t="str">
        <f>IF(SUM(H69:H72)=1,"",(IF(SUM(H69:H72)=0,"","datos erróneos")))</f>
        <v/>
      </c>
      <c r="I73" s="747"/>
      <c r="J73" s="98"/>
      <c r="K73" s="722"/>
      <c r="L73" s="723"/>
      <c r="M73" s="724"/>
      <c r="N73" s="725" t="str">
        <f>IF(SUM(N65:N68)=N64,"","datos erróneos")</f>
        <v/>
      </c>
      <c r="O73" s="725" t="str">
        <f>IF(SUM(O65:O68)=O64,"","datos erróneos")</f>
        <v/>
      </c>
      <c r="P73" s="725" t="str">
        <f>IF(SUM(P65:P68)=P64,"","datos erróneos")</f>
        <v/>
      </c>
      <c r="Q73" s="725" t="str">
        <f>IF(SUM(Q69:Q72)=1,"",(IF(SUM(Q69:Q72)=0,"","datos erróneos")))</f>
        <v/>
      </c>
      <c r="R73" s="747"/>
      <c r="S73" s="121"/>
    </row>
    <row r="74" spans="1:20" ht="12" customHeight="1">
      <c r="A74" s="99"/>
      <c r="B74" s="1446" t="s">
        <v>102</v>
      </c>
      <c r="C74" s="1233" t="s">
        <v>62</v>
      </c>
      <c r="D74" s="1233"/>
      <c r="E74" s="22"/>
      <c r="F74" s="688"/>
      <c r="G74" s="688"/>
      <c r="H74" s="1415"/>
      <c r="I74" s="1415"/>
      <c r="J74" s="99"/>
      <c r="K74" s="1446" t="s">
        <v>102</v>
      </c>
      <c r="L74" s="1233" t="s">
        <v>62</v>
      </c>
      <c r="M74" s="1233"/>
      <c r="N74" s="22"/>
      <c r="O74" s="688"/>
      <c r="P74" s="688"/>
      <c r="Q74" s="1415"/>
      <c r="R74" s="1415"/>
      <c r="S74" s="76"/>
      <c r="T74" s="66"/>
    </row>
    <row r="75" spans="1:20" ht="12" customHeight="1">
      <c r="A75" s="99"/>
      <c r="B75" s="1446"/>
      <c r="C75" s="1233" t="s">
        <v>63</v>
      </c>
      <c r="D75" s="159" t="s">
        <v>94</v>
      </c>
      <c r="E75" s="26"/>
      <c r="F75" s="26"/>
      <c r="G75" s="26"/>
      <c r="H75" s="741">
        <f>IFERROR(H79*$H$74,"")</f>
        <v>0</v>
      </c>
      <c r="I75" s="741" t="str">
        <f>IFERROR(I79*H74,"")</f>
        <v/>
      </c>
      <c r="J75" s="99"/>
      <c r="K75" s="1446"/>
      <c r="L75" s="1233" t="s">
        <v>63</v>
      </c>
      <c r="M75" s="159" t="s">
        <v>94</v>
      </c>
      <c r="N75" s="26"/>
      <c r="O75" s="26"/>
      <c r="P75" s="26"/>
      <c r="Q75" s="741">
        <f>IFERROR(Q79*$Q$74,"")</f>
        <v>0</v>
      </c>
      <c r="R75" s="741" t="str">
        <f>IFERROR(R79*Q74,"")</f>
        <v/>
      </c>
      <c r="S75" s="76"/>
      <c r="T75" s="66"/>
    </row>
    <row r="76" spans="1:20" ht="12" customHeight="1">
      <c r="A76" s="99"/>
      <c r="B76" s="1446"/>
      <c r="C76" s="1233"/>
      <c r="D76" s="159" t="s">
        <v>64</v>
      </c>
      <c r="E76" s="26"/>
      <c r="F76" s="26"/>
      <c r="G76" s="26"/>
      <c r="H76" s="741">
        <f>IFERROR(H80*$H$74,"")</f>
        <v>0</v>
      </c>
      <c r="I76" s="741" t="str">
        <f>IFERROR(I80*H74,"")</f>
        <v/>
      </c>
      <c r="J76" s="99"/>
      <c r="K76" s="1446"/>
      <c r="L76" s="1233"/>
      <c r="M76" s="159" t="s">
        <v>64</v>
      </c>
      <c r="N76" s="26"/>
      <c r="O76" s="26"/>
      <c r="P76" s="26"/>
      <c r="Q76" s="741">
        <f>IFERROR(Q80*$Q$74,"")</f>
        <v>0</v>
      </c>
      <c r="R76" s="741" t="str">
        <f>IFERROR(R80*Q74,"")</f>
        <v/>
      </c>
      <c r="S76" s="76"/>
      <c r="T76" s="66"/>
    </row>
    <row r="77" spans="1:20" ht="12" customHeight="1">
      <c r="A77" s="99"/>
      <c r="B77" s="1446"/>
      <c r="C77" s="1233"/>
      <c r="D77" s="159" t="s">
        <v>65</v>
      </c>
      <c r="E77" s="26"/>
      <c r="F77" s="26"/>
      <c r="G77" s="26"/>
      <c r="H77" s="741">
        <f>IFERROR(H81*$H$74,"")</f>
        <v>0</v>
      </c>
      <c r="I77" s="741" t="str">
        <f>IFERROR(I81*H74,"")</f>
        <v/>
      </c>
      <c r="J77" s="99"/>
      <c r="K77" s="1446"/>
      <c r="L77" s="1233"/>
      <c r="M77" s="159" t="s">
        <v>65</v>
      </c>
      <c r="N77" s="26"/>
      <c r="O77" s="26"/>
      <c r="P77" s="26"/>
      <c r="Q77" s="741">
        <f>IFERROR(Q81*$Q$74,"")</f>
        <v>0</v>
      </c>
      <c r="R77" s="741" t="str">
        <f>IFERROR(R81*Q74,"")</f>
        <v/>
      </c>
      <c r="S77" s="76"/>
      <c r="T77" s="66"/>
    </row>
    <row r="78" spans="1:20" ht="12" customHeight="1">
      <c r="A78" s="99"/>
      <c r="B78" s="1446"/>
      <c r="C78" s="1233"/>
      <c r="D78" s="159" t="s">
        <v>66</v>
      </c>
      <c r="E78" s="26"/>
      <c r="F78" s="26"/>
      <c r="G78" s="26"/>
      <c r="H78" s="741">
        <f>IFERROR(H82*$H$74,"")</f>
        <v>0</v>
      </c>
      <c r="I78" s="741" t="str">
        <f>IFERROR(I82*H74,"")</f>
        <v/>
      </c>
      <c r="J78" s="99"/>
      <c r="K78" s="1446"/>
      <c r="L78" s="1233"/>
      <c r="M78" s="159" t="s">
        <v>66</v>
      </c>
      <c r="N78" s="26"/>
      <c r="O78" s="26"/>
      <c r="P78" s="26"/>
      <c r="Q78" s="741">
        <f>IFERROR(Q82*$Q$74,"")</f>
        <v>0</v>
      </c>
      <c r="R78" s="741" t="str">
        <f>IFERROR(R82*Q74,"")</f>
        <v/>
      </c>
      <c r="S78" s="76"/>
      <c r="T78" s="66"/>
    </row>
    <row r="79" spans="1:20" ht="12" customHeight="1">
      <c r="A79" s="99"/>
      <c r="B79" s="1446"/>
      <c r="C79" s="1233" t="s">
        <v>67</v>
      </c>
      <c r="D79" s="159" t="s">
        <v>94</v>
      </c>
      <c r="E79" s="717" t="str">
        <f>IFERROR(E75/E74,"")</f>
        <v/>
      </c>
      <c r="F79" s="717" t="str">
        <f>IFERROR(F75/F74,"")</f>
        <v/>
      </c>
      <c r="G79" s="717" t="str">
        <f>IFERROR(G75/G74,"")</f>
        <v/>
      </c>
      <c r="H79" s="23"/>
      <c r="I79" s="718" t="str">
        <f>IFERROR(FORECAST(H22,E79:G79,E22:G22),"")</f>
        <v/>
      </c>
      <c r="J79" s="99"/>
      <c r="K79" s="1446"/>
      <c r="L79" s="1233" t="s">
        <v>67</v>
      </c>
      <c r="M79" s="159" t="s">
        <v>94</v>
      </c>
      <c r="N79" s="717" t="str">
        <f>IFERROR(N75/N74,"")</f>
        <v/>
      </c>
      <c r="O79" s="717" t="str">
        <f>IFERROR(O75/O74,"")</f>
        <v/>
      </c>
      <c r="P79" s="717" t="str">
        <f>IFERROR(P75/P74,"")</f>
        <v/>
      </c>
      <c r="Q79" s="23"/>
      <c r="R79" s="718" t="str">
        <f>IFERROR(FORECAST(Q22,N79:P79,N22:P22),"")</f>
        <v/>
      </c>
      <c r="S79" s="76"/>
      <c r="T79" s="66"/>
    </row>
    <row r="80" spans="1:20" ht="12" customHeight="1">
      <c r="A80" s="99"/>
      <c r="B80" s="1446"/>
      <c r="C80" s="1233"/>
      <c r="D80" s="159" t="s">
        <v>64</v>
      </c>
      <c r="E80" s="717" t="str">
        <f>IFERROR(E76/E74,"")</f>
        <v/>
      </c>
      <c r="F80" s="717" t="str">
        <f>IFERROR(F76/F74,"")</f>
        <v/>
      </c>
      <c r="G80" s="717" t="str">
        <f>IFERROR(G76/G74,"")</f>
        <v/>
      </c>
      <c r="H80" s="23"/>
      <c r="I80" s="718" t="str">
        <f>IFERROR(FORECAST(H22,E80:G80,E22:G22),"")</f>
        <v/>
      </c>
      <c r="J80" s="99"/>
      <c r="K80" s="1446"/>
      <c r="L80" s="1233"/>
      <c r="M80" s="159" t="s">
        <v>64</v>
      </c>
      <c r="N80" s="717" t="str">
        <f>IFERROR(N76/N74,"")</f>
        <v/>
      </c>
      <c r="O80" s="717" t="str">
        <f>IFERROR(O76/O74,"")</f>
        <v/>
      </c>
      <c r="P80" s="717" t="str">
        <f>IFERROR(P76/P74,"")</f>
        <v/>
      </c>
      <c r="Q80" s="23"/>
      <c r="R80" s="718" t="str">
        <f>IFERROR(FORECAST(Q22,N80:P80,N22:P22),"")</f>
        <v/>
      </c>
      <c r="S80" s="76"/>
      <c r="T80" s="66"/>
    </row>
    <row r="81" spans="1:40" ht="12" customHeight="1">
      <c r="A81" s="99"/>
      <c r="B81" s="1446"/>
      <c r="C81" s="1233"/>
      <c r="D81" s="159" t="s">
        <v>65</v>
      </c>
      <c r="E81" s="717" t="str">
        <f>IFERROR(E77/E74,"")</f>
        <v/>
      </c>
      <c r="F81" s="717" t="str">
        <f>IFERROR(F77/F74,"")</f>
        <v/>
      </c>
      <c r="G81" s="717" t="str">
        <f>IFERROR(G77/G74,"")</f>
        <v/>
      </c>
      <c r="H81" s="23"/>
      <c r="I81" s="718" t="str">
        <f>IFERROR(FORECAST(H22,E81:G81,E22:G22),"")</f>
        <v/>
      </c>
      <c r="J81" s="99"/>
      <c r="K81" s="1446"/>
      <c r="L81" s="1233"/>
      <c r="M81" s="159" t="s">
        <v>65</v>
      </c>
      <c r="N81" s="717" t="str">
        <f>IFERROR(N77/N74,"")</f>
        <v/>
      </c>
      <c r="O81" s="717" t="str">
        <f>IFERROR(O77/O74,"")</f>
        <v/>
      </c>
      <c r="P81" s="717" t="str">
        <f>IFERROR(P77/P74,"")</f>
        <v/>
      </c>
      <c r="Q81" s="23"/>
      <c r="R81" s="718" t="str">
        <f>IFERROR(FORECAST(Q22,N81:P81,N22:P22),"")</f>
        <v/>
      </c>
      <c r="S81" s="76"/>
      <c r="T81" s="66"/>
    </row>
    <row r="82" spans="1:40" ht="12" customHeight="1">
      <c r="A82" s="99"/>
      <c r="B82" s="1446"/>
      <c r="C82" s="1233"/>
      <c r="D82" s="159" t="s">
        <v>66</v>
      </c>
      <c r="E82" s="715" t="str">
        <f>IFERROR(E78/E74,"")</f>
        <v/>
      </c>
      <c r="F82" s="715" t="str">
        <f>IFERROR(F78/F74,"")</f>
        <v/>
      </c>
      <c r="G82" s="715" t="str">
        <f>IFERROR(G78/G74,"")</f>
        <v/>
      </c>
      <c r="H82" s="23"/>
      <c r="I82" s="718" t="str">
        <f>IFERROR(FORECAST(H22,E82:G82,E22:G22),"")</f>
        <v/>
      </c>
      <c r="J82" s="100"/>
      <c r="K82" s="1446"/>
      <c r="L82" s="1233"/>
      <c r="M82" s="159" t="s">
        <v>66</v>
      </c>
      <c r="N82" s="715" t="str">
        <f>IFERROR(N78/N74,"")</f>
        <v/>
      </c>
      <c r="O82" s="715" t="str">
        <f>IFERROR(O78/O74,"")</f>
        <v/>
      </c>
      <c r="P82" s="715" t="str">
        <f>IFERROR(P78/P74,"")</f>
        <v/>
      </c>
      <c r="Q82" s="23"/>
      <c r="R82" s="718" t="str">
        <f>IFERROR(FORECAST(Q22,N82:P82,N22:P22),"")</f>
        <v/>
      </c>
      <c r="S82" s="76"/>
    </row>
    <row r="83" spans="1:40" s="67" customFormat="1" ht="48" customHeight="1">
      <c r="A83" s="98"/>
      <c r="B83" s="722"/>
      <c r="C83" s="723"/>
      <c r="D83" s="724"/>
      <c r="E83" s="725"/>
      <c r="F83" s="725"/>
      <c r="G83" s="725"/>
      <c r="H83" s="725"/>
      <c r="I83" s="726"/>
      <c r="J83" s="98"/>
      <c r="K83" s="722"/>
      <c r="L83" s="723"/>
      <c r="M83" s="724"/>
      <c r="N83" s="725"/>
      <c r="O83" s="725"/>
      <c r="P83" s="725"/>
      <c r="Q83" s="725"/>
      <c r="R83" s="726"/>
      <c r="S83" s="121"/>
    </row>
    <row r="84" spans="1:40" ht="13.5" customHeight="1">
      <c r="A84" s="99"/>
      <c r="B84" s="93" t="s">
        <v>640</v>
      </c>
      <c r="C84" s="94"/>
      <c r="D84" s="94"/>
      <c r="E84" s="95"/>
      <c r="F84" s="94"/>
      <c r="G84" s="94"/>
      <c r="H84" s="94"/>
      <c r="I84" s="94"/>
      <c r="J84" s="96"/>
      <c r="K84" s="95"/>
      <c r="L84" s="95"/>
      <c r="M84" s="95"/>
      <c r="N84" s="94"/>
      <c r="O84" s="94"/>
      <c r="P84" s="94"/>
      <c r="Q84" s="94"/>
      <c r="R84" s="94"/>
      <c r="S84" s="76"/>
      <c r="T84" s="40"/>
      <c r="U84" s="40"/>
      <c r="V84" s="40"/>
      <c r="W84" s="40"/>
      <c r="X84" s="40"/>
      <c r="Y84" s="40"/>
      <c r="Z84" s="40"/>
      <c r="AA84" s="40"/>
      <c r="AB84" s="40"/>
      <c r="AC84" s="40"/>
      <c r="AD84" s="40"/>
      <c r="AE84" s="40"/>
      <c r="AF84" s="40"/>
      <c r="AG84" s="40"/>
      <c r="AH84" s="40"/>
      <c r="AI84" s="40"/>
      <c r="AJ84" s="40"/>
      <c r="AK84" s="40"/>
      <c r="AL84" s="40"/>
      <c r="AM84" s="40"/>
      <c r="AN84" s="40"/>
    </row>
    <row r="85" spans="1:40" s="40" customFormat="1" ht="13.5" customHeight="1">
      <c r="A85" s="99"/>
      <c r="B85" s="93" t="s">
        <v>73</v>
      </c>
      <c r="C85" s="126"/>
      <c r="D85" s="126"/>
      <c r="E85" s="126"/>
      <c r="F85" s="126"/>
      <c r="G85" s="126"/>
      <c r="H85" s="126"/>
      <c r="I85" s="126"/>
      <c r="J85" s="96"/>
      <c r="K85" s="689"/>
      <c r="L85" s="689"/>
      <c r="M85" s="689"/>
      <c r="N85" s="126"/>
      <c r="O85" s="126"/>
      <c r="P85" s="126"/>
      <c r="Q85" s="126"/>
      <c r="R85" s="126"/>
      <c r="S85" s="76"/>
    </row>
    <row r="86" spans="1:40" s="40" customFormat="1" ht="42" customHeight="1">
      <c r="A86" s="99"/>
      <c r="B86" s="1427" t="s">
        <v>74</v>
      </c>
      <c r="C86" s="1427"/>
      <c r="D86" s="1427"/>
      <c r="E86" s="1427"/>
      <c r="F86" s="1427"/>
      <c r="G86" s="1427"/>
      <c r="H86" s="1427"/>
      <c r="I86" s="1427"/>
      <c r="J86" s="1427"/>
      <c r="K86" s="1427"/>
      <c r="L86" s="1427"/>
      <c r="M86" s="1427"/>
      <c r="N86" s="1427"/>
      <c r="O86" s="1427"/>
      <c r="P86" s="1427"/>
      <c r="Q86" s="1427"/>
      <c r="R86" s="1427"/>
      <c r="S86" s="76"/>
    </row>
    <row r="87" spans="1:40" s="40" customFormat="1" ht="13.5" customHeight="1">
      <c r="A87" s="99"/>
      <c r="B87" s="93" t="s">
        <v>75</v>
      </c>
      <c r="C87" s="126"/>
      <c r="D87" s="126"/>
      <c r="E87" s="126"/>
      <c r="F87" s="126"/>
      <c r="G87" s="126"/>
      <c r="H87" s="126"/>
      <c r="I87" s="126"/>
      <c r="J87" s="96"/>
      <c r="K87" s="689"/>
      <c r="L87" s="689"/>
      <c r="M87" s="689"/>
      <c r="N87" s="126"/>
      <c r="O87" s="126"/>
      <c r="P87" s="126"/>
      <c r="Q87" s="126"/>
      <c r="R87" s="126"/>
      <c r="S87" s="76"/>
    </row>
    <row r="88" spans="1:40" s="40" customFormat="1" ht="21" customHeight="1">
      <c r="A88" s="99"/>
      <c r="B88" s="727"/>
      <c r="C88" s="755"/>
      <c r="D88" s="755"/>
      <c r="E88" s="755"/>
      <c r="F88" s="755"/>
      <c r="G88" s="755"/>
      <c r="H88" s="755"/>
      <c r="I88" s="755"/>
      <c r="J88" s="99"/>
      <c r="K88" s="756"/>
      <c r="L88" s="756"/>
      <c r="M88" s="756"/>
      <c r="N88" s="755"/>
      <c r="O88" s="755"/>
      <c r="P88" s="755"/>
      <c r="Q88" s="755"/>
      <c r="R88" s="755"/>
      <c r="S88" s="76"/>
    </row>
    <row r="89" spans="1:40">
      <c r="A89" s="99"/>
      <c r="B89" s="99"/>
      <c r="C89" s="99"/>
      <c r="D89" s="99"/>
      <c r="E89" s="99"/>
      <c r="F89" s="99"/>
      <c r="G89" s="99"/>
      <c r="H89" s="99"/>
      <c r="I89" s="99"/>
      <c r="J89" s="99"/>
      <c r="K89" s="99"/>
      <c r="L89" s="99"/>
      <c r="M89" s="99"/>
      <c r="N89" s="99"/>
      <c r="O89" s="99"/>
      <c r="P89" s="99"/>
      <c r="Q89" s="99"/>
      <c r="R89" s="99"/>
      <c r="S89" s="76"/>
    </row>
    <row r="90" spans="1:40" ht="33" customHeight="1">
      <c r="A90" s="99"/>
      <c r="B90" s="1441"/>
      <c r="C90" s="1441"/>
      <c r="D90" s="1441"/>
      <c r="E90" s="1441"/>
      <c r="F90" s="1441"/>
      <c r="G90" s="1441"/>
      <c r="H90" s="1441"/>
      <c r="I90" s="1441"/>
      <c r="J90" s="1441"/>
      <c r="K90" s="1441"/>
      <c r="L90" s="1441"/>
      <c r="M90" s="1441"/>
      <c r="N90" s="1441"/>
      <c r="O90" s="1441"/>
      <c r="P90" s="1441"/>
      <c r="Q90" s="1441"/>
      <c r="R90" s="1441"/>
      <c r="S90" s="76"/>
    </row>
    <row r="91" spans="1:40" ht="32.25" customHeight="1">
      <c r="A91" s="99"/>
      <c r="B91" s="1449"/>
      <c r="C91" s="1449"/>
      <c r="D91" s="1449"/>
      <c r="E91" s="1449"/>
      <c r="F91" s="1449"/>
      <c r="G91" s="1449"/>
      <c r="H91" s="1449"/>
      <c r="I91" s="1449"/>
      <c r="J91" s="1449"/>
      <c r="K91" s="1449"/>
      <c r="L91" s="1449"/>
      <c r="M91" s="1449"/>
      <c r="N91" s="1449"/>
      <c r="O91" s="1449"/>
      <c r="P91" s="1449"/>
      <c r="Q91" s="1449"/>
      <c r="R91" s="1449"/>
      <c r="S91" s="76"/>
    </row>
    <row r="92" spans="1:40">
      <c r="A92" s="99"/>
      <c r="B92" s="707"/>
      <c r="C92" s="707"/>
      <c r="D92" s="707"/>
      <c r="E92" s="707"/>
      <c r="F92" s="707"/>
      <c r="G92" s="707"/>
      <c r="H92" s="707"/>
      <c r="I92" s="707"/>
      <c r="J92" s="707"/>
      <c r="K92" s="707"/>
      <c r="L92" s="707"/>
      <c r="M92" s="707"/>
      <c r="N92" s="707"/>
      <c r="O92" s="707"/>
      <c r="P92" s="707"/>
      <c r="Q92" s="707"/>
      <c r="R92" s="707"/>
      <c r="S92" s="76"/>
    </row>
    <row r="93" spans="1:40">
      <c r="B93" s="64"/>
      <c r="C93" s="64"/>
      <c r="D93" s="64"/>
      <c r="E93" s="64"/>
      <c r="F93" s="64"/>
      <c r="G93" s="64"/>
      <c r="H93" s="64"/>
      <c r="I93" s="64"/>
      <c r="J93" s="64"/>
      <c r="K93" s="64"/>
      <c r="L93" s="64"/>
      <c r="M93" s="64"/>
      <c r="N93" s="64"/>
      <c r="O93" s="64"/>
      <c r="P93" s="64"/>
      <c r="Q93" s="64"/>
      <c r="R93" s="64"/>
    </row>
    <row r="94" spans="1:40">
      <c r="B94" s="64"/>
      <c r="C94" s="64"/>
      <c r="D94" s="64"/>
      <c r="E94" s="64"/>
      <c r="F94" s="64"/>
      <c r="G94" s="64"/>
      <c r="H94" s="64"/>
      <c r="I94" s="64"/>
      <c r="J94" s="64"/>
      <c r="K94" s="64"/>
      <c r="L94" s="64"/>
      <c r="M94" s="64"/>
      <c r="N94" s="64"/>
      <c r="O94" s="64"/>
      <c r="P94" s="64"/>
      <c r="Q94" s="64"/>
      <c r="R94" s="64"/>
    </row>
    <row r="95" spans="1:40">
      <c r="B95" s="64"/>
      <c r="C95" s="64"/>
      <c r="D95" s="64"/>
      <c r="E95" s="64"/>
      <c r="F95" s="64"/>
      <c r="G95" s="64"/>
      <c r="H95" s="64"/>
      <c r="I95" s="64"/>
      <c r="J95" s="64"/>
      <c r="K95" s="64"/>
      <c r="L95" s="64"/>
      <c r="M95" s="64"/>
      <c r="N95" s="64"/>
      <c r="O95" s="64"/>
      <c r="P95" s="64"/>
      <c r="Q95" s="64"/>
      <c r="R95" s="64"/>
    </row>
    <row r="96" spans="1:40">
      <c r="B96" s="64"/>
      <c r="C96" s="64"/>
      <c r="D96" s="64"/>
      <c r="E96" s="64"/>
      <c r="F96" s="64"/>
      <c r="G96" s="64"/>
      <c r="H96" s="64"/>
      <c r="I96" s="64"/>
      <c r="J96" s="64"/>
      <c r="K96" s="64"/>
      <c r="L96" s="64"/>
      <c r="M96" s="64"/>
      <c r="N96" s="64"/>
      <c r="O96" s="64"/>
      <c r="P96" s="64"/>
      <c r="Q96" s="64"/>
      <c r="R96" s="64"/>
    </row>
    <row r="97" spans="2:18" ht="15" hidden="1" customHeight="1">
      <c r="B97" s="64"/>
      <c r="C97" s="64"/>
      <c r="D97" s="64"/>
      <c r="E97" s="64"/>
      <c r="F97" s="64"/>
      <c r="G97" s="64"/>
      <c r="H97" s="64"/>
      <c r="I97" s="64"/>
      <c r="J97" s="64"/>
      <c r="K97" s="64"/>
      <c r="L97" s="64"/>
      <c r="M97" s="64"/>
      <c r="N97" s="64"/>
      <c r="O97" s="64"/>
      <c r="P97" s="64"/>
      <c r="Q97" s="64"/>
      <c r="R97" s="64"/>
    </row>
    <row r="98" spans="2:18" ht="15" hidden="1" customHeight="1">
      <c r="B98" s="64"/>
      <c r="C98" s="64"/>
      <c r="D98" s="64"/>
      <c r="E98" s="64"/>
      <c r="F98" s="64"/>
      <c r="G98" s="64"/>
      <c r="H98" s="64"/>
      <c r="I98" s="64"/>
      <c r="J98" s="64"/>
      <c r="K98" s="64"/>
      <c r="L98" s="64"/>
      <c r="M98" s="64"/>
      <c r="N98" s="64"/>
      <c r="O98" s="64"/>
      <c r="P98" s="64"/>
      <c r="Q98" s="64"/>
      <c r="R98" s="64"/>
    </row>
    <row r="99" spans="2:18">
      <c r="B99" s="64"/>
      <c r="C99" s="64"/>
      <c r="D99" s="64"/>
      <c r="E99" s="64"/>
      <c r="F99" s="64"/>
      <c r="G99" s="64"/>
      <c r="H99" s="64"/>
      <c r="I99" s="64"/>
      <c r="J99" s="64"/>
      <c r="K99" s="64"/>
      <c r="L99" s="64"/>
      <c r="M99" s="64"/>
      <c r="N99" s="64"/>
      <c r="O99" s="64"/>
      <c r="P99" s="64"/>
      <c r="Q99" s="64"/>
      <c r="R99" s="64"/>
    </row>
    <row r="100" spans="2:18">
      <c r="B100" s="757"/>
      <c r="C100" s="758"/>
      <c r="D100" s="758"/>
      <c r="E100" s="759"/>
      <c r="F100" s="758"/>
      <c r="G100" s="758"/>
      <c r="H100" s="758"/>
      <c r="I100" s="758"/>
      <c r="J100" s="760"/>
      <c r="K100" s="759"/>
      <c r="L100" s="759"/>
      <c r="M100" s="759"/>
      <c r="N100" s="758"/>
      <c r="O100" s="758"/>
      <c r="P100" s="758"/>
      <c r="Q100" s="758"/>
      <c r="R100" s="758"/>
    </row>
    <row r="101" spans="2:18">
      <c r="B101" s="757"/>
      <c r="C101" s="761"/>
      <c r="D101" s="761"/>
      <c r="E101" s="761"/>
      <c r="F101" s="761"/>
      <c r="G101" s="761"/>
      <c r="H101" s="761"/>
      <c r="I101" s="761"/>
      <c r="J101" s="762"/>
      <c r="K101" s="763"/>
      <c r="L101" s="763"/>
      <c r="M101" s="763"/>
      <c r="N101" s="761"/>
      <c r="O101" s="761"/>
      <c r="P101" s="761"/>
      <c r="Q101" s="761"/>
      <c r="R101" s="761"/>
    </row>
    <row r="102" spans="2:18">
      <c r="B102" s="1447"/>
      <c r="C102" s="1447"/>
      <c r="D102" s="1447"/>
      <c r="E102" s="1447"/>
      <c r="F102" s="1447"/>
      <c r="G102" s="1447"/>
      <c r="H102" s="1447"/>
      <c r="I102" s="1447"/>
      <c r="J102" s="1447"/>
      <c r="K102" s="1447"/>
      <c r="L102" s="1447"/>
      <c r="M102" s="1447"/>
      <c r="N102" s="1447"/>
      <c r="O102" s="1447"/>
      <c r="P102" s="1447"/>
      <c r="Q102" s="1447"/>
      <c r="R102" s="1447"/>
    </row>
    <row r="103" spans="2:18">
      <c r="B103" s="1448"/>
      <c r="C103" s="1448"/>
      <c r="D103" s="1448"/>
      <c r="E103" s="1448"/>
      <c r="F103" s="1448"/>
      <c r="G103" s="1448"/>
      <c r="H103" s="1448"/>
      <c r="I103" s="1448"/>
      <c r="J103" s="1448"/>
      <c r="K103" s="1448"/>
      <c r="L103" s="1448"/>
      <c r="M103" s="1448"/>
      <c r="N103" s="1448"/>
      <c r="O103" s="1448"/>
      <c r="P103" s="1448"/>
      <c r="Q103" s="1448"/>
      <c r="R103" s="1448"/>
    </row>
    <row r="104" spans="2:18">
      <c r="B104" s="1448"/>
      <c r="C104" s="1448"/>
      <c r="D104" s="1448"/>
      <c r="E104" s="1448"/>
      <c r="F104" s="1448"/>
      <c r="G104" s="1448"/>
      <c r="H104" s="1448"/>
      <c r="I104" s="1448"/>
      <c r="J104" s="1448"/>
      <c r="K104" s="1448"/>
      <c r="L104" s="1448"/>
      <c r="M104" s="1448"/>
      <c r="N104" s="1448"/>
      <c r="O104" s="1448"/>
      <c r="P104" s="1448"/>
      <c r="Q104" s="1448"/>
      <c r="R104" s="1448"/>
    </row>
  </sheetData>
  <sheetProtection password="C269" sheet="1" objects="1" scenarios="1" formatCells="0" formatColumns="0" formatRows="0" insertColumns="0" insertRows="0"/>
  <mergeCells count="98">
    <mergeCell ref="B64:B72"/>
    <mergeCell ref="B102:R102"/>
    <mergeCell ref="B103:R104"/>
    <mergeCell ref="Q74:R74"/>
    <mergeCell ref="C75:C78"/>
    <mergeCell ref="L75:L78"/>
    <mergeCell ref="C79:C82"/>
    <mergeCell ref="L79:L82"/>
    <mergeCell ref="B86:R86"/>
    <mergeCell ref="B74:B82"/>
    <mergeCell ref="C74:D74"/>
    <mergeCell ref="H74:I74"/>
    <mergeCell ref="K74:K82"/>
    <mergeCell ref="L74:M74"/>
    <mergeCell ref="B90:R90"/>
    <mergeCell ref="B91:R91"/>
    <mergeCell ref="C64:D64"/>
    <mergeCell ref="H64:I64"/>
    <mergeCell ref="K64:K72"/>
    <mergeCell ref="L64:M64"/>
    <mergeCell ref="Q44:R44"/>
    <mergeCell ref="C45:C48"/>
    <mergeCell ref="L45:L48"/>
    <mergeCell ref="C49:C52"/>
    <mergeCell ref="L49:L52"/>
    <mergeCell ref="Q64:R64"/>
    <mergeCell ref="C65:C68"/>
    <mergeCell ref="L65:L68"/>
    <mergeCell ref="C69:C72"/>
    <mergeCell ref="L69:L72"/>
    <mergeCell ref="Q54:R54"/>
    <mergeCell ref="C55:C58"/>
    <mergeCell ref="B54:B62"/>
    <mergeCell ref="C54:D54"/>
    <mergeCell ref="H54:I54"/>
    <mergeCell ref="K54:K62"/>
    <mergeCell ref="L54:M54"/>
    <mergeCell ref="L55:L58"/>
    <mergeCell ref="C59:C62"/>
    <mergeCell ref="L59:L62"/>
    <mergeCell ref="Q34:R34"/>
    <mergeCell ref="C35:C38"/>
    <mergeCell ref="L35:L38"/>
    <mergeCell ref="C39:C42"/>
    <mergeCell ref="L39:L42"/>
    <mergeCell ref="B44:B52"/>
    <mergeCell ref="C44:D44"/>
    <mergeCell ref="H44:I44"/>
    <mergeCell ref="K44:K52"/>
    <mergeCell ref="L44:M44"/>
    <mergeCell ref="B34:B42"/>
    <mergeCell ref="C34:D34"/>
    <mergeCell ref="H34:I34"/>
    <mergeCell ref="K34:K42"/>
    <mergeCell ref="L34:M34"/>
    <mergeCell ref="Q24:R24"/>
    <mergeCell ref="C25:C28"/>
    <mergeCell ref="L25:L28"/>
    <mergeCell ref="C29:C32"/>
    <mergeCell ref="L29:L32"/>
    <mergeCell ref="B24:B32"/>
    <mergeCell ref="C24:D24"/>
    <mergeCell ref="H24:I24"/>
    <mergeCell ref="K24:K32"/>
    <mergeCell ref="L24:M24"/>
    <mergeCell ref="K22:M23"/>
    <mergeCell ref="N22:N23"/>
    <mergeCell ref="O22:O23"/>
    <mergeCell ref="P22:P23"/>
    <mergeCell ref="Q22:R22"/>
    <mergeCell ref="B22:D23"/>
    <mergeCell ref="E22:E23"/>
    <mergeCell ref="F22:F23"/>
    <mergeCell ref="G22:G23"/>
    <mergeCell ref="H22:I22"/>
    <mergeCell ref="Q9:R9"/>
    <mergeCell ref="B11:B19"/>
    <mergeCell ref="C11:D11"/>
    <mergeCell ref="H11:I11"/>
    <mergeCell ref="K11:K19"/>
    <mergeCell ref="L11:M11"/>
    <mergeCell ref="Q11:R11"/>
    <mergeCell ref="C12:C15"/>
    <mergeCell ref="L12:L15"/>
    <mergeCell ref="C16:C19"/>
    <mergeCell ref="L16:L19"/>
    <mergeCell ref="K9:M10"/>
    <mergeCell ref="N9:N10"/>
    <mergeCell ref="O9:O10"/>
    <mergeCell ref="P9:P10"/>
    <mergeCell ref="B4:N4"/>
    <mergeCell ref="B5:N5"/>
    <mergeCell ref="B6:N6"/>
    <mergeCell ref="B9:D10"/>
    <mergeCell ref="E9:E10"/>
    <mergeCell ref="F9:F10"/>
    <mergeCell ref="G9:G10"/>
    <mergeCell ref="H9:I9"/>
  </mergeCells>
  <pageMargins left="0.7" right="0.7" top="0.75" bottom="0.75" header="0.3" footer="0.3"/>
  <pageSetup paperSize="9" scale="76"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2"/>
    <pageSetUpPr fitToPage="1"/>
  </sheetPr>
  <dimension ref="A1:AQ87"/>
  <sheetViews>
    <sheetView showGridLines="0" zoomScale="80" zoomScaleNormal="80" workbookViewId="0">
      <pane ySplit="2" topLeftCell="A3" activePane="bottomLeft" state="frozen"/>
      <selection pane="bottomLeft" activeCell="G1" sqref="G1"/>
    </sheetView>
  </sheetViews>
  <sheetFormatPr baseColWidth="10" defaultColWidth="9.140625" defaultRowHeight="15"/>
  <cols>
    <col min="1" max="1" width="10.5703125" style="36" customWidth="1"/>
    <col min="2" max="2" width="10.140625" style="36" customWidth="1"/>
    <col min="3" max="3" width="19.42578125" style="36" customWidth="1"/>
    <col min="4" max="4" width="4.140625" style="36" customWidth="1"/>
    <col min="5" max="8" width="12.42578125" style="36" customWidth="1"/>
    <col min="9" max="9" width="14.140625" style="36" customWidth="1"/>
    <col min="10" max="10" width="2.42578125" style="36" customWidth="1"/>
    <col min="11" max="11" width="9.7109375" style="36" customWidth="1"/>
    <col min="12" max="12" width="19.42578125" style="36" customWidth="1"/>
    <col min="13" max="13" width="3.85546875" style="36" customWidth="1"/>
    <col min="14" max="17" width="12.42578125" style="36" customWidth="1"/>
    <col min="18" max="18" width="13.85546875" style="36" customWidth="1"/>
    <col min="19" max="19" width="2.7109375" style="36" customWidth="1"/>
    <col min="20" max="20" width="34.5703125" style="36" hidden="1" customWidth="1"/>
    <col min="21" max="25" width="5.140625" style="36" hidden="1" customWidth="1"/>
    <col min="26" max="34" width="0" style="36" hidden="1" customWidth="1"/>
    <col min="35" max="36" width="11.42578125" style="36" hidden="1" customWidth="1"/>
    <col min="37" max="39" width="0" style="36" hidden="1" customWidth="1"/>
    <col min="40" max="40" width="11.42578125" style="36" customWidth="1"/>
    <col min="41" max="41" width="5.28515625" style="36" customWidth="1"/>
    <col min="42" max="42" width="7.42578125" style="36" customWidth="1"/>
    <col min="43" max="256" width="11.42578125" style="36" customWidth="1"/>
    <col min="257" max="16384" width="9.140625" style="36"/>
  </cols>
  <sheetData>
    <row r="1" spans="1:43" ht="20.25" customHeight="1" thickBot="1">
      <c r="B1" s="764"/>
      <c r="C1" s="764"/>
      <c r="D1" s="764"/>
      <c r="E1" s="764"/>
      <c r="F1" s="764"/>
      <c r="G1" s="764"/>
      <c r="H1" s="764"/>
      <c r="I1" s="764"/>
      <c r="J1" s="764"/>
      <c r="K1" s="764"/>
      <c r="L1" s="764"/>
      <c r="M1" s="764"/>
      <c r="N1" s="764"/>
      <c r="O1" s="764"/>
      <c r="P1" s="764"/>
      <c r="Q1" s="764"/>
      <c r="R1" s="764"/>
      <c r="S1" s="765"/>
    </row>
    <row r="2" spans="1:43" ht="30" customHeight="1">
      <c r="B2" s="963" t="s">
        <v>110</v>
      </c>
      <c r="C2" s="766"/>
      <c r="D2" s="766"/>
      <c r="E2" s="766"/>
      <c r="F2" s="766"/>
      <c r="G2" s="766"/>
      <c r="H2" s="766"/>
      <c r="I2" s="766"/>
      <c r="J2" s="766"/>
      <c r="K2" s="766"/>
      <c r="L2" s="766"/>
      <c r="M2" s="766"/>
      <c r="N2" s="766"/>
      <c r="O2" s="766"/>
      <c r="P2" s="766"/>
      <c r="Q2" s="766"/>
      <c r="R2" s="766"/>
      <c r="S2" s="76"/>
    </row>
    <row r="3" spans="1:43" ht="11.25" customHeight="1">
      <c r="A3" s="99"/>
      <c r="B3" s="657"/>
      <c r="C3" s="102"/>
      <c r="D3" s="102"/>
      <c r="E3" s="102"/>
      <c r="F3" s="102"/>
      <c r="G3" s="102"/>
      <c r="H3" s="102"/>
      <c r="I3" s="102"/>
      <c r="J3" s="102"/>
      <c r="K3" s="102"/>
      <c r="L3" s="102"/>
      <c r="M3" s="102"/>
      <c r="N3" s="102"/>
      <c r="O3" s="102"/>
      <c r="P3" s="102"/>
      <c r="Q3" s="102"/>
      <c r="R3" s="102"/>
      <c r="S3" s="76"/>
    </row>
    <row r="4" spans="1:43" ht="17.25" customHeight="1">
      <c r="A4" s="99"/>
      <c r="B4" s="767" t="s">
        <v>83</v>
      </c>
      <c r="C4" s="767"/>
      <c r="D4" s="767"/>
      <c r="E4" s="767"/>
      <c r="F4" s="767"/>
      <c r="G4" s="767"/>
      <c r="H4" s="767"/>
      <c r="I4" s="767"/>
      <c r="J4" s="767"/>
      <c r="K4" s="767"/>
      <c r="L4" s="767"/>
      <c r="M4" s="767"/>
      <c r="N4" s="767"/>
      <c r="O4" s="767"/>
      <c r="P4" s="767"/>
      <c r="Q4" s="767"/>
      <c r="R4" s="767"/>
      <c r="S4" s="76"/>
    </row>
    <row r="5" spans="1:43" ht="9.75" customHeight="1">
      <c r="A5" s="99"/>
      <c r="B5" s="768"/>
      <c r="C5" s="768"/>
      <c r="D5" s="768"/>
      <c r="E5" s="768"/>
      <c r="F5" s="768"/>
      <c r="G5" s="768"/>
      <c r="H5" s="768"/>
      <c r="I5" s="768"/>
      <c r="J5" s="768"/>
      <c r="K5" s="768"/>
      <c r="L5" s="768"/>
      <c r="M5" s="768"/>
      <c r="N5" s="768"/>
      <c r="O5" s="768"/>
      <c r="P5" s="768"/>
      <c r="Q5" s="768"/>
      <c r="R5" s="768"/>
      <c r="S5" s="76"/>
    </row>
    <row r="6" spans="1:43" ht="23.25">
      <c r="A6" s="99"/>
      <c r="B6" s="958" t="s">
        <v>637</v>
      </c>
      <c r="C6" s="100"/>
      <c r="D6" s="100"/>
      <c r="E6" s="100"/>
      <c r="F6" s="100"/>
      <c r="G6" s="100"/>
      <c r="H6" s="100"/>
      <c r="I6" s="100"/>
      <c r="J6" s="99"/>
      <c r="K6" s="99"/>
      <c r="L6" s="99"/>
      <c r="M6" s="99"/>
      <c r="N6" s="99"/>
      <c r="O6" s="99"/>
      <c r="P6" s="99"/>
      <c r="Q6" s="99"/>
      <c r="R6" s="99"/>
      <c r="S6" s="76"/>
    </row>
    <row r="7" spans="1:43" ht="22.5" customHeight="1">
      <c r="A7" s="99"/>
      <c r="B7" s="1452" t="s">
        <v>84</v>
      </c>
      <c r="C7" s="1452"/>
      <c r="D7" s="1452"/>
      <c r="E7" s="1039">
        <v>2014</v>
      </c>
      <c r="F7" s="1039">
        <v>2015</v>
      </c>
      <c r="G7" s="1039">
        <v>2016</v>
      </c>
      <c r="H7" s="1039">
        <v>2017</v>
      </c>
      <c r="I7" s="1039"/>
      <c r="J7" s="99"/>
      <c r="K7" s="1452" t="s">
        <v>85</v>
      </c>
      <c r="L7" s="1452"/>
      <c r="M7" s="1452"/>
      <c r="N7" s="1039">
        <v>2014</v>
      </c>
      <c r="O7" s="1039">
        <v>2015</v>
      </c>
      <c r="P7" s="1039">
        <v>2016</v>
      </c>
      <c r="Q7" s="1039">
        <v>2017</v>
      </c>
      <c r="R7" s="1039"/>
      <c r="S7" s="76"/>
      <c r="T7" s="66"/>
    </row>
    <row r="8" spans="1:43" ht="23.25" customHeight="1">
      <c r="A8" s="99"/>
      <c r="B8" s="1452"/>
      <c r="C8" s="1452"/>
      <c r="D8" s="1452"/>
      <c r="E8" s="1039"/>
      <c r="F8" s="1039"/>
      <c r="G8" s="1039"/>
      <c r="H8" s="674" t="s">
        <v>59</v>
      </c>
      <c r="I8" s="674" t="s">
        <v>60</v>
      </c>
      <c r="J8" s="99"/>
      <c r="K8" s="1452"/>
      <c r="L8" s="1452"/>
      <c r="M8" s="1452"/>
      <c r="N8" s="1039"/>
      <c r="O8" s="1039"/>
      <c r="P8" s="1039"/>
      <c r="Q8" s="674" t="s">
        <v>59</v>
      </c>
      <c r="R8" s="674" t="s">
        <v>60</v>
      </c>
      <c r="S8" s="76"/>
      <c r="T8" s="66"/>
      <c r="AO8" s="754"/>
    </row>
    <row r="9" spans="1:43" ht="12" customHeight="1">
      <c r="A9" s="99"/>
      <c r="B9" s="1438" t="s">
        <v>93</v>
      </c>
      <c r="C9" s="1433" t="s">
        <v>62</v>
      </c>
      <c r="D9" s="1433"/>
      <c r="E9" s="711">
        <f>SUM(E22,E32,E42,E52,E62,E72)</f>
        <v>0</v>
      </c>
      <c r="F9" s="711">
        <f>SUM(F22,F32,F42,F52,F62,F72)</f>
        <v>0</v>
      </c>
      <c r="G9" s="711">
        <f>SUM(G22,G32,G42,G52,G62,G72)</f>
        <v>0</v>
      </c>
      <c r="H9" s="1451">
        <f>SUM(H22,H32,H42,H52,H62,H72)</f>
        <v>0</v>
      </c>
      <c r="I9" s="1451"/>
      <c r="J9" s="99"/>
      <c r="K9" s="1438" t="s">
        <v>93</v>
      </c>
      <c r="L9" s="1433" t="s">
        <v>62</v>
      </c>
      <c r="M9" s="1433"/>
      <c r="N9" s="711">
        <f>SUM(N22,N32,N42,N52,N62,N72)</f>
        <v>0</v>
      </c>
      <c r="O9" s="711">
        <f>SUM(O22,O32,O42,O52,O62,O72)</f>
        <v>0</v>
      </c>
      <c r="P9" s="711">
        <f>SUM(P22,P32,P42,P52,P62,P72)</f>
        <v>0</v>
      </c>
      <c r="Q9" s="1440">
        <f>SUM(Q22,Q32,Q42,Q52,Q62,Q72)</f>
        <v>0</v>
      </c>
      <c r="R9" s="1440"/>
      <c r="S9" s="76"/>
      <c r="T9" s="66"/>
      <c r="AO9" s="873"/>
      <c r="AP9" s="873"/>
      <c r="AQ9" s="801"/>
    </row>
    <row r="10" spans="1:43" ht="12" customHeight="1">
      <c r="A10" s="99"/>
      <c r="B10" s="1438"/>
      <c r="C10" s="1433" t="s">
        <v>63</v>
      </c>
      <c r="D10" s="730" t="s">
        <v>94</v>
      </c>
      <c r="E10" s="739">
        <f t="shared" ref="E10:G13" si="0">SUM(E23,E33,E43,E53,E63,E73)</f>
        <v>0</v>
      </c>
      <c r="F10" s="739">
        <f t="shared" si="0"/>
        <v>0</v>
      </c>
      <c r="G10" s="739">
        <f t="shared" si="0"/>
        <v>0</v>
      </c>
      <c r="H10" s="740" t="str">
        <f>IFERROR(H14*H9,"")</f>
        <v/>
      </c>
      <c r="I10" s="740" t="str">
        <f>IFERROR(I14*H9,"")</f>
        <v/>
      </c>
      <c r="J10" s="99"/>
      <c r="K10" s="1438"/>
      <c r="L10" s="1433" t="s">
        <v>63</v>
      </c>
      <c r="M10" s="730" t="s">
        <v>94</v>
      </c>
      <c r="N10" s="739">
        <f t="shared" ref="N10:P13" si="1">SUM(N23,N33,N43,N53,N63,N73)</f>
        <v>0</v>
      </c>
      <c r="O10" s="739">
        <f t="shared" si="1"/>
        <v>0</v>
      </c>
      <c r="P10" s="739">
        <f t="shared" si="1"/>
        <v>0</v>
      </c>
      <c r="Q10" s="740" t="str">
        <f>IFERROR(Q14*Q9,"")</f>
        <v/>
      </c>
      <c r="R10" s="740" t="str">
        <f>IFERROR(R14*Q9,"")</f>
        <v/>
      </c>
      <c r="S10" s="76"/>
      <c r="T10" s="66"/>
      <c r="AO10" s="873">
        <v>57</v>
      </c>
      <c r="AP10" s="873">
        <v>56.7</v>
      </c>
      <c r="AQ10" s="801"/>
    </row>
    <row r="11" spans="1:43" ht="12" customHeight="1">
      <c r="A11" s="99"/>
      <c r="B11" s="1438"/>
      <c r="C11" s="1433"/>
      <c r="D11" s="730" t="s">
        <v>64</v>
      </c>
      <c r="E11" s="739">
        <f t="shared" si="0"/>
        <v>0</v>
      </c>
      <c r="F11" s="739">
        <f t="shared" si="0"/>
        <v>0</v>
      </c>
      <c r="G11" s="739">
        <f t="shared" si="0"/>
        <v>0</v>
      </c>
      <c r="H11" s="740" t="str">
        <f>IFERROR(H15*H9,"")</f>
        <v/>
      </c>
      <c r="I11" s="740" t="str">
        <f>IFERROR(I15*H9,"")</f>
        <v/>
      </c>
      <c r="J11" s="99"/>
      <c r="K11" s="1438"/>
      <c r="L11" s="1433"/>
      <c r="M11" s="730" t="s">
        <v>64</v>
      </c>
      <c r="N11" s="739">
        <f t="shared" si="1"/>
        <v>0</v>
      </c>
      <c r="O11" s="739">
        <f t="shared" si="1"/>
        <v>0</v>
      </c>
      <c r="P11" s="739">
        <f t="shared" si="1"/>
        <v>0</v>
      </c>
      <c r="Q11" s="740" t="str">
        <f>IFERROR(Q15*Q9,"")</f>
        <v/>
      </c>
      <c r="R11" s="740" t="str">
        <f>IFERROR(R15*Q9,"")</f>
        <v/>
      </c>
      <c r="S11" s="76"/>
      <c r="T11" s="66"/>
      <c r="AO11" s="873">
        <v>32</v>
      </c>
      <c r="AP11" s="873">
        <v>31.5</v>
      </c>
      <c r="AQ11" s="801"/>
    </row>
    <row r="12" spans="1:43" ht="12" customHeight="1">
      <c r="A12" s="99"/>
      <c r="B12" s="1438"/>
      <c r="C12" s="1433"/>
      <c r="D12" s="730" t="s">
        <v>65</v>
      </c>
      <c r="E12" s="739">
        <f t="shared" si="0"/>
        <v>0</v>
      </c>
      <c r="F12" s="739">
        <f t="shared" si="0"/>
        <v>0</v>
      </c>
      <c r="G12" s="739">
        <f t="shared" si="0"/>
        <v>0</v>
      </c>
      <c r="H12" s="740" t="str">
        <f>IFERROR(H16*H9,"")</f>
        <v/>
      </c>
      <c r="I12" s="740" t="str">
        <f>IFERROR(I16*H9,"")</f>
        <v/>
      </c>
      <c r="J12" s="99"/>
      <c r="K12" s="1438"/>
      <c r="L12" s="1433"/>
      <c r="M12" s="730" t="s">
        <v>65</v>
      </c>
      <c r="N12" s="739">
        <f t="shared" si="1"/>
        <v>0</v>
      </c>
      <c r="O12" s="739">
        <f t="shared" si="1"/>
        <v>0</v>
      </c>
      <c r="P12" s="739">
        <f t="shared" si="1"/>
        <v>0</v>
      </c>
      <c r="Q12" s="740" t="str">
        <f>IFERROR(Q16*Q9,"")</f>
        <v/>
      </c>
      <c r="R12" s="740" t="str">
        <f>IFERROR(R16*Q9,"")</f>
        <v/>
      </c>
      <c r="S12" s="76"/>
      <c r="T12" s="66"/>
      <c r="AO12" s="873">
        <v>32</v>
      </c>
      <c r="AP12" s="873">
        <v>31.5</v>
      </c>
      <c r="AQ12" s="801"/>
    </row>
    <row r="13" spans="1:43" ht="12" customHeight="1">
      <c r="A13" s="99"/>
      <c r="B13" s="1438"/>
      <c r="C13" s="1433"/>
      <c r="D13" s="730" t="s">
        <v>66</v>
      </c>
      <c r="E13" s="739">
        <f t="shared" si="0"/>
        <v>0</v>
      </c>
      <c r="F13" s="739">
        <f t="shared" si="0"/>
        <v>0</v>
      </c>
      <c r="G13" s="739">
        <f t="shared" si="0"/>
        <v>0</v>
      </c>
      <c r="H13" s="740" t="str">
        <f>IFERROR(H17*H9,"")</f>
        <v/>
      </c>
      <c r="I13" s="740" t="str">
        <f>IFERROR(I17*H9,"")</f>
        <v/>
      </c>
      <c r="J13" s="99"/>
      <c r="K13" s="1438"/>
      <c r="L13" s="1433"/>
      <c r="M13" s="730" t="s">
        <v>66</v>
      </c>
      <c r="N13" s="739">
        <f t="shared" si="1"/>
        <v>0</v>
      </c>
      <c r="O13" s="739">
        <f t="shared" si="1"/>
        <v>0</v>
      </c>
      <c r="P13" s="739">
        <f t="shared" si="1"/>
        <v>0</v>
      </c>
      <c r="Q13" s="740" t="str">
        <f>IFERROR(Q17*Q9,"")</f>
        <v/>
      </c>
      <c r="R13" s="740" t="str">
        <f>IFERROR(R17*Q9,"")</f>
        <v/>
      </c>
      <c r="S13" s="76"/>
      <c r="T13" s="66"/>
      <c r="AO13" s="873">
        <v>6</v>
      </c>
      <c r="AP13" s="873">
        <v>6.3</v>
      </c>
      <c r="AQ13" s="801"/>
    </row>
    <row r="14" spans="1:43" ht="12" customHeight="1">
      <c r="A14" s="99"/>
      <c r="B14" s="1438"/>
      <c r="C14" s="1433" t="s">
        <v>67</v>
      </c>
      <c r="D14" s="730" t="s">
        <v>94</v>
      </c>
      <c r="E14" s="714" t="str">
        <f>IFERROR(E10/E9,"")</f>
        <v/>
      </c>
      <c r="F14" s="714" t="str">
        <f>IFERROR(F10/F9,"")</f>
        <v/>
      </c>
      <c r="G14" s="714" t="str">
        <f>IFERROR(G10/G9,"")</f>
        <v/>
      </c>
      <c r="H14" s="715" t="str">
        <f>IFERROR(SUM(H23,H33,H43,H53,H63,H73)/SUM(H22,H32,H42,H52,H62,H72),"")</f>
        <v/>
      </c>
      <c r="I14" s="716" t="str">
        <f>IFERROR(FORECAST(H7,E14:G14,E7:G7),"")</f>
        <v/>
      </c>
      <c r="J14" s="99"/>
      <c r="K14" s="1438"/>
      <c r="L14" s="1433" t="s">
        <v>67</v>
      </c>
      <c r="M14" s="730" t="s">
        <v>94</v>
      </c>
      <c r="N14" s="714" t="str">
        <f>IFERROR(N10/N9,"")</f>
        <v/>
      </c>
      <c r="O14" s="714" t="str">
        <f>IFERROR(O10/O9,"")</f>
        <v/>
      </c>
      <c r="P14" s="714" t="str">
        <f>IFERROR(P10/P9,"")</f>
        <v/>
      </c>
      <c r="Q14" s="715" t="str">
        <f>IFERROR(SUM(Q23,Q33,Q43,Q53,Q63,Q73)/SUM(Q22,Q32,Q42,Q52,Q62,Q72),"")</f>
        <v/>
      </c>
      <c r="R14" s="716" t="str">
        <f>IFERROR(FORECAST(Q7,N14:P14,N7:P7),"")</f>
        <v/>
      </c>
      <c r="S14" s="76"/>
      <c r="T14" s="66"/>
      <c r="AO14" s="873">
        <f>SUM(AO10:AO13)</f>
        <v>127</v>
      </c>
      <c r="AP14" s="874">
        <f>SUM(AP10:AP13)</f>
        <v>126</v>
      </c>
      <c r="AQ14" s="801"/>
    </row>
    <row r="15" spans="1:43" ht="12" customHeight="1">
      <c r="A15" s="99"/>
      <c r="B15" s="1438"/>
      <c r="C15" s="1433"/>
      <c r="D15" s="730" t="s">
        <v>64</v>
      </c>
      <c r="E15" s="714" t="str">
        <f>IFERROR(E11/E9,"")</f>
        <v/>
      </c>
      <c r="F15" s="714" t="str">
        <f>IFERROR(F11/F9,"")</f>
        <v/>
      </c>
      <c r="G15" s="714" t="str">
        <f>IFERROR(G11/G9,"")</f>
        <v/>
      </c>
      <c r="H15" s="715" t="str">
        <f>IFERROR(SUM(H24,H34,H44,H54,H64,H74)/SUM(H22,H32,H42,H52,H62,H72),"")</f>
        <v/>
      </c>
      <c r="I15" s="716" t="str">
        <f>IFERROR(FORECAST(H7,E15:G15,E7:G7),"")</f>
        <v/>
      </c>
      <c r="J15" s="99"/>
      <c r="K15" s="1438"/>
      <c r="L15" s="1433"/>
      <c r="M15" s="730" t="s">
        <v>64</v>
      </c>
      <c r="N15" s="714" t="str">
        <f>IFERROR(N11/N9,"")</f>
        <v/>
      </c>
      <c r="O15" s="714" t="str">
        <f>IFERROR(O11/O9,"")</f>
        <v/>
      </c>
      <c r="P15" s="714" t="str">
        <f>IFERROR(P11/P9,"")</f>
        <v/>
      </c>
      <c r="Q15" s="715" t="str">
        <f>IFERROR(SUM(Q24,Q34,Q44,Q54,Q64,Q74)/SUM(Q22,Q32,Q42,Q52,Q62,Q72),"")</f>
        <v/>
      </c>
      <c r="R15" s="716" t="str">
        <f>IFERROR(FORECAST(Q7,N15:P15,N7:P7),"")</f>
        <v/>
      </c>
      <c r="S15" s="76"/>
      <c r="T15" s="66"/>
      <c r="AO15" s="801"/>
      <c r="AP15" s="801"/>
      <c r="AQ15" s="801"/>
    </row>
    <row r="16" spans="1:43" ht="12" customHeight="1">
      <c r="A16" s="99"/>
      <c r="B16" s="1438"/>
      <c r="C16" s="1433"/>
      <c r="D16" s="730" t="s">
        <v>65</v>
      </c>
      <c r="E16" s="714" t="str">
        <f>IFERROR(E12/E9,"")</f>
        <v/>
      </c>
      <c r="F16" s="714" t="str">
        <f>IFERROR(F12/F9,"")</f>
        <v/>
      </c>
      <c r="G16" s="714" t="str">
        <f>IFERROR(G12/G9,"")</f>
        <v/>
      </c>
      <c r="H16" s="715" t="str">
        <f>IFERROR(SUM(H25,H35,H45,H55,H65,H75)/SUM(H22,H32,H42,H52,H62,H72),"")</f>
        <v/>
      </c>
      <c r="I16" s="716" t="str">
        <f>IFERROR(FORECAST(H7,E16:G16,E7:G7),"")</f>
        <v/>
      </c>
      <c r="J16" s="99"/>
      <c r="K16" s="1438"/>
      <c r="L16" s="1433"/>
      <c r="M16" s="730" t="s">
        <v>65</v>
      </c>
      <c r="N16" s="714" t="str">
        <f>IFERROR(N12/N9,"")</f>
        <v/>
      </c>
      <c r="O16" s="714" t="str">
        <f>IFERROR(O12/O9,"")</f>
        <v/>
      </c>
      <c r="P16" s="714" t="str">
        <f>IFERROR(P12/P9,"")</f>
        <v/>
      </c>
      <c r="Q16" s="715" t="str">
        <f>IFERROR(SUM(Q25,Q35,Q45,Q55,Q65,Q75)/SUM(Q22,Q32,Q42,Q52,Q62,Q72),"")</f>
        <v/>
      </c>
      <c r="R16" s="716" t="str">
        <f>IFERROR(FORECAST(Q7,N16:P16,N7:P7),"")</f>
        <v/>
      </c>
      <c r="S16" s="76"/>
      <c r="T16" s="66"/>
    </row>
    <row r="17" spans="1:20" ht="12" customHeight="1">
      <c r="A17" s="99"/>
      <c r="B17" s="1438"/>
      <c r="C17" s="1433"/>
      <c r="D17" s="730" t="s">
        <v>66</v>
      </c>
      <c r="E17" s="714" t="str">
        <f>IFERROR(E13/E9,"")</f>
        <v/>
      </c>
      <c r="F17" s="714" t="str">
        <f>IFERROR(F13/F9,"")</f>
        <v/>
      </c>
      <c r="G17" s="714" t="str">
        <f>IFERROR(G13/G9,"")</f>
        <v/>
      </c>
      <c r="H17" s="715" t="str">
        <f>IFERROR(SUM(H26,H36,H46,H56,H66,H76)/SUM(H22,H32,H42,H52,H62,H72),"")</f>
        <v/>
      </c>
      <c r="I17" s="716" t="str">
        <f>IFERROR(FORECAST(H7,E17:G17,E7:G7),"")</f>
        <v/>
      </c>
      <c r="J17" s="100"/>
      <c r="K17" s="1438"/>
      <c r="L17" s="1433"/>
      <c r="M17" s="730" t="s">
        <v>66</v>
      </c>
      <c r="N17" s="714" t="str">
        <f>IFERROR(N13/N9,"")</f>
        <v/>
      </c>
      <c r="O17" s="714" t="str">
        <f>IFERROR(O13/O9,"")</f>
        <v/>
      </c>
      <c r="P17" s="714" t="str">
        <f>IFERROR(P13/P9,"")</f>
        <v/>
      </c>
      <c r="Q17" s="715" t="str">
        <f>IFERROR(SUM(Q26,Q36,Q46,Q56,Q66,Q76)/SUM(Q22,Q32,Q42,Q52,Q62,Q72),"")</f>
        <v/>
      </c>
      <c r="R17" s="716" t="str">
        <f>IFERROR(FORECAST(Q7,N17:P17,N7:P7),"")</f>
        <v/>
      </c>
      <c r="S17" s="76"/>
    </row>
    <row r="18" spans="1:20" s="52" customFormat="1" ht="39" customHeight="1">
      <c r="A18" s="105"/>
      <c r="B18" s="959" t="s">
        <v>643</v>
      </c>
      <c r="C18" s="720"/>
      <c r="D18" s="720"/>
      <c r="E18" s="720"/>
      <c r="F18" s="720"/>
      <c r="G18" s="720"/>
      <c r="H18" s="720"/>
      <c r="I18" s="720"/>
      <c r="J18" s="105"/>
      <c r="K18" s="105"/>
      <c r="L18" s="105"/>
      <c r="M18" s="105"/>
      <c r="N18" s="720"/>
      <c r="O18" s="720"/>
      <c r="P18" s="720"/>
      <c r="Q18" s="720"/>
      <c r="R18" s="720"/>
      <c r="S18" s="79"/>
    </row>
    <row r="19" spans="1:20" ht="4.5" customHeight="1">
      <c r="A19" s="99"/>
      <c r="B19" s="719"/>
      <c r="C19" s="100"/>
      <c r="D19" s="100"/>
      <c r="E19" s="100"/>
      <c r="F19" s="100"/>
      <c r="G19" s="100"/>
      <c r="H19" s="100"/>
      <c r="I19" s="100"/>
      <c r="J19" s="99"/>
      <c r="K19" s="99"/>
      <c r="L19" s="99"/>
      <c r="M19" s="99"/>
      <c r="N19" s="100"/>
      <c r="O19" s="100"/>
      <c r="P19" s="100"/>
      <c r="Q19" s="100"/>
      <c r="R19" s="100"/>
      <c r="S19" s="76"/>
    </row>
    <row r="20" spans="1:20" ht="22.5" customHeight="1">
      <c r="A20" s="99"/>
      <c r="B20" s="1432" t="s">
        <v>84</v>
      </c>
      <c r="C20" s="1432"/>
      <c r="D20" s="1432"/>
      <c r="E20" s="1408">
        <v>2014</v>
      </c>
      <c r="F20" s="1408">
        <v>2015</v>
      </c>
      <c r="G20" s="1408">
        <v>2016</v>
      </c>
      <c r="H20" s="1408">
        <v>2017</v>
      </c>
      <c r="I20" s="1408"/>
      <c r="J20" s="99"/>
      <c r="K20" s="1432" t="s">
        <v>85</v>
      </c>
      <c r="L20" s="1432"/>
      <c r="M20" s="1432"/>
      <c r="N20" s="1408">
        <v>2014</v>
      </c>
      <c r="O20" s="1408">
        <v>2015</v>
      </c>
      <c r="P20" s="1408">
        <v>2016</v>
      </c>
      <c r="Q20" s="1408">
        <v>2017</v>
      </c>
      <c r="R20" s="1408"/>
      <c r="S20" s="76"/>
      <c r="T20" s="66"/>
    </row>
    <row r="21" spans="1:20" ht="23.25" customHeight="1">
      <c r="A21" s="99"/>
      <c r="B21" s="1432"/>
      <c r="C21" s="1432"/>
      <c r="D21" s="1432"/>
      <c r="E21" s="1408"/>
      <c r="F21" s="1408"/>
      <c r="G21" s="1408"/>
      <c r="H21" s="687" t="s">
        <v>59</v>
      </c>
      <c r="I21" s="687" t="s">
        <v>60</v>
      </c>
      <c r="J21" s="99"/>
      <c r="K21" s="1432"/>
      <c r="L21" s="1432"/>
      <c r="M21" s="1432"/>
      <c r="N21" s="1408"/>
      <c r="O21" s="1408"/>
      <c r="P21" s="1408"/>
      <c r="Q21" s="687" t="s">
        <v>59</v>
      </c>
      <c r="R21" s="687" t="s">
        <v>60</v>
      </c>
      <c r="S21" s="76"/>
      <c r="T21" s="66"/>
    </row>
    <row r="22" spans="1:20" ht="12" customHeight="1">
      <c r="A22" s="99"/>
      <c r="B22" s="1436" t="s">
        <v>97</v>
      </c>
      <c r="C22" s="1233" t="s">
        <v>62</v>
      </c>
      <c r="D22" s="1233"/>
      <c r="E22" s="22"/>
      <c r="F22" s="688"/>
      <c r="G22" s="688"/>
      <c r="H22" s="1415"/>
      <c r="I22" s="1415"/>
      <c r="J22" s="99"/>
      <c r="K22" s="1436" t="s">
        <v>97</v>
      </c>
      <c r="L22" s="1233" t="s">
        <v>62</v>
      </c>
      <c r="M22" s="1233"/>
      <c r="N22" s="22"/>
      <c r="O22" s="688"/>
      <c r="P22" s="688"/>
      <c r="Q22" s="1415"/>
      <c r="R22" s="1415"/>
      <c r="S22" s="76"/>
      <c r="T22" s="66"/>
    </row>
    <row r="23" spans="1:20" ht="12" customHeight="1">
      <c r="A23" s="99"/>
      <c r="B23" s="1436"/>
      <c r="C23" s="1233" t="s">
        <v>63</v>
      </c>
      <c r="D23" s="159" t="s">
        <v>94</v>
      </c>
      <c r="E23" s="26"/>
      <c r="F23" s="26"/>
      <c r="G23" s="26"/>
      <c r="H23" s="741">
        <f>IFERROR(H27*$H$22,"")</f>
        <v>0</v>
      </c>
      <c r="I23" s="741" t="str">
        <f>IFERROR(I27*H22,"")</f>
        <v/>
      </c>
      <c r="J23" s="99"/>
      <c r="K23" s="1436"/>
      <c r="L23" s="1233" t="s">
        <v>63</v>
      </c>
      <c r="M23" s="159" t="s">
        <v>94</v>
      </c>
      <c r="N23" s="26"/>
      <c r="O23" s="26"/>
      <c r="P23" s="26"/>
      <c r="Q23" s="741">
        <f>IFERROR(Q27*$Q$22,"")</f>
        <v>0</v>
      </c>
      <c r="R23" s="741" t="str">
        <f>IFERROR(R27*Q22,"")</f>
        <v/>
      </c>
      <c r="S23" s="76"/>
      <c r="T23" s="66"/>
    </row>
    <row r="24" spans="1:20" ht="12" customHeight="1">
      <c r="A24" s="99"/>
      <c r="B24" s="1436"/>
      <c r="C24" s="1233"/>
      <c r="D24" s="159" t="s">
        <v>64</v>
      </c>
      <c r="E24" s="26"/>
      <c r="F24" s="26"/>
      <c r="G24" s="26"/>
      <c r="H24" s="741">
        <f>IFERROR(H28*$H$22,"")</f>
        <v>0</v>
      </c>
      <c r="I24" s="741" t="str">
        <f>IFERROR(I28*H22,"")</f>
        <v/>
      </c>
      <c r="J24" s="99"/>
      <c r="K24" s="1436"/>
      <c r="L24" s="1233"/>
      <c r="M24" s="159" t="s">
        <v>64</v>
      </c>
      <c r="N24" s="26"/>
      <c r="O24" s="26"/>
      <c r="P24" s="26"/>
      <c r="Q24" s="741">
        <f>IFERROR(Q28*$Q$22,"")</f>
        <v>0</v>
      </c>
      <c r="R24" s="741" t="str">
        <f>IFERROR(R28*Q22,"")</f>
        <v/>
      </c>
      <c r="S24" s="76"/>
      <c r="T24" s="66"/>
    </row>
    <row r="25" spans="1:20" ht="12" customHeight="1">
      <c r="A25" s="99"/>
      <c r="B25" s="1436"/>
      <c r="C25" s="1233"/>
      <c r="D25" s="159" t="s">
        <v>65</v>
      </c>
      <c r="E25" s="26"/>
      <c r="F25" s="26"/>
      <c r="G25" s="26"/>
      <c r="H25" s="741">
        <f>IFERROR(H29*$H$22,"")</f>
        <v>0</v>
      </c>
      <c r="I25" s="741" t="str">
        <f>IFERROR(I29*H22,"")</f>
        <v/>
      </c>
      <c r="J25" s="99"/>
      <c r="K25" s="1436"/>
      <c r="L25" s="1233"/>
      <c r="M25" s="159" t="s">
        <v>65</v>
      </c>
      <c r="N25" s="26"/>
      <c r="O25" s="26"/>
      <c r="P25" s="26"/>
      <c r="Q25" s="741">
        <f>IFERROR(Q29*$Q$22,"")</f>
        <v>0</v>
      </c>
      <c r="R25" s="741" t="str">
        <f>IFERROR(R29*Q22,"")</f>
        <v/>
      </c>
      <c r="S25" s="76"/>
      <c r="T25" s="66"/>
    </row>
    <row r="26" spans="1:20" ht="12" customHeight="1">
      <c r="A26" s="99"/>
      <c r="B26" s="1436"/>
      <c r="C26" s="1233"/>
      <c r="D26" s="159" t="s">
        <v>66</v>
      </c>
      <c r="E26" s="26"/>
      <c r="F26" s="26"/>
      <c r="G26" s="26"/>
      <c r="H26" s="741">
        <f>IFERROR(H30*$H$22,"")</f>
        <v>0</v>
      </c>
      <c r="I26" s="741" t="str">
        <f>IFERROR(I30*H22,"")</f>
        <v/>
      </c>
      <c r="J26" s="99"/>
      <c r="K26" s="1436"/>
      <c r="L26" s="1233"/>
      <c r="M26" s="159" t="s">
        <v>66</v>
      </c>
      <c r="N26" s="26"/>
      <c r="O26" s="26"/>
      <c r="P26" s="26"/>
      <c r="Q26" s="741">
        <f>IFERROR(Q30*$Q$22,"")</f>
        <v>0</v>
      </c>
      <c r="R26" s="741" t="str">
        <f>IFERROR(R30*Q22,"")</f>
        <v/>
      </c>
      <c r="S26" s="76"/>
      <c r="T26" s="66"/>
    </row>
    <row r="27" spans="1:20" ht="12" customHeight="1">
      <c r="A27" s="99"/>
      <c r="B27" s="1436"/>
      <c r="C27" s="1233" t="s">
        <v>67</v>
      </c>
      <c r="D27" s="159" t="s">
        <v>94</v>
      </c>
      <c r="E27" s="717" t="str">
        <f>IFERROR(E23/E22,"")</f>
        <v/>
      </c>
      <c r="F27" s="717" t="str">
        <f>IFERROR(F23/F22,"")</f>
        <v/>
      </c>
      <c r="G27" s="717" t="str">
        <f>IFERROR(G23/G22,"")</f>
        <v/>
      </c>
      <c r="H27" s="23"/>
      <c r="I27" s="718" t="str">
        <f>IFERROR(FORECAST(H20,E27:G27,E20:G20),"")</f>
        <v/>
      </c>
      <c r="J27" s="99"/>
      <c r="K27" s="1436"/>
      <c r="L27" s="1233" t="s">
        <v>67</v>
      </c>
      <c r="M27" s="159" t="s">
        <v>94</v>
      </c>
      <c r="N27" s="717" t="str">
        <f>IFERROR(N23/N22,"")</f>
        <v/>
      </c>
      <c r="O27" s="717" t="str">
        <f>IFERROR(O23/O22,"")</f>
        <v/>
      </c>
      <c r="P27" s="717" t="str">
        <f>IFERROR(P23/P22,"")</f>
        <v/>
      </c>
      <c r="Q27" s="23"/>
      <c r="R27" s="718" t="str">
        <f>IFERROR(FORECAST(Q20,N27:P27,N20:P20),"")</f>
        <v/>
      </c>
      <c r="S27" s="76"/>
      <c r="T27" s="66"/>
    </row>
    <row r="28" spans="1:20" ht="12" customHeight="1">
      <c r="A28" s="99"/>
      <c r="B28" s="1436"/>
      <c r="C28" s="1233"/>
      <c r="D28" s="159" t="s">
        <v>64</v>
      </c>
      <c r="E28" s="717" t="str">
        <f>IFERROR(E24/E22,"")</f>
        <v/>
      </c>
      <c r="F28" s="717" t="str">
        <f>IFERROR(F24/F22,"")</f>
        <v/>
      </c>
      <c r="G28" s="717" t="str">
        <f>IFERROR(G24/G22,"")</f>
        <v/>
      </c>
      <c r="H28" s="23"/>
      <c r="I28" s="718" t="str">
        <f>IFERROR(FORECAST(H20,E28:G28,E20:G20),"")</f>
        <v/>
      </c>
      <c r="J28" s="99"/>
      <c r="K28" s="1436"/>
      <c r="L28" s="1233"/>
      <c r="M28" s="159" t="s">
        <v>64</v>
      </c>
      <c r="N28" s="717" t="str">
        <f>IFERROR(N24/N22,"")</f>
        <v/>
      </c>
      <c r="O28" s="717" t="str">
        <f>IFERROR(O24/O22,"")</f>
        <v/>
      </c>
      <c r="P28" s="717" t="str">
        <f>IFERROR(P24/P22,"")</f>
        <v/>
      </c>
      <c r="Q28" s="23"/>
      <c r="R28" s="718" t="str">
        <f>IFERROR(FORECAST(Q20,N28:P28,N20:P20),"")</f>
        <v/>
      </c>
      <c r="S28" s="76"/>
      <c r="T28" s="66"/>
    </row>
    <row r="29" spans="1:20" ht="12" customHeight="1">
      <c r="A29" s="99"/>
      <c r="B29" s="1436"/>
      <c r="C29" s="1233"/>
      <c r="D29" s="159" t="s">
        <v>65</v>
      </c>
      <c r="E29" s="717" t="str">
        <f>IFERROR(E25/E22,"")</f>
        <v/>
      </c>
      <c r="F29" s="717" t="str">
        <f>IFERROR(F25/F22,"")</f>
        <v/>
      </c>
      <c r="G29" s="717" t="str">
        <f>IFERROR(G25/G22,"")</f>
        <v/>
      </c>
      <c r="H29" s="23"/>
      <c r="I29" s="718" t="str">
        <f>IFERROR(FORECAST(H20,E29:G29,E20:G20),"")</f>
        <v/>
      </c>
      <c r="J29" s="99"/>
      <c r="K29" s="1436"/>
      <c r="L29" s="1233"/>
      <c r="M29" s="159" t="s">
        <v>65</v>
      </c>
      <c r="N29" s="717" t="str">
        <f>IFERROR(N25/N22,"")</f>
        <v/>
      </c>
      <c r="O29" s="717" t="str">
        <f>IFERROR(O25/O22,"")</f>
        <v/>
      </c>
      <c r="P29" s="717" t="str">
        <f>IFERROR(P25/P22,"")</f>
        <v/>
      </c>
      <c r="Q29" s="23"/>
      <c r="R29" s="718" t="str">
        <f>IFERROR(FORECAST(Q20,N29:P29,N20:P20),"")</f>
        <v/>
      </c>
      <c r="S29" s="76"/>
      <c r="T29" s="66"/>
    </row>
    <row r="30" spans="1:20" ht="12" customHeight="1">
      <c r="A30" s="99"/>
      <c r="B30" s="1436"/>
      <c r="C30" s="1233"/>
      <c r="D30" s="159" t="s">
        <v>66</v>
      </c>
      <c r="E30" s="715" t="str">
        <f>IFERROR(E26/E22,"")</f>
        <v/>
      </c>
      <c r="F30" s="715" t="str">
        <f>IFERROR(F26/F22,"")</f>
        <v/>
      </c>
      <c r="G30" s="715" t="str">
        <f>IFERROR(G26/G22,"")</f>
        <v/>
      </c>
      <c r="H30" s="23"/>
      <c r="I30" s="718" t="str">
        <f>IFERROR(FORECAST(H20,E30:G30,E20:G20),"")</f>
        <v/>
      </c>
      <c r="J30" s="100"/>
      <c r="K30" s="1436"/>
      <c r="L30" s="1233"/>
      <c r="M30" s="159" t="s">
        <v>66</v>
      </c>
      <c r="N30" s="715" t="str">
        <f>IFERROR(N26/N22,"")</f>
        <v/>
      </c>
      <c r="O30" s="715" t="str">
        <f>IFERROR(O26/O22,"")</f>
        <v/>
      </c>
      <c r="P30" s="715" t="str">
        <f>IFERROR(P26/P22,"")</f>
        <v/>
      </c>
      <c r="Q30" s="23"/>
      <c r="R30" s="718" t="str">
        <f>IFERROR(FORECAST(Q20,N30:P30,N20:P20),"")</f>
        <v/>
      </c>
      <c r="S30" s="76"/>
    </row>
    <row r="31" spans="1:20" s="67" customFormat="1" ht="12" customHeight="1">
      <c r="A31" s="98"/>
      <c r="B31" s="722"/>
      <c r="C31" s="723"/>
      <c r="D31" s="724"/>
      <c r="E31" s="919" t="str">
        <f>IF(SUM(E23:E26)=E22,"","datos erróneos")</f>
        <v/>
      </c>
      <c r="F31" s="725" t="str">
        <f>IF(SUM(F23:F26)=F22,"","datos erróneos")</f>
        <v/>
      </c>
      <c r="G31" s="725" t="str">
        <f>IF(SUM(G23:G26)=G22,"","datos erróneos")</f>
        <v/>
      </c>
      <c r="H31" s="725" t="str">
        <f>IF(SUM(H27:H30)=1,"",(IF(SUM(H27:H30)=0,"","datos erróneos")))</f>
        <v/>
      </c>
      <c r="I31" s="747"/>
      <c r="J31" s="98"/>
      <c r="K31" s="722"/>
      <c r="L31" s="723"/>
      <c r="M31" s="724"/>
      <c r="N31" s="725" t="str">
        <f>IF(SUM(N23:N26)=N22,"","datos erróneos")</f>
        <v/>
      </c>
      <c r="O31" s="725" t="str">
        <f>IF(SUM(O23:O26)=O22,"","datos erróneos")</f>
        <v/>
      </c>
      <c r="P31" s="725" t="str">
        <f>IF(SUM(P23:P26)=P22,"","datos erróneos")</f>
        <v/>
      </c>
      <c r="Q31" s="725" t="str">
        <f>IF(SUM(Q27:Q30)=1,"",(IF(SUM(Q27:Q30)=0,"","datos erróneos")))</f>
        <v/>
      </c>
      <c r="R31" s="747"/>
      <c r="S31" s="121"/>
    </row>
    <row r="32" spans="1:20" ht="12" customHeight="1">
      <c r="A32" s="99"/>
      <c r="B32" s="1436" t="s">
        <v>98</v>
      </c>
      <c r="C32" s="1233" t="s">
        <v>62</v>
      </c>
      <c r="D32" s="1233"/>
      <c r="E32" s="22"/>
      <c r="F32" s="688"/>
      <c r="G32" s="688"/>
      <c r="H32" s="1415"/>
      <c r="I32" s="1415"/>
      <c r="J32" s="99"/>
      <c r="K32" s="1436" t="s">
        <v>98</v>
      </c>
      <c r="L32" s="1233" t="s">
        <v>62</v>
      </c>
      <c r="M32" s="1233"/>
      <c r="N32" s="22"/>
      <c r="O32" s="688"/>
      <c r="P32" s="688"/>
      <c r="Q32" s="1415"/>
      <c r="R32" s="1415"/>
      <c r="S32" s="76"/>
      <c r="T32" s="66"/>
    </row>
    <row r="33" spans="1:20" ht="12" customHeight="1">
      <c r="A33" s="99"/>
      <c r="B33" s="1436"/>
      <c r="C33" s="1233" t="s">
        <v>63</v>
      </c>
      <c r="D33" s="159" t="s">
        <v>94</v>
      </c>
      <c r="E33" s="26"/>
      <c r="F33" s="26"/>
      <c r="G33" s="26"/>
      <c r="H33" s="741">
        <f>IFERROR(H37*$H$32,"")</f>
        <v>0</v>
      </c>
      <c r="I33" s="741" t="str">
        <f>IFERROR(I37*H32,"")</f>
        <v/>
      </c>
      <c r="J33" s="99"/>
      <c r="K33" s="1436"/>
      <c r="L33" s="1233" t="s">
        <v>63</v>
      </c>
      <c r="M33" s="159" t="s">
        <v>94</v>
      </c>
      <c r="N33" s="26"/>
      <c r="O33" s="26"/>
      <c r="P33" s="26"/>
      <c r="Q33" s="741">
        <f>IFERROR(Q37*$Q$32,"")</f>
        <v>0</v>
      </c>
      <c r="R33" s="741" t="str">
        <f>IFERROR(R37*Q32,"")</f>
        <v/>
      </c>
      <c r="S33" s="76"/>
      <c r="T33" s="66"/>
    </row>
    <row r="34" spans="1:20" ht="12" customHeight="1">
      <c r="A34" s="99"/>
      <c r="B34" s="1436"/>
      <c r="C34" s="1233"/>
      <c r="D34" s="159" t="s">
        <v>64</v>
      </c>
      <c r="E34" s="26"/>
      <c r="F34" s="26"/>
      <c r="G34" s="26"/>
      <c r="H34" s="741">
        <f>IFERROR(H38*$H$32,"")</f>
        <v>0</v>
      </c>
      <c r="I34" s="741" t="str">
        <f>IFERROR(I38*H32,"")</f>
        <v/>
      </c>
      <c r="J34" s="99"/>
      <c r="K34" s="1436"/>
      <c r="L34" s="1233"/>
      <c r="M34" s="159" t="s">
        <v>64</v>
      </c>
      <c r="N34" s="26"/>
      <c r="O34" s="26"/>
      <c r="P34" s="26"/>
      <c r="Q34" s="741">
        <f>IFERROR(Q38*$Q$32,"")</f>
        <v>0</v>
      </c>
      <c r="R34" s="741" t="str">
        <f>IFERROR(R38*Q32,"")</f>
        <v/>
      </c>
      <c r="S34" s="76"/>
      <c r="T34" s="66"/>
    </row>
    <row r="35" spans="1:20" ht="12" customHeight="1">
      <c r="A35" s="99"/>
      <c r="B35" s="1436"/>
      <c r="C35" s="1233"/>
      <c r="D35" s="159" t="s">
        <v>65</v>
      </c>
      <c r="E35" s="26"/>
      <c r="F35" s="26"/>
      <c r="G35" s="26"/>
      <c r="H35" s="741">
        <f>IFERROR(H39*$H$32,"")</f>
        <v>0</v>
      </c>
      <c r="I35" s="741" t="str">
        <f>IFERROR(I39*H32,"")</f>
        <v/>
      </c>
      <c r="J35" s="99"/>
      <c r="K35" s="1436"/>
      <c r="L35" s="1233"/>
      <c r="M35" s="159" t="s">
        <v>65</v>
      </c>
      <c r="N35" s="26"/>
      <c r="O35" s="26"/>
      <c r="P35" s="26"/>
      <c r="Q35" s="741">
        <f>IFERROR(Q39*$Q$32,"")</f>
        <v>0</v>
      </c>
      <c r="R35" s="741" t="str">
        <f>IFERROR(R39*Q32,"")</f>
        <v/>
      </c>
      <c r="S35" s="76"/>
      <c r="T35" s="66"/>
    </row>
    <row r="36" spans="1:20" ht="12" customHeight="1">
      <c r="A36" s="99"/>
      <c r="B36" s="1436"/>
      <c r="C36" s="1233"/>
      <c r="D36" s="159" t="s">
        <v>66</v>
      </c>
      <c r="E36" s="26"/>
      <c r="F36" s="26"/>
      <c r="G36" s="26"/>
      <c r="H36" s="741">
        <f>IFERROR(H40*$H$32,"")</f>
        <v>0</v>
      </c>
      <c r="I36" s="741" t="str">
        <f>IFERROR(I40*H32,"")</f>
        <v/>
      </c>
      <c r="J36" s="99"/>
      <c r="K36" s="1436"/>
      <c r="L36" s="1233"/>
      <c r="M36" s="159" t="s">
        <v>66</v>
      </c>
      <c r="N36" s="26"/>
      <c r="O36" s="26"/>
      <c r="P36" s="26"/>
      <c r="Q36" s="741">
        <f>IFERROR(Q40*$Q$32,"")</f>
        <v>0</v>
      </c>
      <c r="R36" s="741" t="str">
        <f>IFERROR(R40*Q32,"")</f>
        <v/>
      </c>
      <c r="S36" s="76"/>
      <c r="T36" s="66"/>
    </row>
    <row r="37" spans="1:20" ht="12" customHeight="1">
      <c r="A37" s="99"/>
      <c r="B37" s="1436"/>
      <c r="C37" s="1233" t="s">
        <v>67</v>
      </c>
      <c r="D37" s="159" t="s">
        <v>94</v>
      </c>
      <c r="E37" s="717" t="str">
        <f>IFERROR(E33/E32,"")</f>
        <v/>
      </c>
      <c r="F37" s="717" t="str">
        <f>IFERROR(F33/F32,"")</f>
        <v/>
      </c>
      <c r="G37" s="717" t="str">
        <f>IFERROR(G33/G32,"")</f>
        <v/>
      </c>
      <c r="H37" s="23"/>
      <c r="I37" s="718" t="str">
        <f>IFERROR(FORECAST(H20,E37:G37,E20:G20),"")</f>
        <v/>
      </c>
      <c r="J37" s="99"/>
      <c r="K37" s="1436"/>
      <c r="L37" s="1233" t="s">
        <v>67</v>
      </c>
      <c r="M37" s="159" t="s">
        <v>94</v>
      </c>
      <c r="N37" s="717" t="str">
        <f>IFERROR(N33/N32,"")</f>
        <v/>
      </c>
      <c r="O37" s="717" t="str">
        <f>IFERROR(O33/O32,"")</f>
        <v/>
      </c>
      <c r="P37" s="717" t="str">
        <f>IFERROR(P33/P32,"")</f>
        <v/>
      </c>
      <c r="Q37" s="23"/>
      <c r="R37" s="718" t="str">
        <f>IFERROR(FORECAST(Q20,N37:P37,N20:P20),"")</f>
        <v/>
      </c>
      <c r="S37" s="76"/>
      <c r="T37" s="66"/>
    </row>
    <row r="38" spans="1:20" ht="12" customHeight="1">
      <c r="A38" s="99"/>
      <c r="B38" s="1436"/>
      <c r="C38" s="1233"/>
      <c r="D38" s="159" t="s">
        <v>64</v>
      </c>
      <c r="E38" s="717" t="str">
        <f>IFERROR(E34/E32,"")</f>
        <v/>
      </c>
      <c r="F38" s="717" t="str">
        <f>IFERROR(F34/F32,"")</f>
        <v/>
      </c>
      <c r="G38" s="717" t="str">
        <f>IFERROR(G34/G32,"")</f>
        <v/>
      </c>
      <c r="H38" s="23"/>
      <c r="I38" s="718" t="str">
        <f>IFERROR(FORECAST(H20,E38:G38,E20:G20),"")</f>
        <v/>
      </c>
      <c r="J38" s="99"/>
      <c r="K38" s="1436"/>
      <c r="L38" s="1233"/>
      <c r="M38" s="159" t="s">
        <v>64</v>
      </c>
      <c r="N38" s="717" t="str">
        <f>IFERROR(N34/N32,"")</f>
        <v/>
      </c>
      <c r="O38" s="717" t="str">
        <f>IFERROR(O34/O32,"")</f>
        <v/>
      </c>
      <c r="P38" s="717" t="str">
        <f>IFERROR(P34/P32,"")</f>
        <v/>
      </c>
      <c r="Q38" s="23"/>
      <c r="R38" s="718" t="str">
        <f>IFERROR(FORECAST(Q20,N38:P38,N20:P20),"")</f>
        <v/>
      </c>
      <c r="S38" s="76"/>
      <c r="T38" s="66"/>
    </row>
    <row r="39" spans="1:20" ht="12" customHeight="1">
      <c r="A39" s="99"/>
      <c r="B39" s="1436"/>
      <c r="C39" s="1233"/>
      <c r="D39" s="159" t="s">
        <v>65</v>
      </c>
      <c r="E39" s="717" t="str">
        <f>IFERROR(E35/E32,"")</f>
        <v/>
      </c>
      <c r="F39" s="717" t="str">
        <f>IFERROR(F35/F32,"")</f>
        <v/>
      </c>
      <c r="G39" s="717" t="str">
        <f>IFERROR(G35/G32,"")</f>
        <v/>
      </c>
      <c r="H39" s="23"/>
      <c r="I39" s="718" t="str">
        <f>IFERROR(FORECAST(H20,E39:G39,E20:G20),"")</f>
        <v/>
      </c>
      <c r="J39" s="99"/>
      <c r="K39" s="1436"/>
      <c r="L39" s="1233"/>
      <c r="M39" s="159" t="s">
        <v>65</v>
      </c>
      <c r="N39" s="717" t="str">
        <f>IFERROR(N35/N32,"")</f>
        <v/>
      </c>
      <c r="O39" s="717" t="str">
        <f>IFERROR(O35/O32,"")</f>
        <v/>
      </c>
      <c r="P39" s="717" t="str">
        <f>IFERROR(P35/P32,"")</f>
        <v/>
      </c>
      <c r="Q39" s="23"/>
      <c r="R39" s="718" t="str">
        <f>IFERROR(FORECAST(Q20,N39:P39,N20:P20),"")</f>
        <v/>
      </c>
      <c r="S39" s="76"/>
      <c r="T39" s="66"/>
    </row>
    <row r="40" spans="1:20" ht="12" customHeight="1">
      <c r="A40" s="99"/>
      <c r="B40" s="1436"/>
      <c r="C40" s="1233"/>
      <c r="D40" s="159" t="s">
        <v>66</v>
      </c>
      <c r="E40" s="715" t="str">
        <f>IFERROR(E36/E32,"")</f>
        <v/>
      </c>
      <c r="F40" s="715" t="str">
        <f>IFERROR(F36/F32,"")</f>
        <v/>
      </c>
      <c r="G40" s="715" t="str">
        <f>IFERROR(G36/G32,"")</f>
        <v/>
      </c>
      <c r="H40" s="23"/>
      <c r="I40" s="718" t="str">
        <f>IFERROR(FORECAST(H20,E40:G40,E20:G20),"")</f>
        <v/>
      </c>
      <c r="J40" s="100"/>
      <c r="K40" s="1436"/>
      <c r="L40" s="1233"/>
      <c r="M40" s="159" t="s">
        <v>66</v>
      </c>
      <c r="N40" s="715" t="str">
        <f>IFERROR(N36/N32,"")</f>
        <v/>
      </c>
      <c r="O40" s="715" t="str">
        <f>IFERROR(O36/O32,"")</f>
        <v/>
      </c>
      <c r="P40" s="715" t="str">
        <f>IFERROR(P36/P32,"")</f>
        <v/>
      </c>
      <c r="Q40" s="23"/>
      <c r="R40" s="718" t="str">
        <f>IFERROR(FORECAST(Q20,N40:P40,N20:P20),"")</f>
        <v/>
      </c>
      <c r="S40" s="76"/>
    </row>
    <row r="41" spans="1:20" s="67" customFormat="1" ht="12" customHeight="1">
      <c r="A41" s="98"/>
      <c r="B41" s="722"/>
      <c r="C41" s="723"/>
      <c r="D41" s="724"/>
      <c r="E41" s="725" t="str">
        <f>IF(SUM(E33:E36)=E32,"","datos erróneos")</f>
        <v/>
      </c>
      <c r="F41" s="725" t="str">
        <f>IF(SUM(F33:F36)=F32,"","datos erróneos")</f>
        <v/>
      </c>
      <c r="G41" s="725" t="str">
        <f>IF(SUM(G33:G36)=G32,"","datos erróneos")</f>
        <v/>
      </c>
      <c r="H41" s="725" t="str">
        <f>IF(SUM(H37:H40)=1,"",(IF(SUM(H37:H40)=0,"","datos erróneos")))</f>
        <v/>
      </c>
      <c r="I41" s="747"/>
      <c r="J41" s="98"/>
      <c r="K41" s="722"/>
      <c r="L41" s="723"/>
      <c r="M41" s="724"/>
      <c r="N41" s="725" t="str">
        <f>IF(SUM(N33:N36)=N32,"","datos erróneos")</f>
        <v/>
      </c>
      <c r="O41" s="725" t="str">
        <f>IF(SUM(O33:O36)=O32,"","datos erróneos")</f>
        <v/>
      </c>
      <c r="P41" s="725" t="str">
        <f>IF(SUM(P33:P36)=P32,"","datos erróneos")</f>
        <v/>
      </c>
      <c r="Q41" s="725" t="str">
        <f>IF(SUM(Q37:Q40)=1,"",(IF(SUM(Q37:Q40)=0,"","datos erróneos")))</f>
        <v/>
      </c>
      <c r="R41" s="747"/>
      <c r="S41" s="121"/>
    </row>
    <row r="42" spans="1:20" ht="12" customHeight="1">
      <c r="A42" s="99"/>
      <c r="B42" s="1436" t="s">
        <v>99</v>
      </c>
      <c r="C42" s="1233" t="s">
        <v>70</v>
      </c>
      <c r="D42" s="1233"/>
      <c r="E42" s="22"/>
      <c r="F42" s="688"/>
      <c r="G42" s="688"/>
      <c r="H42" s="1415"/>
      <c r="I42" s="1415"/>
      <c r="J42" s="99"/>
      <c r="K42" s="1436" t="s">
        <v>99</v>
      </c>
      <c r="L42" s="1233" t="s">
        <v>70</v>
      </c>
      <c r="M42" s="1233"/>
      <c r="N42" s="22"/>
      <c r="O42" s="688"/>
      <c r="P42" s="688"/>
      <c r="Q42" s="1415"/>
      <c r="R42" s="1415"/>
      <c r="S42" s="76"/>
      <c r="T42" s="66"/>
    </row>
    <row r="43" spans="1:20" ht="12" customHeight="1">
      <c r="A43" s="99"/>
      <c r="B43" s="1436"/>
      <c r="C43" s="1450" t="s">
        <v>71</v>
      </c>
      <c r="D43" s="159" t="s">
        <v>94</v>
      </c>
      <c r="E43" s="26"/>
      <c r="F43" s="26"/>
      <c r="G43" s="26"/>
      <c r="H43" s="741">
        <f>IFERROR(H47*$H$42,"")</f>
        <v>0</v>
      </c>
      <c r="I43" s="741" t="str">
        <f>IFERROR(I47*H42,"")</f>
        <v/>
      </c>
      <c r="J43" s="99"/>
      <c r="K43" s="1436"/>
      <c r="L43" s="1233" t="s">
        <v>71</v>
      </c>
      <c r="M43" s="159" t="s">
        <v>94</v>
      </c>
      <c r="N43" s="26"/>
      <c r="O43" s="26"/>
      <c r="P43" s="26"/>
      <c r="Q43" s="741">
        <f>IFERROR(Q47*$Q$42,"")</f>
        <v>0</v>
      </c>
      <c r="R43" s="741" t="str">
        <f>IFERROR(R47*Q42,"")</f>
        <v/>
      </c>
      <c r="S43" s="76"/>
      <c r="T43" s="66"/>
    </row>
    <row r="44" spans="1:20" ht="12" customHeight="1">
      <c r="A44" s="99"/>
      <c r="B44" s="1436"/>
      <c r="C44" s="1450"/>
      <c r="D44" s="159" t="s">
        <v>64</v>
      </c>
      <c r="E44" s="26"/>
      <c r="F44" s="26"/>
      <c r="G44" s="26"/>
      <c r="H44" s="741">
        <f>IFERROR(H48*$H$42,"")</f>
        <v>0</v>
      </c>
      <c r="I44" s="741" t="str">
        <f>IFERROR(I48*H42,"")</f>
        <v/>
      </c>
      <c r="J44" s="99"/>
      <c r="K44" s="1436"/>
      <c r="L44" s="1233"/>
      <c r="M44" s="159" t="s">
        <v>64</v>
      </c>
      <c r="N44" s="26"/>
      <c r="O44" s="26"/>
      <c r="P44" s="26"/>
      <c r="Q44" s="741">
        <f>IFERROR(Q48*$Q$42,"")</f>
        <v>0</v>
      </c>
      <c r="R44" s="741" t="str">
        <f>IFERROR(R48*Q42,"")</f>
        <v/>
      </c>
      <c r="S44" s="76"/>
      <c r="T44" s="66"/>
    </row>
    <row r="45" spans="1:20" ht="12" customHeight="1">
      <c r="A45" s="99"/>
      <c r="B45" s="1436"/>
      <c r="C45" s="1450"/>
      <c r="D45" s="159" t="s">
        <v>65</v>
      </c>
      <c r="E45" s="26"/>
      <c r="F45" s="26"/>
      <c r="G45" s="26"/>
      <c r="H45" s="741">
        <f>IFERROR(H49*$H$42,"")</f>
        <v>0</v>
      </c>
      <c r="I45" s="741" t="str">
        <f>IFERROR(I49*H42,"")</f>
        <v/>
      </c>
      <c r="J45" s="99"/>
      <c r="K45" s="1436"/>
      <c r="L45" s="1233"/>
      <c r="M45" s="159" t="s">
        <v>65</v>
      </c>
      <c r="N45" s="26"/>
      <c r="O45" s="26"/>
      <c r="P45" s="26"/>
      <c r="Q45" s="741">
        <f>IFERROR(Q49*$Q$42,"")</f>
        <v>0</v>
      </c>
      <c r="R45" s="741" t="str">
        <f>IFERROR(R49*Q42,"")</f>
        <v/>
      </c>
      <c r="S45" s="76"/>
      <c r="T45" s="66"/>
    </row>
    <row r="46" spans="1:20" ht="12" customHeight="1">
      <c r="A46" s="99"/>
      <c r="B46" s="1436"/>
      <c r="C46" s="1450"/>
      <c r="D46" s="159" t="s">
        <v>66</v>
      </c>
      <c r="E46" s="26"/>
      <c r="F46" s="26"/>
      <c r="G46" s="26"/>
      <c r="H46" s="741">
        <f>IFERROR(H50*$H$42,"")</f>
        <v>0</v>
      </c>
      <c r="I46" s="741" t="str">
        <f>IFERROR(I50*H42,"")</f>
        <v/>
      </c>
      <c r="J46" s="99"/>
      <c r="K46" s="1436"/>
      <c r="L46" s="1233"/>
      <c r="M46" s="159" t="s">
        <v>66</v>
      </c>
      <c r="N46" s="26"/>
      <c r="O46" s="26"/>
      <c r="P46" s="26"/>
      <c r="Q46" s="741">
        <f>IFERROR(Q50*$Q$42,"")</f>
        <v>0</v>
      </c>
      <c r="R46" s="741" t="str">
        <f>IFERROR(R50*Q42,"")</f>
        <v/>
      </c>
      <c r="S46" s="76"/>
      <c r="T46" s="66"/>
    </row>
    <row r="47" spans="1:20" ht="12" customHeight="1">
      <c r="A47" s="99"/>
      <c r="B47" s="1436"/>
      <c r="C47" s="1450" t="s">
        <v>67</v>
      </c>
      <c r="D47" s="159" t="s">
        <v>94</v>
      </c>
      <c r="E47" s="717" t="str">
        <f>IFERROR(E43/E42,"")</f>
        <v/>
      </c>
      <c r="F47" s="717" t="str">
        <f>IFERROR(F43/F42,"")</f>
        <v/>
      </c>
      <c r="G47" s="717" t="str">
        <f>IFERROR(G43/G42,"")</f>
        <v/>
      </c>
      <c r="H47" s="23"/>
      <c r="I47" s="718" t="str">
        <f>IFERROR(FORECAST(H20,E47:G47,E20:G20),"")</f>
        <v/>
      </c>
      <c r="J47" s="99"/>
      <c r="K47" s="1436"/>
      <c r="L47" s="1233" t="s">
        <v>67</v>
      </c>
      <c r="M47" s="159" t="s">
        <v>94</v>
      </c>
      <c r="N47" s="717" t="str">
        <f>IFERROR(N43/N42,"")</f>
        <v/>
      </c>
      <c r="O47" s="717" t="str">
        <f>IFERROR(O43/O42,"")</f>
        <v/>
      </c>
      <c r="P47" s="717" t="str">
        <f>IFERROR(P43/P42,"")</f>
        <v/>
      </c>
      <c r="Q47" s="23"/>
      <c r="R47" s="718" t="str">
        <f>IFERROR(FORECAST(Q20,N47:P47,N20:P20),"")</f>
        <v/>
      </c>
      <c r="S47" s="76"/>
      <c r="T47" s="66"/>
    </row>
    <row r="48" spans="1:20" ht="12" customHeight="1">
      <c r="A48" s="99"/>
      <c r="B48" s="1436"/>
      <c r="C48" s="1450"/>
      <c r="D48" s="159" t="s">
        <v>64</v>
      </c>
      <c r="E48" s="717" t="str">
        <f>IFERROR(E44/E42,"")</f>
        <v/>
      </c>
      <c r="F48" s="717" t="str">
        <f>IFERROR(F44/F42,"")</f>
        <v/>
      </c>
      <c r="G48" s="717" t="str">
        <f>IFERROR(G44/G42,"")</f>
        <v/>
      </c>
      <c r="H48" s="23"/>
      <c r="I48" s="718" t="str">
        <f>IFERROR(FORECAST(H20,E48:G48,E20:G20),"")</f>
        <v/>
      </c>
      <c r="J48" s="99"/>
      <c r="K48" s="1436"/>
      <c r="L48" s="1233"/>
      <c r="M48" s="159" t="s">
        <v>64</v>
      </c>
      <c r="N48" s="717" t="str">
        <f>IFERROR(N44/N42,"")</f>
        <v/>
      </c>
      <c r="O48" s="717" t="str">
        <f>IFERROR(O44/O42,"")</f>
        <v/>
      </c>
      <c r="P48" s="717" t="str">
        <f>IFERROR(P44/P42,"")</f>
        <v/>
      </c>
      <c r="Q48" s="23"/>
      <c r="R48" s="718" t="str">
        <f>IFERROR(FORECAST(Q20,N48:P48,N20:P20),"")</f>
        <v/>
      </c>
      <c r="S48" s="76"/>
      <c r="T48" s="66"/>
    </row>
    <row r="49" spans="1:20" ht="12" customHeight="1">
      <c r="A49" s="99"/>
      <c r="B49" s="1436"/>
      <c r="C49" s="1450"/>
      <c r="D49" s="159" t="s">
        <v>65</v>
      </c>
      <c r="E49" s="717" t="str">
        <f>IFERROR(E45/E42,"")</f>
        <v/>
      </c>
      <c r="F49" s="717" t="str">
        <f>IFERROR(F45/F42,"")</f>
        <v/>
      </c>
      <c r="G49" s="717" t="str">
        <f>IFERROR(G45/G42,"")</f>
        <v/>
      </c>
      <c r="H49" s="23"/>
      <c r="I49" s="718" t="str">
        <f>IFERROR(FORECAST(H20,E49:G49,E20:G20),"")</f>
        <v/>
      </c>
      <c r="J49" s="99"/>
      <c r="K49" s="1436"/>
      <c r="L49" s="1233"/>
      <c r="M49" s="159" t="s">
        <v>65</v>
      </c>
      <c r="N49" s="717" t="str">
        <f>IFERROR(N45/N42,"")</f>
        <v/>
      </c>
      <c r="O49" s="717" t="str">
        <f>IFERROR(O45/O42,"")</f>
        <v/>
      </c>
      <c r="P49" s="717" t="str">
        <f>IFERROR(P45/P42,"")</f>
        <v/>
      </c>
      <c r="Q49" s="23"/>
      <c r="R49" s="718" t="str">
        <f>IFERROR(FORECAST(Q20,N49:P49,N20:P20),"")</f>
        <v/>
      </c>
      <c r="S49" s="76"/>
      <c r="T49" s="66"/>
    </row>
    <row r="50" spans="1:20" ht="12" customHeight="1">
      <c r="A50" s="99"/>
      <c r="B50" s="1436"/>
      <c r="C50" s="1450"/>
      <c r="D50" s="159" t="s">
        <v>66</v>
      </c>
      <c r="E50" s="715" t="str">
        <f>IFERROR(E46/E42,"")</f>
        <v/>
      </c>
      <c r="F50" s="715" t="str">
        <f>IFERROR(F46/F42,"")</f>
        <v/>
      </c>
      <c r="G50" s="715" t="str">
        <f>IFERROR(G46/G42,"")</f>
        <v/>
      </c>
      <c r="H50" s="23"/>
      <c r="I50" s="718" t="str">
        <f>IFERROR(FORECAST(H20,E50:G50,E20:G20),"")</f>
        <v/>
      </c>
      <c r="J50" s="100"/>
      <c r="K50" s="1436"/>
      <c r="L50" s="1233"/>
      <c r="M50" s="159" t="s">
        <v>66</v>
      </c>
      <c r="N50" s="715" t="str">
        <f>IFERROR(N46/N42,"")</f>
        <v/>
      </c>
      <c r="O50" s="715" t="str">
        <f>IFERROR(O46/O42,"")</f>
        <v/>
      </c>
      <c r="P50" s="715" t="str">
        <f>IFERROR(P46/P42,"")</f>
        <v/>
      </c>
      <c r="Q50" s="23"/>
      <c r="R50" s="718" t="str">
        <f>IFERROR(FORECAST(Q20,N50:P50,N20:P20),"")</f>
        <v/>
      </c>
      <c r="S50" s="76"/>
    </row>
    <row r="51" spans="1:20" s="67" customFormat="1" ht="12" customHeight="1">
      <c r="A51" s="98"/>
      <c r="B51" s="722"/>
      <c r="C51" s="722"/>
      <c r="D51" s="722"/>
      <c r="E51" s="725" t="str">
        <f>IF(SUM(E43:E46)=E42,"","datos erróneos")</f>
        <v/>
      </c>
      <c r="F51" s="725" t="str">
        <f>IF(SUM(F43:F46)=F42,"","datos erróneos")</f>
        <v/>
      </c>
      <c r="G51" s="725" t="str">
        <f>IF(SUM(G43:G46)=G42,"","datos erróneos")</f>
        <v/>
      </c>
      <c r="H51" s="725" t="str">
        <f>IF(SUM(H47:H50)=1,"",(IF(SUM(H47:H50)=0,"","datos erróneos")))</f>
        <v/>
      </c>
      <c r="I51" s="747"/>
      <c r="J51" s="98"/>
      <c r="K51" s="722"/>
      <c r="L51" s="723"/>
      <c r="M51" s="725" t="str">
        <f>IF(SUM(M43:M46)=M42,"","datos erróneos")</f>
        <v/>
      </c>
      <c r="N51" s="725" t="str">
        <f>IF(SUM(N43:N46)=N42,"","datos erróneos")</f>
        <v/>
      </c>
      <c r="O51" s="725" t="str">
        <f>IF(SUM(O43:O46)=O42,"","datos erróneos")</f>
        <v/>
      </c>
      <c r="P51" s="725" t="str">
        <f>IF(SUM(P43:P46)=P42,"","datos erróneos")</f>
        <v/>
      </c>
      <c r="Q51" s="725" t="str">
        <f>IF(SUM(Q47:Q50)=1,"",(IF(SUM(Q47:Q50)=0,"","datos erróneos")))</f>
        <v/>
      </c>
      <c r="R51" s="747"/>
      <c r="S51" s="121"/>
    </row>
    <row r="52" spans="1:20" ht="12" customHeight="1">
      <c r="A52" s="99"/>
      <c r="B52" s="1446" t="s">
        <v>100</v>
      </c>
      <c r="C52" s="1233" t="s">
        <v>70</v>
      </c>
      <c r="D52" s="1233"/>
      <c r="E52" s="22"/>
      <c r="F52" s="688"/>
      <c r="G52" s="688"/>
      <c r="H52" s="1415"/>
      <c r="I52" s="1415"/>
      <c r="J52" s="99"/>
      <c r="K52" s="1446" t="s">
        <v>100</v>
      </c>
      <c r="L52" s="1233" t="s">
        <v>70</v>
      </c>
      <c r="M52" s="1233"/>
      <c r="N52" s="22"/>
      <c r="O52" s="688"/>
      <c r="P52" s="688"/>
      <c r="Q52" s="1415"/>
      <c r="R52" s="1415"/>
      <c r="S52" s="76"/>
      <c r="T52" s="66"/>
    </row>
    <row r="53" spans="1:20" ht="12" customHeight="1">
      <c r="A53" s="99"/>
      <c r="B53" s="1446"/>
      <c r="C53" s="1233" t="s">
        <v>71</v>
      </c>
      <c r="D53" s="159" t="s">
        <v>94</v>
      </c>
      <c r="E53" s="26"/>
      <c r="F53" s="26"/>
      <c r="G53" s="26"/>
      <c r="H53" s="741">
        <f>IFERROR(H57*$H$52,"")</f>
        <v>0</v>
      </c>
      <c r="I53" s="741" t="str">
        <f>IFERROR(I57*H52,"")</f>
        <v/>
      </c>
      <c r="J53" s="99"/>
      <c r="K53" s="1446"/>
      <c r="L53" s="1233" t="s">
        <v>71</v>
      </c>
      <c r="M53" s="159" t="s">
        <v>94</v>
      </c>
      <c r="N53" s="26"/>
      <c r="O53" s="26"/>
      <c r="P53" s="26"/>
      <c r="Q53" s="741">
        <f>IFERROR(Q57*$Q$52,"")</f>
        <v>0</v>
      </c>
      <c r="R53" s="741" t="str">
        <f>IFERROR(R57*Q52,"")</f>
        <v/>
      </c>
      <c r="S53" s="76"/>
      <c r="T53" s="66"/>
    </row>
    <row r="54" spans="1:20" ht="12" customHeight="1">
      <c r="A54" s="99"/>
      <c r="B54" s="1446"/>
      <c r="C54" s="1233"/>
      <c r="D54" s="159" t="s">
        <v>64</v>
      </c>
      <c r="E54" s="26"/>
      <c r="F54" s="26"/>
      <c r="G54" s="26"/>
      <c r="H54" s="741">
        <f>IFERROR(H58*$H$52,"")</f>
        <v>0</v>
      </c>
      <c r="I54" s="741" t="str">
        <f>IFERROR(I58*H52,"")</f>
        <v/>
      </c>
      <c r="J54" s="99"/>
      <c r="K54" s="1446"/>
      <c r="L54" s="1233"/>
      <c r="M54" s="159" t="s">
        <v>64</v>
      </c>
      <c r="N54" s="26"/>
      <c r="O54" s="26"/>
      <c r="P54" s="26"/>
      <c r="Q54" s="741">
        <f>IFERROR(Q58*$Q$52,"")</f>
        <v>0</v>
      </c>
      <c r="R54" s="741" t="str">
        <f>IFERROR(R58*Q52,"")</f>
        <v/>
      </c>
      <c r="S54" s="76"/>
      <c r="T54" s="66"/>
    </row>
    <row r="55" spans="1:20" ht="12" customHeight="1">
      <c r="A55" s="99"/>
      <c r="B55" s="1446"/>
      <c r="C55" s="1233"/>
      <c r="D55" s="159" t="s">
        <v>65</v>
      </c>
      <c r="E55" s="26"/>
      <c r="F55" s="26"/>
      <c r="G55" s="26"/>
      <c r="H55" s="741">
        <f>IFERROR(H59*$H$52,"")</f>
        <v>0</v>
      </c>
      <c r="I55" s="741" t="str">
        <f>IFERROR(I59*H52,"")</f>
        <v/>
      </c>
      <c r="J55" s="99"/>
      <c r="K55" s="1446"/>
      <c r="L55" s="1233"/>
      <c r="M55" s="159" t="s">
        <v>65</v>
      </c>
      <c r="N55" s="26"/>
      <c r="O55" s="26"/>
      <c r="P55" s="26"/>
      <c r="Q55" s="741">
        <f>IFERROR(Q59*$Q$52,"")</f>
        <v>0</v>
      </c>
      <c r="R55" s="741" t="str">
        <f>IFERROR(R59*Q52,"")</f>
        <v/>
      </c>
      <c r="S55" s="76"/>
      <c r="T55" s="66"/>
    </row>
    <row r="56" spans="1:20" ht="12" customHeight="1">
      <c r="A56" s="99"/>
      <c r="B56" s="1446"/>
      <c r="C56" s="1233"/>
      <c r="D56" s="159" t="s">
        <v>66</v>
      </c>
      <c r="E56" s="26"/>
      <c r="F56" s="26"/>
      <c r="G56" s="26"/>
      <c r="H56" s="741">
        <f>IFERROR(H60*$H$52,"")</f>
        <v>0</v>
      </c>
      <c r="I56" s="741" t="str">
        <f>IFERROR(I60*H52,"")</f>
        <v/>
      </c>
      <c r="J56" s="99"/>
      <c r="K56" s="1446"/>
      <c r="L56" s="1233"/>
      <c r="M56" s="159" t="s">
        <v>66</v>
      </c>
      <c r="N56" s="26"/>
      <c r="O56" s="26"/>
      <c r="P56" s="26"/>
      <c r="Q56" s="741">
        <f>IFERROR(Q60*$Q$52,"")</f>
        <v>0</v>
      </c>
      <c r="R56" s="741" t="str">
        <f>IFERROR(R60*Q52,"")</f>
        <v/>
      </c>
      <c r="S56" s="76"/>
      <c r="T56" s="66"/>
    </row>
    <row r="57" spans="1:20" ht="12" customHeight="1">
      <c r="A57" s="99"/>
      <c r="B57" s="1446"/>
      <c r="C57" s="1233" t="s">
        <v>67</v>
      </c>
      <c r="D57" s="159" t="s">
        <v>94</v>
      </c>
      <c r="E57" s="717" t="str">
        <f>IFERROR(E53/E52,"")</f>
        <v/>
      </c>
      <c r="F57" s="717" t="str">
        <f>IFERROR(F53/F52,"")</f>
        <v/>
      </c>
      <c r="G57" s="717" t="str">
        <f>IFERROR(G53/G52,"")</f>
        <v/>
      </c>
      <c r="H57" s="23"/>
      <c r="I57" s="718" t="str">
        <f>IFERROR(FORECAST(H20,E57:G57,E20:G20),"")</f>
        <v/>
      </c>
      <c r="J57" s="99"/>
      <c r="K57" s="1446"/>
      <c r="L57" s="1233" t="s">
        <v>67</v>
      </c>
      <c r="M57" s="159" t="s">
        <v>94</v>
      </c>
      <c r="N57" s="717" t="str">
        <f>IFERROR(N53/N52,"")</f>
        <v/>
      </c>
      <c r="O57" s="717" t="str">
        <f>IFERROR(O53/O52,"")</f>
        <v/>
      </c>
      <c r="P57" s="717" t="str">
        <f>IFERROR(P53/P52,"")</f>
        <v/>
      </c>
      <c r="Q57" s="23"/>
      <c r="R57" s="718" t="str">
        <f>IFERROR(FORECAST(Q20,N57:P57,N20:P20),"")</f>
        <v/>
      </c>
      <c r="S57" s="76"/>
      <c r="T57" s="66"/>
    </row>
    <row r="58" spans="1:20" ht="12" customHeight="1">
      <c r="A58" s="99"/>
      <c r="B58" s="1446"/>
      <c r="C58" s="1233"/>
      <c r="D58" s="159" t="s">
        <v>64</v>
      </c>
      <c r="E58" s="717" t="str">
        <f>IFERROR(E54/E52,"")</f>
        <v/>
      </c>
      <c r="F58" s="717" t="str">
        <f>IFERROR(F54/F52,"")</f>
        <v/>
      </c>
      <c r="G58" s="717" t="str">
        <f>IFERROR(G54/G52,"")</f>
        <v/>
      </c>
      <c r="H58" s="23"/>
      <c r="I58" s="718" t="str">
        <f>IFERROR(FORECAST(H20,E58:G58,E20:G20),"")</f>
        <v/>
      </c>
      <c r="J58" s="99"/>
      <c r="K58" s="1446"/>
      <c r="L58" s="1233"/>
      <c r="M58" s="159" t="s">
        <v>64</v>
      </c>
      <c r="N58" s="717" t="str">
        <f>IFERROR(N54/N52,"")</f>
        <v/>
      </c>
      <c r="O58" s="717" t="str">
        <f>IFERROR(O54/O52,"")</f>
        <v/>
      </c>
      <c r="P58" s="717" t="str">
        <f>IFERROR(P54/P52,"")</f>
        <v/>
      </c>
      <c r="Q58" s="23"/>
      <c r="R58" s="718" t="str">
        <f>IFERROR(FORECAST(Q20,N58:P58,N20:P20),"")</f>
        <v/>
      </c>
      <c r="S58" s="76"/>
      <c r="T58" s="66"/>
    </row>
    <row r="59" spans="1:20" ht="12" customHeight="1">
      <c r="A59" s="99"/>
      <c r="B59" s="1446"/>
      <c r="C59" s="1233"/>
      <c r="D59" s="159" t="s">
        <v>65</v>
      </c>
      <c r="E59" s="717" t="str">
        <f>IFERROR(E55/E52,"")</f>
        <v/>
      </c>
      <c r="F59" s="717" t="str">
        <f>IFERROR(F55/F52,"")</f>
        <v/>
      </c>
      <c r="G59" s="717" t="str">
        <f>IFERROR(G55/G52,"")</f>
        <v/>
      </c>
      <c r="H59" s="23"/>
      <c r="I59" s="718" t="str">
        <f>IFERROR(FORECAST(H20,E59:G59,E20:G20),"")</f>
        <v/>
      </c>
      <c r="J59" s="99"/>
      <c r="K59" s="1446"/>
      <c r="L59" s="1233"/>
      <c r="M59" s="159" t="s">
        <v>65</v>
      </c>
      <c r="N59" s="717" t="str">
        <f>IFERROR(N55/N52,"")</f>
        <v/>
      </c>
      <c r="O59" s="717" t="str">
        <f>IFERROR(O55/O52,"")</f>
        <v/>
      </c>
      <c r="P59" s="717" t="str">
        <f>IFERROR(P55/P52,"")</f>
        <v/>
      </c>
      <c r="Q59" s="23"/>
      <c r="R59" s="718" t="str">
        <f>IFERROR(FORECAST(Q20,N59:P59,N20:P20),"")</f>
        <v/>
      </c>
      <c r="S59" s="76"/>
      <c r="T59" s="66"/>
    </row>
    <row r="60" spans="1:20" ht="12" customHeight="1">
      <c r="A60" s="99"/>
      <c r="B60" s="1446"/>
      <c r="C60" s="1233"/>
      <c r="D60" s="159" t="s">
        <v>66</v>
      </c>
      <c r="E60" s="715" t="str">
        <f>IFERROR(E56/E52,"")</f>
        <v/>
      </c>
      <c r="F60" s="715" t="str">
        <f>IFERROR(F56/F52,"")</f>
        <v/>
      </c>
      <c r="G60" s="715" t="str">
        <f>IFERROR(G56/G52,"")</f>
        <v/>
      </c>
      <c r="H60" s="23"/>
      <c r="I60" s="718" t="str">
        <f>IFERROR(FORECAST(H20,E60:G60,E20:G20),"")</f>
        <v/>
      </c>
      <c r="J60" s="100"/>
      <c r="K60" s="1446"/>
      <c r="L60" s="1233"/>
      <c r="M60" s="159" t="s">
        <v>66</v>
      </c>
      <c r="N60" s="715" t="str">
        <f>IFERROR(N56/N52,"")</f>
        <v/>
      </c>
      <c r="O60" s="715" t="str">
        <f>IFERROR(O56/O52,"")</f>
        <v/>
      </c>
      <c r="P60" s="715" t="str">
        <f>IFERROR(P56/P52,"")</f>
        <v/>
      </c>
      <c r="Q60" s="23"/>
      <c r="R60" s="718" t="str">
        <f>IFERROR(FORECAST(Q20,N60:P60,N20:P20),"")</f>
        <v/>
      </c>
      <c r="S60" s="76"/>
    </row>
    <row r="61" spans="1:20" s="67" customFormat="1" ht="12" customHeight="1">
      <c r="A61" s="98"/>
      <c r="B61" s="722"/>
      <c r="C61" s="723"/>
      <c r="D61" s="724"/>
      <c r="E61" s="725" t="str">
        <f>IF(SUM(E53:E56)=E52,"","datos erróneos")</f>
        <v/>
      </c>
      <c r="F61" s="725" t="str">
        <f>IF(SUM(F53:F56)=F52,"","datos erróneos")</f>
        <v/>
      </c>
      <c r="G61" s="725" t="str">
        <f>IF(SUM(G53:G56)=G52,"","datos erróneos")</f>
        <v/>
      </c>
      <c r="H61" s="725" t="str">
        <f>IF(SUM(H57:H60)=1,"",(IF(SUM(H57:H60)=0,"","datos erróneos")))</f>
        <v/>
      </c>
      <c r="I61" s="747"/>
      <c r="J61" s="98"/>
      <c r="K61" s="723"/>
      <c r="M61" s="724"/>
      <c r="N61" s="725" t="str">
        <f>IF(SUM(N53:N56)=N52,"","datos erróneos")</f>
        <v/>
      </c>
      <c r="O61" s="725" t="str">
        <f>IF(SUM(O53:O56)=O52,"","datos erróneos")</f>
        <v/>
      </c>
      <c r="P61" s="725" t="str">
        <f>IF(SUM(P53:P56)=P52,"","datos erróneos")</f>
        <v/>
      </c>
      <c r="Q61" s="725" t="str">
        <f>IF(SUM(Q57:Q60)=1,"",(IF(SUM(Q57:Q60)=0,"","datos erróneos")))</f>
        <v/>
      </c>
      <c r="R61" s="747"/>
      <c r="S61" s="121"/>
    </row>
    <row r="62" spans="1:20" ht="12" customHeight="1">
      <c r="A62" s="99"/>
      <c r="B62" s="1446" t="s">
        <v>101</v>
      </c>
      <c r="C62" s="1233" t="s">
        <v>70</v>
      </c>
      <c r="D62" s="1233"/>
      <c r="E62" s="22"/>
      <c r="F62" s="688"/>
      <c r="G62" s="688"/>
      <c r="H62" s="1415"/>
      <c r="I62" s="1415"/>
      <c r="J62" s="99"/>
      <c r="K62" s="1446" t="s">
        <v>101</v>
      </c>
      <c r="L62" s="1233" t="s">
        <v>70</v>
      </c>
      <c r="M62" s="1233"/>
      <c r="N62" s="22"/>
      <c r="O62" s="688"/>
      <c r="P62" s="688"/>
      <c r="Q62" s="1415"/>
      <c r="R62" s="1415"/>
      <c r="S62" s="76"/>
      <c r="T62" s="66"/>
    </row>
    <row r="63" spans="1:20" ht="12" customHeight="1">
      <c r="A63" s="99"/>
      <c r="B63" s="1446"/>
      <c r="C63" s="1233" t="s">
        <v>71</v>
      </c>
      <c r="D63" s="159" t="s">
        <v>94</v>
      </c>
      <c r="E63" s="26"/>
      <c r="F63" s="26"/>
      <c r="G63" s="26"/>
      <c r="H63" s="741">
        <f>IFERROR(H67*$H$62,"")</f>
        <v>0</v>
      </c>
      <c r="I63" s="741" t="str">
        <f>IFERROR(I67*H62,"")</f>
        <v/>
      </c>
      <c r="J63" s="99"/>
      <c r="K63" s="1446"/>
      <c r="L63" s="1233" t="s">
        <v>71</v>
      </c>
      <c r="M63" s="159" t="s">
        <v>94</v>
      </c>
      <c r="N63" s="26"/>
      <c r="O63" s="26"/>
      <c r="P63" s="26"/>
      <c r="Q63" s="741">
        <f>IFERROR(Q67*$Q$62,"")</f>
        <v>0</v>
      </c>
      <c r="R63" s="741" t="str">
        <f>IFERROR(R67*Q62,"")</f>
        <v/>
      </c>
      <c r="S63" s="76"/>
      <c r="T63" s="66"/>
    </row>
    <row r="64" spans="1:20" ht="12" customHeight="1">
      <c r="A64" s="99"/>
      <c r="B64" s="1446"/>
      <c r="C64" s="1233"/>
      <c r="D64" s="159" t="s">
        <v>64</v>
      </c>
      <c r="E64" s="26"/>
      <c r="F64" s="26"/>
      <c r="G64" s="26"/>
      <c r="H64" s="741">
        <f>IFERROR(H68*$H$62,"")</f>
        <v>0</v>
      </c>
      <c r="I64" s="741" t="str">
        <f>IFERROR(I68*H62,"")</f>
        <v/>
      </c>
      <c r="J64" s="99"/>
      <c r="K64" s="1446"/>
      <c r="L64" s="1233"/>
      <c r="M64" s="159" t="s">
        <v>64</v>
      </c>
      <c r="N64" s="26"/>
      <c r="O64" s="26"/>
      <c r="P64" s="26"/>
      <c r="Q64" s="741">
        <f>IFERROR(Q68*$Q$62,"")</f>
        <v>0</v>
      </c>
      <c r="R64" s="741" t="str">
        <f>IFERROR(R68*Q62,"")</f>
        <v/>
      </c>
      <c r="S64" s="76"/>
      <c r="T64" s="66"/>
    </row>
    <row r="65" spans="1:20" ht="12" customHeight="1">
      <c r="A65" s="99"/>
      <c r="B65" s="1446"/>
      <c r="C65" s="1233"/>
      <c r="D65" s="159" t="s">
        <v>65</v>
      </c>
      <c r="E65" s="26"/>
      <c r="F65" s="26"/>
      <c r="G65" s="26"/>
      <c r="H65" s="741">
        <f>IFERROR(H69*$H$62,"")</f>
        <v>0</v>
      </c>
      <c r="I65" s="741" t="str">
        <f>IFERROR(I69*H62,"")</f>
        <v/>
      </c>
      <c r="J65" s="99"/>
      <c r="K65" s="1446"/>
      <c r="L65" s="1233"/>
      <c r="M65" s="159" t="s">
        <v>65</v>
      </c>
      <c r="N65" s="26"/>
      <c r="O65" s="26"/>
      <c r="P65" s="26"/>
      <c r="Q65" s="741">
        <f>IFERROR(Q69*$Q$62,"")</f>
        <v>0</v>
      </c>
      <c r="R65" s="741" t="str">
        <f>IFERROR(R69*Q62,"")</f>
        <v/>
      </c>
      <c r="S65" s="76"/>
      <c r="T65" s="66"/>
    </row>
    <row r="66" spans="1:20" ht="12" customHeight="1">
      <c r="A66" s="99"/>
      <c r="B66" s="1446"/>
      <c r="C66" s="1233"/>
      <c r="D66" s="159" t="s">
        <v>66</v>
      </c>
      <c r="E66" s="26"/>
      <c r="F66" s="26"/>
      <c r="G66" s="26"/>
      <c r="H66" s="741">
        <f>IFERROR(H70*$H$62,"")</f>
        <v>0</v>
      </c>
      <c r="I66" s="741" t="str">
        <f>IFERROR(I70*H62,"")</f>
        <v/>
      </c>
      <c r="J66" s="99"/>
      <c r="K66" s="1446"/>
      <c r="L66" s="1233"/>
      <c r="M66" s="159" t="s">
        <v>66</v>
      </c>
      <c r="N66" s="26"/>
      <c r="O66" s="26"/>
      <c r="P66" s="26"/>
      <c r="Q66" s="741">
        <f>IFERROR(Q70*$Q$62,"")</f>
        <v>0</v>
      </c>
      <c r="R66" s="741" t="str">
        <f>IFERROR(R70*Q62,"")</f>
        <v/>
      </c>
      <c r="S66" s="76"/>
      <c r="T66" s="66"/>
    </row>
    <row r="67" spans="1:20" ht="12" customHeight="1">
      <c r="A67" s="99"/>
      <c r="B67" s="1446"/>
      <c r="C67" s="1233" t="s">
        <v>67</v>
      </c>
      <c r="D67" s="159" t="s">
        <v>94</v>
      </c>
      <c r="E67" s="717" t="str">
        <f>IFERROR(E63/E62,"")</f>
        <v/>
      </c>
      <c r="F67" s="717" t="str">
        <f>IFERROR(F63/F62,"")</f>
        <v/>
      </c>
      <c r="G67" s="717" t="str">
        <f>IFERROR(G63/G62,"")</f>
        <v/>
      </c>
      <c r="H67" s="23"/>
      <c r="I67" s="718" t="str">
        <f>IFERROR(FORECAST(H20,E67:G67,E20:G20),"")</f>
        <v/>
      </c>
      <c r="J67" s="99"/>
      <c r="K67" s="1446"/>
      <c r="L67" s="1233" t="s">
        <v>67</v>
      </c>
      <c r="M67" s="159" t="s">
        <v>94</v>
      </c>
      <c r="N67" s="717" t="str">
        <f>IFERROR(N63/N62,"")</f>
        <v/>
      </c>
      <c r="O67" s="717" t="str">
        <f>IFERROR(O63/O62,"")</f>
        <v/>
      </c>
      <c r="P67" s="717" t="str">
        <f>IFERROR(P63/P62,"")</f>
        <v/>
      </c>
      <c r="Q67" s="23"/>
      <c r="R67" s="718" t="str">
        <f>IFERROR(FORECAST(Q20,N67:P67,N20:P20),"")</f>
        <v/>
      </c>
      <c r="S67" s="76"/>
      <c r="T67" s="66"/>
    </row>
    <row r="68" spans="1:20" ht="12" customHeight="1">
      <c r="A68" s="99"/>
      <c r="B68" s="1446"/>
      <c r="C68" s="1233"/>
      <c r="D68" s="159" t="s">
        <v>64</v>
      </c>
      <c r="E68" s="717" t="str">
        <f>IFERROR(E64/E62,"")</f>
        <v/>
      </c>
      <c r="F68" s="717" t="str">
        <f>IFERROR(F64/F62,"")</f>
        <v/>
      </c>
      <c r="G68" s="717" t="str">
        <f>IFERROR(G64/G62,"")</f>
        <v/>
      </c>
      <c r="H68" s="23"/>
      <c r="I68" s="718" t="str">
        <f>IFERROR(FORECAST(H20,E68:G68,E20:G20),"")</f>
        <v/>
      </c>
      <c r="J68" s="99"/>
      <c r="K68" s="1446"/>
      <c r="L68" s="1233"/>
      <c r="M68" s="159" t="s">
        <v>64</v>
      </c>
      <c r="N68" s="717" t="str">
        <f>IFERROR(N64/N62,"")</f>
        <v/>
      </c>
      <c r="O68" s="717" t="str">
        <f>IFERROR(O64/O62,"")</f>
        <v/>
      </c>
      <c r="P68" s="717" t="str">
        <f>IFERROR(P64/P62,"")</f>
        <v/>
      </c>
      <c r="Q68" s="23"/>
      <c r="R68" s="718" t="str">
        <f>IFERROR(FORECAST(Q20,N68:P68,N20:P20),"")</f>
        <v/>
      </c>
      <c r="S68" s="76"/>
      <c r="T68" s="66"/>
    </row>
    <row r="69" spans="1:20" ht="12" customHeight="1">
      <c r="A69" s="99"/>
      <c r="B69" s="1446"/>
      <c r="C69" s="1233"/>
      <c r="D69" s="159" t="s">
        <v>65</v>
      </c>
      <c r="E69" s="717" t="str">
        <f>IFERROR(E65/E62,"")</f>
        <v/>
      </c>
      <c r="F69" s="717" t="str">
        <f>IFERROR(F65/F62,"")</f>
        <v/>
      </c>
      <c r="G69" s="717" t="str">
        <f>IFERROR(G65/G62,"")</f>
        <v/>
      </c>
      <c r="H69" s="23"/>
      <c r="I69" s="718" t="str">
        <f>IFERROR(FORECAST(H20,E69:G69,E20:G20),"")</f>
        <v/>
      </c>
      <c r="J69" s="99"/>
      <c r="K69" s="1446"/>
      <c r="L69" s="1233"/>
      <c r="M69" s="159" t="s">
        <v>65</v>
      </c>
      <c r="N69" s="717" t="str">
        <f>IFERROR(N65/N62,"")</f>
        <v/>
      </c>
      <c r="O69" s="717" t="str">
        <f>IFERROR(O65/O62,"")</f>
        <v/>
      </c>
      <c r="P69" s="717" t="str">
        <f>IFERROR(P65/P62,"")</f>
        <v/>
      </c>
      <c r="Q69" s="23"/>
      <c r="R69" s="718" t="str">
        <f>IFERROR(FORECAST(Q20,N69:P69,N20:P20),"")</f>
        <v/>
      </c>
      <c r="S69" s="76"/>
      <c r="T69" s="66"/>
    </row>
    <row r="70" spans="1:20" ht="12" customHeight="1">
      <c r="A70" s="99"/>
      <c r="B70" s="1446"/>
      <c r="C70" s="1233"/>
      <c r="D70" s="159" t="s">
        <v>66</v>
      </c>
      <c r="E70" s="715" t="str">
        <f>IFERROR(E66/E62,"")</f>
        <v/>
      </c>
      <c r="F70" s="715" t="str">
        <f>IFERROR(F66/F62,"")</f>
        <v/>
      </c>
      <c r="G70" s="715" t="str">
        <f>IFERROR(G66/G62,"")</f>
        <v/>
      </c>
      <c r="H70" s="23"/>
      <c r="I70" s="718" t="str">
        <f>IFERROR(FORECAST(H20,E70:G70,E20:G20),"")</f>
        <v/>
      </c>
      <c r="J70" s="100"/>
      <c r="K70" s="1446"/>
      <c r="L70" s="1233"/>
      <c r="M70" s="159" t="s">
        <v>66</v>
      </c>
      <c r="N70" s="715" t="str">
        <f>IFERROR(N66/N62,"")</f>
        <v/>
      </c>
      <c r="O70" s="715" t="str">
        <f>IFERROR(O66/O62,"")</f>
        <v/>
      </c>
      <c r="P70" s="715" t="str">
        <f>IFERROR(P66/P62,"")</f>
        <v/>
      </c>
      <c r="Q70" s="23"/>
      <c r="R70" s="718" t="str">
        <f>IFERROR(FORECAST(Q20,N70:P70,N20:P20),"")</f>
        <v/>
      </c>
      <c r="S70" s="76"/>
    </row>
    <row r="71" spans="1:20" s="67" customFormat="1" ht="12" customHeight="1">
      <c r="A71" s="98"/>
      <c r="B71" s="722"/>
      <c r="C71" s="723"/>
      <c r="D71" s="725" t="str">
        <f>IF(SUM(D63:D66)=D62,"","datos erróneos")</f>
        <v/>
      </c>
      <c r="E71" s="725" t="str">
        <f>IF(SUM(E63:E66)=E62,"","datos erróneos")</f>
        <v/>
      </c>
      <c r="F71" s="725" t="str">
        <f>IF(SUM(F63:F66)=F62,"","datos erróneos")</f>
        <v/>
      </c>
      <c r="G71" s="725" t="str">
        <f>IF(SUM(G63:G66)=G62,"","datos erróneos")</f>
        <v/>
      </c>
      <c r="H71" s="725" t="str">
        <f>IF(SUM(H67:H70)=1,"",(IF(SUM(H67:H70)=0,"","datos erróneos")))</f>
        <v/>
      </c>
      <c r="I71" s="747"/>
      <c r="J71" s="98"/>
      <c r="K71" s="722"/>
      <c r="L71" s="723"/>
      <c r="M71" s="725" t="str">
        <f>IF(SUM(M63:M66)=M62,"","datos erróneos")</f>
        <v/>
      </c>
      <c r="N71" s="725" t="str">
        <f>IF(SUM(N63:N66)=N62,"","datos erróneos")</f>
        <v/>
      </c>
      <c r="O71" s="725" t="str">
        <f>IF(SUM(O63:O66)=O62,"","datos erróneos")</f>
        <v/>
      </c>
      <c r="P71" s="725" t="str">
        <f>IF(SUM(P63:P66)=P62,"","datos erróneos")</f>
        <v/>
      </c>
      <c r="Q71" s="725" t="str">
        <f>IF(SUM(Q67:Q70)=1,"",(IF(SUM(Q67:Q70)=0,"","datos erróneos")))</f>
        <v/>
      </c>
      <c r="R71" s="747"/>
      <c r="S71" s="121"/>
    </row>
    <row r="72" spans="1:20" ht="12" customHeight="1">
      <c r="A72" s="99"/>
      <c r="B72" s="1446" t="s">
        <v>102</v>
      </c>
      <c r="C72" s="1233" t="s">
        <v>70</v>
      </c>
      <c r="D72" s="1233"/>
      <c r="E72" s="22"/>
      <c r="F72" s="688"/>
      <c r="G72" s="688"/>
      <c r="H72" s="1415"/>
      <c r="I72" s="1415"/>
      <c r="J72" s="99"/>
      <c r="K72" s="1446" t="s">
        <v>102</v>
      </c>
      <c r="L72" s="1233" t="s">
        <v>70</v>
      </c>
      <c r="M72" s="1233"/>
      <c r="N72" s="22"/>
      <c r="O72" s="688"/>
      <c r="P72" s="688"/>
      <c r="Q72" s="1415"/>
      <c r="R72" s="1415"/>
      <c r="S72" s="76"/>
      <c r="T72" s="66"/>
    </row>
    <row r="73" spans="1:20" ht="12" customHeight="1">
      <c r="A73" s="99"/>
      <c r="B73" s="1446"/>
      <c r="C73" s="1233" t="s">
        <v>71</v>
      </c>
      <c r="D73" s="159" t="s">
        <v>94</v>
      </c>
      <c r="E73" s="26"/>
      <c r="F73" s="26"/>
      <c r="G73" s="26"/>
      <c r="H73" s="741">
        <f>IFERROR(H77*$H$72,"")</f>
        <v>0</v>
      </c>
      <c r="I73" s="741" t="str">
        <f>IFERROR(I77*H72,"")</f>
        <v/>
      </c>
      <c r="J73" s="99"/>
      <c r="K73" s="1446"/>
      <c r="L73" s="1233" t="s">
        <v>71</v>
      </c>
      <c r="M73" s="159" t="s">
        <v>94</v>
      </c>
      <c r="N73" s="26"/>
      <c r="O73" s="26"/>
      <c r="P73" s="26"/>
      <c r="Q73" s="741">
        <f>IFERROR(Q77*$Q$72,"")</f>
        <v>0</v>
      </c>
      <c r="R73" s="741" t="str">
        <f>IFERROR(R77*Q72,"")</f>
        <v/>
      </c>
      <c r="S73" s="76"/>
      <c r="T73" s="66"/>
    </row>
    <row r="74" spans="1:20" ht="12" customHeight="1">
      <c r="A74" s="99"/>
      <c r="B74" s="1446"/>
      <c r="C74" s="1233"/>
      <c r="D74" s="159" t="s">
        <v>64</v>
      </c>
      <c r="E74" s="26"/>
      <c r="F74" s="26"/>
      <c r="G74" s="26"/>
      <c r="H74" s="741">
        <f>IFERROR(H78*$H$72,"")</f>
        <v>0</v>
      </c>
      <c r="I74" s="741" t="str">
        <f>IFERROR(I78*H72,"")</f>
        <v/>
      </c>
      <c r="J74" s="99"/>
      <c r="K74" s="1446"/>
      <c r="L74" s="1233"/>
      <c r="M74" s="159" t="s">
        <v>64</v>
      </c>
      <c r="N74" s="26"/>
      <c r="O74" s="26"/>
      <c r="P74" s="26"/>
      <c r="Q74" s="741">
        <f>IFERROR(Q78*$Q$72,"")</f>
        <v>0</v>
      </c>
      <c r="R74" s="741" t="str">
        <f>IFERROR(R78*Q72,"")</f>
        <v/>
      </c>
      <c r="S74" s="76"/>
      <c r="T74" s="66"/>
    </row>
    <row r="75" spans="1:20" ht="12" customHeight="1">
      <c r="A75" s="99"/>
      <c r="B75" s="1446"/>
      <c r="C75" s="1233"/>
      <c r="D75" s="159" t="s">
        <v>65</v>
      </c>
      <c r="E75" s="26"/>
      <c r="F75" s="26"/>
      <c r="G75" s="26"/>
      <c r="H75" s="741">
        <f>IFERROR(H79*$H$72,"")</f>
        <v>0</v>
      </c>
      <c r="I75" s="741" t="str">
        <f>IFERROR(I79*H72,"")</f>
        <v/>
      </c>
      <c r="J75" s="99"/>
      <c r="K75" s="1446"/>
      <c r="L75" s="1233"/>
      <c r="M75" s="159" t="s">
        <v>65</v>
      </c>
      <c r="N75" s="26"/>
      <c r="O75" s="26"/>
      <c r="P75" s="26"/>
      <c r="Q75" s="741">
        <f>IFERROR(Q79*$Q$72,"")</f>
        <v>0</v>
      </c>
      <c r="R75" s="741" t="str">
        <f>IFERROR(R79*Q72,"")</f>
        <v/>
      </c>
      <c r="S75" s="76"/>
      <c r="T75" s="66"/>
    </row>
    <row r="76" spans="1:20" ht="12" customHeight="1">
      <c r="A76" s="99"/>
      <c r="B76" s="1446"/>
      <c r="C76" s="1233"/>
      <c r="D76" s="159" t="s">
        <v>66</v>
      </c>
      <c r="E76" s="26"/>
      <c r="F76" s="26"/>
      <c r="G76" s="26"/>
      <c r="H76" s="741">
        <f>IFERROR(H80*$H$72,"")</f>
        <v>0</v>
      </c>
      <c r="I76" s="741" t="str">
        <f>IFERROR(I80*H72,"")</f>
        <v/>
      </c>
      <c r="J76" s="99"/>
      <c r="K76" s="1446"/>
      <c r="L76" s="1233"/>
      <c r="M76" s="159" t="s">
        <v>66</v>
      </c>
      <c r="N76" s="26"/>
      <c r="O76" s="26"/>
      <c r="P76" s="26"/>
      <c r="Q76" s="741">
        <f>IFERROR(Q80*$Q$72,"")</f>
        <v>0</v>
      </c>
      <c r="R76" s="741" t="str">
        <f>IFERROR(R80*Q72,"")</f>
        <v/>
      </c>
      <c r="S76" s="76"/>
      <c r="T76" s="66"/>
    </row>
    <row r="77" spans="1:20" ht="12" customHeight="1">
      <c r="A77" s="99"/>
      <c r="B77" s="1446"/>
      <c r="C77" s="1233" t="s">
        <v>67</v>
      </c>
      <c r="D77" s="159" t="s">
        <v>94</v>
      </c>
      <c r="E77" s="717" t="str">
        <f>IFERROR(E73/E72,"")</f>
        <v/>
      </c>
      <c r="F77" s="717" t="str">
        <f>IFERROR(F73/F72,"")</f>
        <v/>
      </c>
      <c r="G77" s="717" t="str">
        <f>IFERROR(G73/G72,"")</f>
        <v/>
      </c>
      <c r="H77" s="23"/>
      <c r="I77" s="718" t="str">
        <f>IFERROR(FORECAST(H20,E77:G77,E20:G20),"")</f>
        <v/>
      </c>
      <c r="J77" s="99"/>
      <c r="K77" s="1446"/>
      <c r="L77" s="1233" t="s">
        <v>67</v>
      </c>
      <c r="M77" s="159" t="s">
        <v>94</v>
      </c>
      <c r="N77" s="717" t="str">
        <f>IFERROR(N73/N72,"")</f>
        <v/>
      </c>
      <c r="O77" s="717" t="str">
        <f>IFERROR(O73/O72,"")</f>
        <v/>
      </c>
      <c r="P77" s="717" t="str">
        <f>IFERROR(P73/P72,"")</f>
        <v/>
      </c>
      <c r="Q77" s="23"/>
      <c r="R77" s="718" t="str">
        <f>IFERROR(FORECAST(Q20,N77:P77,N20:P20),"")</f>
        <v/>
      </c>
      <c r="S77" s="76"/>
      <c r="T77" s="66"/>
    </row>
    <row r="78" spans="1:20" ht="12" customHeight="1">
      <c r="A78" s="99"/>
      <c r="B78" s="1446"/>
      <c r="C78" s="1233"/>
      <c r="D78" s="159" t="s">
        <v>64</v>
      </c>
      <c r="E78" s="717" t="str">
        <f>IFERROR(E74/E72,"")</f>
        <v/>
      </c>
      <c r="F78" s="717" t="str">
        <f>IFERROR(F74/F72,"")</f>
        <v/>
      </c>
      <c r="G78" s="717" t="str">
        <f>IFERROR(G74/G72,"")</f>
        <v/>
      </c>
      <c r="H78" s="23"/>
      <c r="I78" s="718" t="str">
        <f>IFERROR(FORECAST(H20,E78:G78,E20:G20),"")</f>
        <v/>
      </c>
      <c r="J78" s="99"/>
      <c r="K78" s="1446"/>
      <c r="L78" s="1233"/>
      <c r="M78" s="159" t="s">
        <v>64</v>
      </c>
      <c r="N78" s="717" t="str">
        <f>IFERROR(N74/N72,"")</f>
        <v/>
      </c>
      <c r="O78" s="717" t="str">
        <f>IFERROR(O74/O72,"")</f>
        <v/>
      </c>
      <c r="P78" s="717" t="str">
        <f>IFERROR(P74/P72,"")</f>
        <v/>
      </c>
      <c r="Q78" s="23"/>
      <c r="R78" s="718" t="str">
        <f>IFERROR(FORECAST(Q20,N78:P78,N20:P20),"")</f>
        <v/>
      </c>
      <c r="S78" s="76"/>
      <c r="T78" s="66"/>
    </row>
    <row r="79" spans="1:20" ht="12" customHeight="1">
      <c r="A79" s="99"/>
      <c r="B79" s="1446"/>
      <c r="C79" s="1233"/>
      <c r="D79" s="159" t="s">
        <v>65</v>
      </c>
      <c r="E79" s="717" t="str">
        <f>IFERROR(E75/E72,"")</f>
        <v/>
      </c>
      <c r="F79" s="717" t="str">
        <f>IFERROR(F75/F72,"")</f>
        <v/>
      </c>
      <c r="G79" s="717" t="str">
        <f>IFERROR(G75/G72,"")</f>
        <v/>
      </c>
      <c r="H79" s="23"/>
      <c r="I79" s="718" t="str">
        <f>IFERROR(FORECAST(H20,E79:G79,E20:G20),"")</f>
        <v/>
      </c>
      <c r="J79" s="99"/>
      <c r="K79" s="1446"/>
      <c r="L79" s="1233"/>
      <c r="M79" s="159" t="s">
        <v>65</v>
      </c>
      <c r="N79" s="717" t="str">
        <f>IFERROR(N75/N72,"")</f>
        <v/>
      </c>
      <c r="O79" s="717" t="str">
        <f>IFERROR(O75/O72,"")</f>
        <v/>
      </c>
      <c r="P79" s="717" t="str">
        <f>IFERROR(P75/P72,"")</f>
        <v/>
      </c>
      <c r="Q79" s="23"/>
      <c r="R79" s="718" t="str">
        <f>IFERROR(FORECAST(Q20,N79:P79,N20:P20),"")</f>
        <v/>
      </c>
      <c r="S79" s="76"/>
      <c r="T79" s="66"/>
    </row>
    <row r="80" spans="1:20" ht="12" customHeight="1">
      <c r="A80" s="99"/>
      <c r="B80" s="1446"/>
      <c r="C80" s="1233"/>
      <c r="D80" s="159" t="s">
        <v>66</v>
      </c>
      <c r="E80" s="715" t="str">
        <f>IFERROR(E76/E72,"")</f>
        <v/>
      </c>
      <c r="F80" s="715" t="str">
        <f>IFERROR(F76/F72,"")</f>
        <v/>
      </c>
      <c r="G80" s="715" t="str">
        <f>IFERROR(G76/G72,"")</f>
        <v/>
      </c>
      <c r="H80" s="23"/>
      <c r="I80" s="718" t="str">
        <f>IFERROR(FORECAST(H20,E80:G80,E20:G20),"")</f>
        <v/>
      </c>
      <c r="J80" s="100"/>
      <c r="K80" s="1446"/>
      <c r="L80" s="1233"/>
      <c r="M80" s="159" t="s">
        <v>66</v>
      </c>
      <c r="N80" s="715" t="str">
        <f>IFERROR(N76/N72,"")</f>
        <v/>
      </c>
      <c r="O80" s="715" t="str">
        <f>IFERROR(O76/O72,"")</f>
        <v/>
      </c>
      <c r="P80" s="715" t="str">
        <f>IFERROR(P76/P72,"")</f>
        <v/>
      </c>
      <c r="Q80" s="23"/>
      <c r="R80" s="718" t="str">
        <f>IFERROR(FORECAST(Q20,N80:P80,N20:P20),"")</f>
        <v/>
      </c>
      <c r="S80" s="76"/>
    </row>
    <row r="81" spans="1:40" s="67" customFormat="1" ht="12" customHeight="1">
      <c r="A81" s="98"/>
      <c r="B81" s="722"/>
      <c r="C81" s="723"/>
      <c r="D81" s="724"/>
      <c r="E81" s="725" t="str">
        <f>IF(SUM(E73:E76)=E72,"","datos erróneos")</f>
        <v/>
      </c>
      <c r="F81" s="725" t="str">
        <f>IF(SUM(F73:F76)=F72,"","datos erróneos")</f>
        <v/>
      </c>
      <c r="G81" s="725" t="str">
        <f>IF(SUM(G73:G76)=G72,"","datos erróneos")</f>
        <v/>
      </c>
      <c r="H81" s="725" t="str">
        <f>IF(SUM(H77:H80)=1,"",(IF(SUM(H77:H80)=0,"","datos erróneos")))</f>
        <v/>
      </c>
      <c r="I81" s="726"/>
      <c r="J81" s="98"/>
      <c r="K81" s="722"/>
      <c r="L81" s="723"/>
      <c r="M81" s="724"/>
      <c r="N81" s="725" t="str">
        <f>IF(SUM(N73:N76)=N72,"","datos erróneos")</f>
        <v/>
      </c>
      <c r="O81" s="725" t="str">
        <f>IF(SUM(O73:O76)=O72,"","datos erróneos")</f>
        <v/>
      </c>
      <c r="P81" s="725" t="str">
        <f>IF(SUM(P73:P76)=P72,"","datos erróneos")</f>
        <v/>
      </c>
      <c r="Q81" s="725" t="str">
        <f>IF(SUM(Q77:Q80)=1,"",(IF(SUM(Q77:Q80)=0,"","datos erróneos")))</f>
        <v/>
      </c>
      <c r="R81" s="726"/>
      <c r="S81" s="121"/>
    </row>
    <row r="82" spans="1:40" ht="13.5" customHeight="1">
      <c r="A82" s="99"/>
      <c r="B82" s="732"/>
      <c r="C82" s="733"/>
      <c r="D82" s="733"/>
      <c r="E82" s="734"/>
      <c r="F82" s="733"/>
      <c r="G82" s="733"/>
      <c r="H82" s="733"/>
      <c r="I82" s="733"/>
      <c r="J82" s="100"/>
      <c r="K82" s="734"/>
      <c r="L82" s="734"/>
      <c r="M82" s="734"/>
      <c r="N82" s="733"/>
      <c r="O82" s="733"/>
      <c r="P82" s="733"/>
      <c r="Q82" s="733"/>
      <c r="R82" s="733"/>
      <c r="S82" s="76"/>
      <c r="T82" s="40"/>
      <c r="U82" s="40"/>
      <c r="V82" s="40"/>
      <c r="W82" s="40"/>
      <c r="X82" s="40"/>
      <c r="Y82" s="40"/>
      <c r="Z82" s="40"/>
      <c r="AA82" s="40"/>
      <c r="AB82" s="40"/>
      <c r="AC82" s="40"/>
      <c r="AD82" s="40"/>
      <c r="AE82" s="40"/>
      <c r="AF82" s="40"/>
      <c r="AG82" s="40"/>
      <c r="AH82" s="40"/>
      <c r="AI82" s="40"/>
      <c r="AJ82" s="40"/>
      <c r="AK82" s="40"/>
      <c r="AL82" s="40"/>
      <c r="AM82" s="40"/>
      <c r="AN82" s="40"/>
    </row>
    <row r="83" spans="1:40" s="40" customFormat="1" ht="13.5" customHeight="1">
      <c r="A83" s="99"/>
      <c r="B83" s="732"/>
      <c r="C83" s="755"/>
      <c r="D83" s="755"/>
      <c r="E83" s="755"/>
      <c r="F83" s="755"/>
      <c r="G83" s="755"/>
      <c r="H83" s="755"/>
      <c r="I83" s="755"/>
      <c r="J83" s="99"/>
      <c r="K83" s="756"/>
      <c r="L83" s="756"/>
      <c r="M83" s="756"/>
      <c r="N83" s="755"/>
      <c r="O83" s="755"/>
      <c r="P83" s="755"/>
      <c r="Q83" s="755"/>
      <c r="R83" s="755"/>
      <c r="S83" s="76"/>
    </row>
    <row r="84" spans="1:40" s="40" customFormat="1" ht="42" customHeight="1">
      <c r="A84" s="99"/>
      <c r="B84" s="93" t="s">
        <v>640</v>
      </c>
      <c r="C84" s="94"/>
      <c r="D84" s="94"/>
      <c r="E84" s="95"/>
      <c r="F84" s="94"/>
      <c r="G84" s="94"/>
      <c r="H84" s="94"/>
      <c r="I84" s="94"/>
      <c r="J84" s="96"/>
      <c r="K84" s="95"/>
      <c r="L84" s="95"/>
      <c r="M84" s="95"/>
      <c r="N84" s="94"/>
      <c r="O84" s="94"/>
      <c r="P84" s="94"/>
      <c r="Q84" s="94"/>
      <c r="R84" s="94"/>
      <c r="S84" s="76"/>
    </row>
    <row r="85" spans="1:40" s="40" customFormat="1" ht="13.5" customHeight="1">
      <c r="A85" s="99"/>
      <c r="B85" s="93" t="s">
        <v>73</v>
      </c>
      <c r="C85" s="126"/>
      <c r="D85" s="126"/>
      <c r="E85" s="126"/>
      <c r="F85" s="126"/>
      <c r="G85" s="126"/>
      <c r="H85" s="126"/>
      <c r="I85" s="126"/>
      <c r="J85" s="96"/>
      <c r="K85" s="689"/>
      <c r="L85" s="689"/>
      <c r="M85" s="689"/>
      <c r="N85" s="126"/>
      <c r="O85" s="126"/>
      <c r="P85" s="126"/>
      <c r="Q85" s="126"/>
      <c r="R85" s="126"/>
      <c r="S85" s="76"/>
    </row>
    <row r="86" spans="1:40" s="40" customFormat="1" ht="42" customHeight="1">
      <c r="A86" s="99"/>
      <c r="B86" s="1427" t="s">
        <v>74</v>
      </c>
      <c r="C86" s="1427"/>
      <c r="D86" s="1427"/>
      <c r="E86" s="1427"/>
      <c r="F86" s="1427"/>
      <c r="G86" s="1427"/>
      <c r="H86" s="1427"/>
      <c r="I86" s="1427"/>
      <c r="J86" s="1427"/>
      <c r="K86" s="1427"/>
      <c r="L86" s="1427"/>
      <c r="M86" s="1427"/>
      <c r="N86" s="1427"/>
      <c r="O86" s="1427"/>
      <c r="P86" s="1427"/>
      <c r="Q86" s="1427"/>
      <c r="R86" s="1427"/>
      <c r="S86" s="76"/>
    </row>
    <row r="87" spans="1:40">
      <c r="A87" s="99"/>
      <c r="B87" s="93" t="s">
        <v>75</v>
      </c>
      <c r="C87" s="126"/>
      <c r="D87" s="126"/>
      <c r="E87" s="126"/>
      <c r="F87" s="126"/>
      <c r="G87" s="126"/>
      <c r="H87" s="126"/>
      <c r="I87" s="126"/>
      <c r="J87" s="96"/>
      <c r="K87" s="689"/>
      <c r="L87" s="689"/>
      <c r="M87" s="689"/>
      <c r="N87" s="126"/>
      <c r="O87" s="126"/>
      <c r="P87" s="126"/>
      <c r="Q87" s="126"/>
      <c r="R87" s="126"/>
      <c r="S87" s="76"/>
    </row>
  </sheetData>
  <sheetProtection password="C269" sheet="1" objects="1" scenarios="1" formatCells="0" formatColumns="0" formatRows="0" insertColumns="0" insertRows="0"/>
  <mergeCells count="91">
    <mergeCell ref="B7:D8"/>
    <mergeCell ref="H7:I7"/>
    <mergeCell ref="K7:M8"/>
    <mergeCell ref="Q7:R7"/>
    <mergeCell ref="P7:P8"/>
    <mergeCell ref="B20:D21"/>
    <mergeCell ref="B9:B17"/>
    <mergeCell ref="C9:D9"/>
    <mergeCell ref="H9:I9"/>
    <mergeCell ref="K9:K17"/>
    <mergeCell ref="O20:O21"/>
    <mergeCell ref="P20:P21"/>
    <mergeCell ref="K20:M21"/>
    <mergeCell ref="E20:E21"/>
    <mergeCell ref="F20:F21"/>
    <mergeCell ref="G20:G21"/>
    <mergeCell ref="H20:I20"/>
    <mergeCell ref="Q9:R9"/>
    <mergeCell ref="C10:C13"/>
    <mergeCell ref="L10:L13"/>
    <mergeCell ref="C14:C17"/>
    <mergeCell ref="L14:L17"/>
    <mergeCell ref="L9:M9"/>
    <mergeCell ref="Q32:R32"/>
    <mergeCell ref="C33:C36"/>
    <mergeCell ref="L33:L36"/>
    <mergeCell ref="C23:C26"/>
    <mergeCell ref="L23:L26"/>
    <mergeCell ref="C27:C30"/>
    <mergeCell ref="L27:L30"/>
    <mergeCell ref="K32:K40"/>
    <mergeCell ref="L32:M32"/>
    <mergeCell ref="K22:K30"/>
    <mergeCell ref="Q22:R22"/>
    <mergeCell ref="L22:M22"/>
    <mergeCell ref="C22:D22"/>
    <mergeCell ref="H22:I22"/>
    <mergeCell ref="Q20:R20"/>
    <mergeCell ref="N20:N21"/>
    <mergeCell ref="B22:B30"/>
    <mergeCell ref="B52:B60"/>
    <mergeCell ref="C52:D52"/>
    <mergeCell ref="H52:I52"/>
    <mergeCell ref="K52:K60"/>
    <mergeCell ref="K42:K50"/>
    <mergeCell ref="B32:B40"/>
    <mergeCell ref="C32:D32"/>
    <mergeCell ref="H32:I32"/>
    <mergeCell ref="C37:C40"/>
    <mergeCell ref="L37:L40"/>
    <mergeCell ref="B42:B50"/>
    <mergeCell ref="C42:D42"/>
    <mergeCell ref="H42:I42"/>
    <mergeCell ref="L42:M42"/>
    <mergeCell ref="Q52:R52"/>
    <mergeCell ref="C53:C56"/>
    <mergeCell ref="L53:L56"/>
    <mergeCell ref="C57:C60"/>
    <mergeCell ref="L57:L60"/>
    <mergeCell ref="L52:M52"/>
    <mergeCell ref="Q42:R42"/>
    <mergeCell ref="C43:C46"/>
    <mergeCell ref="L43:L46"/>
    <mergeCell ref="C47:C50"/>
    <mergeCell ref="L47:L50"/>
    <mergeCell ref="C62:D62"/>
    <mergeCell ref="H62:I62"/>
    <mergeCell ref="K62:K70"/>
    <mergeCell ref="L62:M62"/>
    <mergeCell ref="B72:B80"/>
    <mergeCell ref="C72:D72"/>
    <mergeCell ref="H72:I72"/>
    <mergeCell ref="K72:K80"/>
    <mergeCell ref="L72:M72"/>
    <mergeCell ref="L77:L80"/>
    <mergeCell ref="B86:R86"/>
    <mergeCell ref="E7:E8"/>
    <mergeCell ref="F7:F8"/>
    <mergeCell ref="G7:G8"/>
    <mergeCell ref="N7:N8"/>
    <mergeCell ref="O7:O8"/>
    <mergeCell ref="Q72:R72"/>
    <mergeCell ref="C73:C76"/>
    <mergeCell ref="L73:L76"/>
    <mergeCell ref="C77:C80"/>
    <mergeCell ref="Q62:R62"/>
    <mergeCell ref="C63:C66"/>
    <mergeCell ref="L63:L66"/>
    <mergeCell ref="C67:C70"/>
    <mergeCell ref="L67:L70"/>
    <mergeCell ref="B62:B70"/>
  </mergeCells>
  <pageMargins left="0.7" right="0.7" top="0.75" bottom="0.75" header="0.3" footer="0.3"/>
  <pageSetup paperSize="9" scale="76"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2"/>
    <pageSetUpPr fitToPage="1"/>
  </sheetPr>
  <dimension ref="A1:AR89"/>
  <sheetViews>
    <sheetView showGridLines="0" zoomScale="80" zoomScaleNormal="80" workbookViewId="0">
      <pane ySplit="2" topLeftCell="A3" activePane="bottomLeft" state="frozen"/>
      <selection pane="bottomLeft" activeCell="AN71" sqref="AN71"/>
    </sheetView>
  </sheetViews>
  <sheetFormatPr baseColWidth="10" defaultColWidth="9.140625" defaultRowHeight="15"/>
  <cols>
    <col min="1" max="1" width="11.42578125" style="36" customWidth="1"/>
    <col min="2" max="2" width="13.42578125" style="36" customWidth="1"/>
    <col min="3" max="3" width="19.5703125" style="36" customWidth="1"/>
    <col min="4" max="4" width="7.42578125" style="36" customWidth="1"/>
    <col min="5" max="8" width="12.42578125" style="36" customWidth="1"/>
    <col min="9" max="9" width="14.140625" style="36" customWidth="1"/>
    <col min="10" max="10" width="1.7109375" style="36" customWidth="1"/>
    <col min="11" max="11" width="13.7109375" style="36" customWidth="1"/>
    <col min="12" max="12" width="19.5703125" style="36" customWidth="1"/>
    <col min="13" max="13" width="7.42578125" style="36" customWidth="1"/>
    <col min="14" max="17" width="12.42578125" style="36" customWidth="1"/>
    <col min="18" max="18" width="14.28515625" style="36" customWidth="1"/>
    <col min="19" max="19" width="2.7109375" style="36" customWidth="1"/>
    <col min="20" max="20" width="34.5703125" style="36" hidden="1" customWidth="1"/>
    <col min="21" max="25" width="5.140625" style="36" hidden="1" customWidth="1"/>
    <col min="26" max="34" width="0" style="36" hidden="1" customWidth="1"/>
    <col min="35" max="36" width="11.42578125" style="36" hidden="1" customWidth="1"/>
    <col min="37" max="39" width="0" style="36" hidden="1" customWidth="1"/>
    <col min="40" max="256" width="11.42578125" style="36" customWidth="1"/>
    <col min="257" max="16384" width="9.140625" style="36"/>
  </cols>
  <sheetData>
    <row r="1" spans="1:44" ht="27.75" customHeight="1" thickBot="1">
      <c r="B1" s="769"/>
      <c r="C1" s="769"/>
      <c r="D1" s="769"/>
      <c r="E1" s="769"/>
      <c r="F1" s="769"/>
      <c r="G1" s="769"/>
      <c r="H1" s="769"/>
      <c r="I1" s="769"/>
      <c r="J1" s="769"/>
      <c r="K1" s="769"/>
      <c r="L1" s="769"/>
      <c r="M1" s="769"/>
      <c r="N1" s="769"/>
      <c r="O1" s="769"/>
      <c r="P1" s="769"/>
      <c r="Q1" s="769"/>
      <c r="R1" s="769"/>
    </row>
    <row r="2" spans="1:44" ht="31.5" customHeight="1">
      <c r="B2" s="952" t="s">
        <v>654</v>
      </c>
      <c r="C2" s="703"/>
      <c r="D2" s="703"/>
      <c r="E2" s="703"/>
      <c r="F2" s="703"/>
      <c r="G2" s="703"/>
      <c r="H2" s="703"/>
      <c r="I2" s="703"/>
      <c r="J2" s="703"/>
      <c r="K2" s="703"/>
      <c r="L2" s="703"/>
      <c r="M2" s="703"/>
      <c r="N2" s="703"/>
      <c r="O2" s="703"/>
      <c r="P2" s="703"/>
      <c r="Q2" s="703"/>
      <c r="R2" s="703"/>
    </row>
    <row r="3" spans="1:44" ht="21.75" customHeight="1">
      <c r="A3" s="99"/>
      <c r="B3" s="101" t="s">
        <v>53</v>
      </c>
      <c r="C3" s="102"/>
      <c r="D3" s="102"/>
      <c r="E3" s="102"/>
      <c r="F3" s="102"/>
      <c r="G3" s="102"/>
      <c r="H3" s="102"/>
      <c r="I3" s="102"/>
      <c r="J3" s="102"/>
      <c r="K3" s="102"/>
      <c r="L3" s="102"/>
      <c r="M3" s="102"/>
      <c r="N3" s="102"/>
      <c r="O3" s="102"/>
      <c r="P3" s="102"/>
      <c r="Q3" s="102"/>
      <c r="R3" s="102"/>
      <c r="S3" s="76"/>
    </row>
    <row r="4" spans="1:44" ht="30" customHeight="1">
      <c r="A4" s="99"/>
      <c r="B4" s="1410" t="s">
        <v>111</v>
      </c>
      <c r="C4" s="1410"/>
      <c r="D4" s="1410"/>
      <c r="E4" s="1410"/>
      <c r="F4" s="1410"/>
      <c r="G4" s="1410"/>
      <c r="H4" s="1410"/>
      <c r="I4" s="1410"/>
      <c r="J4" s="1410"/>
      <c r="K4" s="1410"/>
      <c r="L4" s="1410"/>
      <c r="M4" s="1410"/>
      <c r="N4" s="1410"/>
      <c r="O4" s="1410"/>
      <c r="P4" s="770"/>
      <c r="Q4" s="102"/>
      <c r="R4" s="102"/>
      <c r="S4" s="76"/>
    </row>
    <row r="5" spans="1:44" ht="17.25" customHeight="1">
      <c r="A5" s="99"/>
      <c r="B5" s="1410" t="s">
        <v>112</v>
      </c>
      <c r="C5" s="1410"/>
      <c r="D5" s="1410"/>
      <c r="E5" s="1410"/>
      <c r="F5" s="1410"/>
      <c r="G5" s="1410"/>
      <c r="H5" s="1410"/>
      <c r="I5" s="1410"/>
      <c r="J5" s="1410"/>
      <c r="K5" s="1410"/>
      <c r="L5" s="1410"/>
      <c r="M5" s="1410"/>
      <c r="N5" s="1410"/>
      <c r="O5" s="1410"/>
      <c r="P5" s="102"/>
      <c r="Q5" s="102"/>
      <c r="R5" s="102"/>
      <c r="S5" s="76"/>
    </row>
    <row r="6" spans="1:44" ht="17.25" customHeight="1">
      <c r="A6" s="99"/>
      <c r="B6" s="1410" t="s">
        <v>113</v>
      </c>
      <c r="C6" s="1410"/>
      <c r="D6" s="1410"/>
      <c r="E6" s="1410"/>
      <c r="F6" s="1410"/>
      <c r="G6" s="1410"/>
      <c r="H6" s="1410"/>
      <c r="I6" s="1410"/>
      <c r="J6" s="1410"/>
      <c r="K6" s="1410"/>
      <c r="L6" s="1410"/>
      <c r="M6" s="1410"/>
      <c r="N6" s="1410"/>
      <c r="O6" s="1410"/>
      <c r="P6" s="102"/>
      <c r="Q6" s="102"/>
      <c r="R6" s="102"/>
      <c r="S6" s="76"/>
    </row>
    <row r="7" spans="1:44" ht="16.5" customHeight="1">
      <c r="A7" s="99"/>
      <c r="B7" s="1430" t="s">
        <v>114</v>
      </c>
      <c r="C7" s="1430"/>
      <c r="D7" s="1430"/>
      <c r="E7" s="1430"/>
      <c r="F7" s="1430"/>
      <c r="G7" s="1430"/>
      <c r="H7" s="1430"/>
      <c r="I7" s="1430"/>
      <c r="J7" s="1430"/>
      <c r="K7" s="1430"/>
      <c r="L7" s="1430"/>
      <c r="M7" s="1430"/>
      <c r="N7" s="1430"/>
      <c r="O7" s="704"/>
      <c r="P7" s="102"/>
      <c r="Q7" s="102"/>
      <c r="R7" s="102"/>
      <c r="S7" s="76"/>
    </row>
    <row r="8" spans="1:44" ht="42" customHeight="1">
      <c r="A8" s="99"/>
      <c r="B8" s="964" t="s">
        <v>632</v>
      </c>
      <c r="C8" s="720"/>
      <c r="D8" s="720"/>
      <c r="E8" s="720"/>
      <c r="F8" s="720"/>
      <c r="G8" s="720"/>
      <c r="H8" s="720"/>
      <c r="I8" s="720"/>
      <c r="J8" s="105"/>
      <c r="K8" s="105"/>
      <c r="L8" s="105"/>
      <c r="M8" s="105"/>
      <c r="N8" s="99"/>
      <c r="O8" s="99"/>
      <c r="P8" s="99"/>
      <c r="Q8" s="99"/>
      <c r="R8" s="99"/>
      <c r="S8" s="76"/>
    </row>
    <row r="9" spans="1:44" ht="22.5" customHeight="1">
      <c r="A9" s="99"/>
      <c r="B9" s="1224" t="s">
        <v>80</v>
      </c>
      <c r="C9" s="1224"/>
      <c r="D9" s="1224"/>
      <c r="E9" s="1039">
        <v>2014</v>
      </c>
      <c r="F9" s="1039">
        <v>2015</v>
      </c>
      <c r="G9" s="1039">
        <v>2016</v>
      </c>
      <c r="H9" s="1039">
        <v>2017</v>
      </c>
      <c r="I9" s="1039"/>
      <c r="J9" s="99"/>
      <c r="K9" s="1224" t="s">
        <v>81</v>
      </c>
      <c r="L9" s="1224"/>
      <c r="M9" s="1224"/>
      <c r="N9" s="1039">
        <v>2014</v>
      </c>
      <c r="O9" s="1039">
        <v>2015</v>
      </c>
      <c r="P9" s="1039">
        <v>2016</v>
      </c>
      <c r="Q9" s="1039">
        <v>2017</v>
      </c>
      <c r="R9" s="1039"/>
      <c r="S9" s="76"/>
      <c r="T9" s="66"/>
    </row>
    <row r="10" spans="1:44" ht="23.25" customHeight="1">
      <c r="A10" s="99"/>
      <c r="B10" s="1224"/>
      <c r="C10" s="1224"/>
      <c r="D10" s="1224"/>
      <c r="E10" s="1039"/>
      <c r="F10" s="1039"/>
      <c r="G10" s="1039"/>
      <c r="H10" s="674" t="s">
        <v>59</v>
      </c>
      <c r="I10" s="674" t="s">
        <v>60</v>
      </c>
      <c r="J10" s="99"/>
      <c r="K10" s="1224"/>
      <c r="L10" s="1224"/>
      <c r="M10" s="1224"/>
      <c r="N10" s="1039"/>
      <c r="O10" s="1039"/>
      <c r="P10" s="1039"/>
      <c r="Q10" s="674" t="s">
        <v>59</v>
      </c>
      <c r="R10" s="674" t="s">
        <v>60</v>
      </c>
      <c r="S10" s="76"/>
      <c r="T10" s="66"/>
    </row>
    <row r="11" spans="1:44" ht="12" customHeight="1">
      <c r="A11" s="99"/>
      <c r="B11" s="1438" t="s">
        <v>115</v>
      </c>
      <c r="C11" s="1433" t="s">
        <v>62</v>
      </c>
      <c r="D11" s="1433"/>
      <c r="E11" s="711">
        <f>SUM(E24,E34,E44,E54,E64)</f>
        <v>0</v>
      </c>
      <c r="F11" s="711">
        <f>SUM(F24,F34,F44,F54,F64)</f>
        <v>0</v>
      </c>
      <c r="G11" s="711">
        <f>SUM(G24,G34,G44,G54,G64)</f>
        <v>0</v>
      </c>
      <c r="H11" s="1440">
        <f>SUM(H24,H34,H44,H54,H64)</f>
        <v>0</v>
      </c>
      <c r="I11" s="1440"/>
      <c r="J11" s="99"/>
      <c r="K11" s="1438" t="s">
        <v>115</v>
      </c>
      <c r="L11" s="1433" t="s">
        <v>62</v>
      </c>
      <c r="M11" s="1433"/>
      <c r="N11" s="711">
        <f>SUM(N24,N34,N44,N54,N64)</f>
        <v>0</v>
      </c>
      <c r="O11" s="711">
        <f>SUM(O24,O34,O44,O54,O64)</f>
        <v>0</v>
      </c>
      <c r="P11" s="711">
        <f>SUM(P24,P34,P44,P54,P64)</f>
        <v>0</v>
      </c>
      <c r="Q11" s="1440">
        <f>SUM(Q24,Q34,Q44,Q54,Q64)</f>
        <v>0</v>
      </c>
      <c r="R11" s="1440"/>
      <c r="S11" s="76"/>
      <c r="T11" s="66"/>
    </row>
    <row r="12" spans="1:44" ht="12" customHeight="1">
      <c r="A12" s="99"/>
      <c r="B12" s="1438"/>
      <c r="C12" s="1433" t="s">
        <v>63</v>
      </c>
      <c r="D12" s="771" t="s">
        <v>116</v>
      </c>
      <c r="E12" s="739">
        <f t="shared" ref="E12:G15" si="0">SUM(E25,E35,E45,E55,E65)</f>
        <v>0</v>
      </c>
      <c r="F12" s="739">
        <f t="shared" si="0"/>
        <v>0</v>
      </c>
      <c r="G12" s="711">
        <f t="shared" si="0"/>
        <v>0</v>
      </c>
      <c r="H12" s="740" t="str">
        <f>IFERROR(H16*H11,"")</f>
        <v/>
      </c>
      <c r="I12" s="740" t="str">
        <f>IFERROR(I16*H11,"")</f>
        <v/>
      </c>
      <c r="J12" s="99"/>
      <c r="K12" s="1438"/>
      <c r="L12" s="1433" t="s">
        <v>63</v>
      </c>
      <c r="M12" s="771" t="s">
        <v>116</v>
      </c>
      <c r="N12" s="711">
        <f t="shared" ref="N12:P15" si="1">SUM(N25,N35,N45,N55,N65)</f>
        <v>0</v>
      </c>
      <c r="O12" s="711">
        <f t="shared" si="1"/>
        <v>0</v>
      </c>
      <c r="P12" s="711">
        <f t="shared" si="1"/>
        <v>0</v>
      </c>
      <c r="Q12" s="740" t="str">
        <f>IFERROR(Q16*Q11,"")</f>
        <v/>
      </c>
      <c r="R12" s="740" t="str">
        <f>IFERROR(R16*Q11,"")</f>
        <v/>
      </c>
      <c r="S12" s="76"/>
      <c r="T12" s="66"/>
    </row>
    <row r="13" spans="1:44" ht="12" customHeight="1">
      <c r="A13" s="99"/>
      <c r="B13" s="1438"/>
      <c r="C13" s="1433"/>
      <c r="D13" s="771" t="s">
        <v>117</v>
      </c>
      <c r="E13" s="711">
        <f t="shared" si="0"/>
        <v>0</v>
      </c>
      <c r="F13" s="711">
        <f t="shared" si="0"/>
        <v>0</v>
      </c>
      <c r="G13" s="739">
        <f t="shared" si="0"/>
        <v>0</v>
      </c>
      <c r="H13" s="740" t="str">
        <f>IFERROR(H17*H11,"")</f>
        <v/>
      </c>
      <c r="I13" s="740" t="str">
        <f>IFERROR(I17*H11,"")</f>
        <v/>
      </c>
      <c r="J13" s="99"/>
      <c r="K13" s="1438"/>
      <c r="L13" s="1433"/>
      <c r="M13" s="771" t="s">
        <v>117</v>
      </c>
      <c r="N13" s="711">
        <f t="shared" si="1"/>
        <v>0</v>
      </c>
      <c r="O13" s="711">
        <f t="shared" si="1"/>
        <v>0</v>
      </c>
      <c r="P13" s="711">
        <f t="shared" si="1"/>
        <v>0</v>
      </c>
      <c r="Q13" s="740" t="str">
        <f>IFERROR(Q17*Q11,"")</f>
        <v/>
      </c>
      <c r="R13" s="740" t="str">
        <f>IFERROR(R17*Q11,"")</f>
        <v/>
      </c>
      <c r="S13" s="76"/>
      <c r="T13" s="66"/>
    </row>
    <row r="14" spans="1:44" ht="12" customHeight="1">
      <c r="A14" s="99"/>
      <c r="B14" s="1438"/>
      <c r="C14" s="1433"/>
      <c r="D14" s="771" t="s">
        <v>118</v>
      </c>
      <c r="E14" s="711">
        <f t="shared" si="0"/>
        <v>0</v>
      </c>
      <c r="F14" s="711">
        <f t="shared" si="0"/>
        <v>0</v>
      </c>
      <c r="G14" s="711">
        <f t="shared" si="0"/>
        <v>0</v>
      </c>
      <c r="H14" s="740" t="str">
        <f>IFERROR(H18*H11,"")</f>
        <v/>
      </c>
      <c r="I14" s="740" t="str">
        <f>IFERROR(I18*H11,"")</f>
        <v/>
      </c>
      <c r="J14" s="99"/>
      <c r="K14" s="1438"/>
      <c r="L14" s="1433"/>
      <c r="M14" s="771" t="s">
        <v>118</v>
      </c>
      <c r="N14" s="711">
        <f t="shared" si="1"/>
        <v>0</v>
      </c>
      <c r="O14" s="711">
        <f t="shared" si="1"/>
        <v>0</v>
      </c>
      <c r="P14" s="711">
        <f t="shared" si="1"/>
        <v>0</v>
      </c>
      <c r="Q14" s="740" t="str">
        <f>IFERROR(Q18*Q11,"")</f>
        <v/>
      </c>
      <c r="R14" s="740" t="str">
        <f>IFERROR(R18*Q11,"")</f>
        <v/>
      </c>
      <c r="S14" s="76"/>
      <c r="T14" s="66"/>
      <c r="AR14" s="52"/>
    </row>
    <row r="15" spans="1:44" ht="12" customHeight="1">
      <c r="A15" s="99"/>
      <c r="B15" s="1438"/>
      <c r="C15" s="1433"/>
      <c r="D15" s="771" t="s">
        <v>119</v>
      </c>
      <c r="E15" s="711">
        <f t="shared" si="0"/>
        <v>0</v>
      </c>
      <c r="F15" s="711">
        <f t="shared" si="0"/>
        <v>0</v>
      </c>
      <c r="G15" s="711">
        <f t="shared" si="0"/>
        <v>0</v>
      </c>
      <c r="H15" s="740" t="str">
        <f>IFERROR(H19*H11,"")</f>
        <v/>
      </c>
      <c r="I15" s="740" t="str">
        <f>IFERROR(I19*H11,"")</f>
        <v/>
      </c>
      <c r="J15" s="99"/>
      <c r="K15" s="1438"/>
      <c r="L15" s="1433"/>
      <c r="M15" s="771" t="s">
        <v>119</v>
      </c>
      <c r="N15" s="711">
        <f t="shared" si="1"/>
        <v>0</v>
      </c>
      <c r="O15" s="711">
        <f t="shared" si="1"/>
        <v>0</v>
      </c>
      <c r="P15" s="711">
        <f t="shared" si="1"/>
        <v>0</v>
      </c>
      <c r="Q15" s="740" t="str">
        <f>IFERROR(Q19*Q11,"")</f>
        <v/>
      </c>
      <c r="R15" s="740" t="str">
        <f>IFERROR(R19*Q11,"")</f>
        <v/>
      </c>
      <c r="S15" s="76"/>
      <c r="T15" s="66"/>
      <c r="AR15" s="52"/>
    </row>
    <row r="16" spans="1:44" ht="12" customHeight="1">
      <c r="A16" s="99"/>
      <c r="B16" s="1438"/>
      <c r="C16" s="1433" t="s">
        <v>67</v>
      </c>
      <c r="D16" s="771" t="s">
        <v>116</v>
      </c>
      <c r="E16" s="714" t="str">
        <f>IFERROR(E12/E11,"")</f>
        <v/>
      </c>
      <c r="F16" s="714" t="str">
        <f>IFERROR(F12/F11,"")</f>
        <v/>
      </c>
      <c r="G16" s="714" t="str">
        <f>IFERROR(G12/G11,"")</f>
        <v/>
      </c>
      <c r="H16" s="715" t="str">
        <f>IFERROR(SUM(H25,H35,H45,H55,H65)/SUM(H24,H34,H44,H54,H64),"")</f>
        <v/>
      </c>
      <c r="I16" s="716" t="str">
        <f>IFERROR(FORECAST(H9,E16:G16,E9:G9),"")</f>
        <v/>
      </c>
      <c r="J16" s="99"/>
      <c r="K16" s="1438"/>
      <c r="L16" s="1433" t="s">
        <v>67</v>
      </c>
      <c r="M16" s="771" t="s">
        <v>116</v>
      </c>
      <c r="N16" s="714" t="str">
        <f>IFERROR(N12/N11,"")</f>
        <v/>
      </c>
      <c r="O16" s="714" t="str">
        <f>IFERROR(O12/O11,"")</f>
        <v/>
      </c>
      <c r="P16" s="714" t="str">
        <f>IFERROR(P12/P11,"")</f>
        <v/>
      </c>
      <c r="Q16" s="715" t="str">
        <f>IFERROR(SUM(Q25,Q35,Q45,Q55,Q65)/SUM(Q24,Q34,Q44,Q54,Q64),"")</f>
        <v/>
      </c>
      <c r="R16" s="716" t="str">
        <f>IFERROR(FORECAST(Q9,N16:P16,N9:P9),"")</f>
        <v/>
      </c>
      <c r="S16" s="76"/>
      <c r="T16" s="66"/>
    </row>
    <row r="17" spans="1:20" ht="12" customHeight="1">
      <c r="A17" s="99"/>
      <c r="B17" s="1438"/>
      <c r="C17" s="1433"/>
      <c r="D17" s="771" t="s">
        <v>117</v>
      </c>
      <c r="E17" s="714" t="str">
        <f>IFERROR(E13/E11,"")</f>
        <v/>
      </c>
      <c r="F17" s="714" t="str">
        <f>IFERROR(F13/F11,"")</f>
        <v/>
      </c>
      <c r="G17" s="714" t="str">
        <f>IFERROR(G13/G11,"")</f>
        <v/>
      </c>
      <c r="H17" s="715" t="str">
        <f>IFERROR(SUM(H26,H36,H46,H56,H66)/SUM(H24,H34,H44,H54,H64),"")</f>
        <v/>
      </c>
      <c r="I17" s="716" t="str">
        <f>IFERROR(FORECAST(H9,E17:G17,E9:G9),"")</f>
        <v/>
      </c>
      <c r="J17" s="99"/>
      <c r="K17" s="1438"/>
      <c r="L17" s="1433"/>
      <c r="M17" s="771" t="s">
        <v>117</v>
      </c>
      <c r="N17" s="714" t="str">
        <f>IFERROR(N13/N11,"")</f>
        <v/>
      </c>
      <c r="O17" s="714" t="str">
        <f>IFERROR(O13/O11,"")</f>
        <v/>
      </c>
      <c r="P17" s="714" t="str">
        <f>IFERROR(P13/P11,"")</f>
        <v/>
      </c>
      <c r="Q17" s="715" t="str">
        <f>IFERROR(SUM(Q26,Q36,Q46,Q56,Q66)/SUM(Q24,Q34,Q44,Q54,Q64),"")</f>
        <v/>
      </c>
      <c r="R17" s="716" t="str">
        <f>IFERROR(FORECAST(Q9,N17:P17,N9:P9),"")</f>
        <v/>
      </c>
      <c r="S17" s="76"/>
      <c r="T17" s="66"/>
    </row>
    <row r="18" spans="1:20" ht="12" customHeight="1">
      <c r="A18" s="99"/>
      <c r="B18" s="1438"/>
      <c r="C18" s="1433"/>
      <c r="D18" s="771" t="s">
        <v>118</v>
      </c>
      <c r="E18" s="714" t="str">
        <f>IFERROR(E14/E11,"")</f>
        <v/>
      </c>
      <c r="F18" s="714" t="str">
        <f>IFERROR(F14/F11,"")</f>
        <v/>
      </c>
      <c r="G18" s="714" t="str">
        <f>IFERROR(G14/G11,"")</f>
        <v/>
      </c>
      <c r="H18" s="715" t="str">
        <f>IFERROR(SUM(H27,H37,H47,H57,H67)/SUM(H24,H34,H44,H54,H64),"")</f>
        <v/>
      </c>
      <c r="I18" s="716" t="str">
        <f>IFERROR(FORECAST(H9,E18:G18,E9:G9),"")</f>
        <v/>
      </c>
      <c r="J18" s="99"/>
      <c r="K18" s="1438"/>
      <c r="L18" s="1433"/>
      <c r="M18" s="771" t="s">
        <v>118</v>
      </c>
      <c r="N18" s="714" t="str">
        <f>IFERROR(N14/N11,"")</f>
        <v/>
      </c>
      <c r="O18" s="714" t="str">
        <f>IFERROR(O14/O11,"")</f>
        <v/>
      </c>
      <c r="P18" s="714" t="str">
        <f>IFERROR(P14/P11,"")</f>
        <v/>
      </c>
      <c r="Q18" s="715" t="str">
        <f>IFERROR(SUM(Q27,Q37,Q47,Q57,Q67)/SUM(Q24,Q34,Q44,Q54,Q64),"")</f>
        <v/>
      </c>
      <c r="R18" s="716" t="str">
        <f>IFERROR(FORECAST(Q9,N18:P18,N9:P9),"")</f>
        <v/>
      </c>
      <c r="S18" s="76"/>
      <c r="T18" s="66"/>
    </row>
    <row r="19" spans="1:20" ht="12" customHeight="1">
      <c r="A19" s="99"/>
      <c r="B19" s="1438"/>
      <c r="C19" s="1433"/>
      <c r="D19" s="771" t="s">
        <v>119</v>
      </c>
      <c r="E19" s="714" t="str">
        <f>IFERROR(E15/E11,"")</f>
        <v/>
      </c>
      <c r="F19" s="714" t="str">
        <f>IFERROR(F15/F11,"")</f>
        <v/>
      </c>
      <c r="G19" s="714" t="str">
        <f>IFERROR(G15/G11,"")</f>
        <v/>
      </c>
      <c r="H19" s="715" t="str">
        <f>IFERROR(SUM(H28,H38,H48,H58,H68)/SUM(H24,H34,H44,H54,H64),"")</f>
        <v/>
      </c>
      <c r="I19" s="716" t="str">
        <f>IFERROR(FORECAST(H9,E19:G19,E9:G9),"")</f>
        <v/>
      </c>
      <c r="J19" s="100"/>
      <c r="K19" s="1438"/>
      <c r="L19" s="1433"/>
      <c r="M19" s="771" t="s">
        <v>119</v>
      </c>
      <c r="N19" s="714" t="str">
        <f>IFERROR(N15/N11,"")</f>
        <v/>
      </c>
      <c r="O19" s="714" t="str">
        <f>IFERROR(O15/O11,"")</f>
        <v/>
      </c>
      <c r="P19" s="714" t="str">
        <f>IFERROR(P15/P11,"")</f>
        <v/>
      </c>
      <c r="Q19" s="715" t="str">
        <f>IFERROR(SUM(Q28,Q38,Q48,Q58,Q68)/SUM(Q24,Q34,Q44,Q54,Q64),"")</f>
        <v/>
      </c>
      <c r="R19" s="716" t="str">
        <f>IFERROR(FORECAST(Q9,N19:P19,N9:P9),"")</f>
        <v/>
      </c>
      <c r="S19" s="76"/>
    </row>
    <row r="20" spans="1:20" s="52" customFormat="1" ht="28.5" customHeight="1">
      <c r="A20" s="105"/>
      <c r="B20" s="1005" t="s">
        <v>644</v>
      </c>
      <c r="C20" s="720"/>
      <c r="D20" s="720"/>
      <c r="E20" s="720"/>
      <c r="F20" s="720"/>
      <c r="G20" s="720"/>
      <c r="H20" s="720"/>
      <c r="I20" s="720"/>
      <c r="J20" s="105"/>
      <c r="K20" s="772"/>
      <c r="L20" s="720"/>
      <c r="M20" s="720"/>
      <c r="N20" s="720"/>
      <c r="O20" s="720"/>
      <c r="P20" s="720"/>
      <c r="Q20" s="720"/>
      <c r="R20" s="720"/>
      <c r="S20" s="79"/>
    </row>
    <row r="21" spans="1:20" ht="4.5" customHeight="1">
      <c r="A21" s="99"/>
      <c r="B21" s="719"/>
      <c r="C21" s="100"/>
      <c r="D21" s="100"/>
      <c r="E21" s="100"/>
      <c r="F21" s="100"/>
      <c r="G21" s="100"/>
      <c r="H21" s="100"/>
      <c r="I21" s="100"/>
      <c r="J21" s="99"/>
      <c r="K21" s="719"/>
      <c r="L21" s="100"/>
      <c r="M21" s="100"/>
      <c r="N21" s="100"/>
      <c r="O21" s="100"/>
      <c r="P21" s="100"/>
      <c r="Q21" s="100"/>
      <c r="R21" s="100"/>
      <c r="S21" s="76"/>
    </row>
    <row r="22" spans="1:20" ht="22.5" customHeight="1">
      <c r="A22" s="99"/>
      <c r="B22" s="1432" t="s">
        <v>80</v>
      </c>
      <c r="C22" s="1432"/>
      <c r="D22" s="1432"/>
      <c r="E22" s="1453">
        <v>2014</v>
      </c>
      <c r="F22" s="1453">
        <v>2015</v>
      </c>
      <c r="G22" s="1453">
        <v>2016</v>
      </c>
      <c r="H22" s="1453">
        <v>2017</v>
      </c>
      <c r="I22" s="1453"/>
      <c r="J22" s="99"/>
      <c r="K22" s="1432" t="s">
        <v>81</v>
      </c>
      <c r="L22" s="1432"/>
      <c r="M22" s="1432"/>
      <c r="N22" s="1453">
        <v>2014</v>
      </c>
      <c r="O22" s="1453">
        <v>2015</v>
      </c>
      <c r="P22" s="1453">
        <v>2016</v>
      </c>
      <c r="Q22" s="1453">
        <v>2017</v>
      </c>
      <c r="R22" s="1453"/>
      <c r="S22" s="76"/>
      <c r="T22" s="66"/>
    </row>
    <row r="23" spans="1:20" ht="23.25" customHeight="1">
      <c r="A23" s="99"/>
      <c r="B23" s="1432"/>
      <c r="C23" s="1432"/>
      <c r="D23" s="1432"/>
      <c r="E23" s="1453"/>
      <c r="F23" s="1453"/>
      <c r="G23" s="1453"/>
      <c r="H23" s="773" t="s">
        <v>59</v>
      </c>
      <c r="I23" s="773" t="s">
        <v>60</v>
      </c>
      <c r="J23" s="99"/>
      <c r="K23" s="1432"/>
      <c r="L23" s="1432"/>
      <c r="M23" s="1432"/>
      <c r="N23" s="1453"/>
      <c r="O23" s="1453"/>
      <c r="P23" s="1453"/>
      <c r="Q23" s="773" t="s">
        <v>59</v>
      </c>
      <c r="R23" s="773" t="s">
        <v>60</v>
      </c>
      <c r="S23" s="76"/>
      <c r="T23" s="66"/>
    </row>
    <row r="24" spans="1:20" ht="12" customHeight="1">
      <c r="A24" s="99"/>
      <c r="B24" s="1436" t="s">
        <v>120</v>
      </c>
      <c r="C24" s="1233" t="s">
        <v>62</v>
      </c>
      <c r="D24" s="1233"/>
      <c r="E24" s="22"/>
      <c r="F24" s="688"/>
      <c r="G24" s="688"/>
      <c r="H24" s="1415"/>
      <c r="I24" s="1415"/>
      <c r="J24" s="99"/>
      <c r="K24" s="1436" t="s">
        <v>120</v>
      </c>
      <c r="L24" s="1233" t="s">
        <v>62</v>
      </c>
      <c r="M24" s="1233"/>
      <c r="N24" s="22"/>
      <c r="O24" s="688"/>
      <c r="P24" s="688"/>
      <c r="Q24" s="1415"/>
      <c r="R24" s="1415"/>
      <c r="S24" s="76"/>
      <c r="T24" s="66"/>
    </row>
    <row r="25" spans="1:20" ht="12" customHeight="1">
      <c r="A25" s="99"/>
      <c r="B25" s="1436"/>
      <c r="C25" s="1233" t="s">
        <v>63</v>
      </c>
      <c r="D25" s="774" t="s">
        <v>116</v>
      </c>
      <c r="E25" s="26"/>
      <c r="F25" s="26"/>
      <c r="G25" s="26"/>
      <c r="H25" s="741">
        <f>IFERROR(H29*$H$24,"")</f>
        <v>0</v>
      </c>
      <c r="I25" s="741" t="str">
        <f>IFERROR(I29*H24,"")</f>
        <v/>
      </c>
      <c r="J25" s="99"/>
      <c r="K25" s="1436"/>
      <c r="L25" s="1233" t="s">
        <v>63</v>
      </c>
      <c r="M25" s="774" t="s">
        <v>116</v>
      </c>
      <c r="N25" s="26"/>
      <c r="O25" s="26"/>
      <c r="P25" s="26"/>
      <c r="Q25" s="741">
        <f>IFERROR(Q29*$Q$24,"")</f>
        <v>0</v>
      </c>
      <c r="R25" s="741" t="str">
        <f>IFERROR(R29*Q24,"")</f>
        <v/>
      </c>
      <c r="S25" s="76"/>
      <c r="T25" s="66"/>
    </row>
    <row r="26" spans="1:20" ht="12" customHeight="1">
      <c r="A26" s="99"/>
      <c r="B26" s="1436"/>
      <c r="C26" s="1233"/>
      <c r="D26" s="774" t="s">
        <v>117</v>
      </c>
      <c r="E26" s="26"/>
      <c r="F26" s="26"/>
      <c r="G26" s="26"/>
      <c r="H26" s="741">
        <f>IFERROR(H30*$H$24,"")</f>
        <v>0</v>
      </c>
      <c r="I26" s="741" t="str">
        <f>IFERROR(I30*H24,"")</f>
        <v/>
      </c>
      <c r="J26" s="99"/>
      <c r="K26" s="1436"/>
      <c r="L26" s="1233"/>
      <c r="M26" s="774" t="s">
        <v>117</v>
      </c>
      <c r="N26" s="26"/>
      <c r="O26" s="26"/>
      <c r="P26" s="26"/>
      <c r="Q26" s="741">
        <f>IFERROR(Q30*$Q$24,"")</f>
        <v>0</v>
      </c>
      <c r="R26" s="741" t="str">
        <f>IFERROR(R30*Q24,"")</f>
        <v/>
      </c>
      <c r="S26" s="76"/>
      <c r="T26" s="66"/>
    </row>
    <row r="27" spans="1:20" ht="12" customHeight="1">
      <c r="A27" s="99"/>
      <c r="B27" s="1436"/>
      <c r="C27" s="1233"/>
      <c r="D27" s="774" t="s">
        <v>118</v>
      </c>
      <c r="E27" s="26"/>
      <c r="F27" s="26"/>
      <c r="G27" s="26"/>
      <c r="H27" s="741">
        <f>IFERROR(H31*$H$24,"")</f>
        <v>0</v>
      </c>
      <c r="I27" s="741" t="str">
        <f>IFERROR(I31*H24,"")</f>
        <v/>
      </c>
      <c r="J27" s="99"/>
      <c r="K27" s="1436"/>
      <c r="L27" s="1233"/>
      <c r="M27" s="774" t="s">
        <v>118</v>
      </c>
      <c r="N27" s="26"/>
      <c r="O27" s="26"/>
      <c r="P27" s="26"/>
      <c r="Q27" s="741">
        <f>IFERROR(Q31*$Q$24,"")</f>
        <v>0</v>
      </c>
      <c r="R27" s="741" t="str">
        <f>IFERROR(R31*Q24,"")</f>
        <v/>
      </c>
      <c r="S27" s="76"/>
      <c r="T27" s="66"/>
    </row>
    <row r="28" spans="1:20" ht="12" customHeight="1">
      <c r="A28" s="99"/>
      <c r="B28" s="1436"/>
      <c r="C28" s="1233"/>
      <c r="D28" s="774" t="s">
        <v>119</v>
      </c>
      <c r="E28" s="26"/>
      <c r="F28" s="27"/>
      <c r="G28" s="27"/>
      <c r="H28" s="741">
        <f>IFERROR(H32*$H$24,"")</f>
        <v>0</v>
      </c>
      <c r="I28" s="741" t="str">
        <f>IFERROR(I32*H24,"")</f>
        <v/>
      </c>
      <c r="J28" s="99"/>
      <c r="K28" s="1436"/>
      <c r="L28" s="1233"/>
      <c r="M28" s="774" t="s">
        <v>119</v>
      </c>
      <c r="N28" s="26"/>
      <c r="O28" s="27"/>
      <c r="P28" s="27"/>
      <c r="Q28" s="741">
        <f>IFERROR(Q32*$Q$24,"")</f>
        <v>0</v>
      </c>
      <c r="R28" s="741" t="str">
        <f>IFERROR(R32*Q24,"")</f>
        <v/>
      </c>
      <c r="S28" s="76"/>
      <c r="T28" s="66"/>
    </row>
    <row r="29" spans="1:20" ht="12" customHeight="1">
      <c r="A29" s="99"/>
      <c r="B29" s="1436"/>
      <c r="C29" s="1233" t="s">
        <v>67</v>
      </c>
      <c r="D29" s="774" t="s">
        <v>116</v>
      </c>
      <c r="E29" s="717" t="str">
        <f>IFERROR(E25/E24,"")</f>
        <v/>
      </c>
      <c r="F29" s="717" t="str">
        <f>IFERROR(F25/F24,"")</f>
        <v/>
      </c>
      <c r="G29" s="717" t="str">
        <f>IFERROR(G25/G24,"")</f>
        <v/>
      </c>
      <c r="H29" s="23"/>
      <c r="I29" s="718" t="str">
        <f>IFERROR(FORECAST(H22,E29:G29,E22:G22),"")</f>
        <v/>
      </c>
      <c r="J29" s="99"/>
      <c r="K29" s="1436"/>
      <c r="L29" s="1233" t="s">
        <v>67</v>
      </c>
      <c r="M29" s="774" t="s">
        <v>116</v>
      </c>
      <c r="N29" s="717" t="str">
        <f>IFERROR(N25/N24,"")</f>
        <v/>
      </c>
      <c r="O29" s="717" t="str">
        <f>IFERROR(O25/O24,"")</f>
        <v/>
      </c>
      <c r="P29" s="717" t="str">
        <f>IFERROR(P25/P24,"")</f>
        <v/>
      </c>
      <c r="Q29" s="23"/>
      <c r="R29" s="718" t="str">
        <f>IFERROR(FORECAST(Q22,N29:P29,N22:P22),"")</f>
        <v/>
      </c>
      <c r="S29" s="76"/>
      <c r="T29" s="66"/>
    </row>
    <row r="30" spans="1:20" ht="12" customHeight="1">
      <c r="A30" s="99"/>
      <c r="B30" s="1436"/>
      <c r="C30" s="1233"/>
      <c r="D30" s="774" t="s">
        <v>117</v>
      </c>
      <c r="E30" s="717" t="str">
        <f>IFERROR(E26/E24,"")</f>
        <v/>
      </c>
      <c r="F30" s="717" t="str">
        <f>IFERROR(F26/F24,"")</f>
        <v/>
      </c>
      <c r="G30" s="717" t="str">
        <f>IFERROR(G26/G24,"")</f>
        <v/>
      </c>
      <c r="H30" s="23"/>
      <c r="I30" s="718" t="str">
        <f>IFERROR(FORECAST(H22,E30:G30,E22:G22),"")</f>
        <v/>
      </c>
      <c r="J30" s="99"/>
      <c r="K30" s="1436"/>
      <c r="L30" s="1233"/>
      <c r="M30" s="774" t="s">
        <v>117</v>
      </c>
      <c r="N30" s="717" t="str">
        <f>IFERROR(N26/N24,"")</f>
        <v/>
      </c>
      <c r="O30" s="717" t="str">
        <f>IFERROR(O26/O24,"")</f>
        <v/>
      </c>
      <c r="P30" s="717" t="str">
        <f>IFERROR(P26/P24,"")</f>
        <v/>
      </c>
      <c r="Q30" s="23"/>
      <c r="R30" s="718" t="str">
        <f>IFERROR(FORECAST(Q22,N30:P30,N22:P22),"")</f>
        <v/>
      </c>
      <c r="S30" s="76"/>
      <c r="T30" s="66"/>
    </row>
    <row r="31" spans="1:20" ht="12" customHeight="1">
      <c r="A31" s="99"/>
      <c r="B31" s="1436"/>
      <c r="C31" s="1233"/>
      <c r="D31" s="774" t="s">
        <v>118</v>
      </c>
      <c r="E31" s="717" t="str">
        <f>IFERROR(E27/E24,"")</f>
        <v/>
      </c>
      <c r="F31" s="717" t="str">
        <f>IFERROR(F27/F24,"")</f>
        <v/>
      </c>
      <c r="G31" s="717" t="str">
        <f>IFERROR(G27/G24,"")</f>
        <v/>
      </c>
      <c r="H31" s="23"/>
      <c r="I31" s="718" t="str">
        <f>IFERROR(FORECAST(H22,E31:G31,E22:G22),"")</f>
        <v/>
      </c>
      <c r="J31" s="99"/>
      <c r="K31" s="1436"/>
      <c r="L31" s="1233"/>
      <c r="M31" s="774" t="s">
        <v>118</v>
      </c>
      <c r="N31" s="717" t="str">
        <f>IFERROR(N27/N24,"")</f>
        <v/>
      </c>
      <c r="O31" s="717" t="str">
        <f>IFERROR(O27/O24,"")</f>
        <v/>
      </c>
      <c r="P31" s="717" t="str">
        <f>IFERROR(P27/P24,"")</f>
        <v/>
      </c>
      <c r="Q31" s="23"/>
      <c r="R31" s="718" t="str">
        <f>IFERROR(FORECAST(Q22,N31:P31,N22:P22),"")</f>
        <v/>
      </c>
      <c r="S31" s="76"/>
      <c r="T31" s="66"/>
    </row>
    <row r="32" spans="1:20" ht="12" customHeight="1">
      <c r="A32" s="99"/>
      <c r="B32" s="1436"/>
      <c r="C32" s="1233"/>
      <c r="D32" s="774" t="s">
        <v>119</v>
      </c>
      <c r="E32" s="715" t="str">
        <f>IFERROR(E28/E24,"")</f>
        <v/>
      </c>
      <c r="F32" s="715" t="str">
        <f>IFERROR(F28/F24,"")</f>
        <v/>
      </c>
      <c r="G32" s="715" t="str">
        <f>IFERROR(G28/G24,"")</f>
        <v/>
      </c>
      <c r="H32" s="23"/>
      <c r="I32" s="718" t="str">
        <f>IFERROR(FORECAST(H22,E32:G32,E22:G22),"")</f>
        <v/>
      </c>
      <c r="J32" s="100"/>
      <c r="K32" s="1436"/>
      <c r="L32" s="1233"/>
      <c r="M32" s="774" t="s">
        <v>119</v>
      </c>
      <c r="N32" s="715" t="str">
        <f>IFERROR(N28/N24,"")</f>
        <v/>
      </c>
      <c r="O32" s="715" t="str">
        <f>IFERROR(O28/O24,"")</f>
        <v/>
      </c>
      <c r="P32" s="715" t="str">
        <f>IFERROR(P28/P24,"")</f>
        <v/>
      </c>
      <c r="Q32" s="23"/>
      <c r="R32" s="718" t="str">
        <f>IFERROR(FORECAST(Q22,N32:P32,N22:P22),"")</f>
        <v/>
      </c>
      <c r="S32" s="76"/>
    </row>
    <row r="33" spans="1:20" s="67" customFormat="1" ht="12" customHeight="1">
      <c r="A33" s="98"/>
      <c r="B33" s="722"/>
      <c r="C33" s="723"/>
      <c r="D33" s="724"/>
      <c r="E33" s="725" t="str">
        <f>IF(SUM(E25:E28)=E24,"","datos erróneos")</f>
        <v/>
      </c>
      <c r="F33" s="725" t="str">
        <f>IF(SUM(F25:F28)=F24,"","datos erróneos")</f>
        <v/>
      </c>
      <c r="G33" s="725" t="str">
        <f>IF(SUM(G25:G28)=G24,"","datos erróneos")</f>
        <v/>
      </c>
      <c r="H33" s="725" t="str">
        <f>IF(SUM(H29:H32)=1,"",(IF(SUM(H29:H32)=0,"","datos erróneos")))</f>
        <v/>
      </c>
      <c r="I33" s="747"/>
      <c r="J33" s="98"/>
      <c r="K33" s="722"/>
      <c r="L33" s="723"/>
      <c r="M33" s="724"/>
      <c r="N33" s="725" t="str">
        <f>IF(SUM(N25:N28)=N24,"","datos erróneos")</f>
        <v/>
      </c>
      <c r="O33" s="725" t="str">
        <f>IF(SUM(O25:O28)=O24,"","datos erróneos")</f>
        <v/>
      </c>
      <c r="P33" s="725" t="str">
        <f>IF(SUM(P25:P28)=P24,"","datos erróneos")</f>
        <v/>
      </c>
      <c r="Q33" s="725" t="str">
        <f>IF(SUM(Q29:Q32)=1,"",(IF(SUM(Q29:Q32)=0,"","datos erróneos")))</f>
        <v/>
      </c>
      <c r="R33" s="747"/>
      <c r="S33" s="121"/>
    </row>
    <row r="34" spans="1:20" ht="12" customHeight="1">
      <c r="A34" s="99"/>
      <c r="B34" s="1436" t="s">
        <v>121</v>
      </c>
      <c r="C34" s="1233" t="s">
        <v>62</v>
      </c>
      <c r="D34" s="1233"/>
      <c r="E34" s="22"/>
      <c r="F34" s="688"/>
      <c r="G34" s="688"/>
      <c r="H34" s="1415"/>
      <c r="I34" s="1415"/>
      <c r="J34" s="99"/>
      <c r="K34" s="1436" t="s">
        <v>121</v>
      </c>
      <c r="L34" s="1233" t="s">
        <v>62</v>
      </c>
      <c r="M34" s="1233"/>
      <c r="N34" s="22"/>
      <c r="O34" s="688"/>
      <c r="P34" s="688"/>
      <c r="Q34" s="1415"/>
      <c r="R34" s="1415"/>
      <c r="S34" s="76"/>
      <c r="T34" s="66"/>
    </row>
    <row r="35" spans="1:20" ht="12" customHeight="1">
      <c r="A35" s="99"/>
      <c r="B35" s="1436"/>
      <c r="C35" s="1233" t="s">
        <v>63</v>
      </c>
      <c r="D35" s="774" t="s">
        <v>116</v>
      </c>
      <c r="E35" s="26"/>
      <c r="F35" s="26"/>
      <c r="G35" s="26"/>
      <c r="H35" s="741">
        <f>IFERROR(H39*$H$34,"")</f>
        <v>0</v>
      </c>
      <c r="I35" s="741" t="str">
        <f>IFERROR(I39*H34,"")</f>
        <v/>
      </c>
      <c r="J35" s="99"/>
      <c r="K35" s="1436"/>
      <c r="L35" s="1233" t="s">
        <v>63</v>
      </c>
      <c r="M35" s="774" t="s">
        <v>116</v>
      </c>
      <c r="N35" s="26"/>
      <c r="O35" s="26"/>
      <c r="P35" s="26"/>
      <c r="Q35" s="741">
        <f>IFERROR(Q39*$Q$34,"")</f>
        <v>0</v>
      </c>
      <c r="R35" s="741" t="str">
        <f>IFERROR(R39*Q34,"")</f>
        <v/>
      </c>
      <c r="S35" s="76"/>
      <c r="T35" s="66"/>
    </row>
    <row r="36" spans="1:20" ht="12" customHeight="1">
      <c r="A36" s="99"/>
      <c r="B36" s="1436"/>
      <c r="C36" s="1233"/>
      <c r="D36" s="774" t="s">
        <v>117</v>
      </c>
      <c r="E36" s="26"/>
      <c r="F36" s="26"/>
      <c r="G36" s="26"/>
      <c r="H36" s="741">
        <f>IFERROR(H40*$H$34,"")</f>
        <v>0</v>
      </c>
      <c r="I36" s="741" t="str">
        <f>IFERROR(I40*H34,"")</f>
        <v/>
      </c>
      <c r="J36" s="99"/>
      <c r="K36" s="1436"/>
      <c r="L36" s="1233"/>
      <c r="M36" s="774" t="s">
        <v>117</v>
      </c>
      <c r="N36" s="26"/>
      <c r="O36" s="26"/>
      <c r="P36" s="26"/>
      <c r="Q36" s="741">
        <f>IFERROR(Q40*$Q$34,"")</f>
        <v>0</v>
      </c>
      <c r="R36" s="741" t="str">
        <f>IFERROR(R40*Q34,"")</f>
        <v/>
      </c>
      <c r="S36" s="76"/>
      <c r="T36" s="66"/>
    </row>
    <row r="37" spans="1:20" ht="12" customHeight="1">
      <c r="A37" s="99"/>
      <c r="B37" s="1436"/>
      <c r="C37" s="1233"/>
      <c r="D37" s="774" t="s">
        <v>118</v>
      </c>
      <c r="E37" s="26"/>
      <c r="F37" s="26"/>
      <c r="G37" s="26"/>
      <c r="H37" s="741">
        <f>IFERROR(H41*$H$34,"")</f>
        <v>0</v>
      </c>
      <c r="I37" s="741" t="str">
        <f>IFERROR(I41*H34,"")</f>
        <v/>
      </c>
      <c r="J37" s="99"/>
      <c r="K37" s="1436"/>
      <c r="L37" s="1233"/>
      <c r="M37" s="774" t="s">
        <v>118</v>
      </c>
      <c r="N37" s="26"/>
      <c r="O37" s="26"/>
      <c r="P37" s="26"/>
      <c r="Q37" s="741">
        <f>IFERROR(Q41*$Q$34,"")</f>
        <v>0</v>
      </c>
      <c r="R37" s="741" t="str">
        <f>IFERROR(R41*Q34,"")</f>
        <v/>
      </c>
      <c r="S37" s="76"/>
      <c r="T37" s="66"/>
    </row>
    <row r="38" spans="1:20" ht="12" customHeight="1">
      <c r="A38" s="99"/>
      <c r="B38" s="1436"/>
      <c r="C38" s="1233"/>
      <c r="D38" s="774" t="s">
        <v>119</v>
      </c>
      <c r="E38" s="26"/>
      <c r="F38" s="27"/>
      <c r="G38" s="27"/>
      <c r="H38" s="741">
        <f>IFERROR(H42*$H$34,"")</f>
        <v>0</v>
      </c>
      <c r="I38" s="741" t="str">
        <f>IFERROR(I42*H34,"")</f>
        <v/>
      </c>
      <c r="J38" s="99"/>
      <c r="K38" s="1436"/>
      <c r="L38" s="1233"/>
      <c r="M38" s="774" t="s">
        <v>119</v>
      </c>
      <c r="N38" s="26"/>
      <c r="O38" s="27"/>
      <c r="P38" s="27"/>
      <c r="Q38" s="741">
        <f>IFERROR(Q42*$Q$34,"")</f>
        <v>0</v>
      </c>
      <c r="R38" s="741" t="str">
        <f>IFERROR(R42*Q34,"")</f>
        <v/>
      </c>
      <c r="S38" s="76"/>
      <c r="T38" s="66"/>
    </row>
    <row r="39" spans="1:20" ht="12" customHeight="1">
      <c r="A39" s="99"/>
      <c r="B39" s="1436"/>
      <c r="C39" s="1233" t="s">
        <v>67</v>
      </c>
      <c r="D39" s="774" t="s">
        <v>116</v>
      </c>
      <c r="E39" s="717" t="str">
        <f>IFERROR(E35/E34,"")</f>
        <v/>
      </c>
      <c r="F39" s="717" t="str">
        <f>IFERROR(F35/F34,"")</f>
        <v/>
      </c>
      <c r="G39" s="717" t="str">
        <f>IFERROR(G35/G34,"")</f>
        <v/>
      </c>
      <c r="H39" s="23"/>
      <c r="I39" s="718" t="str">
        <f>IFERROR(FORECAST(H22,E39:G39,E22:G22),"")</f>
        <v/>
      </c>
      <c r="J39" s="99"/>
      <c r="K39" s="1436"/>
      <c r="L39" s="1233" t="s">
        <v>67</v>
      </c>
      <c r="M39" s="774" t="s">
        <v>116</v>
      </c>
      <c r="N39" s="717" t="str">
        <f>IFERROR(N35/N34,"")</f>
        <v/>
      </c>
      <c r="O39" s="717" t="str">
        <f>IFERROR(O35/O34,"")</f>
        <v/>
      </c>
      <c r="P39" s="717" t="str">
        <f>IFERROR(P35/P34,"")</f>
        <v/>
      </c>
      <c r="Q39" s="23"/>
      <c r="R39" s="718" t="str">
        <f>IFERROR(FORECAST(Q22,N39:P39,N22:P22),"")</f>
        <v/>
      </c>
      <c r="S39" s="76"/>
      <c r="T39" s="66"/>
    </row>
    <row r="40" spans="1:20" ht="12" customHeight="1">
      <c r="A40" s="99"/>
      <c r="B40" s="1436"/>
      <c r="C40" s="1233"/>
      <c r="D40" s="774" t="s">
        <v>117</v>
      </c>
      <c r="E40" s="717" t="str">
        <f>IFERROR(E36/E34,"")</f>
        <v/>
      </c>
      <c r="F40" s="717" t="str">
        <f>IFERROR(F36/F34,"")</f>
        <v/>
      </c>
      <c r="G40" s="717" t="str">
        <f>IFERROR(G36/G34,"")</f>
        <v/>
      </c>
      <c r="H40" s="23"/>
      <c r="I40" s="718" t="str">
        <f>IFERROR(FORECAST(H22,E40:G40,E22:G22),"")</f>
        <v/>
      </c>
      <c r="J40" s="99"/>
      <c r="K40" s="1436"/>
      <c r="L40" s="1233"/>
      <c r="M40" s="774" t="s">
        <v>117</v>
      </c>
      <c r="N40" s="717" t="str">
        <f>IFERROR(N36/N34,"")</f>
        <v/>
      </c>
      <c r="O40" s="717" t="str">
        <f>IFERROR(O36/O34,"")</f>
        <v/>
      </c>
      <c r="P40" s="717" t="str">
        <f>IFERROR(P36/P34,"")</f>
        <v/>
      </c>
      <c r="Q40" s="23"/>
      <c r="R40" s="718" t="str">
        <f>IFERROR(FORECAST(Q22,N40:P40,N22:P22),"")</f>
        <v/>
      </c>
      <c r="S40" s="76"/>
      <c r="T40" s="66"/>
    </row>
    <row r="41" spans="1:20" ht="12" customHeight="1">
      <c r="A41" s="99"/>
      <c r="B41" s="1436"/>
      <c r="C41" s="1233"/>
      <c r="D41" s="774" t="s">
        <v>118</v>
      </c>
      <c r="E41" s="717" t="str">
        <f>IFERROR(E37/E34,"")</f>
        <v/>
      </c>
      <c r="F41" s="717" t="str">
        <f>IFERROR(F37/F34,"")</f>
        <v/>
      </c>
      <c r="G41" s="717" t="str">
        <f>IFERROR(G37/G34,"")</f>
        <v/>
      </c>
      <c r="H41" s="23"/>
      <c r="I41" s="718" t="str">
        <f>IFERROR(FORECAST(H22,E41:G41,E22:G22),"")</f>
        <v/>
      </c>
      <c r="J41" s="99"/>
      <c r="K41" s="1436"/>
      <c r="L41" s="1233"/>
      <c r="M41" s="774" t="s">
        <v>118</v>
      </c>
      <c r="N41" s="717" t="str">
        <f>IFERROR(N37/N34,"")</f>
        <v/>
      </c>
      <c r="O41" s="717" t="str">
        <f>IFERROR(O37/O34,"")</f>
        <v/>
      </c>
      <c r="P41" s="717" t="str">
        <f>IFERROR(P37/P34,"")</f>
        <v/>
      </c>
      <c r="Q41" s="23"/>
      <c r="R41" s="718" t="str">
        <f>IFERROR(FORECAST(Q22,N41:P41,N22:P22),"")</f>
        <v/>
      </c>
      <c r="S41" s="76"/>
      <c r="T41" s="66"/>
    </row>
    <row r="42" spans="1:20" ht="12" customHeight="1">
      <c r="A42" s="99"/>
      <c r="B42" s="1436"/>
      <c r="C42" s="1233"/>
      <c r="D42" s="774" t="s">
        <v>119</v>
      </c>
      <c r="E42" s="715" t="str">
        <f>IFERROR(E38/E34,"")</f>
        <v/>
      </c>
      <c r="F42" s="715" t="str">
        <f>IFERROR(F38/F34,"")</f>
        <v/>
      </c>
      <c r="G42" s="715" t="str">
        <f>IFERROR(G38/G34,"")</f>
        <v/>
      </c>
      <c r="H42" s="23"/>
      <c r="I42" s="718" t="str">
        <f>IFERROR(FORECAST(H22,E42:G42,E22:G22),"")</f>
        <v/>
      </c>
      <c r="J42" s="100"/>
      <c r="K42" s="1436"/>
      <c r="L42" s="1233"/>
      <c r="M42" s="774" t="s">
        <v>119</v>
      </c>
      <c r="N42" s="715" t="str">
        <f>IFERROR(N38/N34,"")</f>
        <v/>
      </c>
      <c r="O42" s="715" t="str">
        <f>IFERROR(O38/O34,"")</f>
        <v/>
      </c>
      <c r="P42" s="715" t="str">
        <f>IFERROR(P38/P34,"")</f>
        <v/>
      </c>
      <c r="Q42" s="23"/>
      <c r="R42" s="718" t="str">
        <f>IFERROR(FORECAST(Q22,N42:P42,N22:P22),"")</f>
        <v/>
      </c>
      <c r="S42" s="76"/>
    </row>
    <row r="43" spans="1:20" s="67" customFormat="1" ht="12" customHeight="1">
      <c r="A43" s="98"/>
      <c r="B43" s="722"/>
      <c r="C43" s="723"/>
      <c r="D43" s="725" t="str">
        <f>IF(SUM(D35:D38)=D34,"","datos erróneos")</f>
        <v/>
      </c>
      <c r="E43" s="725" t="str">
        <f>IF(SUM(E35:E38)=E34,"","datos erróneos")</f>
        <v/>
      </c>
      <c r="F43" s="725" t="str">
        <f>IF(SUM(F35:F38)=F34,"","datos erróneos")</f>
        <v/>
      </c>
      <c r="G43" s="725" t="str">
        <f>IF(SUM(G35:G38)=G34,"","datos erróneos")</f>
        <v/>
      </c>
      <c r="H43" s="725" t="str">
        <f>IF(SUM(H39:H42)=1,"",(IF(SUM(H39:H42)=0,"","datos erróneos")))</f>
        <v/>
      </c>
      <c r="I43" s="747"/>
      <c r="J43" s="98"/>
      <c r="K43" s="722"/>
      <c r="L43" s="723"/>
      <c r="M43" s="724"/>
      <c r="N43" s="725" t="str">
        <f>IF(SUM(N35:N38)=N34,"","datos erróneos")</f>
        <v/>
      </c>
      <c r="O43" s="725" t="str">
        <f>IF(SUM(O35:O38)=O34,"","datos erróneos")</f>
        <v/>
      </c>
      <c r="P43" s="725" t="str">
        <f>IF(SUM(P35:P38)=P34,"","datos erróneos")</f>
        <v/>
      </c>
      <c r="Q43" s="725" t="str">
        <f>IF(SUM(Q39:Q42)=1,"",(IF(SUM(Q39:Q42)=0,"","datos erróneos")))</f>
        <v/>
      </c>
      <c r="R43" s="747"/>
      <c r="S43" s="121"/>
    </row>
    <row r="44" spans="1:20" ht="12" customHeight="1">
      <c r="A44" s="99"/>
      <c r="B44" s="1436" t="s">
        <v>122</v>
      </c>
      <c r="C44" s="1233" t="s">
        <v>62</v>
      </c>
      <c r="D44" s="1233"/>
      <c r="E44" s="22"/>
      <c r="F44" s="688"/>
      <c r="G44" s="688"/>
      <c r="H44" s="1415"/>
      <c r="I44" s="1415"/>
      <c r="J44" s="99"/>
      <c r="K44" s="1436" t="s">
        <v>122</v>
      </c>
      <c r="L44" s="1233" t="s">
        <v>62</v>
      </c>
      <c r="M44" s="1233"/>
      <c r="N44" s="22"/>
      <c r="O44" s="688"/>
      <c r="P44" s="688"/>
      <c r="Q44" s="1415"/>
      <c r="R44" s="1415"/>
      <c r="S44" s="76"/>
      <c r="T44" s="66"/>
    </row>
    <row r="45" spans="1:20" ht="12" customHeight="1">
      <c r="A45" s="99"/>
      <c r="B45" s="1436"/>
      <c r="C45" s="1233" t="s">
        <v>63</v>
      </c>
      <c r="D45" s="774" t="s">
        <v>116</v>
      </c>
      <c r="E45" s="26"/>
      <c r="F45" s="26"/>
      <c r="G45" s="26"/>
      <c r="H45" s="741">
        <f>IFERROR(H49*$H$44,"")</f>
        <v>0</v>
      </c>
      <c r="I45" s="741" t="str">
        <f>IFERROR(I49*H44,"")</f>
        <v/>
      </c>
      <c r="J45" s="99"/>
      <c r="K45" s="1436"/>
      <c r="L45" s="1233" t="s">
        <v>63</v>
      </c>
      <c r="M45" s="774" t="s">
        <v>116</v>
      </c>
      <c r="N45" s="26"/>
      <c r="O45" s="26"/>
      <c r="P45" s="26"/>
      <c r="Q45" s="741">
        <f>IFERROR(Q49*$Q$44,"")</f>
        <v>0</v>
      </c>
      <c r="R45" s="741" t="str">
        <f>IFERROR(R49*Q44,"")</f>
        <v/>
      </c>
      <c r="S45" s="76"/>
      <c r="T45" s="66"/>
    </row>
    <row r="46" spans="1:20" ht="12" customHeight="1">
      <c r="A46" s="99"/>
      <c r="B46" s="1436"/>
      <c r="C46" s="1233"/>
      <c r="D46" s="774" t="s">
        <v>117</v>
      </c>
      <c r="E46" s="26"/>
      <c r="F46" s="26"/>
      <c r="G46" s="26"/>
      <c r="H46" s="741">
        <f>IFERROR(H50*$H$44,"")</f>
        <v>0</v>
      </c>
      <c r="I46" s="741" t="str">
        <f>IFERROR(I50*H44,"")</f>
        <v/>
      </c>
      <c r="J46" s="99"/>
      <c r="K46" s="1436"/>
      <c r="L46" s="1233"/>
      <c r="M46" s="774" t="s">
        <v>117</v>
      </c>
      <c r="N46" s="26"/>
      <c r="O46" s="26"/>
      <c r="P46" s="26"/>
      <c r="Q46" s="741">
        <f>IFERROR(Q50*$Q$44,"")</f>
        <v>0</v>
      </c>
      <c r="R46" s="741" t="str">
        <f>IFERROR(R50*Q44,"")</f>
        <v/>
      </c>
      <c r="S46" s="76"/>
      <c r="T46" s="66"/>
    </row>
    <row r="47" spans="1:20" ht="12" customHeight="1">
      <c r="A47" s="99"/>
      <c r="B47" s="1436"/>
      <c r="C47" s="1233"/>
      <c r="D47" s="774" t="s">
        <v>118</v>
      </c>
      <c r="E47" s="26"/>
      <c r="F47" s="26"/>
      <c r="G47" s="26"/>
      <c r="H47" s="741">
        <f>IFERROR(H51*$H$44,"")</f>
        <v>0</v>
      </c>
      <c r="I47" s="741" t="str">
        <f>IFERROR(I51*H44,"")</f>
        <v/>
      </c>
      <c r="J47" s="99"/>
      <c r="K47" s="1436"/>
      <c r="L47" s="1233"/>
      <c r="M47" s="774" t="s">
        <v>118</v>
      </c>
      <c r="N47" s="26"/>
      <c r="O47" s="26"/>
      <c r="P47" s="26"/>
      <c r="Q47" s="741">
        <f>IFERROR(Q51*$Q$44,"")</f>
        <v>0</v>
      </c>
      <c r="R47" s="741" t="str">
        <f>IFERROR(R51*Q44,"")</f>
        <v/>
      </c>
      <c r="S47" s="76"/>
      <c r="T47" s="66"/>
    </row>
    <row r="48" spans="1:20" ht="12" customHeight="1">
      <c r="A48" s="99"/>
      <c r="B48" s="1436"/>
      <c r="C48" s="1233"/>
      <c r="D48" s="774" t="s">
        <v>119</v>
      </c>
      <c r="E48" s="26"/>
      <c r="F48" s="27"/>
      <c r="G48" s="27"/>
      <c r="H48" s="741">
        <f>IFERROR(H52*$H$44,"")</f>
        <v>0</v>
      </c>
      <c r="I48" s="741" t="str">
        <f>IFERROR(I52*H44,"")</f>
        <v/>
      </c>
      <c r="J48" s="99"/>
      <c r="K48" s="1436"/>
      <c r="L48" s="1233"/>
      <c r="M48" s="774" t="s">
        <v>119</v>
      </c>
      <c r="N48" s="26"/>
      <c r="O48" s="27"/>
      <c r="P48" s="27"/>
      <c r="Q48" s="741">
        <f>IFERROR(Q52*$Q$44,"")</f>
        <v>0</v>
      </c>
      <c r="R48" s="741" t="str">
        <f>IFERROR(R52*Q44,"")</f>
        <v/>
      </c>
      <c r="S48" s="76"/>
      <c r="T48" s="66"/>
    </row>
    <row r="49" spans="1:20" ht="12" customHeight="1">
      <c r="A49" s="99"/>
      <c r="B49" s="1436"/>
      <c r="C49" s="1233" t="s">
        <v>67</v>
      </c>
      <c r="D49" s="774" t="s">
        <v>116</v>
      </c>
      <c r="E49" s="717" t="str">
        <f>IFERROR(E45/E44,"")</f>
        <v/>
      </c>
      <c r="F49" s="717" t="str">
        <f>IFERROR(F45/F44,"")</f>
        <v/>
      </c>
      <c r="G49" s="717" t="str">
        <f>IFERROR(G45/G44,"")</f>
        <v/>
      </c>
      <c r="H49" s="23"/>
      <c r="I49" s="718" t="str">
        <f>IFERROR(FORECAST(H22,E49:G49,E22:G22),"")</f>
        <v/>
      </c>
      <c r="J49" s="99"/>
      <c r="K49" s="1436"/>
      <c r="L49" s="1233" t="s">
        <v>67</v>
      </c>
      <c r="M49" s="774" t="s">
        <v>116</v>
      </c>
      <c r="N49" s="717" t="str">
        <f>IFERROR(N45/N44,"")</f>
        <v/>
      </c>
      <c r="O49" s="717" t="str">
        <f>IFERROR(O45/O44,"")</f>
        <v/>
      </c>
      <c r="P49" s="717" t="str">
        <f>IFERROR(P45/P44,"")</f>
        <v/>
      </c>
      <c r="Q49" s="23"/>
      <c r="R49" s="718" t="str">
        <f>IFERROR(FORECAST(Q22,N49:P49,N22:P22),"")</f>
        <v/>
      </c>
      <c r="S49" s="76"/>
      <c r="T49" s="66"/>
    </row>
    <row r="50" spans="1:20" ht="12" customHeight="1">
      <c r="A50" s="99"/>
      <c r="B50" s="1436"/>
      <c r="C50" s="1233"/>
      <c r="D50" s="774" t="s">
        <v>117</v>
      </c>
      <c r="E50" s="717" t="str">
        <f>IFERROR(E46/E44,"")</f>
        <v/>
      </c>
      <c r="F50" s="717" t="str">
        <f>IFERROR(F46/F44,"")</f>
        <v/>
      </c>
      <c r="G50" s="717" t="str">
        <f>IFERROR(G46/G44,"")</f>
        <v/>
      </c>
      <c r="H50" s="23"/>
      <c r="I50" s="718" t="str">
        <f>IFERROR(FORECAST(H22,E50:G50,E22:G22),"")</f>
        <v/>
      </c>
      <c r="J50" s="99"/>
      <c r="K50" s="1436"/>
      <c r="L50" s="1233"/>
      <c r="M50" s="774" t="s">
        <v>117</v>
      </c>
      <c r="N50" s="717" t="str">
        <f>IFERROR(N46/N44,"")</f>
        <v/>
      </c>
      <c r="O50" s="717" t="str">
        <f>IFERROR(O46/O44,"")</f>
        <v/>
      </c>
      <c r="P50" s="717" t="str">
        <f>IFERROR(P46/P44,"")</f>
        <v/>
      </c>
      <c r="Q50" s="23"/>
      <c r="R50" s="718" t="str">
        <f>IFERROR(FORECAST(Q22,N50:P50,N22:P22),"")</f>
        <v/>
      </c>
      <c r="S50" s="76"/>
      <c r="T50" s="66"/>
    </row>
    <row r="51" spans="1:20" ht="12" customHeight="1">
      <c r="A51" s="99"/>
      <c r="B51" s="1436"/>
      <c r="C51" s="1233"/>
      <c r="D51" s="774" t="s">
        <v>118</v>
      </c>
      <c r="E51" s="717" t="str">
        <f>IFERROR(E47/E44,"")</f>
        <v/>
      </c>
      <c r="F51" s="717" t="str">
        <f>IFERROR(F47/F44,"")</f>
        <v/>
      </c>
      <c r="G51" s="717" t="str">
        <f>IFERROR(G47/G44,"")</f>
        <v/>
      </c>
      <c r="H51" s="23"/>
      <c r="I51" s="718" t="str">
        <f>IFERROR(FORECAST(H22,E51:G51,E22:G22),"")</f>
        <v/>
      </c>
      <c r="J51" s="99"/>
      <c r="K51" s="1436"/>
      <c r="L51" s="1233"/>
      <c r="M51" s="774" t="s">
        <v>118</v>
      </c>
      <c r="N51" s="717" t="str">
        <f>IFERROR(N47/N44,"")</f>
        <v/>
      </c>
      <c r="O51" s="717" t="str">
        <f>IFERROR(O47/O44,"")</f>
        <v/>
      </c>
      <c r="P51" s="717" t="str">
        <f>IFERROR(P47/P44,"")</f>
        <v/>
      </c>
      <c r="Q51" s="23"/>
      <c r="R51" s="718" t="str">
        <f>IFERROR(FORECAST(Q22,N51:P51,N22:P22),"")</f>
        <v/>
      </c>
      <c r="S51" s="76"/>
      <c r="T51" s="66"/>
    </row>
    <row r="52" spans="1:20" ht="12" customHeight="1">
      <c r="A52" s="99"/>
      <c r="B52" s="1436"/>
      <c r="C52" s="1233"/>
      <c r="D52" s="774" t="s">
        <v>119</v>
      </c>
      <c r="E52" s="715" t="str">
        <f>IFERROR(E48/E44,"")</f>
        <v/>
      </c>
      <c r="F52" s="715" t="str">
        <f>IFERROR(F48/F44,"")</f>
        <v/>
      </c>
      <c r="G52" s="715" t="str">
        <f>IFERROR(G48/G44,"")</f>
        <v/>
      </c>
      <c r="H52" s="23"/>
      <c r="I52" s="718" t="str">
        <f>IFERROR(FORECAST(H22,E52:G52,E22:G22),"")</f>
        <v/>
      </c>
      <c r="J52" s="100"/>
      <c r="K52" s="1436"/>
      <c r="L52" s="1233"/>
      <c r="M52" s="774" t="s">
        <v>119</v>
      </c>
      <c r="N52" s="715" t="str">
        <f>IFERROR(N48/N44,"")</f>
        <v/>
      </c>
      <c r="O52" s="715" t="str">
        <f>IFERROR(O48/O44,"")</f>
        <v/>
      </c>
      <c r="P52" s="715" t="str">
        <f>IFERROR(P48/P44,"")</f>
        <v/>
      </c>
      <c r="Q52" s="23"/>
      <c r="R52" s="718" t="str">
        <f>IFERROR(FORECAST(Q22,N52:P52,N22:P22),"")</f>
        <v/>
      </c>
      <c r="S52" s="76"/>
    </row>
    <row r="53" spans="1:20" s="67" customFormat="1" ht="12" customHeight="1">
      <c r="A53" s="98"/>
      <c r="B53" s="722"/>
      <c r="C53" s="775"/>
      <c r="D53" s="776"/>
      <c r="E53" s="725" t="str">
        <f>IF(SUM(E45:E48)=E44,"","datos erróneos")</f>
        <v/>
      </c>
      <c r="F53" s="725" t="str">
        <f>IF(SUM(F45:F48)=F44,"","datos erróneos")</f>
        <v/>
      </c>
      <c r="G53" s="725" t="str">
        <f>IF(SUM(G45:G48)=G44,"","datos erróneos")</f>
        <v/>
      </c>
      <c r="H53" s="725" t="str">
        <f>IF(SUM(H49:H52)=1,"",(IF(SUM(H49:H52)=0,"","datos erróneos")))</f>
        <v/>
      </c>
      <c r="I53" s="747"/>
      <c r="J53" s="98"/>
      <c r="K53" s="722"/>
      <c r="L53" s="723"/>
      <c r="M53" s="724"/>
      <c r="N53" s="725" t="str">
        <f>IF(SUM(N45:N48)=N44,"","datos erróneos")</f>
        <v/>
      </c>
      <c r="O53" s="725" t="str">
        <f>IF(SUM(O45:O48)=O44,"","datos erróneos")</f>
        <v/>
      </c>
      <c r="P53" s="725" t="str">
        <f>IF(SUM(P45:P48)=P44,"","datos erróneos")</f>
        <v/>
      </c>
      <c r="Q53" s="725" t="str">
        <f>IF(SUM(Q49:Q52)=1,"",(IF(SUM(Q49:Q52)=0,"","datos erróneos")))</f>
        <v/>
      </c>
      <c r="R53" s="747"/>
      <c r="S53" s="121"/>
    </row>
    <row r="54" spans="1:20" ht="12" customHeight="1">
      <c r="A54" s="99"/>
      <c r="B54" s="1436" t="s">
        <v>123</v>
      </c>
      <c r="C54" s="1450" t="s">
        <v>70</v>
      </c>
      <c r="D54" s="1450"/>
      <c r="E54" s="22"/>
      <c r="F54" s="688"/>
      <c r="G54" s="688"/>
      <c r="H54" s="1415"/>
      <c r="I54" s="1415"/>
      <c r="J54" s="99"/>
      <c r="K54" s="1436" t="s">
        <v>123</v>
      </c>
      <c r="L54" s="1450" t="s">
        <v>70</v>
      </c>
      <c r="M54" s="1450"/>
      <c r="N54" s="22"/>
      <c r="O54" s="688"/>
      <c r="P54" s="688"/>
      <c r="Q54" s="1415"/>
      <c r="R54" s="1415"/>
      <c r="S54" s="76"/>
      <c r="T54" s="66"/>
    </row>
    <row r="55" spans="1:20" ht="12" customHeight="1">
      <c r="A55" s="99"/>
      <c r="B55" s="1436"/>
      <c r="C55" s="1233" t="s">
        <v>71</v>
      </c>
      <c r="D55" s="774" t="s">
        <v>116</v>
      </c>
      <c r="E55" s="26"/>
      <c r="F55" s="26"/>
      <c r="G55" s="26"/>
      <c r="H55" s="741">
        <f>IFERROR(H59*$H$54,"")</f>
        <v>0</v>
      </c>
      <c r="I55" s="741" t="str">
        <f>IFERROR(I59*H54,"")</f>
        <v/>
      </c>
      <c r="J55" s="99"/>
      <c r="K55" s="1436"/>
      <c r="L55" s="1233" t="s">
        <v>71</v>
      </c>
      <c r="M55" s="774" t="s">
        <v>116</v>
      </c>
      <c r="N55" s="26"/>
      <c r="O55" s="26"/>
      <c r="P55" s="26"/>
      <c r="Q55" s="741">
        <f>IFERROR(Q59*$Q$54,"")</f>
        <v>0</v>
      </c>
      <c r="R55" s="741" t="str">
        <f>IFERROR(R59*Q54,"")</f>
        <v/>
      </c>
      <c r="S55" s="76"/>
      <c r="T55" s="66"/>
    </row>
    <row r="56" spans="1:20" ht="12" customHeight="1">
      <c r="A56" s="99"/>
      <c r="B56" s="1436"/>
      <c r="C56" s="1233"/>
      <c r="D56" s="774" t="s">
        <v>117</v>
      </c>
      <c r="E56" s="26"/>
      <c r="F56" s="26"/>
      <c r="G56" s="26"/>
      <c r="H56" s="741">
        <f>IFERROR(H60*$H$54,"")</f>
        <v>0</v>
      </c>
      <c r="I56" s="741" t="str">
        <f>IFERROR(I60*H54,"")</f>
        <v/>
      </c>
      <c r="J56" s="99"/>
      <c r="K56" s="1436"/>
      <c r="L56" s="1233"/>
      <c r="M56" s="774" t="s">
        <v>117</v>
      </c>
      <c r="N56" s="26"/>
      <c r="O56" s="26"/>
      <c r="P56" s="26"/>
      <c r="Q56" s="741">
        <f>IFERROR(Q60*$Q$54,"")</f>
        <v>0</v>
      </c>
      <c r="R56" s="741" t="str">
        <f>IFERROR(R60*Q54,"")</f>
        <v/>
      </c>
      <c r="S56" s="76"/>
      <c r="T56" s="66"/>
    </row>
    <row r="57" spans="1:20" ht="12" customHeight="1">
      <c r="A57" s="99"/>
      <c r="B57" s="1436"/>
      <c r="C57" s="1233"/>
      <c r="D57" s="774" t="s">
        <v>118</v>
      </c>
      <c r="E57" s="26"/>
      <c r="F57" s="26"/>
      <c r="G57" s="26"/>
      <c r="H57" s="741">
        <f>IFERROR(H61*$H$54,"")</f>
        <v>0</v>
      </c>
      <c r="I57" s="741" t="str">
        <f>IFERROR(I61*H54,"")</f>
        <v/>
      </c>
      <c r="J57" s="99"/>
      <c r="K57" s="1436"/>
      <c r="L57" s="1233"/>
      <c r="M57" s="774" t="s">
        <v>118</v>
      </c>
      <c r="N57" s="26"/>
      <c r="O57" s="26"/>
      <c r="P57" s="26"/>
      <c r="Q57" s="741">
        <f>IFERROR(Q61*$Q$54,"")</f>
        <v>0</v>
      </c>
      <c r="R57" s="741" t="str">
        <f>IFERROR(R61*Q54,"")</f>
        <v/>
      </c>
      <c r="S57" s="76"/>
      <c r="T57" s="66"/>
    </row>
    <row r="58" spans="1:20" ht="12" customHeight="1">
      <c r="A58" s="99"/>
      <c r="B58" s="1436"/>
      <c r="C58" s="1233"/>
      <c r="D58" s="774" t="s">
        <v>119</v>
      </c>
      <c r="E58" s="26"/>
      <c r="F58" s="27"/>
      <c r="G58" s="27"/>
      <c r="H58" s="741">
        <f>IFERROR(H62*$H$54,"")</f>
        <v>0</v>
      </c>
      <c r="I58" s="741" t="str">
        <f>IFERROR(I62*H54,"")</f>
        <v/>
      </c>
      <c r="J58" s="99"/>
      <c r="K58" s="1436"/>
      <c r="L58" s="1233"/>
      <c r="M58" s="774" t="s">
        <v>119</v>
      </c>
      <c r="N58" s="26"/>
      <c r="O58" s="27"/>
      <c r="P58" s="27"/>
      <c r="Q58" s="741">
        <f>IFERROR(Q62*$Q$54,"")</f>
        <v>0</v>
      </c>
      <c r="R58" s="741" t="str">
        <f>IFERROR(R62*Q54,"")</f>
        <v/>
      </c>
      <c r="S58" s="76"/>
      <c r="T58" s="66"/>
    </row>
    <row r="59" spans="1:20" ht="12" customHeight="1">
      <c r="A59" s="99"/>
      <c r="B59" s="1436"/>
      <c r="C59" s="1233" t="s">
        <v>67</v>
      </c>
      <c r="D59" s="774" t="s">
        <v>116</v>
      </c>
      <c r="E59" s="717" t="str">
        <f>IFERROR(E55/E54,"")</f>
        <v/>
      </c>
      <c r="F59" s="717" t="str">
        <f>IFERROR(F55/F54,"")</f>
        <v/>
      </c>
      <c r="G59" s="717" t="str">
        <f>IFERROR(G55/G54,"")</f>
        <v/>
      </c>
      <c r="H59" s="23"/>
      <c r="I59" s="718" t="str">
        <f>IFERROR(FORECAST(H22,E59:G59,E22:G22),"")</f>
        <v/>
      </c>
      <c r="J59" s="99"/>
      <c r="K59" s="1436"/>
      <c r="L59" s="1233" t="s">
        <v>67</v>
      </c>
      <c r="M59" s="774" t="s">
        <v>116</v>
      </c>
      <c r="N59" s="717" t="str">
        <f>IFERROR(N55/N54,"")</f>
        <v/>
      </c>
      <c r="O59" s="717" t="str">
        <f>IFERROR(O55/O54,"")</f>
        <v/>
      </c>
      <c r="P59" s="717" t="str">
        <f>IFERROR(P55/P54,"")</f>
        <v/>
      </c>
      <c r="Q59" s="23"/>
      <c r="R59" s="718" t="str">
        <f>IFERROR(FORECAST(Q22,N59:P59,N22:P22),"")</f>
        <v/>
      </c>
      <c r="S59" s="76"/>
      <c r="T59" s="66"/>
    </row>
    <row r="60" spans="1:20" ht="12" customHeight="1">
      <c r="A60" s="99"/>
      <c r="B60" s="1436"/>
      <c r="C60" s="1233"/>
      <c r="D60" s="774" t="s">
        <v>117</v>
      </c>
      <c r="E60" s="717" t="str">
        <f>IFERROR(E56/E54,"")</f>
        <v/>
      </c>
      <c r="F60" s="717" t="str">
        <f>IFERROR(F56/F54,"")</f>
        <v/>
      </c>
      <c r="G60" s="717" t="str">
        <f>IFERROR(G56/G54,"")</f>
        <v/>
      </c>
      <c r="H60" s="23"/>
      <c r="I60" s="718" t="str">
        <f>IFERROR(FORECAST(H22,E60:G60,E22:G22),"")</f>
        <v/>
      </c>
      <c r="J60" s="99"/>
      <c r="K60" s="1436"/>
      <c r="L60" s="1233"/>
      <c r="M60" s="774" t="s">
        <v>117</v>
      </c>
      <c r="N60" s="717" t="str">
        <f>IFERROR(N56/N54,"")</f>
        <v/>
      </c>
      <c r="O60" s="717" t="str">
        <f>IFERROR(O56/O54,"")</f>
        <v/>
      </c>
      <c r="P60" s="717" t="str">
        <f>IFERROR(P56/P54,"")</f>
        <v/>
      </c>
      <c r="Q60" s="23"/>
      <c r="R60" s="718" t="str">
        <f>IFERROR(FORECAST(Q22,N60:P60,N22:P22),"")</f>
        <v/>
      </c>
      <c r="S60" s="76"/>
      <c r="T60" s="66"/>
    </row>
    <row r="61" spans="1:20" ht="12" customHeight="1">
      <c r="A61" s="99"/>
      <c r="B61" s="1436"/>
      <c r="C61" s="1233"/>
      <c r="D61" s="774" t="s">
        <v>118</v>
      </c>
      <c r="E61" s="717" t="str">
        <f>IFERROR(E57/E54,"")</f>
        <v/>
      </c>
      <c r="F61" s="717" t="str">
        <f>IFERROR(F57/F54,"")</f>
        <v/>
      </c>
      <c r="G61" s="717" t="str">
        <f>IFERROR(G57/G54,"")</f>
        <v/>
      </c>
      <c r="H61" s="23"/>
      <c r="I61" s="718" t="str">
        <f>IFERROR(FORECAST(H22,E61:G61,E22:G22),"")</f>
        <v/>
      </c>
      <c r="J61" s="99"/>
      <c r="K61" s="1436"/>
      <c r="L61" s="1233"/>
      <c r="M61" s="774" t="s">
        <v>118</v>
      </c>
      <c r="N61" s="717" t="str">
        <f>IFERROR(N57/N54,"")</f>
        <v/>
      </c>
      <c r="O61" s="717" t="str">
        <f>IFERROR(O57/O54,"")</f>
        <v/>
      </c>
      <c r="P61" s="717" t="str">
        <f>IFERROR(P57/P54,"")</f>
        <v/>
      </c>
      <c r="Q61" s="23"/>
      <c r="R61" s="718" t="str">
        <f>IFERROR(FORECAST(Q22,N61:P61,N22:P22),"")</f>
        <v/>
      </c>
      <c r="S61" s="76"/>
      <c r="T61" s="66"/>
    </row>
    <row r="62" spans="1:20" ht="12" customHeight="1">
      <c r="A62" s="99"/>
      <c r="B62" s="1436"/>
      <c r="C62" s="1233"/>
      <c r="D62" s="774" t="s">
        <v>119</v>
      </c>
      <c r="E62" s="715" t="str">
        <f>IFERROR(E58/E54,"")</f>
        <v/>
      </c>
      <c r="F62" s="715" t="str">
        <f>IFERROR(F58/F54,"")</f>
        <v/>
      </c>
      <c r="G62" s="715" t="str">
        <f>IFERROR(G58/G54,"")</f>
        <v/>
      </c>
      <c r="H62" s="23"/>
      <c r="I62" s="718" t="str">
        <f>IFERROR(FORECAST(H22,E62:G62,E22:G22),"")</f>
        <v/>
      </c>
      <c r="J62" s="100"/>
      <c r="K62" s="1436"/>
      <c r="L62" s="1233"/>
      <c r="M62" s="774" t="s">
        <v>119</v>
      </c>
      <c r="N62" s="715" t="str">
        <f>IFERROR(N58/N54,"")</f>
        <v/>
      </c>
      <c r="O62" s="715" t="str">
        <f>IFERROR(O58/O54,"")</f>
        <v/>
      </c>
      <c r="P62" s="715" t="str">
        <f>IFERROR(P58/P54,"")</f>
        <v/>
      </c>
      <c r="Q62" s="23"/>
      <c r="R62" s="718" t="str">
        <f>IFERROR(FORECAST(Q22,N62:P62,N22:P22),"")</f>
        <v/>
      </c>
      <c r="S62" s="76"/>
    </row>
    <row r="63" spans="1:20" s="67" customFormat="1" ht="12" customHeight="1">
      <c r="A63" s="98"/>
      <c r="B63" s="722"/>
      <c r="C63" s="723"/>
      <c r="D63" s="724"/>
      <c r="E63" s="725" t="str">
        <f>IF(SUM(E55:E58)=E54,"","datos erróneos")</f>
        <v/>
      </c>
      <c r="F63" s="725" t="str">
        <f>IF(SUM(F55:F58)=F54,"","datos erróneos")</f>
        <v/>
      </c>
      <c r="G63" s="725" t="str">
        <f>IF(SUM(G55:G58)=G54,"","datos erróneos")</f>
        <v/>
      </c>
      <c r="H63" s="725" t="str">
        <f>IF(SUM(H59:H62)=1,"",(IF(SUM(H59:H62)=0,"","datos erróneos")))</f>
        <v/>
      </c>
      <c r="I63" s="747"/>
      <c r="J63" s="98"/>
      <c r="K63" s="722"/>
      <c r="L63" s="723"/>
      <c r="M63" s="724"/>
      <c r="N63" s="725" t="str">
        <f>IF(SUM(N55:N58)=N54,"","datos erróneos")</f>
        <v/>
      </c>
      <c r="O63" s="725" t="str">
        <f>IF(SUM(O55:O58)=O54,"","datos erróneos")</f>
        <v/>
      </c>
      <c r="P63" s="725" t="str">
        <f>IF(SUM(P55:P58)=P54,"","datos erróneos")</f>
        <v/>
      </c>
      <c r="Q63" s="725" t="str">
        <f>IF(SUM(Q59:Q62)=1,"",(IF(SUM(Q59:Q62)=0,"","datos erróneos")))</f>
        <v/>
      </c>
      <c r="R63" s="747"/>
      <c r="S63" s="121"/>
    </row>
    <row r="64" spans="1:20" ht="12" customHeight="1">
      <c r="A64" s="99"/>
      <c r="B64" s="1446" t="s">
        <v>124</v>
      </c>
      <c r="C64" s="1233" t="s">
        <v>70</v>
      </c>
      <c r="D64" s="1233"/>
      <c r="E64" s="22"/>
      <c r="F64" s="688"/>
      <c r="G64" s="688"/>
      <c r="H64" s="1415"/>
      <c r="I64" s="1415"/>
      <c r="J64" s="99"/>
      <c r="K64" s="1446" t="s">
        <v>124</v>
      </c>
      <c r="L64" s="1233" t="s">
        <v>70</v>
      </c>
      <c r="M64" s="1233"/>
      <c r="N64" s="22"/>
      <c r="O64" s="688"/>
      <c r="P64" s="688"/>
      <c r="Q64" s="1415"/>
      <c r="R64" s="1415"/>
      <c r="S64" s="76"/>
      <c r="T64" s="66"/>
    </row>
    <row r="65" spans="1:40" ht="12" customHeight="1">
      <c r="A65" s="99"/>
      <c r="B65" s="1446"/>
      <c r="C65" s="1233" t="s">
        <v>71</v>
      </c>
      <c r="D65" s="774" t="s">
        <v>116</v>
      </c>
      <c r="E65" s="26"/>
      <c r="F65" s="26"/>
      <c r="G65" s="26"/>
      <c r="H65" s="741">
        <f>IFERROR(H69*$H$64,"")</f>
        <v>0</v>
      </c>
      <c r="I65" s="741" t="str">
        <f>IFERROR(I69*H64,"")</f>
        <v/>
      </c>
      <c r="J65" s="99"/>
      <c r="K65" s="1446"/>
      <c r="L65" s="1233" t="s">
        <v>71</v>
      </c>
      <c r="M65" s="774" t="s">
        <v>116</v>
      </c>
      <c r="N65" s="26"/>
      <c r="O65" s="26"/>
      <c r="P65" s="26"/>
      <c r="Q65" s="741">
        <f>IFERROR(Q69*$Q$64,"")</f>
        <v>0</v>
      </c>
      <c r="R65" s="741" t="str">
        <f>IFERROR(R69*Q64,"")</f>
        <v/>
      </c>
      <c r="S65" s="76"/>
      <c r="T65" s="66"/>
    </row>
    <row r="66" spans="1:40" ht="12" customHeight="1">
      <c r="A66" s="99"/>
      <c r="B66" s="1446"/>
      <c r="C66" s="1233"/>
      <c r="D66" s="774" t="s">
        <v>117</v>
      </c>
      <c r="E66" s="26"/>
      <c r="F66" s="26"/>
      <c r="G66" s="26"/>
      <c r="H66" s="741">
        <f>IFERROR(H70*$H$64,"")</f>
        <v>0</v>
      </c>
      <c r="I66" s="741" t="str">
        <f>IFERROR(I70*H64,"")</f>
        <v/>
      </c>
      <c r="J66" s="99"/>
      <c r="K66" s="1446"/>
      <c r="L66" s="1233"/>
      <c r="M66" s="774" t="s">
        <v>117</v>
      </c>
      <c r="N66" s="26"/>
      <c r="O66" s="26"/>
      <c r="P66" s="26"/>
      <c r="Q66" s="741">
        <f>IFERROR(Q70*$Q$64,"")</f>
        <v>0</v>
      </c>
      <c r="R66" s="741" t="str">
        <f>IFERROR(R70*Q64,"")</f>
        <v/>
      </c>
      <c r="S66" s="76"/>
      <c r="T66" s="66"/>
    </row>
    <row r="67" spans="1:40" ht="12" customHeight="1">
      <c r="A67" s="99"/>
      <c r="B67" s="1446"/>
      <c r="C67" s="1233"/>
      <c r="D67" s="774" t="s">
        <v>118</v>
      </c>
      <c r="E67" s="26"/>
      <c r="F67" s="26"/>
      <c r="G67" s="26"/>
      <c r="H67" s="741">
        <f>IFERROR(H71*$H$64,"")</f>
        <v>0</v>
      </c>
      <c r="I67" s="741" t="str">
        <f>IFERROR(I71*H64,"")</f>
        <v/>
      </c>
      <c r="J67" s="99"/>
      <c r="K67" s="1446"/>
      <c r="L67" s="1233"/>
      <c r="M67" s="774" t="s">
        <v>118</v>
      </c>
      <c r="N67" s="26"/>
      <c r="O67" s="26"/>
      <c r="P67" s="26"/>
      <c r="Q67" s="741">
        <f>IFERROR(Q71*$Q$64,"")</f>
        <v>0</v>
      </c>
      <c r="R67" s="741" t="str">
        <f>IFERROR(R71*Q64,"")</f>
        <v/>
      </c>
      <c r="S67" s="76"/>
      <c r="T67" s="66"/>
    </row>
    <row r="68" spans="1:40" ht="12" customHeight="1">
      <c r="A68" s="99"/>
      <c r="B68" s="1446"/>
      <c r="C68" s="1233"/>
      <c r="D68" s="774" t="s">
        <v>119</v>
      </c>
      <c r="E68" s="26"/>
      <c r="F68" s="27"/>
      <c r="G68" s="27"/>
      <c r="H68" s="741">
        <f>IFERROR(H72*$H$64,"")</f>
        <v>0</v>
      </c>
      <c r="I68" s="741" t="str">
        <f>IFERROR(I72*H64,"")</f>
        <v/>
      </c>
      <c r="J68" s="99"/>
      <c r="K68" s="1446"/>
      <c r="L68" s="1233"/>
      <c r="M68" s="774" t="s">
        <v>119</v>
      </c>
      <c r="N68" s="26"/>
      <c r="O68" s="27"/>
      <c r="P68" s="27"/>
      <c r="Q68" s="741">
        <f>IFERROR(Q72*$Q$64,"")</f>
        <v>0</v>
      </c>
      <c r="R68" s="741" t="str">
        <f>IFERROR(R72*Q64,"")</f>
        <v/>
      </c>
      <c r="S68" s="76"/>
      <c r="T68" s="66"/>
    </row>
    <row r="69" spans="1:40" ht="12" customHeight="1">
      <c r="A69" s="99"/>
      <c r="B69" s="1446"/>
      <c r="C69" s="1233" t="s">
        <v>67</v>
      </c>
      <c r="D69" s="774" t="s">
        <v>116</v>
      </c>
      <c r="E69" s="717" t="str">
        <f>IFERROR(E65/E64,"")</f>
        <v/>
      </c>
      <c r="F69" s="717" t="str">
        <f>IFERROR(F65/F64,"")</f>
        <v/>
      </c>
      <c r="G69" s="717" t="str">
        <f>IFERROR(G65/G64,"")</f>
        <v/>
      </c>
      <c r="H69" s="23"/>
      <c r="I69" s="718" t="str">
        <f>IFERROR(FORECAST(H22,E69:G69,E22:G22),"")</f>
        <v/>
      </c>
      <c r="J69" s="99"/>
      <c r="K69" s="1446"/>
      <c r="L69" s="1233" t="s">
        <v>67</v>
      </c>
      <c r="M69" s="774" t="s">
        <v>116</v>
      </c>
      <c r="N69" s="717" t="str">
        <f>IFERROR(N65/N64,"")</f>
        <v/>
      </c>
      <c r="O69" s="717" t="str">
        <f>IFERROR(O65/O64,"")</f>
        <v/>
      </c>
      <c r="P69" s="717" t="str">
        <f>IFERROR(P65/P64,"")</f>
        <v/>
      </c>
      <c r="Q69" s="23"/>
      <c r="R69" s="718" t="str">
        <f>IFERROR(FORECAST(Q22,N69:P69,N22:P22),"")</f>
        <v/>
      </c>
      <c r="S69" s="76"/>
      <c r="T69" s="66"/>
    </row>
    <row r="70" spans="1:40" ht="12" customHeight="1">
      <c r="A70" s="99"/>
      <c r="B70" s="1446"/>
      <c r="C70" s="1233"/>
      <c r="D70" s="774" t="s">
        <v>117</v>
      </c>
      <c r="E70" s="717" t="str">
        <f>IFERROR(E66/E64,"")</f>
        <v/>
      </c>
      <c r="F70" s="717" t="str">
        <f>IFERROR(F66/F64,"")</f>
        <v/>
      </c>
      <c r="G70" s="717" t="str">
        <f>IFERROR(G66/G64,"")</f>
        <v/>
      </c>
      <c r="H70" s="23"/>
      <c r="I70" s="718" t="str">
        <f>IFERROR(FORECAST(H22,E70:G70,E22:G22),"")</f>
        <v/>
      </c>
      <c r="J70" s="99"/>
      <c r="K70" s="1446"/>
      <c r="L70" s="1233"/>
      <c r="M70" s="774" t="s">
        <v>117</v>
      </c>
      <c r="N70" s="717" t="str">
        <f>IFERROR(N66/N64,"")</f>
        <v/>
      </c>
      <c r="O70" s="717" t="str">
        <f>IFERROR(O66/O64,"")</f>
        <v/>
      </c>
      <c r="P70" s="717" t="str">
        <f>IFERROR(P66/P64,"")</f>
        <v/>
      </c>
      <c r="Q70" s="23"/>
      <c r="R70" s="718" t="str">
        <f>IFERROR(FORECAST(Q22,N70:P70,N22:P22),"")</f>
        <v/>
      </c>
      <c r="S70" s="76"/>
      <c r="T70" s="66"/>
    </row>
    <row r="71" spans="1:40" ht="12" customHeight="1">
      <c r="A71" s="99"/>
      <c r="B71" s="1446"/>
      <c r="C71" s="1233"/>
      <c r="D71" s="774" t="s">
        <v>118</v>
      </c>
      <c r="E71" s="717" t="str">
        <f>IFERROR(E67/E64,"")</f>
        <v/>
      </c>
      <c r="F71" s="717" t="str">
        <f>IFERROR(F67/F64,"")</f>
        <v/>
      </c>
      <c r="G71" s="717" t="str">
        <f>IFERROR(G67/G64,"")</f>
        <v/>
      </c>
      <c r="H71" s="23"/>
      <c r="I71" s="718" t="str">
        <f>IFERROR(FORECAST(H22,E71:G71,E22:G22),"")</f>
        <v/>
      </c>
      <c r="J71" s="99"/>
      <c r="K71" s="1446"/>
      <c r="L71" s="1233"/>
      <c r="M71" s="774" t="s">
        <v>118</v>
      </c>
      <c r="N71" s="717" t="str">
        <f>IFERROR(N67/N64,"")</f>
        <v/>
      </c>
      <c r="O71" s="717" t="str">
        <f>IFERROR(O67/O64,"")</f>
        <v/>
      </c>
      <c r="P71" s="717" t="str">
        <f>IFERROR(P67/P64,"")</f>
        <v/>
      </c>
      <c r="Q71" s="23"/>
      <c r="R71" s="718" t="str">
        <f>IFERROR(FORECAST(Q22,N71:P71,N22:P22),"")</f>
        <v/>
      </c>
      <c r="S71" s="76"/>
      <c r="T71" s="66"/>
    </row>
    <row r="72" spans="1:40" ht="12" customHeight="1">
      <c r="A72" s="99"/>
      <c r="B72" s="1446"/>
      <c r="C72" s="1233"/>
      <c r="D72" s="774" t="s">
        <v>119</v>
      </c>
      <c r="E72" s="715" t="str">
        <f>IFERROR(E68/E64,"")</f>
        <v/>
      </c>
      <c r="F72" s="715" t="str">
        <f>IFERROR(F68/F64,"")</f>
        <v/>
      </c>
      <c r="G72" s="715" t="str">
        <f>IFERROR(G68/G64,"")</f>
        <v/>
      </c>
      <c r="H72" s="915"/>
      <c r="I72" s="718" t="str">
        <f>IFERROR(FORECAST(H22,E72:G72,E22:G22),"")</f>
        <v/>
      </c>
      <c r="J72" s="100"/>
      <c r="K72" s="1446"/>
      <c r="L72" s="1233"/>
      <c r="M72" s="774" t="s">
        <v>119</v>
      </c>
      <c r="N72" s="715" t="str">
        <f>IFERROR(N68/N64,"")</f>
        <v/>
      </c>
      <c r="O72" s="715" t="str">
        <f>IFERROR(O68/O64,"")</f>
        <v/>
      </c>
      <c r="P72" s="715" t="str">
        <f>IFERROR(P68/P64,"")</f>
        <v/>
      </c>
      <c r="Q72" s="23"/>
      <c r="R72" s="718" t="str">
        <f>IFERROR(FORECAST(Q22,N72:P72,N22:P22),"")</f>
        <v/>
      </c>
      <c r="S72" s="76"/>
    </row>
    <row r="73" spans="1:40" s="67" customFormat="1" ht="23.25" customHeight="1">
      <c r="A73" s="98"/>
      <c r="B73" s="722"/>
      <c r="C73" s="723"/>
      <c r="D73" s="724"/>
      <c r="E73" s="725" t="str">
        <f>IF(SUM(E65:E68)=E64,"","datos erróneos")</f>
        <v/>
      </c>
      <c r="F73" s="725" t="str">
        <f>IF(SUM(F65:F68)=F64,"","datos erróneos")</f>
        <v/>
      </c>
      <c r="G73" s="725" t="str">
        <f>IF(SUM(G65:G68)=G64,"","datos erróneos")</f>
        <v/>
      </c>
      <c r="H73" s="725" t="str">
        <f>IF(SUM(H69:H72)=1,"",(IF(SUM(H69:H72)=0,"","datos erróneos")))</f>
        <v/>
      </c>
      <c r="I73" s="726"/>
      <c r="J73" s="98"/>
      <c r="K73" s="722"/>
      <c r="L73" s="723"/>
      <c r="M73" s="724"/>
      <c r="N73" s="725" t="str">
        <f>IF(SUM(N65:N68)=N64,"","datos erróneos")</f>
        <v/>
      </c>
      <c r="O73" s="725" t="str">
        <f>IF(SUM(O65:O68)=O64,"","datos erróneos")</f>
        <v/>
      </c>
      <c r="P73" s="725" t="str">
        <f>IF(SUM(P65:P68)=P64,"","datos erróneos")</f>
        <v/>
      </c>
      <c r="Q73" s="725" t="str">
        <f>IF(SUM(Q69:Q72)=1,"",(IF(SUM(Q69:Q72)=0,"","datos erróneos")))</f>
        <v/>
      </c>
      <c r="R73" s="726"/>
      <c r="S73" s="121"/>
    </row>
    <row r="74" spans="1:40" ht="13.5" customHeight="1">
      <c r="A74" s="99"/>
      <c r="B74" s="727"/>
      <c r="C74" s="733"/>
      <c r="D74" s="733"/>
      <c r="E74" s="743"/>
      <c r="F74" s="733"/>
      <c r="G74" s="733"/>
      <c r="H74" s="733"/>
      <c r="I74" s="733"/>
      <c r="J74" s="100"/>
      <c r="K74" s="743"/>
      <c r="L74" s="743"/>
      <c r="M74" s="743"/>
      <c r="N74" s="733"/>
      <c r="O74" s="733"/>
      <c r="P74" s="733"/>
      <c r="Q74" s="733"/>
      <c r="R74" s="733"/>
      <c r="S74" s="76"/>
      <c r="T74" s="40"/>
      <c r="U74" s="40"/>
      <c r="V74" s="40"/>
      <c r="W74" s="40"/>
      <c r="X74" s="40"/>
      <c r="Y74" s="40"/>
      <c r="Z74" s="40"/>
      <c r="AA74" s="40"/>
      <c r="AB74" s="40"/>
      <c r="AC74" s="40"/>
      <c r="AD74" s="40"/>
      <c r="AE74" s="40"/>
      <c r="AF74" s="40"/>
      <c r="AG74" s="40"/>
      <c r="AH74" s="40"/>
      <c r="AI74" s="40"/>
      <c r="AJ74" s="40"/>
      <c r="AK74" s="40"/>
      <c r="AL74" s="40"/>
      <c r="AM74" s="40"/>
      <c r="AN74" s="40"/>
    </row>
    <row r="75" spans="1:40" s="40" customFormat="1" ht="13.5" customHeight="1">
      <c r="A75" s="99"/>
      <c r="B75" s="727"/>
      <c r="C75" s="744"/>
      <c r="D75" s="744"/>
      <c r="E75" s="744"/>
      <c r="F75" s="744"/>
      <c r="G75" s="744"/>
      <c r="H75" s="744"/>
      <c r="I75" s="744"/>
      <c r="J75" s="710"/>
      <c r="K75" s="745"/>
      <c r="L75" s="745"/>
      <c r="M75" s="745"/>
      <c r="N75" s="744"/>
      <c r="O75" s="744"/>
      <c r="P75" s="744"/>
      <c r="Q75" s="744"/>
      <c r="R75" s="744"/>
      <c r="S75" s="76"/>
    </row>
    <row r="76" spans="1:40" s="40" customFormat="1" ht="21.75" customHeight="1">
      <c r="A76" s="99"/>
      <c r="B76" s="93" t="s">
        <v>640</v>
      </c>
      <c r="C76" s="94"/>
      <c r="D76" s="94"/>
      <c r="E76" s="95"/>
      <c r="F76" s="94"/>
      <c r="G76" s="94"/>
      <c r="H76" s="94"/>
      <c r="I76" s="94"/>
      <c r="J76" s="96"/>
      <c r="K76" s="95"/>
      <c r="L76" s="95"/>
      <c r="M76" s="95"/>
      <c r="N76" s="94"/>
      <c r="O76" s="94"/>
      <c r="P76" s="94"/>
      <c r="Q76" s="94"/>
      <c r="R76" s="94"/>
      <c r="S76" s="76"/>
    </row>
    <row r="77" spans="1:40" s="40" customFormat="1" ht="13.5" customHeight="1">
      <c r="A77" s="99"/>
      <c r="B77" s="93" t="s">
        <v>73</v>
      </c>
      <c r="C77" s="126"/>
      <c r="D77" s="126"/>
      <c r="E77" s="126"/>
      <c r="F77" s="126"/>
      <c r="G77" s="126"/>
      <c r="H77" s="126"/>
      <c r="I77" s="126"/>
      <c r="J77" s="96"/>
      <c r="K77" s="689"/>
      <c r="L77" s="689"/>
      <c r="M77" s="689"/>
      <c r="N77" s="126"/>
      <c r="O77" s="126"/>
      <c r="P77" s="126"/>
      <c r="Q77" s="126"/>
      <c r="R77" s="126"/>
      <c r="S77" s="76"/>
    </row>
    <row r="78" spans="1:40" s="40" customFormat="1" ht="40.5" customHeight="1">
      <c r="A78" s="99"/>
      <c r="B78" s="1427" t="s">
        <v>74</v>
      </c>
      <c r="C78" s="1427"/>
      <c r="D78" s="1427"/>
      <c r="E78" s="1427"/>
      <c r="F78" s="1427"/>
      <c r="G78" s="1427"/>
      <c r="H78" s="1427"/>
      <c r="I78" s="1427"/>
      <c r="J78" s="1427"/>
      <c r="K78" s="1427"/>
      <c r="L78" s="1427"/>
      <c r="M78" s="1427"/>
      <c r="N78" s="1427"/>
      <c r="O78" s="1427"/>
      <c r="P78" s="1427"/>
      <c r="Q78" s="1427"/>
      <c r="R78" s="1427"/>
      <c r="S78" s="76"/>
    </row>
    <row r="79" spans="1:40">
      <c r="A79" s="99"/>
      <c r="B79" s="93" t="s">
        <v>75</v>
      </c>
      <c r="C79" s="126"/>
      <c r="D79" s="126"/>
      <c r="E79" s="126"/>
      <c r="F79" s="126"/>
      <c r="G79" s="126"/>
      <c r="H79" s="126"/>
      <c r="I79" s="126"/>
      <c r="J79" s="96"/>
      <c r="K79" s="689"/>
      <c r="L79" s="689"/>
      <c r="M79" s="689"/>
      <c r="N79" s="126"/>
      <c r="O79" s="126"/>
      <c r="P79" s="126"/>
      <c r="Q79" s="126"/>
      <c r="R79" s="126"/>
      <c r="S79" s="76"/>
    </row>
    <row r="80" spans="1:40">
      <c r="A80" s="99"/>
      <c r="B80" s="99"/>
      <c r="C80" s="99"/>
      <c r="D80" s="99"/>
      <c r="E80" s="99"/>
      <c r="F80" s="99"/>
      <c r="G80" s="99"/>
      <c r="H80" s="99"/>
      <c r="I80" s="99"/>
      <c r="J80" s="99"/>
      <c r="K80" s="99"/>
      <c r="L80" s="99"/>
      <c r="M80" s="99"/>
      <c r="N80" s="99"/>
      <c r="O80" s="99"/>
      <c r="P80" s="99"/>
      <c r="Q80" s="99"/>
      <c r="R80" s="99"/>
      <c r="S80" s="76"/>
    </row>
    <row r="81" spans="1:19" ht="15" customHeight="1">
      <c r="A81" s="99"/>
      <c r="B81" s="777"/>
      <c r="C81" s="777"/>
      <c r="D81" s="777"/>
      <c r="E81" s="777"/>
      <c r="F81" s="777"/>
      <c r="G81" s="777"/>
      <c r="H81" s="777"/>
      <c r="I81" s="777"/>
      <c r="J81" s="777"/>
      <c r="K81" s="777"/>
      <c r="L81" s="777"/>
      <c r="M81" s="777"/>
      <c r="N81" s="777"/>
      <c r="O81" s="777"/>
      <c r="P81" s="777"/>
      <c r="Q81" s="777"/>
      <c r="R81" s="777"/>
      <c r="S81" s="76"/>
    </row>
    <row r="82" spans="1:19">
      <c r="A82" s="99"/>
      <c r="B82" s="777"/>
      <c r="C82" s="777"/>
      <c r="D82" s="777"/>
      <c r="E82" s="777"/>
      <c r="F82" s="777"/>
      <c r="G82" s="777"/>
      <c r="H82" s="777"/>
      <c r="I82" s="777"/>
      <c r="J82" s="777"/>
      <c r="K82" s="777"/>
      <c r="L82" s="777"/>
      <c r="M82" s="777"/>
      <c r="N82" s="777"/>
      <c r="O82" s="777"/>
      <c r="P82" s="777"/>
      <c r="Q82" s="777"/>
      <c r="R82" s="777"/>
      <c r="S82" s="76"/>
    </row>
    <row r="83" spans="1:19">
      <c r="B83" s="64"/>
      <c r="C83" s="64"/>
      <c r="D83" s="64"/>
      <c r="E83" s="64"/>
      <c r="F83" s="64"/>
      <c r="G83" s="64"/>
      <c r="H83" s="64"/>
      <c r="I83" s="64"/>
      <c r="J83" s="64"/>
      <c r="K83" s="64"/>
      <c r="L83" s="64"/>
      <c r="M83" s="64"/>
      <c r="N83" s="64"/>
      <c r="O83" s="64"/>
      <c r="P83" s="64"/>
      <c r="Q83" s="64"/>
      <c r="R83" s="64"/>
    </row>
    <row r="84" spans="1:19">
      <c r="B84" s="64"/>
      <c r="C84" s="64"/>
      <c r="D84" s="64"/>
      <c r="E84" s="64"/>
      <c r="F84" s="64"/>
      <c r="G84" s="64"/>
      <c r="H84" s="64"/>
      <c r="I84" s="64"/>
      <c r="J84" s="64"/>
      <c r="K84" s="64"/>
      <c r="L84" s="64"/>
      <c r="M84" s="64"/>
      <c r="N84" s="64"/>
      <c r="O84" s="64"/>
      <c r="P84" s="64"/>
      <c r="Q84" s="64"/>
      <c r="R84" s="64"/>
    </row>
    <row r="85" spans="1:19">
      <c r="B85" s="64"/>
      <c r="C85" s="64"/>
      <c r="D85" s="64"/>
      <c r="E85" s="64"/>
      <c r="F85" s="64"/>
      <c r="G85" s="64"/>
      <c r="H85" s="64"/>
      <c r="I85" s="64"/>
      <c r="J85" s="64"/>
      <c r="K85" s="64"/>
      <c r="L85" s="64"/>
      <c r="M85" s="64"/>
      <c r="N85" s="64"/>
      <c r="O85" s="64"/>
      <c r="P85" s="64"/>
      <c r="Q85" s="64"/>
      <c r="R85" s="64"/>
    </row>
    <row r="86" spans="1:19">
      <c r="B86" s="64"/>
      <c r="C86" s="64"/>
      <c r="D86" s="64"/>
      <c r="E86" s="64"/>
      <c r="F86" s="64"/>
      <c r="G86" s="64"/>
      <c r="H86" s="64"/>
      <c r="I86" s="64"/>
      <c r="J86" s="64"/>
      <c r="K86" s="64"/>
      <c r="L86" s="64"/>
      <c r="M86" s="64"/>
      <c r="N86" s="64"/>
      <c r="O86" s="64"/>
      <c r="P86" s="64"/>
      <c r="Q86" s="64"/>
      <c r="R86" s="64"/>
    </row>
    <row r="87" spans="1:19" ht="15" hidden="1" customHeight="1">
      <c r="B87" s="64"/>
      <c r="C87" s="64"/>
      <c r="D87" s="64"/>
      <c r="E87" s="64"/>
      <c r="F87" s="64"/>
      <c r="G87" s="64"/>
      <c r="H87" s="64"/>
      <c r="I87" s="64"/>
      <c r="J87" s="64"/>
      <c r="K87" s="64"/>
      <c r="L87" s="64"/>
      <c r="M87" s="64"/>
      <c r="N87" s="64"/>
      <c r="O87" s="64"/>
      <c r="P87" s="64"/>
      <c r="Q87" s="64"/>
      <c r="R87" s="64"/>
    </row>
    <row r="88" spans="1:19" ht="15" hidden="1" customHeight="1">
      <c r="B88" s="64"/>
      <c r="C88" s="64"/>
      <c r="D88" s="64"/>
      <c r="E88" s="64"/>
      <c r="F88" s="64"/>
      <c r="G88" s="64"/>
      <c r="H88" s="64"/>
      <c r="I88" s="64"/>
      <c r="J88" s="64"/>
      <c r="K88" s="64"/>
      <c r="L88" s="64"/>
      <c r="M88" s="64"/>
      <c r="N88" s="64"/>
      <c r="O88" s="64"/>
      <c r="P88" s="64"/>
      <c r="Q88" s="64"/>
      <c r="R88" s="64"/>
    </row>
    <row r="89" spans="1:19">
      <c r="B89" s="64"/>
      <c r="C89" s="64"/>
      <c r="D89" s="64"/>
      <c r="E89" s="64"/>
      <c r="F89" s="64"/>
      <c r="G89" s="64"/>
      <c r="H89" s="64"/>
      <c r="I89" s="64"/>
      <c r="J89" s="64"/>
      <c r="K89" s="64"/>
      <c r="L89" s="64"/>
      <c r="M89" s="64"/>
      <c r="N89" s="64"/>
      <c r="O89" s="64"/>
      <c r="P89" s="64"/>
      <c r="Q89" s="64"/>
      <c r="R89" s="64"/>
    </row>
  </sheetData>
  <sheetProtection password="C269" sheet="1" objects="1" scenarios="1" formatCells="0" formatColumns="0" formatRows="0" insertColumns="0" insertRows="0"/>
  <mergeCells count="85">
    <mergeCell ref="B7:N7"/>
    <mergeCell ref="B4:O4"/>
    <mergeCell ref="B5:O5"/>
    <mergeCell ref="B6:O6"/>
    <mergeCell ref="L11:M11"/>
    <mergeCell ref="B9:D10"/>
    <mergeCell ref="H9:I9"/>
    <mergeCell ref="K9:M10"/>
    <mergeCell ref="O9:O10"/>
    <mergeCell ref="B11:B19"/>
    <mergeCell ref="C11:D11"/>
    <mergeCell ref="H11:I11"/>
    <mergeCell ref="K11:K19"/>
    <mergeCell ref="C16:C19"/>
    <mergeCell ref="L16:L19"/>
    <mergeCell ref="C12:C15"/>
    <mergeCell ref="B54:B62"/>
    <mergeCell ref="C54:D54"/>
    <mergeCell ref="H54:I54"/>
    <mergeCell ref="L69:L72"/>
    <mergeCell ref="B34:B42"/>
    <mergeCell ref="C34:D34"/>
    <mergeCell ref="H34:I34"/>
    <mergeCell ref="C39:C42"/>
    <mergeCell ref="C55:C58"/>
    <mergeCell ref="B64:B72"/>
    <mergeCell ref="C64:D64"/>
    <mergeCell ref="H64:I64"/>
    <mergeCell ref="K64:K72"/>
    <mergeCell ref="K54:K62"/>
    <mergeCell ref="Q64:R64"/>
    <mergeCell ref="C65:C68"/>
    <mergeCell ref="L65:L68"/>
    <mergeCell ref="C69:C72"/>
    <mergeCell ref="Q54:R54"/>
    <mergeCell ref="L55:L58"/>
    <mergeCell ref="C59:C62"/>
    <mergeCell ref="L59:L62"/>
    <mergeCell ref="L54:M54"/>
    <mergeCell ref="L64:M64"/>
    <mergeCell ref="Q44:R44"/>
    <mergeCell ref="C45:C48"/>
    <mergeCell ref="L45:L48"/>
    <mergeCell ref="C49:C52"/>
    <mergeCell ref="L49:L52"/>
    <mergeCell ref="H44:I44"/>
    <mergeCell ref="K44:K52"/>
    <mergeCell ref="L44:M44"/>
    <mergeCell ref="B22:D23"/>
    <mergeCell ref="E9:E10"/>
    <mergeCell ref="F9:F10"/>
    <mergeCell ref="P9:P10"/>
    <mergeCell ref="E22:E23"/>
    <mergeCell ref="P22:P23"/>
    <mergeCell ref="F22:F23"/>
    <mergeCell ref="G22:G23"/>
    <mergeCell ref="N9:N10"/>
    <mergeCell ref="N22:N23"/>
    <mergeCell ref="O22:O23"/>
    <mergeCell ref="G9:G10"/>
    <mergeCell ref="H22:I22"/>
    <mergeCell ref="H24:I24"/>
    <mergeCell ref="K22:M23"/>
    <mergeCell ref="Q22:R22"/>
    <mergeCell ref="Q11:R11"/>
    <mergeCell ref="Q9:R9"/>
    <mergeCell ref="K24:K32"/>
    <mergeCell ref="L24:M24"/>
    <mergeCell ref="L12:L15"/>
    <mergeCell ref="B78:R78"/>
    <mergeCell ref="Q24:R24"/>
    <mergeCell ref="C25:C28"/>
    <mergeCell ref="L25:L28"/>
    <mergeCell ref="C29:C32"/>
    <mergeCell ref="L29:L32"/>
    <mergeCell ref="C35:C38"/>
    <mergeCell ref="L35:L38"/>
    <mergeCell ref="B44:B52"/>
    <mergeCell ref="C44:D44"/>
    <mergeCell ref="Q34:R34"/>
    <mergeCell ref="K34:K42"/>
    <mergeCell ref="L34:M34"/>
    <mergeCell ref="L39:L42"/>
    <mergeCell ref="B24:B32"/>
    <mergeCell ref="C24:D24"/>
  </mergeCells>
  <pageMargins left="0.7" right="0.7" top="0.75" bottom="0.75" header="0.3" footer="0.3"/>
  <pageSetup paperSize="9" scale="76" fitToHeight="0" orientation="landscape" r:id="rId1"/>
  <ignoredErrors>
    <ignoredError sqref="M27 M31 M37 M41 M47 M51 M57 M61 M67 M71" twoDigitTextYear="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2"/>
    <pageSetUpPr fitToPage="1"/>
  </sheetPr>
  <dimension ref="A1:AN86"/>
  <sheetViews>
    <sheetView showGridLines="0" zoomScale="80" zoomScaleNormal="80" workbookViewId="0">
      <pane ySplit="2" topLeftCell="A3" activePane="bottomLeft" state="frozen"/>
      <selection pane="bottomLeft" activeCell="AO28" sqref="AO28"/>
    </sheetView>
  </sheetViews>
  <sheetFormatPr baseColWidth="10" defaultColWidth="9.140625" defaultRowHeight="15"/>
  <cols>
    <col min="1" max="1" width="11.42578125" style="36" customWidth="1"/>
    <col min="2" max="2" width="12.28515625" style="36" customWidth="1"/>
    <col min="3" max="3" width="19.5703125" style="36" customWidth="1"/>
    <col min="4" max="4" width="7.42578125" style="36" customWidth="1"/>
    <col min="5" max="8" width="12.42578125" style="36" customWidth="1"/>
    <col min="9" max="9" width="13.42578125" style="36" customWidth="1"/>
    <col min="10" max="10" width="1.7109375" style="36" customWidth="1"/>
    <col min="11" max="11" width="12.140625" style="36" customWidth="1"/>
    <col min="12" max="12" width="19.5703125" style="36" customWidth="1"/>
    <col min="13" max="13" width="7.42578125" style="36" customWidth="1"/>
    <col min="14" max="17" width="12.42578125" style="36" customWidth="1"/>
    <col min="18" max="18" width="13.85546875" style="36" customWidth="1"/>
    <col min="19" max="19" width="2.5703125" style="36" customWidth="1"/>
    <col min="20" max="20" width="34.5703125" style="36" hidden="1" customWidth="1"/>
    <col min="21" max="25" width="5.140625" style="36" hidden="1" customWidth="1"/>
    <col min="26" max="34" width="0" style="36" hidden="1" customWidth="1"/>
    <col min="35" max="36" width="11.42578125" style="36" hidden="1" customWidth="1"/>
    <col min="37" max="39" width="0" style="36" hidden="1" customWidth="1"/>
    <col min="40" max="256" width="11.42578125" style="36" customWidth="1"/>
    <col min="257" max="16384" width="9.140625" style="36"/>
  </cols>
  <sheetData>
    <row r="1" spans="1:20" ht="20.25" customHeight="1" thickBot="1">
      <c r="B1" s="778"/>
      <c r="C1" s="778"/>
      <c r="D1" s="778"/>
      <c r="E1" s="778"/>
      <c r="F1" s="778"/>
      <c r="G1" s="778"/>
      <c r="H1" s="778"/>
      <c r="I1" s="778"/>
      <c r="J1" s="778"/>
      <c r="K1" s="778"/>
      <c r="L1" s="778"/>
      <c r="M1" s="778"/>
      <c r="N1" s="778"/>
      <c r="O1" s="778"/>
      <c r="P1" s="778"/>
      <c r="Q1" s="779"/>
      <c r="R1" s="765"/>
      <c r="S1" s="765"/>
    </row>
    <row r="2" spans="1:20" ht="33.75" customHeight="1">
      <c r="B2" s="956" t="s">
        <v>125</v>
      </c>
      <c r="C2" s="703"/>
      <c r="D2" s="703"/>
      <c r="E2" s="703"/>
      <c r="F2" s="703"/>
      <c r="G2" s="703"/>
      <c r="H2" s="703"/>
      <c r="I2" s="703"/>
      <c r="J2" s="703"/>
      <c r="K2" s="703"/>
      <c r="L2" s="703"/>
      <c r="M2" s="703"/>
      <c r="N2" s="703"/>
      <c r="O2" s="703"/>
      <c r="P2" s="703"/>
      <c r="Q2" s="703"/>
      <c r="R2" s="703"/>
    </row>
    <row r="3" spans="1:20" ht="15.75" customHeight="1">
      <c r="A3" s="99"/>
      <c r="B3" s="767" t="s">
        <v>83</v>
      </c>
      <c r="C3" s="767"/>
      <c r="D3" s="767"/>
      <c r="E3" s="767"/>
      <c r="F3" s="767"/>
      <c r="G3" s="767"/>
      <c r="H3" s="767"/>
      <c r="I3" s="767"/>
      <c r="J3" s="767"/>
      <c r="K3" s="767"/>
      <c r="L3" s="767"/>
      <c r="M3" s="767"/>
      <c r="N3" s="767"/>
      <c r="O3" s="767"/>
      <c r="P3" s="767"/>
      <c r="Q3" s="737"/>
      <c r="R3" s="737"/>
      <c r="S3" s="76"/>
    </row>
    <row r="4" spans="1:20" ht="5.25" customHeight="1">
      <c r="A4" s="99"/>
      <c r="B4" s="780"/>
      <c r="C4" s="780"/>
      <c r="D4" s="780"/>
      <c r="E4" s="780"/>
      <c r="F4" s="780"/>
      <c r="G4" s="780"/>
      <c r="H4" s="780"/>
      <c r="I4" s="780"/>
      <c r="J4" s="780"/>
      <c r="K4" s="780"/>
      <c r="L4" s="780"/>
      <c r="M4" s="780"/>
      <c r="N4" s="780"/>
      <c r="O4" s="780"/>
      <c r="P4" s="780"/>
      <c r="Q4" s="781"/>
      <c r="R4" s="781"/>
      <c r="S4" s="76"/>
    </row>
    <row r="5" spans="1:20" ht="14.25" customHeight="1">
      <c r="A5" s="99"/>
      <c r="B5" s="1459" t="s">
        <v>126</v>
      </c>
      <c r="C5" s="1459"/>
      <c r="D5" s="1459"/>
      <c r="E5" s="1459"/>
      <c r="F5" s="1459"/>
      <c r="G5" s="1459"/>
      <c r="H5" s="1459"/>
      <c r="I5" s="1459"/>
      <c r="J5" s="1459"/>
      <c r="K5" s="1459"/>
      <c r="L5" s="1459"/>
      <c r="M5" s="1459"/>
      <c r="N5" s="1459"/>
      <c r="O5" s="1459"/>
      <c r="P5" s="1459"/>
      <c r="Q5" s="1459"/>
      <c r="R5" s="1459"/>
      <c r="S5" s="76"/>
    </row>
    <row r="6" spans="1:20" ht="27.75" customHeight="1">
      <c r="A6" s="99"/>
      <c r="B6" s="965" t="s">
        <v>638</v>
      </c>
      <c r="C6" s="100"/>
      <c r="D6" s="100"/>
      <c r="E6" s="100"/>
      <c r="F6" s="100"/>
      <c r="G6" s="100"/>
      <c r="H6" s="100"/>
      <c r="I6" s="100"/>
      <c r="J6" s="99"/>
      <c r="K6" s="99"/>
      <c r="L6" s="99"/>
      <c r="M6" s="99"/>
      <c r="N6" s="99"/>
      <c r="O6" s="99"/>
      <c r="P6" s="99"/>
      <c r="Q6" s="99"/>
      <c r="R6" s="99"/>
      <c r="S6" s="76"/>
    </row>
    <row r="7" spans="1:20" ht="22.5" customHeight="1">
      <c r="A7" s="99"/>
      <c r="B7" s="1224" t="s">
        <v>127</v>
      </c>
      <c r="C7" s="1224"/>
      <c r="D7" s="1224"/>
      <c r="E7" s="1039">
        <v>2014</v>
      </c>
      <c r="F7" s="1039">
        <v>2015</v>
      </c>
      <c r="G7" s="1039">
        <v>2016</v>
      </c>
      <c r="H7" s="1460">
        <v>2017</v>
      </c>
      <c r="I7" s="1460"/>
      <c r="J7" s="99"/>
      <c r="K7" s="1224" t="s">
        <v>128</v>
      </c>
      <c r="L7" s="1224"/>
      <c r="M7" s="1224"/>
      <c r="N7" s="1039">
        <v>2014</v>
      </c>
      <c r="O7" s="1039">
        <v>2015</v>
      </c>
      <c r="P7" s="1039">
        <v>2016</v>
      </c>
      <c r="Q7" s="1460">
        <v>2017</v>
      </c>
      <c r="R7" s="1460"/>
      <c r="S7" s="76"/>
      <c r="T7" s="66"/>
    </row>
    <row r="8" spans="1:20" ht="23.25" customHeight="1">
      <c r="A8" s="99"/>
      <c r="B8" s="1224"/>
      <c r="C8" s="1224"/>
      <c r="D8" s="1224"/>
      <c r="E8" s="1039"/>
      <c r="F8" s="1039"/>
      <c r="G8" s="1039"/>
      <c r="H8" s="674" t="s">
        <v>59</v>
      </c>
      <c r="I8" s="674" t="s">
        <v>60</v>
      </c>
      <c r="J8" s="99"/>
      <c r="K8" s="1224"/>
      <c r="L8" s="1224"/>
      <c r="M8" s="1224"/>
      <c r="N8" s="1039"/>
      <c r="O8" s="1039"/>
      <c r="P8" s="1039"/>
      <c r="Q8" s="674" t="s">
        <v>59</v>
      </c>
      <c r="R8" s="674" t="s">
        <v>60</v>
      </c>
      <c r="S8" s="76"/>
      <c r="T8" s="66"/>
    </row>
    <row r="9" spans="1:20" ht="12" customHeight="1">
      <c r="A9" s="99"/>
      <c r="B9" s="1438" t="s">
        <v>115</v>
      </c>
      <c r="C9" s="1433" t="s">
        <v>62</v>
      </c>
      <c r="D9" s="1433"/>
      <c r="E9" s="711">
        <f>SUM(E22,E32,E42,E52,E62)</f>
        <v>0</v>
      </c>
      <c r="F9" s="711">
        <f>SUM(F22,F32,F42,F52,F62)</f>
        <v>0</v>
      </c>
      <c r="G9" s="711">
        <f>SUM(G22,G32,G42,G52,G62)</f>
        <v>0</v>
      </c>
      <c r="H9" s="1440">
        <f>SUM(H22,H32,H42,H52,H62)</f>
        <v>0</v>
      </c>
      <c r="I9" s="1440"/>
      <c r="J9" s="99"/>
      <c r="K9" s="1438" t="s">
        <v>115</v>
      </c>
      <c r="L9" s="1433" t="s">
        <v>62</v>
      </c>
      <c r="M9" s="1433"/>
      <c r="N9" s="711">
        <f>SUM(N22,N32,N42,N52,N62)</f>
        <v>0</v>
      </c>
      <c r="O9" s="711">
        <f>SUM(O22,O32,O42,O52,O62)</f>
        <v>0</v>
      </c>
      <c r="P9" s="711">
        <f>SUM(P22,P32,P42,P52,P62)</f>
        <v>0</v>
      </c>
      <c r="Q9" s="1440">
        <f>SUM(Q22,Q32,Q42,Q52,Q62)</f>
        <v>0</v>
      </c>
      <c r="R9" s="1440"/>
      <c r="S9" s="76"/>
      <c r="T9" s="66"/>
    </row>
    <row r="10" spans="1:20" ht="12" customHeight="1">
      <c r="A10" s="99"/>
      <c r="B10" s="1438"/>
      <c r="C10" s="1433" t="s">
        <v>63</v>
      </c>
      <c r="D10" s="771" t="s">
        <v>116</v>
      </c>
      <c r="E10" s="711">
        <f t="shared" ref="E10:G13" si="0">SUM(E23,E33,E43,E53,E63)</f>
        <v>0</v>
      </c>
      <c r="F10" s="711">
        <f t="shared" si="0"/>
        <v>0</v>
      </c>
      <c r="G10" s="711">
        <f t="shared" si="0"/>
        <v>0</v>
      </c>
      <c r="H10" s="740" t="str">
        <f>IFERROR(H14*H9,"")</f>
        <v/>
      </c>
      <c r="I10" s="740" t="str">
        <f>IFERROR(I14*H9,"")</f>
        <v/>
      </c>
      <c r="J10" s="99"/>
      <c r="K10" s="1438"/>
      <c r="L10" s="1433" t="s">
        <v>63</v>
      </c>
      <c r="M10" s="771" t="s">
        <v>116</v>
      </c>
      <c r="N10" s="711">
        <f t="shared" ref="N10:P13" si="1">SUM(N23,N33,N43,N53,N63)</f>
        <v>0</v>
      </c>
      <c r="O10" s="711">
        <f t="shared" si="1"/>
        <v>0</v>
      </c>
      <c r="P10" s="711">
        <f t="shared" si="1"/>
        <v>0</v>
      </c>
      <c r="Q10" s="740" t="str">
        <f>IFERROR(Q14*Q9,"")</f>
        <v/>
      </c>
      <c r="R10" s="740" t="str">
        <f>IFERROR(R14*Q9,"")</f>
        <v/>
      </c>
      <c r="S10" s="76"/>
      <c r="T10" s="66"/>
    </row>
    <row r="11" spans="1:20" ht="12" customHeight="1">
      <c r="A11" s="99"/>
      <c r="B11" s="1438"/>
      <c r="C11" s="1433"/>
      <c r="D11" s="771" t="s">
        <v>117</v>
      </c>
      <c r="E11" s="711">
        <f t="shared" si="0"/>
        <v>0</v>
      </c>
      <c r="F11" s="711">
        <f t="shared" si="0"/>
        <v>0</v>
      </c>
      <c r="G11" s="711">
        <f t="shared" si="0"/>
        <v>0</v>
      </c>
      <c r="H11" s="740" t="str">
        <f>IFERROR(H15*H9,"")</f>
        <v/>
      </c>
      <c r="I11" s="740" t="str">
        <f>IFERROR(I15*H9,"")</f>
        <v/>
      </c>
      <c r="J11" s="99"/>
      <c r="K11" s="1438"/>
      <c r="L11" s="1433"/>
      <c r="M11" s="771" t="s">
        <v>117</v>
      </c>
      <c r="N11" s="711">
        <f t="shared" si="1"/>
        <v>0</v>
      </c>
      <c r="O11" s="711">
        <f t="shared" si="1"/>
        <v>0</v>
      </c>
      <c r="P11" s="711">
        <f t="shared" si="1"/>
        <v>0</v>
      </c>
      <c r="Q11" s="740" t="str">
        <f>IFERROR(Q15*Q9,"")</f>
        <v/>
      </c>
      <c r="R11" s="740" t="str">
        <f>IFERROR(R15*Q9,"")</f>
        <v/>
      </c>
      <c r="S11" s="76"/>
      <c r="T11" s="66"/>
    </row>
    <row r="12" spans="1:20" ht="12" customHeight="1">
      <c r="A12" s="99"/>
      <c r="B12" s="1438"/>
      <c r="C12" s="1433"/>
      <c r="D12" s="771" t="s">
        <v>118</v>
      </c>
      <c r="E12" s="711">
        <f t="shared" si="0"/>
        <v>0</v>
      </c>
      <c r="F12" s="711">
        <f t="shared" si="0"/>
        <v>0</v>
      </c>
      <c r="G12" s="711">
        <f t="shared" si="0"/>
        <v>0</v>
      </c>
      <c r="H12" s="740" t="str">
        <f>IFERROR(H16*H9,"")</f>
        <v/>
      </c>
      <c r="I12" s="740" t="str">
        <f>IFERROR(I16*H9,"")</f>
        <v/>
      </c>
      <c r="J12" s="99"/>
      <c r="K12" s="1438"/>
      <c r="L12" s="1433"/>
      <c r="M12" s="771" t="s">
        <v>118</v>
      </c>
      <c r="N12" s="711">
        <f t="shared" si="1"/>
        <v>0</v>
      </c>
      <c r="O12" s="711">
        <f t="shared" si="1"/>
        <v>0</v>
      </c>
      <c r="P12" s="711">
        <f t="shared" si="1"/>
        <v>0</v>
      </c>
      <c r="Q12" s="740" t="str">
        <f>IFERROR(Q16*Q9,"")</f>
        <v/>
      </c>
      <c r="R12" s="740" t="str">
        <f>IFERROR(R16*Q9,"")</f>
        <v/>
      </c>
      <c r="S12" s="76"/>
      <c r="T12" s="66"/>
    </row>
    <row r="13" spans="1:20" ht="12" customHeight="1">
      <c r="A13" s="99"/>
      <c r="B13" s="1438"/>
      <c r="C13" s="1433"/>
      <c r="D13" s="771" t="s">
        <v>119</v>
      </c>
      <c r="E13" s="711">
        <f t="shared" si="0"/>
        <v>0</v>
      </c>
      <c r="F13" s="711">
        <f t="shared" si="0"/>
        <v>0</v>
      </c>
      <c r="G13" s="711">
        <f t="shared" si="0"/>
        <v>0</v>
      </c>
      <c r="H13" s="740" t="str">
        <f>IFERROR(H17*H9,"")</f>
        <v/>
      </c>
      <c r="I13" s="740" t="str">
        <f>IFERROR(I17*H9,"")</f>
        <v/>
      </c>
      <c r="J13" s="99"/>
      <c r="K13" s="1438"/>
      <c r="L13" s="1433"/>
      <c r="M13" s="771" t="s">
        <v>119</v>
      </c>
      <c r="N13" s="711">
        <f t="shared" si="1"/>
        <v>0</v>
      </c>
      <c r="O13" s="711">
        <f t="shared" si="1"/>
        <v>0</v>
      </c>
      <c r="P13" s="711">
        <f t="shared" si="1"/>
        <v>0</v>
      </c>
      <c r="Q13" s="740" t="str">
        <f>IFERROR(Q17*Q9,"")</f>
        <v/>
      </c>
      <c r="R13" s="740" t="str">
        <f>IFERROR(R17*Q9,"")</f>
        <v/>
      </c>
      <c r="S13" s="76"/>
      <c r="T13" s="66"/>
    </row>
    <row r="14" spans="1:20" ht="12" customHeight="1">
      <c r="A14" s="99"/>
      <c r="B14" s="1438"/>
      <c r="C14" s="1433" t="s">
        <v>67</v>
      </c>
      <c r="D14" s="771" t="s">
        <v>116</v>
      </c>
      <c r="E14" s="714" t="str">
        <f>IFERROR(E10/E9,"")</f>
        <v/>
      </c>
      <c r="F14" s="714" t="str">
        <f>IFERROR(F10/F9,"")</f>
        <v/>
      </c>
      <c r="G14" s="714" t="str">
        <f>IFERROR(G10/G9,"")</f>
        <v/>
      </c>
      <c r="H14" s="715" t="str">
        <f>IFERROR(SUM(H23,H33,H43,H53,H63)/SUM(H22,H32,H42,H52,H62),"")</f>
        <v/>
      </c>
      <c r="I14" s="716" t="str">
        <f>IFERROR(FORECAST(H7,E14:G14,E7:G7),"")</f>
        <v/>
      </c>
      <c r="J14" s="99"/>
      <c r="K14" s="1438"/>
      <c r="L14" s="1433" t="s">
        <v>67</v>
      </c>
      <c r="M14" s="771" t="s">
        <v>116</v>
      </c>
      <c r="N14" s="714" t="str">
        <f>IFERROR(N10/N9,"")</f>
        <v/>
      </c>
      <c r="O14" s="714" t="str">
        <f>IFERROR(O10/O9,"")</f>
        <v/>
      </c>
      <c r="P14" s="714" t="str">
        <f>IFERROR(P10/P9,"")</f>
        <v/>
      </c>
      <c r="Q14" s="715" t="str">
        <f>IFERROR(SUM(Q23,Q33,Q43,Q53,Q63)/SUM(Q22,Q32,Q42,Q52,Q62),"")</f>
        <v/>
      </c>
      <c r="R14" s="716" t="str">
        <f>IFERROR(FORECAST(Q7,N14:P14,N7:P7),"")</f>
        <v/>
      </c>
      <c r="S14" s="76"/>
      <c r="T14" s="66"/>
    </row>
    <row r="15" spans="1:20" ht="12" customHeight="1">
      <c r="A15" s="99"/>
      <c r="B15" s="1438"/>
      <c r="C15" s="1433"/>
      <c r="D15" s="771" t="s">
        <v>117</v>
      </c>
      <c r="E15" s="714" t="str">
        <f>IFERROR(E11/E9,"")</f>
        <v/>
      </c>
      <c r="F15" s="714" t="str">
        <f>IFERROR(F11/F9,"")</f>
        <v/>
      </c>
      <c r="G15" s="714" t="str">
        <f>IFERROR(G11/G9,"")</f>
        <v/>
      </c>
      <c r="H15" s="715" t="str">
        <f>IFERROR(SUM(H24,H34,H44,H54,H64)/SUM(H22,H32,H42,H52,H62),"")</f>
        <v/>
      </c>
      <c r="I15" s="716" t="str">
        <f>IFERROR(FORECAST(H7,E15:G15,E7:G7),"")</f>
        <v/>
      </c>
      <c r="J15" s="99"/>
      <c r="K15" s="1438"/>
      <c r="L15" s="1433"/>
      <c r="M15" s="771" t="s">
        <v>117</v>
      </c>
      <c r="N15" s="714" t="str">
        <f>IFERROR(N11/N9,"")</f>
        <v/>
      </c>
      <c r="O15" s="714" t="str">
        <f>IFERROR(O11/O9,"")</f>
        <v/>
      </c>
      <c r="P15" s="714" t="str">
        <f>IFERROR(P11/P9,"")</f>
        <v/>
      </c>
      <c r="Q15" s="715" t="str">
        <f>IFERROR(SUM(Q24,Q34,Q44,Q54,Q64)/SUM(Q22,Q32,Q42,Q52,Q62),"")</f>
        <v/>
      </c>
      <c r="R15" s="716" t="str">
        <f>IFERROR(FORECAST(Q7,N15:P15,N7:P7),"")</f>
        <v/>
      </c>
      <c r="S15" s="76"/>
      <c r="T15" s="66"/>
    </row>
    <row r="16" spans="1:20" ht="12" customHeight="1">
      <c r="A16" s="99"/>
      <c r="B16" s="1438"/>
      <c r="C16" s="1433"/>
      <c r="D16" s="771" t="s">
        <v>118</v>
      </c>
      <c r="E16" s="714" t="str">
        <f>IFERROR(E12/E9,"")</f>
        <v/>
      </c>
      <c r="F16" s="714" t="str">
        <f>IFERROR(F12/F9,"")</f>
        <v/>
      </c>
      <c r="G16" s="714" t="str">
        <f>IFERROR(G12/G9,"")</f>
        <v/>
      </c>
      <c r="H16" s="715" t="str">
        <f>IFERROR(SUM(H25,H35,H45,H55,H65)/SUM(H22,H32,H42,H52,H62),"")</f>
        <v/>
      </c>
      <c r="I16" s="716" t="str">
        <f>IFERROR(FORECAST(H7,E16:G16,E7:G7),"")</f>
        <v/>
      </c>
      <c r="J16" s="99"/>
      <c r="K16" s="1438"/>
      <c r="L16" s="1433"/>
      <c r="M16" s="771" t="s">
        <v>118</v>
      </c>
      <c r="N16" s="714" t="str">
        <f>IFERROR(N12/N9,"")</f>
        <v/>
      </c>
      <c r="O16" s="714" t="str">
        <f>IFERROR(O12/O9,"")</f>
        <v/>
      </c>
      <c r="P16" s="714" t="str">
        <f>IFERROR(P12/P9,"")</f>
        <v/>
      </c>
      <c r="Q16" s="715" t="str">
        <f>IFERROR(SUM(Q25,Q35,Q45,Q55,Q65)/SUM(Q22,Q32,Q42,Q52,Q62),"")</f>
        <v/>
      </c>
      <c r="R16" s="716" t="str">
        <f>IFERROR(FORECAST(Q7,N16:P16,N7:P7),"")</f>
        <v/>
      </c>
      <c r="S16" s="76"/>
      <c r="T16" s="66"/>
    </row>
    <row r="17" spans="1:20" ht="12" customHeight="1">
      <c r="A17" s="99"/>
      <c r="B17" s="1438"/>
      <c r="C17" s="1433"/>
      <c r="D17" s="771" t="s">
        <v>119</v>
      </c>
      <c r="E17" s="714" t="str">
        <f>IFERROR(E13/E9,"")</f>
        <v/>
      </c>
      <c r="F17" s="714" t="str">
        <f>IFERROR(F13/F9,"")</f>
        <v/>
      </c>
      <c r="G17" s="714" t="str">
        <f>IFERROR(G13/G9,"")</f>
        <v/>
      </c>
      <c r="H17" s="715" t="str">
        <f>IFERROR(SUM(H26,H36,H46,H56,H66)/SUM(H22,H32,H42,H52,H62),"")</f>
        <v/>
      </c>
      <c r="I17" s="716" t="str">
        <f>IFERROR(FORECAST(H7,E17:G17,E7:G7),"")</f>
        <v/>
      </c>
      <c r="J17" s="100"/>
      <c r="K17" s="1438"/>
      <c r="L17" s="1433"/>
      <c r="M17" s="771" t="s">
        <v>119</v>
      </c>
      <c r="N17" s="714" t="str">
        <f>IFERROR(N13/N9,"")</f>
        <v/>
      </c>
      <c r="O17" s="714" t="str">
        <f>IFERROR(O13/O9,"")</f>
        <v/>
      </c>
      <c r="P17" s="714" t="str">
        <f>IFERROR(P13/P9,"")</f>
        <v/>
      </c>
      <c r="Q17" s="715" t="str">
        <f>IFERROR(SUM(Q26,Q36,Q46,Q56,Q66)/SUM(Q22,Q32,Q42,Q52,Q62),"")</f>
        <v/>
      </c>
      <c r="R17" s="716" t="str">
        <f>IFERROR(FORECAST(Q7,N17:P17,N7:P7),"")</f>
        <v/>
      </c>
      <c r="S17" s="76"/>
    </row>
    <row r="18" spans="1:20" s="52" customFormat="1" ht="28.5" customHeight="1">
      <c r="A18" s="105"/>
      <c r="B18" s="1005" t="s">
        <v>645</v>
      </c>
      <c r="C18" s="720"/>
      <c r="D18" s="720"/>
      <c r="E18" s="720"/>
      <c r="F18" s="720"/>
      <c r="G18" s="720"/>
      <c r="H18" s="720"/>
      <c r="I18" s="720"/>
      <c r="J18" s="105"/>
      <c r="K18" s="772"/>
      <c r="L18" s="720"/>
      <c r="M18" s="720"/>
      <c r="N18" s="720"/>
      <c r="O18" s="720"/>
      <c r="P18" s="720"/>
      <c r="Q18" s="720"/>
      <c r="R18" s="720"/>
      <c r="S18" s="79"/>
    </row>
    <row r="19" spans="1:20" ht="4.5" customHeight="1">
      <c r="A19" s="99"/>
      <c r="B19" s="719"/>
      <c r="C19" s="100"/>
      <c r="D19" s="100"/>
      <c r="E19" s="100"/>
      <c r="F19" s="100"/>
      <c r="G19" s="100"/>
      <c r="H19" s="100"/>
      <c r="I19" s="100"/>
      <c r="J19" s="99"/>
      <c r="K19" s="719"/>
      <c r="L19" s="100"/>
      <c r="M19" s="100"/>
      <c r="N19" s="100"/>
      <c r="O19" s="100"/>
      <c r="P19" s="100"/>
      <c r="Q19" s="100"/>
      <c r="R19" s="100"/>
      <c r="S19" s="76"/>
    </row>
    <row r="20" spans="1:20" ht="22.5" customHeight="1">
      <c r="A20" s="99"/>
      <c r="B20" s="1432" t="s">
        <v>127</v>
      </c>
      <c r="C20" s="1432"/>
      <c r="D20" s="1432"/>
      <c r="E20" s="1454">
        <v>2014</v>
      </c>
      <c r="F20" s="1454">
        <v>2015</v>
      </c>
      <c r="G20" s="1454">
        <v>2016</v>
      </c>
      <c r="H20" s="1454">
        <v>2017</v>
      </c>
      <c r="I20" s="1454"/>
      <c r="J20" s="99"/>
      <c r="K20" s="1432" t="s">
        <v>128</v>
      </c>
      <c r="L20" s="1432"/>
      <c r="M20" s="1432"/>
      <c r="N20" s="1454">
        <v>2014</v>
      </c>
      <c r="O20" s="1454">
        <v>2015</v>
      </c>
      <c r="P20" s="1454">
        <v>2016</v>
      </c>
      <c r="Q20" s="1454">
        <v>2017</v>
      </c>
      <c r="R20" s="1454"/>
      <c r="S20" s="76"/>
      <c r="T20" s="66"/>
    </row>
    <row r="21" spans="1:20" ht="23.25" customHeight="1">
      <c r="A21" s="99"/>
      <c r="B21" s="1432"/>
      <c r="C21" s="1432"/>
      <c r="D21" s="1432"/>
      <c r="E21" s="1454"/>
      <c r="F21" s="1454"/>
      <c r="G21" s="1454"/>
      <c r="H21" s="782" t="s">
        <v>59</v>
      </c>
      <c r="I21" s="782" t="s">
        <v>60</v>
      </c>
      <c r="J21" s="99"/>
      <c r="K21" s="1432"/>
      <c r="L21" s="1432"/>
      <c r="M21" s="1432"/>
      <c r="N21" s="1454"/>
      <c r="O21" s="1454"/>
      <c r="P21" s="1454"/>
      <c r="Q21" s="782" t="s">
        <v>59</v>
      </c>
      <c r="R21" s="782" t="s">
        <v>60</v>
      </c>
      <c r="S21" s="76"/>
      <c r="T21" s="66"/>
    </row>
    <row r="22" spans="1:20" ht="12" customHeight="1">
      <c r="A22" s="99"/>
      <c r="B22" s="1456" t="s">
        <v>129</v>
      </c>
      <c r="C22" s="1233" t="s">
        <v>62</v>
      </c>
      <c r="D22" s="1233"/>
      <c r="E22" s="912"/>
      <c r="F22" s="913"/>
      <c r="G22" s="913"/>
      <c r="H22" s="1431"/>
      <c r="I22" s="1431"/>
      <c r="J22" s="99"/>
      <c r="K22" s="1456" t="s">
        <v>129</v>
      </c>
      <c r="L22" s="1233" t="s">
        <v>62</v>
      </c>
      <c r="M22" s="1233"/>
      <c r="N22" s="912"/>
      <c r="O22" s="913"/>
      <c r="P22" s="913"/>
      <c r="Q22" s="1431"/>
      <c r="R22" s="1431"/>
      <c r="S22" s="76"/>
      <c r="T22" s="66"/>
    </row>
    <row r="23" spans="1:20" ht="12" customHeight="1">
      <c r="A23" s="99"/>
      <c r="B23" s="1457"/>
      <c r="C23" s="1233" t="s">
        <v>63</v>
      </c>
      <c r="D23" s="774" t="s">
        <v>116</v>
      </c>
      <c r="E23" s="914"/>
      <c r="F23" s="914"/>
      <c r="G23" s="914"/>
      <c r="H23" s="741">
        <f>IFERROR(H27*$H$22,"")</f>
        <v>0</v>
      </c>
      <c r="I23" s="741" t="str">
        <f>IFERROR(I27*H22,"")</f>
        <v/>
      </c>
      <c r="J23" s="99"/>
      <c r="K23" s="1457"/>
      <c r="L23" s="1233" t="s">
        <v>63</v>
      </c>
      <c r="M23" s="774" t="s">
        <v>116</v>
      </c>
      <c r="N23" s="914"/>
      <c r="O23" s="914"/>
      <c r="P23" s="914"/>
      <c r="Q23" s="918">
        <f>IFERROR(Q27*$Q$22,"")</f>
        <v>0</v>
      </c>
      <c r="R23" s="918" t="str">
        <f>IFERROR(R27*Q22,"")</f>
        <v/>
      </c>
      <c r="S23" s="76"/>
      <c r="T23" s="66"/>
    </row>
    <row r="24" spans="1:20" ht="12" customHeight="1">
      <c r="A24" s="99"/>
      <c r="B24" s="1457"/>
      <c r="C24" s="1233"/>
      <c r="D24" s="774" t="s">
        <v>117</v>
      </c>
      <c r="E24" s="914"/>
      <c r="F24" s="914"/>
      <c r="G24" s="914"/>
      <c r="H24" s="741">
        <f>IFERROR(H28*$H$22,"")</f>
        <v>0</v>
      </c>
      <c r="I24" s="741" t="str">
        <f>IFERROR(I28*H22,"")</f>
        <v/>
      </c>
      <c r="J24" s="99"/>
      <c r="K24" s="1457"/>
      <c r="L24" s="1233"/>
      <c r="M24" s="774" t="s">
        <v>117</v>
      </c>
      <c r="N24" s="914"/>
      <c r="O24" s="914"/>
      <c r="P24" s="914"/>
      <c r="Q24" s="918">
        <f>IFERROR(Q28*$Q$22,"")</f>
        <v>0</v>
      </c>
      <c r="R24" s="918" t="str">
        <f>IFERROR(R28*Q22,"")</f>
        <v/>
      </c>
      <c r="S24" s="76"/>
      <c r="T24" s="66"/>
    </row>
    <row r="25" spans="1:20" ht="12" customHeight="1">
      <c r="A25" s="99"/>
      <c r="B25" s="1457"/>
      <c r="C25" s="1233"/>
      <c r="D25" s="774" t="s">
        <v>118</v>
      </c>
      <c r="E25" s="914"/>
      <c r="F25" s="914"/>
      <c r="G25" s="914"/>
      <c r="H25" s="741">
        <f>IFERROR(H29*$H$22,"")</f>
        <v>0</v>
      </c>
      <c r="I25" s="741" t="str">
        <f>IFERROR(I29*H22,"")</f>
        <v/>
      </c>
      <c r="J25" s="99"/>
      <c r="K25" s="1457"/>
      <c r="L25" s="1233"/>
      <c r="M25" s="774" t="s">
        <v>118</v>
      </c>
      <c r="N25" s="914"/>
      <c r="O25" s="914"/>
      <c r="P25" s="914"/>
      <c r="Q25" s="918">
        <f>IFERROR(Q29*$Q$22,"")</f>
        <v>0</v>
      </c>
      <c r="R25" s="918" t="str">
        <f>IFERROR(R29*Q22,"")</f>
        <v/>
      </c>
      <c r="S25" s="76"/>
      <c r="T25" s="66"/>
    </row>
    <row r="26" spans="1:20" ht="12" customHeight="1">
      <c r="A26" s="99"/>
      <c r="B26" s="1457"/>
      <c r="C26" s="1233"/>
      <c r="D26" s="774" t="s">
        <v>119</v>
      </c>
      <c r="E26" s="914"/>
      <c r="F26" s="917"/>
      <c r="G26" s="917"/>
      <c r="H26" s="741">
        <f>IFERROR(H30*$H$22,"")</f>
        <v>0</v>
      </c>
      <c r="I26" s="741" t="str">
        <f>IFERROR(I30*H22,"")</f>
        <v/>
      </c>
      <c r="J26" s="99"/>
      <c r="K26" s="1457"/>
      <c r="L26" s="1233"/>
      <c r="M26" s="774" t="s">
        <v>119</v>
      </c>
      <c r="N26" s="914"/>
      <c r="O26" s="917"/>
      <c r="P26" s="917"/>
      <c r="Q26" s="918">
        <f>IFERROR(Q30*$Q$22,"")</f>
        <v>0</v>
      </c>
      <c r="R26" s="918" t="str">
        <f>IFERROR(R30*Q22,"")</f>
        <v/>
      </c>
      <c r="S26" s="76"/>
      <c r="T26" s="66"/>
    </row>
    <row r="27" spans="1:20" ht="12" customHeight="1">
      <c r="A27" s="99"/>
      <c r="B27" s="1457"/>
      <c r="C27" s="1233" t="s">
        <v>67</v>
      </c>
      <c r="D27" s="774" t="s">
        <v>116</v>
      </c>
      <c r="E27" s="717" t="str">
        <f>IFERROR(E23/E22,"")</f>
        <v/>
      </c>
      <c r="F27" s="717" t="str">
        <f>IFERROR(F23/F22,"")</f>
        <v/>
      </c>
      <c r="G27" s="717" t="str">
        <f>IFERROR(G23/G22,"")</f>
        <v/>
      </c>
      <c r="H27" s="915"/>
      <c r="I27" s="718" t="str">
        <f>IFERROR(FORECAST(H20,E27:G27,E20:G20),"")</f>
        <v/>
      </c>
      <c r="J27" s="99"/>
      <c r="K27" s="1457"/>
      <c r="L27" s="1233" t="s">
        <v>67</v>
      </c>
      <c r="M27" s="774" t="s">
        <v>116</v>
      </c>
      <c r="N27" s="153" t="str">
        <f>IFERROR(N23/N22,"")</f>
        <v/>
      </c>
      <c r="O27" s="153" t="str">
        <f>IFERROR(O23/O22,"")</f>
        <v/>
      </c>
      <c r="P27" s="153" t="str">
        <f>IFERROR(P23/P22,"")</f>
        <v/>
      </c>
      <c r="Q27" s="915"/>
      <c r="R27" s="155" t="str">
        <f>IFERROR(FORECAST(Q20,N27:P27,N20:P20),"")</f>
        <v/>
      </c>
      <c r="S27" s="76"/>
      <c r="T27" s="66"/>
    </row>
    <row r="28" spans="1:20" ht="12" customHeight="1">
      <c r="A28" s="99"/>
      <c r="B28" s="1457"/>
      <c r="C28" s="1233"/>
      <c r="D28" s="774" t="s">
        <v>117</v>
      </c>
      <c r="E28" s="717" t="str">
        <f>IFERROR(E24/E22,"")</f>
        <v/>
      </c>
      <c r="F28" s="717" t="str">
        <f>IFERROR(F24/F22,"")</f>
        <v/>
      </c>
      <c r="G28" s="717" t="str">
        <f>IFERROR(G24/G22,"")</f>
        <v/>
      </c>
      <c r="H28" s="915"/>
      <c r="I28" s="718" t="str">
        <f>IFERROR(FORECAST(H20,E28:G28,E20:G20),"")</f>
        <v/>
      </c>
      <c r="J28" s="99"/>
      <c r="K28" s="1457"/>
      <c r="L28" s="1233"/>
      <c r="M28" s="774" t="s">
        <v>117</v>
      </c>
      <c r="N28" s="153" t="str">
        <f>IFERROR(N24/N22,"")</f>
        <v/>
      </c>
      <c r="O28" s="153" t="str">
        <f>IFERROR(O24/O22,"")</f>
        <v/>
      </c>
      <c r="P28" s="153" t="str">
        <f>IFERROR(P24/P22,"")</f>
        <v/>
      </c>
      <c r="Q28" s="915"/>
      <c r="R28" s="155" t="str">
        <f>IFERROR(FORECAST(Q20,N28:P28,N20:P20),"")</f>
        <v/>
      </c>
      <c r="S28" s="76"/>
      <c r="T28" s="66"/>
    </row>
    <row r="29" spans="1:20" ht="12" customHeight="1">
      <c r="A29" s="99"/>
      <c r="B29" s="1457"/>
      <c r="C29" s="1233"/>
      <c r="D29" s="774" t="s">
        <v>118</v>
      </c>
      <c r="E29" s="717" t="str">
        <f>IFERROR(E25/E22,"")</f>
        <v/>
      </c>
      <c r="F29" s="717" t="str">
        <f>IFERROR(F25/F22,"")</f>
        <v/>
      </c>
      <c r="G29" s="717" t="str">
        <f>IFERROR(G25/G22,"")</f>
        <v/>
      </c>
      <c r="H29" s="915"/>
      <c r="I29" s="718" t="str">
        <f>IFERROR(FORECAST(H20,E29:G29,E20:G20),"")</f>
        <v/>
      </c>
      <c r="J29" s="99"/>
      <c r="K29" s="1457"/>
      <c r="L29" s="1233"/>
      <c r="M29" s="774" t="s">
        <v>118</v>
      </c>
      <c r="N29" s="153" t="str">
        <f>IFERROR(N25/N22,"")</f>
        <v/>
      </c>
      <c r="O29" s="153" t="str">
        <f>IFERROR(O25/O22,"")</f>
        <v/>
      </c>
      <c r="P29" s="153" t="str">
        <f>IFERROR(P25/P22,"")</f>
        <v/>
      </c>
      <c r="Q29" s="915"/>
      <c r="R29" s="155" t="str">
        <f>IFERROR(FORECAST(Q20,N29:P29,N20:P20),"")</f>
        <v/>
      </c>
      <c r="S29" s="76"/>
      <c r="T29" s="66"/>
    </row>
    <row r="30" spans="1:20" ht="12" customHeight="1">
      <c r="A30" s="99"/>
      <c r="B30" s="1458"/>
      <c r="C30" s="1233"/>
      <c r="D30" s="774" t="s">
        <v>119</v>
      </c>
      <c r="E30" s="715" t="str">
        <f>IFERROR(E26/E22,"")</f>
        <v/>
      </c>
      <c r="F30" s="715" t="str">
        <f>IFERROR(F26/F22,"")</f>
        <v/>
      </c>
      <c r="G30" s="715" t="str">
        <f>IFERROR(G26/G22,"")</f>
        <v/>
      </c>
      <c r="H30" s="915"/>
      <c r="I30" s="718" t="str">
        <f>IFERROR(FORECAST(H20,E30:G30,E20:G20),"")</f>
        <v/>
      </c>
      <c r="J30" s="100"/>
      <c r="K30" s="1458"/>
      <c r="L30" s="1233"/>
      <c r="M30" s="774" t="s">
        <v>119</v>
      </c>
      <c r="N30" s="850" t="str">
        <f>IFERROR(N26/N22,"")</f>
        <v/>
      </c>
      <c r="O30" s="850" t="str">
        <f>IFERROR(O26/O22,"")</f>
        <v/>
      </c>
      <c r="P30" s="850" t="str">
        <f>IFERROR(P26/P22,"")</f>
        <v/>
      </c>
      <c r="Q30" s="915"/>
      <c r="R30" s="155" t="str">
        <f>IFERROR(FORECAST(Q20,N30:P30,N20:P20),"")</f>
        <v/>
      </c>
      <c r="S30" s="76"/>
    </row>
    <row r="31" spans="1:20" s="67" customFormat="1" ht="12" customHeight="1">
      <c r="A31" s="98"/>
      <c r="B31" s="722"/>
      <c r="C31" s="723"/>
      <c r="D31" s="724"/>
      <c r="E31" s="725" t="str">
        <f>IF(SUM(E23:E26)=E22,"","datos erróneos")</f>
        <v/>
      </c>
      <c r="F31" s="725" t="str">
        <f>IF(SUM(F23:F26)=F22,"","datos erróneos")</f>
        <v/>
      </c>
      <c r="G31" s="725" t="str">
        <f>IF(SUM(G23:G26)=G22,"","datos erróneos")</f>
        <v/>
      </c>
      <c r="H31" s="725" t="str">
        <f>IF(SUM(H27:H30)=1,"",(IF(SUM(H27:H30)=0,"","datos erróneos")))</f>
        <v/>
      </c>
      <c r="I31" s="726"/>
      <c r="J31" s="98"/>
      <c r="K31" s="722"/>
      <c r="L31" s="723"/>
      <c r="M31" s="724"/>
      <c r="N31" s="725" t="str">
        <f>IF(SUM(N23:N26)=N22,"","datos erróneos")</f>
        <v/>
      </c>
      <c r="O31" s="725" t="str">
        <f>IF(SUM(O23:O26)=O22,"","datos erróneos")</f>
        <v/>
      </c>
      <c r="P31" s="725" t="str">
        <f>IF(SUM(P23:P26)=P22,"","datos erróneos")</f>
        <v/>
      </c>
      <c r="Q31" s="725" t="str">
        <f>IF(SUM(Q27:Q30)=1,"",(IF(SUM(Q27:Q30)=0,"","datos erróneos")))</f>
        <v/>
      </c>
      <c r="R31" s="726"/>
      <c r="S31" s="121"/>
    </row>
    <row r="32" spans="1:20" ht="12" customHeight="1">
      <c r="A32" s="99"/>
      <c r="B32" s="1456" t="s">
        <v>121</v>
      </c>
      <c r="C32" s="1233" t="s">
        <v>62</v>
      </c>
      <c r="D32" s="1233"/>
      <c r="E32" s="912"/>
      <c r="F32" s="913"/>
      <c r="G32" s="913"/>
      <c r="H32" s="1431"/>
      <c r="I32" s="1431"/>
      <c r="J32" s="99"/>
      <c r="K32" s="1456" t="s">
        <v>121</v>
      </c>
      <c r="L32" s="1233" t="s">
        <v>62</v>
      </c>
      <c r="M32" s="1233"/>
      <c r="N32" s="912"/>
      <c r="O32" s="913"/>
      <c r="P32" s="913"/>
      <c r="Q32" s="1431"/>
      <c r="R32" s="1431"/>
      <c r="S32" s="76"/>
      <c r="T32" s="66"/>
    </row>
    <row r="33" spans="1:20" ht="12" customHeight="1">
      <c r="A33" s="99"/>
      <c r="B33" s="1457"/>
      <c r="C33" s="1233" t="s">
        <v>63</v>
      </c>
      <c r="D33" s="774" t="s">
        <v>116</v>
      </c>
      <c r="E33" s="914"/>
      <c r="F33" s="914"/>
      <c r="G33" s="914"/>
      <c r="H33" s="741">
        <f>IFERROR(H37*$H$32,"")</f>
        <v>0</v>
      </c>
      <c r="I33" s="741" t="str">
        <f>IFERROR(I37*H32,"")</f>
        <v/>
      </c>
      <c r="J33" s="99"/>
      <c r="K33" s="1457"/>
      <c r="L33" s="1233" t="s">
        <v>63</v>
      </c>
      <c r="M33" s="774" t="s">
        <v>116</v>
      </c>
      <c r="N33" s="914"/>
      <c r="O33" s="914"/>
      <c r="P33" s="914"/>
      <c r="Q33" s="741">
        <f>IFERROR(Q37*$Q$32,"")</f>
        <v>0</v>
      </c>
      <c r="R33" s="741" t="str">
        <f>IFERROR(R37*Q32,"")</f>
        <v/>
      </c>
      <c r="S33" s="76"/>
      <c r="T33" s="66"/>
    </row>
    <row r="34" spans="1:20" ht="12" customHeight="1">
      <c r="A34" s="99"/>
      <c r="B34" s="1457"/>
      <c r="C34" s="1233"/>
      <c r="D34" s="774" t="s">
        <v>117</v>
      </c>
      <c r="E34" s="914"/>
      <c r="F34" s="914"/>
      <c r="G34" s="914"/>
      <c r="H34" s="741">
        <f>IFERROR(H38*$H$32,"")</f>
        <v>0</v>
      </c>
      <c r="I34" s="741" t="str">
        <f>IFERROR(I38*H32,"")</f>
        <v/>
      </c>
      <c r="J34" s="99"/>
      <c r="K34" s="1457"/>
      <c r="L34" s="1233"/>
      <c r="M34" s="774" t="s">
        <v>117</v>
      </c>
      <c r="N34" s="914"/>
      <c r="O34" s="914"/>
      <c r="P34" s="914"/>
      <c r="Q34" s="741">
        <f>IFERROR(Q38*$Q$32,"")</f>
        <v>0</v>
      </c>
      <c r="R34" s="741" t="str">
        <f>IFERROR(R38*Q32,"")</f>
        <v/>
      </c>
      <c r="S34" s="76"/>
      <c r="T34" s="66"/>
    </row>
    <row r="35" spans="1:20" ht="12" customHeight="1">
      <c r="A35" s="99"/>
      <c r="B35" s="1457"/>
      <c r="C35" s="1233"/>
      <c r="D35" s="774" t="s">
        <v>118</v>
      </c>
      <c r="E35" s="914"/>
      <c r="F35" s="914"/>
      <c r="G35" s="914"/>
      <c r="H35" s="741">
        <f>IFERROR(H39*$H$32,"")</f>
        <v>0</v>
      </c>
      <c r="I35" s="741" t="str">
        <f>IFERROR(I39*H32,"")</f>
        <v/>
      </c>
      <c r="J35" s="99"/>
      <c r="K35" s="1457"/>
      <c r="L35" s="1233"/>
      <c r="M35" s="774" t="s">
        <v>118</v>
      </c>
      <c r="N35" s="914"/>
      <c r="O35" s="914"/>
      <c r="P35" s="914"/>
      <c r="Q35" s="741">
        <f>IFERROR(Q39*$Q$32,"")</f>
        <v>0</v>
      </c>
      <c r="R35" s="741" t="str">
        <f>IFERROR(R39*Q32,"")</f>
        <v/>
      </c>
      <c r="S35" s="76"/>
      <c r="T35" s="66"/>
    </row>
    <row r="36" spans="1:20" ht="12" customHeight="1">
      <c r="A36" s="99"/>
      <c r="B36" s="1457"/>
      <c r="C36" s="1233"/>
      <c r="D36" s="774" t="s">
        <v>119</v>
      </c>
      <c r="E36" s="914"/>
      <c r="F36" s="917"/>
      <c r="G36" s="917"/>
      <c r="H36" s="741">
        <f>IFERROR(H40*$H$32,"")</f>
        <v>0</v>
      </c>
      <c r="I36" s="741" t="str">
        <f>IFERROR(I40*H32,"")</f>
        <v/>
      </c>
      <c r="J36" s="99"/>
      <c r="K36" s="1457"/>
      <c r="L36" s="1233"/>
      <c r="M36" s="774" t="s">
        <v>119</v>
      </c>
      <c r="N36" s="914"/>
      <c r="O36" s="917"/>
      <c r="P36" s="917"/>
      <c r="Q36" s="741">
        <f>IFERROR(Q40*$Q$32,"")</f>
        <v>0</v>
      </c>
      <c r="R36" s="741" t="str">
        <f>IFERROR(R40*Q32,"")</f>
        <v/>
      </c>
      <c r="S36" s="76"/>
      <c r="T36" s="66"/>
    </row>
    <row r="37" spans="1:20" ht="12" customHeight="1">
      <c r="A37" s="99"/>
      <c r="B37" s="1457"/>
      <c r="C37" s="1233" t="s">
        <v>67</v>
      </c>
      <c r="D37" s="774" t="s">
        <v>116</v>
      </c>
      <c r="E37" s="717" t="str">
        <f>IFERROR(E33/E32,"")</f>
        <v/>
      </c>
      <c r="F37" s="717" t="str">
        <f>IFERROR(F33/F32,"")</f>
        <v/>
      </c>
      <c r="G37" s="717" t="str">
        <f>IFERROR(G33/G32,"")</f>
        <v/>
      </c>
      <c r="H37" s="915"/>
      <c r="I37" s="718" t="str">
        <f>IFERROR(FORECAST(H20,E37:G37,E20:G20),"")</f>
        <v/>
      </c>
      <c r="J37" s="99"/>
      <c r="K37" s="1457"/>
      <c r="L37" s="1233" t="s">
        <v>67</v>
      </c>
      <c r="M37" s="774" t="s">
        <v>116</v>
      </c>
      <c r="N37" s="717" t="str">
        <f>IFERROR(N33/N32,"")</f>
        <v/>
      </c>
      <c r="O37" s="717" t="str">
        <f>IFERROR(O33/O32,"")</f>
        <v/>
      </c>
      <c r="P37" s="717" t="str">
        <f>IFERROR(P33/P32,"")</f>
        <v/>
      </c>
      <c r="Q37" s="915"/>
      <c r="R37" s="718" t="str">
        <f>IFERROR(FORECAST(Q20,N37:P37,N20:P20),"")</f>
        <v/>
      </c>
      <c r="S37" s="76"/>
      <c r="T37" s="66"/>
    </row>
    <row r="38" spans="1:20" ht="12" customHeight="1">
      <c r="A38" s="99"/>
      <c r="B38" s="1457"/>
      <c r="C38" s="1233"/>
      <c r="D38" s="774" t="s">
        <v>117</v>
      </c>
      <c r="E38" s="717" t="str">
        <f>IFERROR(E34/E32,"")</f>
        <v/>
      </c>
      <c r="F38" s="717" t="str">
        <f>IFERROR(F34/F32,"")</f>
        <v/>
      </c>
      <c r="G38" s="717" t="str">
        <f>IFERROR(G34/G32,"")</f>
        <v/>
      </c>
      <c r="H38" s="915"/>
      <c r="I38" s="718" t="str">
        <f>IFERROR(FORECAST(H20,E38:G38,E20:G20),"")</f>
        <v/>
      </c>
      <c r="J38" s="99"/>
      <c r="K38" s="1457"/>
      <c r="L38" s="1233"/>
      <c r="M38" s="774" t="s">
        <v>117</v>
      </c>
      <c r="N38" s="717" t="str">
        <f>IFERROR(N34/N32,"")</f>
        <v/>
      </c>
      <c r="O38" s="717" t="str">
        <f>IFERROR(O34/O32,"")</f>
        <v/>
      </c>
      <c r="P38" s="717" t="str">
        <f>IFERROR(P34/P32,"")</f>
        <v/>
      </c>
      <c r="Q38" s="915"/>
      <c r="R38" s="718" t="str">
        <f>IFERROR(FORECAST(Q20,N38:P38,N20:P20),"")</f>
        <v/>
      </c>
      <c r="S38" s="76"/>
      <c r="T38" s="66"/>
    </row>
    <row r="39" spans="1:20" ht="12" customHeight="1">
      <c r="A39" s="99"/>
      <c r="B39" s="1457"/>
      <c r="C39" s="1233"/>
      <c r="D39" s="774" t="s">
        <v>118</v>
      </c>
      <c r="E39" s="717" t="str">
        <f>IFERROR(E35/E32,"")</f>
        <v/>
      </c>
      <c r="F39" s="717" t="str">
        <f>IFERROR(F35/F32,"")</f>
        <v/>
      </c>
      <c r="G39" s="717" t="str">
        <f>IFERROR(G35/G32,"")</f>
        <v/>
      </c>
      <c r="H39" s="915"/>
      <c r="I39" s="718" t="str">
        <f>IFERROR(FORECAST(H20,E39:G39,E20:G20),"")</f>
        <v/>
      </c>
      <c r="J39" s="99"/>
      <c r="K39" s="1457"/>
      <c r="L39" s="1233"/>
      <c r="M39" s="774" t="s">
        <v>118</v>
      </c>
      <c r="N39" s="717" t="str">
        <f>IFERROR(N35/N32,"")</f>
        <v/>
      </c>
      <c r="O39" s="717" t="str">
        <f>IFERROR(O35/O32,"")</f>
        <v/>
      </c>
      <c r="P39" s="717" t="str">
        <f>IFERROR(P35/P32,"")</f>
        <v/>
      </c>
      <c r="Q39" s="915"/>
      <c r="R39" s="718" t="str">
        <f>IFERROR(FORECAST(Q20,N39:P39,N20:P20),"")</f>
        <v/>
      </c>
      <c r="S39" s="76"/>
      <c r="T39" s="66"/>
    </row>
    <row r="40" spans="1:20" ht="12" customHeight="1">
      <c r="A40" s="99"/>
      <c r="B40" s="1458"/>
      <c r="C40" s="1233"/>
      <c r="D40" s="774" t="s">
        <v>119</v>
      </c>
      <c r="E40" s="715" t="str">
        <f>IFERROR(E36/E32,"")</f>
        <v/>
      </c>
      <c r="F40" s="715" t="str">
        <f>IFERROR(F36/F32,"")</f>
        <v/>
      </c>
      <c r="G40" s="715" t="str">
        <f>IFERROR(G36/G32,"")</f>
        <v/>
      </c>
      <c r="H40" s="915"/>
      <c r="I40" s="718" t="str">
        <f>IFERROR(FORECAST(H20,E40:G40,E20:G20),"")</f>
        <v/>
      </c>
      <c r="J40" s="100"/>
      <c r="K40" s="1458"/>
      <c r="L40" s="1233"/>
      <c r="M40" s="774" t="s">
        <v>119</v>
      </c>
      <c r="N40" s="715" t="str">
        <f>IFERROR(N36/N32,"")</f>
        <v/>
      </c>
      <c r="O40" s="715" t="str">
        <f>IFERROR(O36/O32,"")</f>
        <v/>
      </c>
      <c r="P40" s="715" t="str">
        <f>IFERROR(P36/P32,"")</f>
        <v/>
      </c>
      <c r="Q40" s="915"/>
      <c r="R40" s="718" t="str">
        <f>IFERROR(FORECAST(Q20,N40:P40,N20:P20),"")</f>
        <v/>
      </c>
      <c r="S40" s="76"/>
    </row>
    <row r="41" spans="1:20" s="67" customFormat="1" ht="12" customHeight="1">
      <c r="A41" s="98"/>
      <c r="B41" s="722"/>
      <c r="C41" s="783"/>
      <c r="D41" s="724"/>
      <c r="E41" s="725" t="str">
        <f>IF(SUM(E33:E36)=E32,"","datos erróneos")</f>
        <v/>
      </c>
      <c r="F41" s="725" t="str">
        <f>IF(SUM(F33:F36)=F32,"","datos erróneos")</f>
        <v/>
      </c>
      <c r="G41" s="725" t="str">
        <f>IF(SUM(G33:G36)=G32,"","datos erróneos")</f>
        <v/>
      </c>
      <c r="H41" s="725" t="str">
        <f>IF(SUM(H37:H40)=1,"",(IF(SUM(H37:H40)=0,"","datos erróneos")))</f>
        <v/>
      </c>
      <c r="I41" s="726"/>
      <c r="J41" s="98"/>
      <c r="K41" s="722"/>
      <c r="L41" s="723"/>
      <c r="M41" s="724"/>
      <c r="N41" s="725" t="str">
        <f>IF(SUM(N33:N36)=N32,"","datos erróneos")</f>
        <v/>
      </c>
      <c r="O41" s="725" t="str">
        <f>IF(SUM(O33:O36)=O32,"","datos erróneos")</f>
        <v/>
      </c>
      <c r="P41" s="725" t="str">
        <f>IF(SUM(P33:P36)=P32,"","datos erróneos")</f>
        <v/>
      </c>
      <c r="Q41" s="725" t="str">
        <f>IF(SUM(Q37:Q40)=1,"",(IF(SUM(Q37:Q40)=0,"","datos erróneos")))</f>
        <v/>
      </c>
      <c r="R41" s="726"/>
      <c r="S41" s="121"/>
    </row>
    <row r="42" spans="1:20" ht="12" customHeight="1">
      <c r="A42" s="99"/>
      <c r="B42" s="1456" t="s">
        <v>122</v>
      </c>
      <c r="C42" s="1233" t="s">
        <v>62</v>
      </c>
      <c r="D42" s="1233"/>
      <c r="E42" s="912"/>
      <c r="F42" s="913"/>
      <c r="G42" s="913"/>
      <c r="H42" s="1431"/>
      <c r="I42" s="1431"/>
      <c r="J42" s="99"/>
      <c r="K42" s="1456" t="s">
        <v>122</v>
      </c>
      <c r="L42" s="1233" t="s">
        <v>62</v>
      </c>
      <c r="M42" s="1233"/>
      <c r="N42" s="912"/>
      <c r="O42" s="913"/>
      <c r="P42" s="913"/>
      <c r="Q42" s="1431"/>
      <c r="R42" s="1431"/>
      <c r="S42" s="76"/>
      <c r="T42" s="66"/>
    </row>
    <row r="43" spans="1:20" ht="12" customHeight="1">
      <c r="A43" s="99"/>
      <c r="B43" s="1457"/>
      <c r="C43" s="1233" t="s">
        <v>63</v>
      </c>
      <c r="D43" s="774" t="s">
        <v>116</v>
      </c>
      <c r="E43" s="914"/>
      <c r="F43" s="914"/>
      <c r="G43" s="914"/>
      <c r="H43" s="741">
        <f>IFERROR(H47*$H$42,"")</f>
        <v>0</v>
      </c>
      <c r="I43" s="741" t="str">
        <f>IFERROR(I47*H42,"")</f>
        <v/>
      </c>
      <c r="J43" s="99"/>
      <c r="K43" s="1457"/>
      <c r="L43" s="1233" t="s">
        <v>63</v>
      </c>
      <c r="M43" s="774" t="s">
        <v>116</v>
      </c>
      <c r="N43" s="914"/>
      <c r="O43" s="914"/>
      <c r="P43" s="914"/>
      <c r="Q43" s="741">
        <f>IFERROR(Q47*$Q$42,"")</f>
        <v>0</v>
      </c>
      <c r="R43" s="741" t="str">
        <f>IFERROR(R47*Q42,"")</f>
        <v/>
      </c>
      <c r="S43" s="76"/>
      <c r="T43" s="66"/>
    </row>
    <row r="44" spans="1:20" ht="12" customHeight="1">
      <c r="A44" s="99"/>
      <c r="B44" s="1457"/>
      <c r="C44" s="1233"/>
      <c r="D44" s="774" t="s">
        <v>117</v>
      </c>
      <c r="E44" s="914"/>
      <c r="F44" s="914"/>
      <c r="G44" s="914"/>
      <c r="H44" s="741">
        <f>IFERROR(H48*$H$42,"")</f>
        <v>0</v>
      </c>
      <c r="I44" s="741" t="str">
        <f>IFERROR(I48*H42,"")</f>
        <v/>
      </c>
      <c r="J44" s="99"/>
      <c r="K44" s="1457"/>
      <c r="L44" s="1233"/>
      <c r="M44" s="774" t="s">
        <v>117</v>
      </c>
      <c r="N44" s="914"/>
      <c r="O44" s="914"/>
      <c r="P44" s="914"/>
      <c r="Q44" s="741">
        <f>IFERROR(Q48*$Q$42,"")</f>
        <v>0</v>
      </c>
      <c r="R44" s="741" t="str">
        <f>IFERROR(R48*Q42,"")</f>
        <v/>
      </c>
      <c r="S44" s="76"/>
      <c r="T44" s="66"/>
    </row>
    <row r="45" spans="1:20" ht="12" customHeight="1">
      <c r="A45" s="99"/>
      <c r="B45" s="1457"/>
      <c r="C45" s="1233"/>
      <c r="D45" s="774" t="s">
        <v>118</v>
      </c>
      <c r="E45" s="914"/>
      <c r="F45" s="914"/>
      <c r="G45" s="914"/>
      <c r="H45" s="741">
        <f>IFERROR(H49*$H$42,"")</f>
        <v>0</v>
      </c>
      <c r="I45" s="741" t="str">
        <f>IFERROR(I49*H42,"")</f>
        <v/>
      </c>
      <c r="J45" s="99"/>
      <c r="K45" s="1457"/>
      <c r="L45" s="1233"/>
      <c r="M45" s="774" t="s">
        <v>118</v>
      </c>
      <c r="N45" s="914"/>
      <c r="O45" s="914"/>
      <c r="P45" s="914"/>
      <c r="Q45" s="741">
        <f>IFERROR(Q49*$Q$42,"")</f>
        <v>0</v>
      </c>
      <c r="R45" s="741" t="str">
        <f>IFERROR(R49*Q42,"")</f>
        <v/>
      </c>
      <c r="S45" s="76"/>
      <c r="T45" s="66"/>
    </row>
    <row r="46" spans="1:20" ht="12" customHeight="1">
      <c r="A46" s="99"/>
      <c r="B46" s="1457"/>
      <c r="C46" s="1233"/>
      <c r="D46" s="774" t="s">
        <v>119</v>
      </c>
      <c r="E46" s="914"/>
      <c r="F46" s="917"/>
      <c r="G46" s="917"/>
      <c r="H46" s="741">
        <f>IFERROR(H50*$H$42,"")</f>
        <v>0</v>
      </c>
      <c r="I46" s="741" t="str">
        <f>IFERROR(I50*H42,"")</f>
        <v/>
      </c>
      <c r="J46" s="99"/>
      <c r="K46" s="1457"/>
      <c r="L46" s="1233"/>
      <c r="M46" s="774" t="s">
        <v>119</v>
      </c>
      <c r="N46" s="914"/>
      <c r="O46" s="917"/>
      <c r="P46" s="917"/>
      <c r="Q46" s="741">
        <f>IFERROR(Q50*$Q$42,"")</f>
        <v>0</v>
      </c>
      <c r="R46" s="741" t="str">
        <f>IFERROR(R50*Q42,"")</f>
        <v/>
      </c>
      <c r="S46" s="76"/>
      <c r="T46" s="66"/>
    </row>
    <row r="47" spans="1:20" ht="12" customHeight="1">
      <c r="A47" s="99"/>
      <c r="B47" s="1457"/>
      <c r="C47" s="1233" t="s">
        <v>67</v>
      </c>
      <c r="D47" s="774" t="s">
        <v>116</v>
      </c>
      <c r="E47" s="717" t="str">
        <f>IFERROR(E43/E42,"")</f>
        <v/>
      </c>
      <c r="F47" s="717" t="str">
        <f>IFERROR(F43/F42,"")</f>
        <v/>
      </c>
      <c r="G47" s="717" t="str">
        <f>IFERROR(G43/G42,"")</f>
        <v/>
      </c>
      <c r="H47" s="915"/>
      <c r="I47" s="718" t="str">
        <f>IFERROR(FORECAST(H20,E47:G47,E20:G20),"")</f>
        <v/>
      </c>
      <c r="J47" s="99"/>
      <c r="K47" s="1457"/>
      <c r="L47" s="1233" t="s">
        <v>67</v>
      </c>
      <c r="M47" s="774" t="s">
        <v>116</v>
      </c>
      <c r="N47" s="717" t="str">
        <f>IFERROR(N43/N42,"")</f>
        <v/>
      </c>
      <c r="O47" s="717" t="str">
        <f>IFERROR(O43/O42,"")</f>
        <v/>
      </c>
      <c r="P47" s="717" t="str">
        <f>IFERROR(P43/P42,"")</f>
        <v/>
      </c>
      <c r="Q47" s="915"/>
      <c r="R47" s="718" t="str">
        <f>IFERROR(FORECAST(Q20,N47:P47,N20:P20),"")</f>
        <v/>
      </c>
      <c r="S47" s="76"/>
      <c r="T47" s="66"/>
    </row>
    <row r="48" spans="1:20" ht="12" customHeight="1">
      <c r="A48" s="99"/>
      <c r="B48" s="1457"/>
      <c r="C48" s="1233"/>
      <c r="D48" s="774" t="s">
        <v>117</v>
      </c>
      <c r="E48" s="717" t="str">
        <f>IFERROR(E44/E42,"")</f>
        <v/>
      </c>
      <c r="F48" s="717" t="str">
        <f>IFERROR(F44/F42,"")</f>
        <v/>
      </c>
      <c r="G48" s="717" t="str">
        <f>IFERROR(G44/G42,"")</f>
        <v/>
      </c>
      <c r="H48" s="915"/>
      <c r="I48" s="718" t="str">
        <f>IFERROR(FORECAST(H20,E48:G48,E20:G20),"")</f>
        <v/>
      </c>
      <c r="J48" s="99"/>
      <c r="K48" s="1457"/>
      <c r="L48" s="1233"/>
      <c r="M48" s="774" t="s">
        <v>117</v>
      </c>
      <c r="N48" s="717" t="str">
        <f>IFERROR(N44/N42,"")</f>
        <v/>
      </c>
      <c r="O48" s="717" t="str">
        <f>IFERROR(O44/O42,"")</f>
        <v/>
      </c>
      <c r="P48" s="717" t="str">
        <f>IFERROR(P44/P42,"")</f>
        <v/>
      </c>
      <c r="Q48" s="915"/>
      <c r="R48" s="718" t="str">
        <f>IFERROR(FORECAST(Q20,N48:P48,N20:P20),"")</f>
        <v/>
      </c>
      <c r="S48" s="76"/>
      <c r="T48" s="66"/>
    </row>
    <row r="49" spans="1:20" ht="12" customHeight="1">
      <c r="A49" s="99"/>
      <c r="B49" s="1457"/>
      <c r="C49" s="1233"/>
      <c r="D49" s="774" t="s">
        <v>118</v>
      </c>
      <c r="E49" s="717" t="str">
        <f>IFERROR(E45/E42,"")</f>
        <v/>
      </c>
      <c r="F49" s="717" t="str">
        <f>IFERROR(F45/F42,"")</f>
        <v/>
      </c>
      <c r="G49" s="717" t="str">
        <f>IFERROR(G45/G42,"")</f>
        <v/>
      </c>
      <c r="H49" s="915"/>
      <c r="I49" s="718" t="str">
        <f>IFERROR(FORECAST(H20,E49:G49,E20:G20),"")</f>
        <v/>
      </c>
      <c r="J49" s="99"/>
      <c r="K49" s="1457"/>
      <c r="L49" s="1233"/>
      <c r="M49" s="774" t="s">
        <v>118</v>
      </c>
      <c r="N49" s="717" t="str">
        <f>IFERROR(N45/N42,"")</f>
        <v/>
      </c>
      <c r="O49" s="717" t="str">
        <f>IFERROR(O45/O42,"")</f>
        <v/>
      </c>
      <c r="P49" s="717" t="str">
        <f>IFERROR(P45/P42,"")</f>
        <v/>
      </c>
      <c r="Q49" s="915"/>
      <c r="R49" s="718" t="str">
        <f>IFERROR(FORECAST(Q20,N49:P49,N20:P20),"")</f>
        <v/>
      </c>
      <c r="S49" s="76"/>
      <c r="T49" s="66"/>
    </row>
    <row r="50" spans="1:20" ht="12" customHeight="1">
      <c r="A50" s="99"/>
      <c r="B50" s="1458"/>
      <c r="C50" s="1233"/>
      <c r="D50" s="774" t="s">
        <v>119</v>
      </c>
      <c r="E50" s="715" t="str">
        <f>IFERROR(E46/E42,"")</f>
        <v/>
      </c>
      <c r="F50" s="715" t="str">
        <f>IFERROR(F46/F42,"")</f>
        <v/>
      </c>
      <c r="G50" s="715" t="str">
        <f>IFERROR(G46/G42,"")</f>
        <v/>
      </c>
      <c r="H50" s="915"/>
      <c r="I50" s="718" t="str">
        <f>IFERROR(FORECAST(H20,E50:G50,E20:G20),"")</f>
        <v/>
      </c>
      <c r="J50" s="100"/>
      <c r="K50" s="1458"/>
      <c r="L50" s="1233"/>
      <c r="M50" s="774" t="s">
        <v>119</v>
      </c>
      <c r="N50" s="715" t="str">
        <f>IFERROR(N46/N42,"")</f>
        <v/>
      </c>
      <c r="O50" s="715" t="str">
        <f>IFERROR(O46/O42,"")</f>
        <v/>
      </c>
      <c r="P50" s="715" t="str">
        <f>IFERROR(P46/P42,"")</f>
        <v/>
      </c>
      <c r="Q50" s="915"/>
      <c r="R50" s="718" t="str">
        <f>IFERROR(FORECAST(Q20,N50:P50,N20:P20),"")</f>
        <v/>
      </c>
      <c r="S50" s="76"/>
    </row>
    <row r="51" spans="1:20" s="67" customFormat="1" ht="12" customHeight="1">
      <c r="A51" s="98"/>
      <c r="B51" s="722"/>
      <c r="C51" s="723"/>
      <c r="D51" s="724"/>
      <c r="E51" s="725" t="str">
        <f>IF(SUM(E43:E46)=E42,"","datos erróneos")</f>
        <v/>
      </c>
      <c r="F51" s="725" t="str">
        <f>IF(SUM(F43:F46)=F42,"","datos erróneos")</f>
        <v/>
      </c>
      <c r="G51" s="725" t="str">
        <f>IF(SUM(G43:G46)=G42,"","datos erróneos")</f>
        <v/>
      </c>
      <c r="H51" s="725" t="str">
        <f>IF(SUM(H47:H50)=1,"",(IF(SUM(H47:H50)=0,"","datos erróneos")))</f>
        <v/>
      </c>
      <c r="I51" s="726"/>
      <c r="J51" s="98"/>
      <c r="K51" s="722"/>
      <c r="L51" s="783"/>
      <c r="M51" s="725" t="str">
        <f>IF(SUM(M43:M46)=M42,"","datos erróneos")</f>
        <v/>
      </c>
      <c r="N51" s="725" t="str">
        <f>IF(SUM(N43:N46)=N42,"","datos erróneos")</f>
        <v/>
      </c>
      <c r="O51" s="725" t="str">
        <f>IF(SUM(O43:O46)=O42,"","datos erróneos")</f>
        <v/>
      </c>
      <c r="P51" s="725" t="str">
        <f>IF(SUM(P43:P46)=P42,"","datos erróneos")</f>
        <v/>
      </c>
      <c r="Q51" s="725" t="str">
        <f>IF(SUM(Q47:Q50)=1,"",(IF(SUM(Q47:Q50)=0,"","datos erróneos")))</f>
        <v/>
      </c>
      <c r="R51" s="726"/>
      <c r="S51" s="121"/>
    </row>
    <row r="52" spans="1:20" ht="12" customHeight="1">
      <c r="A52" s="99"/>
      <c r="B52" s="1456" t="s">
        <v>130</v>
      </c>
      <c r="C52" s="1233" t="s">
        <v>62</v>
      </c>
      <c r="D52" s="1233"/>
      <c r="E52" s="912"/>
      <c r="F52" s="913"/>
      <c r="G52" s="913"/>
      <c r="H52" s="1431"/>
      <c r="I52" s="1431"/>
      <c r="J52" s="99"/>
      <c r="K52" s="1456" t="s">
        <v>130</v>
      </c>
      <c r="L52" s="1233" t="s">
        <v>62</v>
      </c>
      <c r="M52" s="1233"/>
      <c r="N52" s="912"/>
      <c r="O52" s="913"/>
      <c r="P52" s="913"/>
      <c r="Q52" s="1431"/>
      <c r="R52" s="1431"/>
      <c r="S52" s="76"/>
      <c r="T52" s="66"/>
    </row>
    <row r="53" spans="1:20" ht="12" customHeight="1">
      <c r="A53" s="99"/>
      <c r="B53" s="1457"/>
      <c r="C53" s="1233" t="s">
        <v>63</v>
      </c>
      <c r="D53" s="774" t="s">
        <v>116</v>
      </c>
      <c r="E53" s="914"/>
      <c r="F53" s="914"/>
      <c r="G53" s="914"/>
      <c r="H53" s="741">
        <f>IFERROR(H57*$H$52,"")</f>
        <v>0</v>
      </c>
      <c r="I53" s="741" t="str">
        <f>IFERROR(I57*H52,"")</f>
        <v/>
      </c>
      <c r="J53" s="99"/>
      <c r="K53" s="1457"/>
      <c r="L53" s="1233" t="s">
        <v>63</v>
      </c>
      <c r="M53" s="774" t="s">
        <v>116</v>
      </c>
      <c r="N53" s="914"/>
      <c r="O53" s="914"/>
      <c r="P53" s="914"/>
      <c r="Q53" s="741">
        <f>IFERROR(Q57*$Q$52,"")</f>
        <v>0</v>
      </c>
      <c r="R53" s="741" t="str">
        <f>IFERROR(R57*Q52,"")</f>
        <v/>
      </c>
      <c r="S53" s="76"/>
      <c r="T53" s="66"/>
    </row>
    <row r="54" spans="1:20" ht="12" customHeight="1">
      <c r="A54" s="99"/>
      <c r="B54" s="1457"/>
      <c r="C54" s="1233"/>
      <c r="D54" s="774" t="s">
        <v>117</v>
      </c>
      <c r="E54" s="914"/>
      <c r="F54" s="914"/>
      <c r="G54" s="914"/>
      <c r="H54" s="741">
        <f>IFERROR(H58*$H$52,"")</f>
        <v>0</v>
      </c>
      <c r="I54" s="741" t="str">
        <f>IFERROR(I58*H52,"")</f>
        <v/>
      </c>
      <c r="J54" s="99"/>
      <c r="K54" s="1457"/>
      <c r="L54" s="1233"/>
      <c r="M54" s="774" t="s">
        <v>117</v>
      </c>
      <c r="N54" s="914"/>
      <c r="O54" s="914"/>
      <c r="P54" s="914"/>
      <c r="Q54" s="741">
        <f>IFERROR(Q58*$Q$52,"")</f>
        <v>0</v>
      </c>
      <c r="R54" s="741" t="str">
        <f>IFERROR(R58*Q52,"")</f>
        <v/>
      </c>
      <c r="S54" s="76"/>
      <c r="T54" s="66"/>
    </row>
    <row r="55" spans="1:20" ht="12" customHeight="1">
      <c r="A55" s="99"/>
      <c r="B55" s="1457"/>
      <c r="C55" s="1233"/>
      <c r="D55" s="774" t="s">
        <v>118</v>
      </c>
      <c r="E55" s="914"/>
      <c r="F55" s="914"/>
      <c r="G55" s="914"/>
      <c r="H55" s="741">
        <f>IFERROR(H59*$H$52,"")</f>
        <v>0</v>
      </c>
      <c r="I55" s="741" t="str">
        <f>IFERROR(I59*H52,"")</f>
        <v/>
      </c>
      <c r="J55" s="99"/>
      <c r="K55" s="1457"/>
      <c r="L55" s="1233"/>
      <c r="M55" s="774" t="s">
        <v>118</v>
      </c>
      <c r="N55" s="914"/>
      <c r="O55" s="914"/>
      <c r="P55" s="914"/>
      <c r="Q55" s="741">
        <f>IFERROR(Q59*$Q$52,"")</f>
        <v>0</v>
      </c>
      <c r="R55" s="741" t="str">
        <f>IFERROR(R59*Q52,"")</f>
        <v/>
      </c>
      <c r="S55" s="76"/>
      <c r="T55" s="66"/>
    </row>
    <row r="56" spans="1:20" ht="12" customHeight="1">
      <c r="A56" s="99"/>
      <c r="B56" s="1457"/>
      <c r="C56" s="1233"/>
      <c r="D56" s="774" t="s">
        <v>119</v>
      </c>
      <c r="E56" s="914"/>
      <c r="F56" s="917"/>
      <c r="G56" s="917"/>
      <c r="H56" s="741">
        <f>IFERROR(H60*$H$52,"")</f>
        <v>0</v>
      </c>
      <c r="I56" s="741" t="str">
        <f>IFERROR(I60*H52,"")</f>
        <v/>
      </c>
      <c r="J56" s="99"/>
      <c r="K56" s="1457"/>
      <c r="L56" s="1233"/>
      <c r="M56" s="774" t="s">
        <v>119</v>
      </c>
      <c r="N56" s="914"/>
      <c r="O56" s="917"/>
      <c r="P56" s="917"/>
      <c r="Q56" s="741">
        <f>IFERROR(Q60*$Q$52,"")</f>
        <v>0</v>
      </c>
      <c r="R56" s="741" t="str">
        <f>IFERROR(R60*Q52,"")</f>
        <v/>
      </c>
      <c r="S56" s="76"/>
      <c r="T56" s="66"/>
    </row>
    <row r="57" spans="1:20" ht="12" customHeight="1">
      <c r="A57" s="99"/>
      <c r="B57" s="1457"/>
      <c r="C57" s="1233" t="s">
        <v>67</v>
      </c>
      <c r="D57" s="774" t="s">
        <v>116</v>
      </c>
      <c r="E57" s="717" t="str">
        <f>IFERROR(E53/E52,"")</f>
        <v/>
      </c>
      <c r="F57" s="717" t="str">
        <f>IFERROR(F53/F52,"")</f>
        <v/>
      </c>
      <c r="G57" s="717" t="str">
        <f>IFERROR(G53/G52,"")</f>
        <v/>
      </c>
      <c r="H57" s="915"/>
      <c r="I57" s="718" t="str">
        <f>IFERROR(FORECAST(H20,E57:G57,E20:G20),"")</f>
        <v/>
      </c>
      <c r="J57" s="99"/>
      <c r="K57" s="1457"/>
      <c r="L57" s="1233" t="s">
        <v>67</v>
      </c>
      <c r="M57" s="774" t="s">
        <v>116</v>
      </c>
      <c r="N57" s="717" t="str">
        <f>IFERROR(N53/N52,"")</f>
        <v/>
      </c>
      <c r="O57" s="717" t="str">
        <f>IFERROR(O53/O52,"")</f>
        <v/>
      </c>
      <c r="P57" s="717" t="str">
        <f>IFERROR(P53/P52,"")</f>
        <v/>
      </c>
      <c r="Q57" s="915"/>
      <c r="R57" s="718" t="str">
        <f>IFERROR(FORECAST(Q20,N57:P57,N20:P20),"")</f>
        <v/>
      </c>
      <c r="S57" s="76"/>
      <c r="T57" s="66"/>
    </row>
    <row r="58" spans="1:20" ht="12" customHeight="1">
      <c r="A58" s="99"/>
      <c r="B58" s="1457"/>
      <c r="C58" s="1233"/>
      <c r="D58" s="774" t="s">
        <v>117</v>
      </c>
      <c r="E58" s="717" t="str">
        <f>IFERROR(E54/E52,"")</f>
        <v/>
      </c>
      <c r="F58" s="717" t="str">
        <f>IFERROR(F54/F52,"")</f>
        <v/>
      </c>
      <c r="G58" s="717" t="str">
        <f>IFERROR(G54/G52,"")</f>
        <v/>
      </c>
      <c r="H58" s="915"/>
      <c r="I58" s="718" t="str">
        <f>IFERROR(FORECAST(H20,E58:G58,E20:G20),"")</f>
        <v/>
      </c>
      <c r="J58" s="99"/>
      <c r="K58" s="1457"/>
      <c r="L58" s="1233"/>
      <c r="M58" s="774" t="s">
        <v>117</v>
      </c>
      <c r="N58" s="717" t="str">
        <f>IFERROR(N54/N52,"")</f>
        <v/>
      </c>
      <c r="O58" s="717" t="str">
        <f>IFERROR(O54/O52,"")</f>
        <v/>
      </c>
      <c r="P58" s="717" t="str">
        <f>IFERROR(P54/P52,"")</f>
        <v/>
      </c>
      <c r="Q58" s="915"/>
      <c r="R58" s="718" t="str">
        <f>IFERROR(FORECAST(Q20,N58:P58,N20:P20),"")</f>
        <v/>
      </c>
      <c r="S58" s="76"/>
      <c r="T58" s="66"/>
    </row>
    <row r="59" spans="1:20" ht="12" customHeight="1">
      <c r="A59" s="99"/>
      <c r="B59" s="1457"/>
      <c r="C59" s="1233"/>
      <c r="D59" s="774" t="s">
        <v>118</v>
      </c>
      <c r="E59" s="717" t="str">
        <f>IFERROR(E55/E52,"")</f>
        <v/>
      </c>
      <c r="F59" s="717" t="str">
        <f>IFERROR(F55/F52,"")</f>
        <v/>
      </c>
      <c r="G59" s="717" t="str">
        <f>IFERROR(G55/G52,"")</f>
        <v/>
      </c>
      <c r="H59" s="915"/>
      <c r="I59" s="718" t="str">
        <f>IFERROR(FORECAST(H20,E59:G59,E20:G20),"")</f>
        <v/>
      </c>
      <c r="J59" s="99"/>
      <c r="K59" s="1457"/>
      <c r="L59" s="1233"/>
      <c r="M59" s="774" t="s">
        <v>118</v>
      </c>
      <c r="N59" s="717" t="str">
        <f>IFERROR(N55/N52,"")</f>
        <v/>
      </c>
      <c r="O59" s="717" t="str">
        <f>IFERROR(O55/O52,"")</f>
        <v/>
      </c>
      <c r="P59" s="717" t="str">
        <f>IFERROR(P55/P52,"")</f>
        <v/>
      </c>
      <c r="Q59" s="915"/>
      <c r="R59" s="718" t="str">
        <f>IFERROR(FORECAST(Q20,N59:P59,N20:P20),"")</f>
        <v/>
      </c>
      <c r="S59" s="76"/>
      <c r="T59" s="66"/>
    </row>
    <row r="60" spans="1:20" ht="12" customHeight="1">
      <c r="A60" s="99"/>
      <c r="B60" s="1458"/>
      <c r="C60" s="1233"/>
      <c r="D60" s="774" t="s">
        <v>119</v>
      </c>
      <c r="E60" s="715" t="str">
        <f>IFERROR(E56/E52,"")</f>
        <v/>
      </c>
      <c r="F60" s="715" t="str">
        <f>IFERROR(F56/F52,"")</f>
        <v/>
      </c>
      <c r="G60" s="715" t="str">
        <f>IFERROR(G56/G52,"")</f>
        <v/>
      </c>
      <c r="H60" s="915"/>
      <c r="I60" s="718" t="str">
        <f>IFERROR(FORECAST(H20,E60:G60,E20:G20),"")</f>
        <v/>
      </c>
      <c r="J60" s="100"/>
      <c r="K60" s="1458"/>
      <c r="L60" s="1233"/>
      <c r="M60" s="774" t="s">
        <v>119</v>
      </c>
      <c r="N60" s="715" t="str">
        <f>IFERROR(N56/N52,"")</f>
        <v/>
      </c>
      <c r="O60" s="715" t="str">
        <f>IFERROR(O56/O52,"")</f>
        <v/>
      </c>
      <c r="P60" s="715" t="str">
        <f>IFERROR(P56/P52,"")</f>
        <v/>
      </c>
      <c r="Q60" s="915"/>
      <c r="R60" s="718" t="str">
        <f>IFERROR(FORECAST(Q20,N60:P60,N20:P20),"")</f>
        <v/>
      </c>
      <c r="S60" s="76"/>
    </row>
    <row r="61" spans="1:20" s="67" customFormat="1" ht="12" customHeight="1">
      <c r="A61" s="98"/>
      <c r="B61" s="722"/>
      <c r="C61" s="723"/>
      <c r="D61" s="724"/>
      <c r="E61" s="725" t="str">
        <f>IF(SUM(E53:E56)=E52,"","datos erróneos")</f>
        <v/>
      </c>
      <c r="F61" s="725" t="str">
        <f>IF(SUM(F53:F56)=F52,"","datos erróneos")</f>
        <v/>
      </c>
      <c r="G61" s="725" t="str">
        <f>IF(SUM(G53:G56)=G52,"","datos erróneos")</f>
        <v/>
      </c>
      <c r="H61" s="725" t="str">
        <f>IF(SUM(H57:H60)=1,"",(IF(SUM(H57:H60)=0,"","datos erróneos")))</f>
        <v/>
      </c>
      <c r="I61" s="726"/>
      <c r="J61" s="98"/>
      <c r="K61" s="722"/>
      <c r="L61" s="723"/>
      <c r="M61" s="724"/>
      <c r="N61" s="725" t="str">
        <f>IF(SUM(N53:N56)=N52,"","datos erróneos")</f>
        <v/>
      </c>
      <c r="O61" s="725" t="str">
        <f>IF(SUM(O53:O56)=O52,"","datos erróneos")</f>
        <v/>
      </c>
      <c r="P61" s="725" t="str">
        <f>IF(SUM(P53:P56)=P52,"","datos erróneos")</f>
        <v/>
      </c>
      <c r="Q61" s="725" t="str">
        <f>IF(SUM(Q57:Q60)=1,"",(IF(SUM(Q57:Q60)=0,"","datos erróneos")))</f>
        <v/>
      </c>
      <c r="R61" s="726"/>
      <c r="S61" s="121"/>
    </row>
    <row r="62" spans="1:20" ht="12" customHeight="1">
      <c r="A62" s="99"/>
      <c r="B62" s="1455" t="s">
        <v>124</v>
      </c>
      <c r="C62" s="1233" t="s">
        <v>62</v>
      </c>
      <c r="D62" s="1233"/>
      <c r="E62" s="912"/>
      <c r="F62" s="913"/>
      <c r="G62" s="913"/>
      <c r="H62" s="1431"/>
      <c r="I62" s="1431"/>
      <c r="J62" s="99"/>
      <c r="K62" s="1455" t="s">
        <v>124</v>
      </c>
      <c r="L62" s="1233" t="s">
        <v>62</v>
      </c>
      <c r="M62" s="1233"/>
      <c r="N62" s="912"/>
      <c r="O62" s="913"/>
      <c r="P62" s="913"/>
      <c r="Q62" s="1431"/>
      <c r="R62" s="1431"/>
      <c r="S62" s="76"/>
      <c r="T62" s="66"/>
    </row>
    <row r="63" spans="1:20" ht="12" customHeight="1">
      <c r="A63" s="99"/>
      <c r="B63" s="1455"/>
      <c r="C63" s="1233" t="s">
        <v>63</v>
      </c>
      <c r="D63" s="774" t="s">
        <v>116</v>
      </c>
      <c r="E63" s="914"/>
      <c r="F63" s="914"/>
      <c r="G63" s="914"/>
      <c r="H63" s="741">
        <f>IFERROR(H67*$H$62,"")</f>
        <v>0</v>
      </c>
      <c r="I63" s="741" t="str">
        <f>IFERROR(I67*H62,"")</f>
        <v/>
      </c>
      <c r="J63" s="99"/>
      <c r="K63" s="1455"/>
      <c r="L63" s="1233" t="s">
        <v>63</v>
      </c>
      <c r="M63" s="774" t="s">
        <v>116</v>
      </c>
      <c r="N63" s="914"/>
      <c r="O63" s="914"/>
      <c r="P63" s="914"/>
      <c r="Q63" s="741">
        <f>IFERROR(Q67*$Q$62,"")</f>
        <v>0</v>
      </c>
      <c r="R63" s="741" t="str">
        <f>IFERROR(R67*Q62,"")</f>
        <v/>
      </c>
      <c r="S63" s="76"/>
      <c r="T63" s="66"/>
    </row>
    <row r="64" spans="1:20" ht="12" customHeight="1">
      <c r="A64" s="99"/>
      <c r="B64" s="1455"/>
      <c r="C64" s="1233"/>
      <c r="D64" s="774" t="s">
        <v>117</v>
      </c>
      <c r="E64" s="914"/>
      <c r="F64" s="914"/>
      <c r="G64" s="914"/>
      <c r="H64" s="741">
        <f>IFERROR(H68*$H$62,"")</f>
        <v>0</v>
      </c>
      <c r="I64" s="741" t="str">
        <f>IFERROR(I68*H62,"")</f>
        <v/>
      </c>
      <c r="J64" s="99"/>
      <c r="K64" s="1455"/>
      <c r="L64" s="1233"/>
      <c r="M64" s="774" t="s">
        <v>117</v>
      </c>
      <c r="N64" s="914"/>
      <c r="O64" s="914"/>
      <c r="P64" s="914"/>
      <c r="Q64" s="741">
        <f>IFERROR(Q68*$Q$62,"")</f>
        <v>0</v>
      </c>
      <c r="R64" s="741" t="str">
        <f>IFERROR(R68*Q62,"")</f>
        <v/>
      </c>
      <c r="S64" s="76"/>
      <c r="T64" s="66"/>
    </row>
    <row r="65" spans="1:40" ht="12" customHeight="1">
      <c r="A65" s="99"/>
      <c r="B65" s="1455"/>
      <c r="C65" s="1233"/>
      <c r="D65" s="774" t="s">
        <v>118</v>
      </c>
      <c r="E65" s="914"/>
      <c r="F65" s="914"/>
      <c r="G65" s="914"/>
      <c r="H65" s="741">
        <f>IFERROR(H69*$H$62,"")</f>
        <v>0</v>
      </c>
      <c r="I65" s="741" t="str">
        <f>IFERROR(I69*H62,"")</f>
        <v/>
      </c>
      <c r="J65" s="99"/>
      <c r="K65" s="1455"/>
      <c r="L65" s="1233"/>
      <c r="M65" s="774" t="s">
        <v>118</v>
      </c>
      <c r="N65" s="914"/>
      <c r="O65" s="914"/>
      <c r="P65" s="914"/>
      <c r="Q65" s="741">
        <f>IFERROR(Q69*$Q$62,"")</f>
        <v>0</v>
      </c>
      <c r="R65" s="741" t="str">
        <f>IFERROR(R69*Q62,"")</f>
        <v/>
      </c>
      <c r="S65" s="76"/>
      <c r="T65" s="66"/>
    </row>
    <row r="66" spans="1:40" ht="12" customHeight="1">
      <c r="A66" s="99"/>
      <c r="B66" s="1455"/>
      <c r="C66" s="1233"/>
      <c r="D66" s="774" t="s">
        <v>119</v>
      </c>
      <c r="E66" s="914"/>
      <c r="F66" s="917"/>
      <c r="G66" s="917"/>
      <c r="H66" s="741">
        <f>IFERROR(H70*$H$62,"")</f>
        <v>0</v>
      </c>
      <c r="I66" s="741" t="str">
        <f>IFERROR(I70*H62,"")</f>
        <v/>
      </c>
      <c r="J66" s="99"/>
      <c r="K66" s="1455"/>
      <c r="L66" s="1233"/>
      <c r="M66" s="774" t="s">
        <v>119</v>
      </c>
      <c r="N66" s="914"/>
      <c r="O66" s="917"/>
      <c r="P66" s="917"/>
      <c r="Q66" s="741">
        <f>IFERROR(Q70*$Q$62,"")</f>
        <v>0</v>
      </c>
      <c r="R66" s="741" t="str">
        <f>IFERROR(R70*Q62,"")</f>
        <v/>
      </c>
      <c r="S66" s="76"/>
      <c r="T66" s="66"/>
    </row>
    <row r="67" spans="1:40" ht="12" customHeight="1">
      <c r="A67" s="99"/>
      <c r="B67" s="1455"/>
      <c r="C67" s="1233" t="s">
        <v>67</v>
      </c>
      <c r="D67" s="774" t="s">
        <v>116</v>
      </c>
      <c r="E67" s="717" t="str">
        <f>IFERROR(E63/E62,"")</f>
        <v/>
      </c>
      <c r="F67" s="717" t="str">
        <f>IFERROR(F63/F62,"")</f>
        <v/>
      </c>
      <c r="G67" s="717" t="str">
        <f>IFERROR(G63/G62,"")</f>
        <v/>
      </c>
      <c r="H67" s="915"/>
      <c r="I67" s="718" t="str">
        <f>IFERROR(FORECAST(H20,E67:G67,E20:G20),"")</f>
        <v/>
      </c>
      <c r="J67" s="99"/>
      <c r="K67" s="1455"/>
      <c r="L67" s="1233" t="s">
        <v>67</v>
      </c>
      <c r="M67" s="774" t="s">
        <v>116</v>
      </c>
      <c r="N67" s="717" t="str">
        <f>IFERROR(N63/N62,"")</f>
        <v/>
      </c>
      <c r="O67" s="717" t="str">
        <f>IFERROR(O63/O62,"")</f>
        <v/>
      </c>
      <c r="P67" s="717" t="str">
        <f>IFERROR(P63/P62,"")</f>
        <v/>
      </c>
      <c r="Q67" s="915"/>
      <c r="R67" s="718" t="str">
        <f>IFERROR(FORECAST(Q20,N67:P67,N20:P20),"")</f>
        <v/>
      </c>
      <c r="S67" s="76"/>
      <c r="T67" s="66"/>
    </row>
    <row r="68" spans="1:40" ht="12" customHeight="1">
      <c r="A68" s="99"/>
      <c r="B68" s="1455"/>
      <c r="C68" s="1233"/>
      <c r="D68" s="774" t="s">
        <v>117</v>
      </c>
      <c r="E68" s="717" t="str">
        <f>IFERROR(E64/E62,"")</f>
        <v/>
      </c>
      <c r="F68" s="717" t="str">
        <f>IFERROR(F64/F62,"")</f>
        <v/>
      </c>
      <c r="G68" s="717" t="str">
        <f>IFERROR(G64/G62,"")</f>
        <v/>
      </c>
      <c r="H68" s="915"/>
      <c r="I68" s="718" t="str">
        <f>IFERROR(FORECAST(H20,E68:G68,E20:G20),"")</f>
        <v/>
      </c>
      <c r="J68" s="99"/>
      <c r="K68" s="1455"/>
      <c r="L68" s="1233"/>
      <c r="M68" s="774" t="s">
        <v>117</v>
      </c>
      <c r="N68" s="717" t="str">
        <f>IFERROR(N64/N62,"")</f>
        <v/>
      </c>
      <c r="O68" s="717" t="str">
        <f>IFERROR(O64/O62,"")</f>
        <v/>
      </c>
      <c r="P68" s="717" t="str">
        <f>IFERROR(P64/P62,"")</f>
        <v/>
      </c>
      <c r="Q68" s="915"/>
      <c r="R68" s="718" t="str">
        <f>IFERROR(FORECAST(Q20,N68:P68,N20:P20),"")</f>
        <v/>
      </c>
      <c r="S68" s="76"/>
      <c r="T68" s="66"/>
    </row>
    <row r="69" spans="1:40" ht="12" customHeight="1">
      <c r="A69" s="99"/>
      <c r="B69" s="1455"/>
      <c r="C69" s="1233"/>
      <c r="D69" s="774" t="s">
        <v>118</v>
      </c>
      <c r="E69" s="717" t="str">
        <f>IFERROR(E65/E62,"")</f>
        <v/>
      </c>
      <c r="F69" s="717" t="str">
        <f>IFERROR(F65/F62,"")</f>
        <v/>
      </c>
      <c r="G69" s="717" t="str">
        <f>IFERROR(G65/G62,"")</f>
        <v/>
      </c>
      <c r="H69" s="915"/>
      <c r="I69" s="718" t="str">
        <f>IFERROR(FORECAST(H20,E69:G69,E20:G20),"")</f>
        <v/>
      </c>
      <c r="J69" s="99"/>
      <c r="K69" s="1455"/>
      <c r="L69" s="1233"/>
      <c r="M69" s="774" t="s">
        <v>118</v>
      </c>
      <c r="N69" s="717" t="str">
        <f>IFERROR(N65/N62,"")</f>
        <v/>
      </c>
      <c r="O69" s="717" t="str">
        <f>IFERROR(O65/O62,"")</f>
        <v/>
      </c>
      <c r="P69" s="717" t="str">
        <f>IFERROR(P65/P62,"")</f>
        <v/>
      </c>
      <c r="Q69" s="915"/>
      <c r="R69" s="718" t="str">
        <f>IFERROR(FORECAST(Q20,N69:P69,N20:P20),"")</f>
        <v/>
      </c>
      <c r="S69" s="76"/>
      <c r="T69" s="66"/>
    </row>
    <row r="70" spans="1:40" ht="12" customHeight="1">
      <c r="A70" s="99"/>
      <c r="B70" s="1455"/>
      <c r="C70" s="1233"/>
      <c r="D70" s="774" t="s">
        <v>119</v>
      </c>
      <c r="E70" s="715" t="str">
        <f>IFERROR(E66/E62,"")</f>
        <v/>
      </c>
      <c r="F70" s="715" t="str">
        <f>IFERROR(F66/F62,"")</f>
        <v/>
      </c>
      <c r="G70" s="715" t="str">
        <f>IFERROR(G66/G62,"")</f>
        <v/>
      </c>
      <c r="H70" s="915"/>
      <c r="I70" s="718" t="str">
        <f>IFERROR(FORECAST(H20,E70:G70,E20:G20),"")</f>
        <v/>
      </c>
      <c r="J70" s="100"/>
      <c r="K70" s="1455"/>
      <c r="L70" s="1233"/>
      <c r="M70" s="774" t="s">
        <v>119</v>
      </c>
      <c r="N70" s="715" t="str">
        <f>IFERROR(N66/N62,"")</f>
        <v/>
      </c>
      <c r="O70" s="715" t="str">
        <f>IFERROR(O66/O62,"")</f>
        <v/>
      </c>
      <c r="P70" s="715" t="str">
        <f>IFERROR(P66/P62,"")</f>
        <v/>
      </c>
      <c r="Q70" s="915"/>
      <c r="R70" s="718" t="str">
        <f>IFERROR(FORECAST(Q20,N70:P70,N20:P20),"")</f>
        <v/>
      </c>
      <c r="S70" s="76"/>
    </row>
    <row r="71" spans="1:40" s="67" customFormat="1" ht="12" customHeight="1">
      <c r="A71" s="98"/>
      <c r="B71" s="722"/>
      <c r="C71" s="723"/>
      <c r="D71" s="724"/>
      <c r="E71" s="725" t="str">
        <f>IF(SUM(E63:E66)=E62,"","datos erróneos")</f>
        <v/>
      </c>
      <c r="F71" s="725" t="str">
        <f>IF(SUM(F63:F66)=F62,"","datos erróneos")</f>
        <v/>
      </c>
      <c r="G71" s="725" t="str">
        <f>IF(SUM(G63:G66)=G62,"","datos erróneos")</f>
        <v/>
      </c>
      <c r="H71" s="725" t="str">
        <f>IF(SUM(H67:H70)=1,"",(IF(SUM(H67:H70)=0,"","datos erróneos")))</f>
        <v/>
      </c>
      <c r="I71" s="726"/>
      <c r="J71" s="98"/>
      <c r="K71" s="722"/>
      <c r="L71" s="723"/>
      <c r="M71" s="724"/>
      <c r="N71" s="725" t="str">
        <f>IF(SUM(N63:N66)=N62,"","datos erróneos")</f>
        <v/>
      </c>
      <c r="O71" s="725" t="str">
        <f>IF(SUM(O63:O66)=O62,"","datos erróneos")</f>
        <v/>
      </c>
      <c r="P71" s="725" t="str">
        <f>IF(SUM(P63:P66)=P62,"","datos erróneos")</f>
        <v/>
      </c>
      <c r="Q71" s="725" t="str">
        <f>IF(SUM(Q67:Q70)=1,"",(IF(SUM(Q67:Q70)=0,"","datos erróneos")))</f>
        <v/>
      </c>
      <c r="R71" s="726"/>
      <c r="S71" s="121"/>
    </row>
    <row r="72" spans="1:40" ht="13.5" customHeight="1">
      <c r="A72" s="99"/>
      <c r="B72" s="732"/>
      <c r="C72" s="733"/>
      <c r="D72" s="733"/>
      <c r="E72" s="734"/>
      <c r="F72" s="733"/>
      <c r="G72" s="733"/>
      <c r="H72" s="733"/>
      <c r="I72" s="733"/>
      <c r="J72" s="100"/>
      <c r="K72" s="734"/>
      <c r="L72" s="734"/>
      <c r="M72" s="734"/>
      <c r="N72" s="733"/>
      <c r="O72" s="733"/>
      <c r="P72" s="733"/>
      <c r="Q72" s="733"/>
      <c r="R72" s="733"/>
      <c r="S72" s="76"/>
      <c r="T72" s="40"/>
      <c r="U72" s="40"/>
      <c r="V72" s="40"/>
      <c r="W72" s="40"/>
      <c r="X72" s="40"/>
      <c r="Y72" s="40"/>
      <c r="Z72" s="40"/>
      <c r="AA72" s="40"/>
      <c r="AB72" s="40"/>
      <c r="AC72" s="40"/>
      <c r="AD72" s="40"/>
      <c r="AE72" s="40"/>
      <c r="AF72" s="40"/>
      <c r="AG72" s="40"/>
      <c r="AH72" s="40"/>
      <c r="AI72" s="40"/>
      <c r="AJ72" s="40"/>
      <c r="AK72" s="40"/>
      <c r="AL72" s="40"/>
      <c r="AM72" s="40"/>
      <c r="AN72" s="40"/>
    </row>
    <row r="73" spans="1:40" s="40" customFormat="1" ht="13.5" customHeight="1">
      <c r="A73" s="99"/>
      <c r="B73" s="732"/>
      <c r="C73" s="755"/>
      <c r="D73" s="755"/>
      <c r="E73" s="755"/>
      <c r="F73" s="755"/>
      <c r="G73" s="755"/>
      <c r="H73" s="755"/>
      <c r="I73" s="755"/>
      <c r="J73" s="99"/>
      <c r="K73" s="756"/>
      <c r="L73" s="756"/>
      <c r="M73" s="756"/>
      <c r="N73" s="755"/>
      <c r="O73" s="755"/>
      <c r="P73" s="755"/>
      <c r="Q73" s="755"/>
      <c r="R73" s="755"/>
      <c r="S73" s="76"/>
    </row>
    <row r="74" spans="1:40" s="40" customFormat="1" ht="18.75" customHeight="1">
      <c r="A74" s="99"/>
      <c r="B74" s="93" t="s">
        <v>640</v>
      </c>
      <c r="C74" s="94"/>
      <c r="D74" s="94"/>
      <c r="E74" s="95"/>
      <c r="F74" s="94"/>
      <c r="G74" s="94"/>
      <c r="H74" s="94"/>
      <c r="I74" s="94"/>
      <c r="J74" s="96"/>
      <c r="K74" s="95"/>
      <c r="L74" s="95"/>
      <c r="M74" s="95"/>
      <c r="N74" s="94"/>
      <c r="O74" s="94"/>
      <c r="P74" s="94"/>
      <c r="Q74" s="94"/>
      <c r="R74" s="94"/>
      <c r="S74" s="76"/>
    </row>
    <row r="75" spans="1:40" s="40" customFormat="1" ht="13.5" customHeight="1">
      <c r="A75" s="99"/>
      <c r="B75" s="93" t="s">
        <v>73</v>
      </c>
      <c r="C75" s="126"/>
      <c r="D75" s="126"/>
      <c r="E75" s="126"/>
      <c r="F75" s="126"/>
      <c r="G75" s="126"/>
      <c r="H75" s="126"/>
      <c r="I75" s="126"/>
      <c r="J75" s="96"/>
      <c r="K75" s="689"/>
      <c r="L75" s="689"/>
      <c r="M75" s="689"/>
      <c r="N75" s="126"/>
      <c r="O75" s="126"/>
      <c r="P75" s="126"/>
      <c r="Q75" s="126"/>
      <c r="R75" s="126"/>
      <c r="S75" s="76"/>
    </row>
    <row r="76" spans="1:40" s="40" customFormat="1" ht="33" customHeight="1">
      <c r="A76" s="99"/>
      <c r="B76" s="1427" t="s">
        <v>74</v>
      </c>
      <c r="C76" s="1427"/>
      <c r="D76" s="1427"/>
      <c r="E76" s="1427"/>
      <c r="F76" s="1427"/>
      <c r="G76" s="1427"/>
      <c r="H76" s="1427"/>
      <c r="I76" s="1427"/>
      <c r="J76" s="1427"/>
      <c r="K76" s="1427"/>
      <c r="L76" s="1427"/>
      <c r="M76" s="1427"/>
      <c r="N76" s="1427"/>
      <c r="O76" s="1427"/>
      <c r="P76" s="1427"/>
      <c r="Q76" s="1427"/>
      <c r="R76" s="1427"/>
      <c r="S76" s="76"/>
    </row>
    <row r="77" spans="1:40">
      <c r="A77" s="99"/>
      <c r="B77" s="93" t="s">
        <v>646</v>
      </c>
      <c r="C77" s="126"/>
      <c r="D77" s="126"/>
      <c r="E77" s="126"/>
      <c r="F77" s="126"/>
      <c r="G77" s="126"/>
      <c r="H77" s="126"/>
      <c r="I77" s="126"/>
      <c r="J77" s="96"/>
      <c r="K77" s="689"/>
      <c r="L77" s="689"/>
      <c r="M77" s="689"/>
      <c r="N77" s="126"/>
      <c r="O77" s="126"/>
      <c r="P77" s="126"/>
      <c r="Q77" s="126"/>
      <c r="R77" s="126"/>
      <c r="S77" s="76"/>
    </row>
    <row r="78" spans="1:40" ht="15" customHeight="1">
      <c r="A78" s="99"/>
      <c r="B78" s="707"/>
      <c r="C78" s="707"/>
      <c r="D78" s="707"/>
      <c r="E78" s="707"/>
      <c r="F78" s="707"/>
      <c r="G78" s="707"/>
      <c r="H78" s="707"/>
      <c r="I78" s="707"/>
      <c r="J78" s="707"/>
      <c r="K78" s="707"/>
      <c r="L78" s="707"/>
      <c r="M78" s="707"/>
      <c r="N78" s="707"/>
      <c r="O78" s="707"/>
      <c r="P78" s="707"/>
      <c r="Q78" s="707"/>
      <c r="R78" s="707"/>
      <c r="S78" s="76"/>
    </row>
    <row r="79" spans="1:40">
      <c r="B79" s="64"/>
      <c r="C79" s="64"/>
      <c r="D79" s="64"/>
      <c r="E79" s="64"/>
      <c r="F79" s="64"/>
      <c r="G79" s="64"/>
      <c r="H79" s="64"/>
      <c r="I79" s="64"/>
      <c r="J79" s="64"/>
      <c r="K79" s="64"/>
      <c r="L79" s="64"/>
      <c r="M79" s="64"/>
      <c r="N79" s="64"/>
      <c r="O79" s="64"/>
      <c r="P79" s="64"/>
      <c r="Q79" s="64"/>
      <c r="R79" s="64"/>
    </row>
    <row r="80" spans="1:40">
      <c r="B80" s="64"/>
      <c r="C80" s="64"/>
      <c r="D80" s="64"/>
      <c r="E80" s="64"/>
      <c r="F80" s="64"/>
      <c r="G80" s="64"/>
      <c r="H80" s="64"/>
      <c r="I80" s="64"/>
      <c r="J80" s="64"/>
      <c r="K80" s="64"/>
      <c r="L80" s="64"/>
      <c r="M80" s="64"/>
      <c r="N80" s="64"/>
      <c r="O80" s="64"/>
      <c r="P80" s="64"/>
      <c r="Q80" s="64"/>
      <c r="R80" s="64"/>
    </row>
    <row r="81" spans="2:18">
      <c r="B81" s="64"/>
      <c r="C81" s="64"/>
      <c r="D81" s="64"/>
      <c r="E81" s="64"/>
      <c r="F81" s="64"/>
      <c r="G81" s="64"/>
      <c r="H81" s="64"/>
      <c r="I81" s="64"/>
      <c r="J81" s="64"/>
      <c r="K81" s="64"/>
      <c r="L81" s="64"/>
      <c r="M81" s="64"/>
      <c r="N81" s="64"/>
      <c r="O81" s="64"/>
      <c r="P81" s="64"/>
      <c r="Q81" s="64"/>
      <c r="R81" s="64"/>
    </row>
    <row r="82" spans="2:18">
      <c r="B82" s="64"/>
      <c r="C82" s="64"/>
      <c r="D82" s="64"/>
      <c r="E82" s="64"/>
      <c r="F82" s="64"/>
      <c r="G82" s="64"/>
      <c r="H82" s="64"/>
      <c r="I82" s="64"/>
      <c r="J82" s="64"/>
      <c r="K82" s="64"/>
      <c r="L82" s="64"/>
      <c r="M82" s="64"/>
      <c r="N82" s="64"/>
      <c r="O82" s="64"/>
      <c r="P82" s="64"/>
      <c r="Q82" s="64"/>
      <c r="R82" s="64"/>
    </row>
    <row r="83" spans="2:18">
      <c r="B83" s="64"/>
      <c r="C83" s="64"/>
      <c r="D83" s="64"/>
      <c r="E83" s="64"/>
      <c r="F83" s="64"/>
      <c r="G83" s="64"/>
      <c r="H83" s="64"/>
      <c r="I83" s="64"/>
      <c r="J83" s="64"/>
      <c r="K83" s="64"/>
      <c r="L83" s="64"/>
      <c r="M83" s="64"/>
      <c r="N83" s="64"/>
      <c r="O83" s="64"/>
      <c r="P83" s="64"/>
      <c r="Q83" s="64"/>
      <c r="R83" s="64"/>
    </row>
    <row r="84" spans="2:18" ht="15" hidden="1" customHeight="1">
      <c r="B84" s="64"/>
      <c r="C84" s="64"/>
      <c r="D84" s="64"/>
      <c r="E84" s="64"/>
      <c r="F84" s="64"/>
      <c r="G84" s="64"/>
      <c r="H84" s="64"/>
      <c r="I84" s="64"/>
      <c r="J84" s="64"/>
      <c r="K84" s="64"/>
      <c r="L84" s="64"/>
      <c r="M84" s="64"/>
      <c r="N84" s="64"/>
      <c r="O84" s="64"/>
      <c r="P84" s="64"/>
      <c r="Q84" s="64"/>
      <c r="R84" s="64"/>
    </row>
    <row r="85" spans="2:18" ht="15" hidden="1" customHeight="1">
      <c r="B85" s="64"/>
      <c r="C85" s="64"/>
      <c r="D85" s="64"/>
      <c r="E85" s="64"/>
      <c r="F85" s="64"/>
      <c r="G85" s="64"/>
      <c r="H85" s="64"/>
      <c r="I85" s="64"/>
      <c r="J85" s="64"/>
      <c r="K85" s="64"/>
      <c r="L85" s="64"/>
      <c r="M85" s="64"/>
      <c r="N85" s="64"/>
      <c r="O85" s="64"/>
      <c r="P85" s="64"/>
      <c r="Q85" s="64"/>
      <c r="R85" s="64"/>
    </row>
    <row r="86" spans="2:18">
      <c r="B86" s="64"/>
      <c r="C86" s="64"/>
      <c r="D86" s="64"/>
      <c r="E86" s="64"/>
      <c r="F86" s="64"/>
      <c r="G86" s="64"/>
      <c r="H86" s="64"/>
      <c r="I86" s="64"/>
      <c r="J86" s="64"/>
      <c r="K86" s="64"/>
      <c r="L86" s="64"/>
      <c r="M86" s="64"/>
      <c r="N86" s="64"/>
      <c r="O86" s="64"/>
      <c r="P86" s="64"/>
      <c r="Q86" s="64"/>
      <c r="R86" s="64"/>
    </row>
  </sheetData>
  <sheetProtection password="C269" sheet="1" objects="1" scenarios="1" formatCells="0" formatColumns="0" formatRows="0" insertColumns="0" insertRows="0"/>
  <mergeCells count="82">
    <mergeCell ref="B5:R5"/>
    <mergeCell ref="B7:D8"/>
    <mergeCell ref="H7:I7"/>
    <mergeCell ref="K7:M8"/>
    <mergeCell ref="Q9:R9"/>
    <mergeCell ref="Q7:R7"/>
    <mergeCell ref="E7:E8"/>
    <mergeCell ref="F7:F8"/>
    <mergeCell ref="B9:B17"/>
    <mergeCell ref="C9:D9"/>
    <mergeCell ref="B22:B30"/>
    <mergeCell ref="C22:D22"/>
    <mergeCell ref="G7:G8"/>
    <mergeCell ref="Q22:R22"/>
    <mergeCell ref="C23:C26"/>
    <mergeCell ref="L23:L26"/>
    <mergeCell ref="P20:P21"/>
    <mergeCell ref="H22:I22"/>
    <mergeCell ref="K22:K30"/>
    <mergeCell ref="L22:M22"/>
    <mergeCell ref="C10:C13"/>
    <mergeCell ref="N7:N8"/>
    <mergeCell ref="O7:O8"/>
    <mergeCell ref="P7:P8"/>
    <mergeCell ref="Q20:R20"/>
    <mergeCell ref="C27:C30"/>
    <mergeCell ref="L27:L30"/>
    <mergeCell ref="N20:N21"/>
    <mergeCell ref="O20:O21"/>
    <mergeCell ref="C14:C17"/>
    <mergeCell ref="Q32:R32"/>
    <mergeCell ref="K9:K17"/>
    <mergeCell ref="H9:I9"/>
    <mergeCell ref="B52:B60"/>
    <mergeCell ref="C33:C36"/>
    <mergeCell ref="L33:L36"/>
    <mergeCell ref="C37:C40"/>
    <mergeCell ref="L37:L40"/>
    <mergeCell ref="B42:B50"/>
    <mergeCell ref="C42:D42"/>
    <mergeCell ref="H42:I42"/>
    <mergeCell ref="L42:M42"/>
    <mergeCell ref="B32:B40"/>
    <mergeCell ref="C32:D32"/>
    <mergeCell ref="H32:I32"/>
    <mergeCell ref="K32:K40"/>
    <mergeCell ref="L32:M32"/>
    <mergeCell ref="Q42:R42"/>
    <mergeCell ref="C43:C46"/>
    <mergeCell ref="L43:L46"/>
    <mergeCell ref="C47:C50"/>
    <mergeCell ref="L47:L50"/>
    <mergeCell ref="K42:K50"/>
    <mergeCell ref="L67:L70"/>
    <mergeCell ref="Q52:R52"/>
    <mergeCell ref="C53:C56"/>
    <mergeCell ref="L53:L56"/>
    <mergeCell ref="C57:C60"/>
    <mergeCell ref="L57:L60"/>
    <mergeCell ref="L62:M62"/>
    <mergeCell ref="Q62:R62"/>
    <mergeCell ref="L63:L66"/>
    <mergeCell ref="C52:D52"/>
    <mergeCell ref="H52:I52"/>
    <mergeCell ref="K52:K60"/>
    <mergeCell ref="L52:M52"/>
    <mergeCell ref="B76:R76"/>
    <mergeCell ref="L9:M9"/>
    <mergeCell ref="E20:E21"/>
    <mergeCell ref="F20:F21"/>
    <mergeCell ref="G20:G21"/>
    <mergeCell ref="B20:D21"/>
    <mergeCell ref="H20:I20"/>
    <mergeCell ref="K20:M21"/>
    <mergeCell ref="L10:L13"/>
    <mergeCell ref="L14:L17"/>
    <mergeCell ref="B62:B70"/>
    <mergeCell ref="C62:D62"/>
    <mergeCell ref="H62:I62"/>
    <mergeCell ref="K62:K70"/>
    <mergeCell ref="C63:C66"/>
    <mergeCell ref="C67:C70"/>
  </mergeCells>
  <pageMargins left="0.7" right="0.7" top="0.75" bottom="0.75" header="0.3" footer="0.3"/>
  <pageSetup paperSize="9" scale="76" fitToHeight="0" orientation="landscape" r:id="rId1"/>
  <ignoredErrors>
    <ignoredError sqref="D12 D16 M12 M16 D25 D29 D35 D39 D45 D49 D55 D59 D65 D69 M69 M65 M59 M55 M49 M45 M39 M35 M29 M25" twoDigitTextYear="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2"/>
    <pageSetUpPr fitToPage="1"/>
  </sheetPr>
  <dimension ref="A1:R78"/>
  <sheetViews>
    <sheetView showGridLines="0" zoomScale="80" zoomScaleNormal="80" workbookViewId="0">
      <pane ySplit="3" topLeftCell="A4" activePane="bottomLeft" state="frozen"/>
      <selection pane="bottomLeft" activeCell="C56" sqref="C56:C57"/>
    </sheetView>
  </sheetViews>
  <sheetFormatPr baseColWidth="10" defaultColWidth="9.140625" defaultRowHeight="15"/>
  <cols>
    <col min="1" max="1" width="9.5703125" style="36" customWidth="1"/>
    <col min="2" max="2" width="22.28515625" style="36" customWidth="1"/>
    <col min="3" max="3" width="18.28515625" style="36" customWidth="1"/>
    <col min="4" max="4" width="21.42578125" style="36" customWidth="1"/>
    <col min="5" max="5" width="18.28515625" style="36" customWidth="1"/>
    <col min="6" max="6" width="21.42578125" style="36" customWidth="1"/>
    <col min="7" max="7" width="18.28515625" style="36" customWidth="1"/>
    <col min="8" max="8" width="18.28515625" style="53" customWidth="1"/>
    <col min="9" max="9" width="12" style="36" customWidth="1"/>
    <col min="10" max="10" width="14.7109375" style="52" customWidth="1"/>
    <col min="11" max="11" width="5.42578125" style="36" customWidth="1"/>
    <col min="12" max="12" width="1.42578125" style="39" customWidth="1"/>
    <col min="13" max="255" width="11.42578125" style="36" customWidth="1"/>
    <col min="256" max="16384" width="9.140625" style="36"/>
  </cols>
  <sheetData>
    <row r="1" spans="1:18" ht="34.5" customHeight="1">
      <c r="A1" s="76"/>
      <c r="B1" s="939" t="s">
        <v>539</v>
      </c>
      <c r="C1" s="627"/>
      <c r="D1" s="627"/>
      <c r="E1" s="627"/>
      <c r="F1" s="627"/>
      <c r="G1" s="627"/>
      <c r="H1" s="627"/>
      <c r="I1" s="627"/>
      <c r="J1" s="76"/>
      <c r="K1" s="76"/>
      <c r="L1" s="627"/>
      <c r="M1" s="628"/>
    </row>
    <row r="2" spans="1:18" ht="7.5" customHeight="1">
      <c r="A2" s="76"/>
      <c r="B2" s="464"/>
      <c r="C2" s="629"/>
      <c r="D2" s="629"/>
      <c r="E2" s="629"/>
      <c r="F2" s="629"/>
      <c r="G2" s="629"/>
      <c r="H2" s="629"/>
      <c r="I2" s="76"/>
      <c r="J2" s="76"/>
      <c r="K2" s="76"/>
      <c r="L2" s="630"/>
      <c r="M2" s="628"/>
    </row>
    <row r="3" spans="1:18" ht="7.5" customHeight="1">
      <c r="A3" s="76"/>
      <c r="B3" s="465"/>
      <c r="C3" s="465"/>
      <c r="D3" s="465"/>
      <c r="E3" s="465"/>
      <c r="F3" s="465"/>
      <c r="G3" s="424"/>
      <c r="H3" s="466"/>
      <c r="I3" s="76"/>
      <c r="J3" s="76"/>
      <c r="K3" s="76"/>
      <c r="L3" s="630"/>
      <c r="M3" s="628"/>
    </row>
    <row r="4" spans="1:18" ht="23.25" customHeight="1">
      <c r="A4" s="76"/>
      <c r="B4" s="631" t="s">
        <v>53</v>
      </c>
      <c r="C4" s="613"/>
      <c r="D4" s="613"/>
      <c r="E4" s="613"/>
      <c r="F4" s="613"/>
      <c r="G4" s="632"/>
      <c r="H4" s="632"/>
      <c r="I4" s="79"/>
      <c r="J4" s="76"/>
      <c r="K4" s="76"/>
      <c r="L4" s="630"/>
      <c r="M4" s="628"/>
    </row>
    <row r="5" spans="1:18" ht="79.5" customHeight="1">
      <c r="A5" s="76"/>
      <c r="B5" s="1469" t="s">
        <v>662</v>
      </c>
      <c r="C5" s="1469"/>
      <c r="D5" s="1469"/>
      <c r="E5" s="1469"/>
      <c r="F5" s="1469"/>
      <c r="G5" s="1469"/>
      <c r="H5" s="1469"/>
      <c r="I5" s="1469"/>
      <c r="J5" s="76"/>
      <c r="K5" s="76"/>
      <c r="L5" s="630"/>
      <c r="M5" s="628"/>
    </row>
    <row r="6" spans="1:18" ht="15" hidden="1" customHeight="1">
      <c r="A6" s="76"/>
      <c r="B6" s="1469"/>
      <c r="C6" s="1469"/>
      <c r="D6" s="1469"/>
      <c r="E6" s="1469"/>
      <c r="F6" s="1469"/>
      <c r="G6" s="1469"/>
      <c r="H6" s="1469"/>
      <c r="I6" s="1469"/>
      <c r="J6" s="633"/>
      <c r="K6" s="633"/>
      <c r="L6" s="79"/>
      <c r="O6" s="628"/>
      <c r="P6" s="628"/>
      <c r="Q6" s="628"/>
      <c r="R6" s="628"/>
    </row>
    <row r="7" spans="1:18" ht="27" hidden="1" customHeight="1">
      <c r="A7" s="76"/>
      <c r="B7" s="1469"/>
      <c r="C7" s="1469"/>
      <c r="D7" s="1469"/>
      <c r="E7" s="1469"/>
      <c r="F7" s="1469"/>
      <c r="G7" s="1469"/>
      <c r="H7" s="1469"/>
      <c r="I7" s="1469"/>
      <c r="J7" s="633"/>
      <c r="K7" s="633"/>
      <c r="L7" s="79"/>
      <c r="O7" s="628"/>
      <c r="P7" s="628"/>
      <c r="Q7" s="628"/>
      <c r="R7" s="628"/>
    </row>
    <row r="8" spans="1:18" ht="6.75" customHeight="1">
      <c r="A8" s="99"/>
      <c r="B8" s="634"/>
      <c r="C8" s="635"/>
      <c r="D8" s="635"/>
      <c r="E8" s="635"/>
      <c r="F8" s="635"/>
      <c r="G8" s="635"/>
      <c r="H8" s="635"/>
      <c r="I8" s="99"/>
      <c r="J8" s="79"/>
      <c r="K8" s="79"/>
      <c r="L8" s="79"/>
      <c r="O8" s="628"/>
      <c r="P8" s="628"/>
      <c r="Q8" s="628"/>
      <c r="R8" s="628"/>
    </row>
    <row r="9" spans="1:18" ht="30" customHeight="1">
      <c r="A9" s="99"/>
      <c r="B9" s="1466" t="s">
        <v>629</v>
      </c>
      <c r="C9" s="1467"/>
      <c r="D9" s="1467"/>
      <c r="E9" s="1467"/>
      <c r="F9" s="1467"/>
      <c r="G9" s="1467"/>
      <c r="H9" s="1467"/>
      <c r="I9" s="99"/>
      <c r="J9" s="105"/>
      <c r="K9" s="105"/>
      <c r="L9" s="105"/>
      <c r="O9" s="628"/>
      <c r="P9" s="628"/>
      <c r="Q9" s="628"/>
      <c r="R9" s="628"/>
    </row>
    <row r="10" spans="1:18" ht="8.25" customHeight="1">
      <c r="A10" s="99"/>
      <c r="B10" s="636"/>
      <c r="C10" s="637"/>
      <c r="D10" s="637"/>
      <c r="E10" s="637"/>
      <c r="F10" s="100"/>
      <c r="G10" s="99"/>
      <c r="H10" s="638"/>
      <c r="I10" s="99"/>
      <c r="J10" s="105"/>
      <c r="K10" s="105"/>
      <c r="L10" s="105"/>
      <c r="O10" s="628"/>
      <c r="P10" s="628"/>
      <c r="Q10" s="628"/>
      <c r="R10" s="628"/>
    </row>
    <row r="11" spans="1:18" ht="32.25" customHeight="1">
      <c r="A11" s="99"/>
      <c r="B11" s="998" t="s">
        <v>131</v>
      </c>
      <c r="C11" s="998" t="s">
        <v>132</v>
      </c>
      <c r="D11" s="639" t="s">
        <v>133</v>
      </c>
      <c r="E11" s="639" t="s">
        <v>147</v>
      </c>
      <c r="F11" s="639" t="s">
        <v>338</v>
      </c>
      <c r="G11" s="639" t="s">
        <v>339</v>
      </c>
      <c r="H11" s="639" t="s">
        <v>340</v>
      </c>
      <c r="I11" s="99"/>
      <c r="J11" s="105"/>
      <c r="K11" s="105"/>
      <c r="L11" s="105"/>
      <c r="O11" s="628"/>
      <c r="P11" s="628"/>
      <c r="Q11" s="628"/>
      <c r="R11" s="628"/>
    </row>
    <row r="12" spans="1:18" ht="17.25" customHeight="1">
      <c r="A12" s="99"/>
      <c r="B12" s="1470" t="s">
        <v>134</v>
      </c>
      <c r="C12" s="1468" t="s">
        <v>68</v>
      </c>
      <c r="D12" s="640" t="s">
        <v>135</v>
      </c>
      <c r="E12" s="9"/>
      <c r="F12" s="141"/>
      <c r="G12" s="141"/>
      <c r="H12" s="970">
        <f>E12-SUM(F12:G12)</f>
        <v>0</v>
      </c>
      <c r="I12" s="99"/>
      <c r="J12" s="105"/>
      <c r="K12" s="105"/>
      <c r="L12" s="105"/>
      <c r="O12" s="628"/>
      <c r="P12" s="628"/>
      <c r="Q12" s="628"/>
      <c r="R12" s="628"/>
    </row>
    <row r="13" spans="1:18" ht="17.25" customHeight="1">
      <c r="A13" s="99"/>
      <c r="B13" s="1470"/>
      <c r="C13" s="1468"/>
      <c r="D13" s="640" t="s">
        <v>136</v>
      </c>
      <c r="E13" s="641"/>
      <c r="F13" s="642" t="str">
        <f>IFERROR(F12/E12,"")</f>
        <v/>
      </c>
      <c r="G13" s="642" t="str">
        <f>IFERROR(G12/E12,"")</f>
        <v/>
      </c>
      <c r="H13" s="969" t="str">
        <f>IFERROR(H12/E12,"")</f>
        <v/>
      </c>
      <c r="I13" s="99"/>
      <c r="J13" s="105"/>
      <c r="K13" s="105"/>
      <c r="L13" s="105"/>
      <c r="O13" s="628"/>
      <c r="P13" s="628"/>
      <c r="Q13" s="628"/>
      <c r="R13" s="628"/>
    </row>
    <row r="14" spans="1:18" ht="17.25" customHeight="1">
      <c r="A14" s="99"/>
      <c r="B14" s="1470"/>
      <c r="C14" s="1468" t="s">
        <v>69</v>
      </c>
      <c r="D14" s="640" t="s">
        <v>135</v>
      </c>
      <c r="E14" s="9"/>
      <c r="F14" s="141"/>
      <c r="G14" s="141"/>
      <c r="H14" s="970">
        <f>E14-SUM(F14:G14)</f>
        <v>0</v>
      </c>
      <c r="I14" s="99"/>
      <c r="J14" s="105"/>
      <c r="K14" s="105"/>
      <c r="L14" s="105"/>
    </row>
    <row r="15" spans="1:18" ht="17.25" customHeight="1">
      <c r="A15" s="99"/>
      <c r="B15" s="1470"/>
      <c r="C15" s="1468"/>
      <c r="D15" s="640" t="s">
        <v>136</v>
      </c>
      <c r="E15" s="641"/>
      <c r="F15" s="642" t="str">
        <f>IFERROR(F14/E14,"")</f>
        <v/>
      </c>
      <c r="G15" s="642" t="str">
        <f>IFERROR(G14/E14,"")</f>
        <v/>
      </c>
      <c r="H15" s="969" t="str">
        <f>IFERROR(H14/E14,"")</f>
        <v/>
      </c>
      <c r="I15" s="99"/>
      <c r="J15" s="105"/>
      <c r="K15" s="105"/>
      <c r="L15" s="105"/>
    </row>
    <row r="16" spans="1:18" ht="17.25" customHeight="1">
      <c r="A16" s="99"/>
      <c r="B16" s="1470"/>
      <c r="C16" s="1468" t="s">
        <v>72</v>
      </c>
      <c r="D16" s="640" t="s">
        <v>135</v>
      </c>
      <c r="E16" s="9"/>
      <c r="F16" s="141"/>
      <c r="G16" s="141"/>
      <c r="H16" s="970">
        <f>E16-SUM(F16:G16)</f>
        <v>0</v>
      </c>
      <c r="I16" s="99"/>
      <c r="J16" s="99"/>
      <c r="K16" s="105"/>
      <c r="L16" s="105"/>
    </row>
    <row r="17" spans="1:12" ht="17.25" customHeight="1">
      <c r="A17" s="99"/>
      <c r="B17" s="1470"/>
      <c r="C17" s="1468"/>
      <c r="D17" s="640" t="s">
        <v>136</v>
      </c>
      <c r="E17" s="641"/>
      <c r="F17" s="642" t="str">
        <f>IFERROR(F16/E16,"")</f>
        <v/>
      </c>
      <c r="G17" s="642" t="str">
        <f>IFERROR(G16/E16,"")</f>
        <v/>
      </c>
      <c r="H17" s="969" t="str">
        <f>IFERROR(H16/E16,"")</f>
        <v/>
      </c>
      <c r="I17" s="99"/>
      <c r="J17" s="99"/>
      <c r="K17" s="105"/>
      <c r="L17" s="105"/>
    </row>
    <row r="18" spans="1:12" ht="17.25" customHeight="1">
      <c r="A18" s="99"/>
      <c r="B18" s="1470"/>
      <c r="C18" s="1471" t="s">
        <v>137</v>
      </c>
      <c r="D18" s="643" t="s">
        <v>135</v>
      </c>
      <c r="E18" s="644">
        <f>SUM(E12,E14,E16)</f>
        <v>0</v>
      </c>
      <c r="F18" s="645">
        <f>SUM(F12,F14,F16)</f>
        <v>0</v>
      </c>
      <c r="G18" s="645">
        <f>SUM(G12,G14,G16)</f>
        <v>0</v>
      </c>
      <c r="H18" s="644">
        <f>SUM(H12,H14,H16)</f>
        <v>0</v>
      </c>
      <c r="I18" s="99"/>
      <c r="J18" s="99"/>
      <c r="K18" s="105"/>
      <c r="L18" s="105"/>
    </row>
    <row r="19" spans="1:12" ht="17.25" customHeight="1">
      <c r="A19" s="99"/>
      <c r="B19" s="1470"/>
      <c r="C19" s="1471"/>
      <c r="D19" s="643" t="s">
        <v>136</v>
      </c>
      <c r="E19" s="641"/>
      <c r="F19" s="646" t="str">
        <f>IFERROR(F18/E18,"")</f>
        <v/>
      </c>
      <c r="G19" s="646" t="str">
        <f>IFERROR(G18/E18,"")</f>
        <v/>
      </c>
      <c r="H19" s="647" t="str">
        <f>IFERROR(H18/E18,"")</f>
        <v/>
      </c>
      <c r="I19" s="99"/>
      <c r="J19" s="99"/>
      <c r="K19" s="105"/>
      <c r="L19" s="105"/>
    </row>
    <row r="20" spans="1:12" ht="7.5" customHeight="1">
      <c r="A20" s="99"/>
      <c r="B20" s="648"/>
      <c r="C20" s="649"/>
      <c r="D20" s="650"/>
      <c r="E20" s="651"/>
      <c r="F20" s="651"/>
      <c r="G20" s="651"/>
      <c r="H20" s="651"/>
      <c r="I20" s="99"/>
      <c r="J20" s="99"/>
      <c r="K20" s="105"/>
      <c r="L20" s="105"/>
    </row>
    <row r="21" spans="1:12" ht="17.25" customHeight="1">
      <c r="A21" s="99"/>
      <c r="B21" s="1470" t="s">
        <v>138</v>
      </c>
      <c r="C21" s="1468" t="s">
        <v>97</v>
      </c>
      <c r="D21" s="640" t="s">
        <v>135</v>
      </c>
      <c r="E21" s="9"/>
      <c r="F21" s="141"/>
      <c r="G21" s="141"/>
      <c r="H21" s="970">
        <f>E21-SUM(F21:G21)</f>
        <v>0</v>
      </c>
      <c r="I21" s="99"/>
      <c r="J21" s="99"/>
      <c r="K21" s="105"/>
      <c r="L21" s="105"/>
    </row>
    <row r="22" spans="1:12" ht="17.25" customHeight="1">
      <c r="A22" s="99"/>
      <c r="B22" s="1470"/>
      <c r="C22" s="1468"/>
      <c r="D22" s="640" t="s">
        <v>136</v>
      </c>
      <c r="E22" s="641"/>
      <c r="F22" s="642" t="str">
        <f>IFERROR(F21/E21,"")</f>
        <v/>
      </c>
      <c r="G22" s="642" t="str">
        <f>IFERROR(G21/E21,"")</f>
        <v/>
      </c>
      <c r="H22" s="969" t="str">
        <f>IFERROR(H21/E21,"")</f>
        <v/>
      </c>
      <c r="I22" s="99"/>
      <c r="J22" s="99"/>
      <c r="K22" s="105"/>
      <c r="L22" s="105"/>
    </row>
    <row r="23" spans="1:12" ht="17.25" customHeight="1">
      <c r="A23" s="99"/>
      <c r="B23" s="1470"/>
      <c r="C23" s="1468" t="s">
        <v>98</v>
      </c>
      <c r="D23" s="640" t="s">
        <v>135</v>
      </c>
      <c r="E23" s="9"/>
      <c r="F23" s="141"/>
      <c r="G23" s="141"/>
      <c r="H23" s="970">
        <f>E23-SUM(F23:G23)</f>
        <v>0</v>
      </c>
      <c r="I23" s="99"/>
      <c r="J23" s="99"/>
      <c r="K23" s="105"/>
      <c r="L23" s="105"/>
    </row>
    <row r="24" spans="1:12" ht="17.25" customHeight="1">
      <c r="A24" s="99"/>
      <c r="B24" s="1470"/>
      <c r="C24" s="1468"/>
      <c r="D24" s="640" t="s">
        <v>136</v>
      </c>
      <c r="E24" s="641"/>
      <c r="F24" s="642" t="str">
        <f>IFERROR(F23/E23,"")</f>
        <v/>
      </c>
      <c r="G24" s="642" t="str">
        <f>IFERROR(G23/E23,"")</f>
        <v/>
      </c>
      <c r="H24" s="969" t="str">
        <f>IFERROR(H23/E23,"")</f>
        <v/>
      </c>
      <c r="I24" s="99"/>
      <c r="J24" s="99"/>
      <c r="K24" s="105"/>
      <c r="L24" s="105"/>
    </row>
    <row r="25" spans="1:12" ht="17.25" customHeight="1">
      <c r="A25" s="99"/>
      <c r="B25" s="1470"/>
      <c r="C25" s="1468" t="s">
        <v>99</v>
      </c>
      <c r="D25" s="640" t="s">
        <v>135</v>
      </c>
      <c r="E25" s="9"/>
      <c r="F25" s="141"/>
      <c r="G25" s="141"/>
      <c r="H25" s="970">
        <f>E25-SUM(F25:G25)</f>
        <v>0</v>
      </c>
      <c r="I25" s="99"/>
      <c r="J25" s="99"/>
      <c r="K25" s="105"/>
      <c r="L25" s="105"/>
    </row>
    <row r="26" spans="1:12" ht="17.25" customHeight="1">
      <c r="A26" s="99"/>
      <c r="B26" s="1470"/>
      <c r="C26" s="1468"/>
      <c r="D26" s="640" t="s">
        <v>136</v>
      </c>
      <c r="E26" s="641"/>
      <c r="F26" s="642" t="str">
        <f>IFERROR(F25/E25,"")</f>
        <v/>
      </c>
      <c r="G26" s="642" t="str">
        <f>IFERROR(G25/E25,"")</f>
        <v/>
      </c>
      <c r="H26" s="969" t="str">
        <f>IFERROR(H25/E25,"")</f>
        <v/>
      </c>
      <c r="I26" s="99"/>
      <c r="J26" s="99"/>
      <c r="K26" s="105"/>
      <c r="L26" s="105"/>
    </row>
    <row r="27" spans="1:12" ht="17.25" customHeight="1">
      <c r="A27" s="99"/>
      <c r="B27" s="1470"/>
      <c r="C27" s="1468" t="s">
        <v>100</v>
      </c>
      <c r="D27" s="640" t="s">
        <v>135</v>
      </c>
      <c r="E27" s="9"/>
      <c r="F27" s="141"/>
      <c r="G27" s="141"/>
      <c r="H27" s="970">
        <f>E27-SUM(F27:G27)</f>
        <v>0</v>
      </c>
      <c r="I27" s="99"/>
      <c r="J27" s="99"/>
      <c r="K27" s="105"/>
      <c r="L27" s="105"/>
    </row>
    <row r="28" spans="1:12" ht="17.25" customHeight="1">
      <c r="A28" s="99"/>
      <c r="B28" s="1470"/>
      <c r="C28" s="1468"/>
      <c r="D28" s="640" t="s">
        <v>136</v>
      </c>
      <c r="E28" s="641"/>
      <c r="F28" s="642" t="str">
        <f>IFERROR(F27/E27,"")</f>
        <v/>
      </c>
      <c r="G28" s="642" t="str">
        <f>IFERROR(G27/E27,"")</f>
        <v/>
      </c>
      <c r="H28" s="969" t="str">
        <f>IFERROR(H27/E27,"")</f>
        <v/>
      </c>
      <c r="I28" s="99"/>
      <c r="J28" s="99"/>
      <c r="K28" s="105"/>
      <c r="L28" s="105"/>
    </row>
    <row r="29" spans="1:12" ht="17.25" customHeight="1">
      <c r="A29" s="99"/>
      <c r="B29" s="1470"/>
      <c r="C29" s="1468" t="s">
        <v>101</v>
      </c>
      <c r="D29" s="640" t="s">
        <v>135</v>
      </c>
      <c r="E29" s="9"/>
      <c r="F29" s="141"/>
      <c r="G29" s="141"/>
      <c r="H29" s="970">
        <f>E29-SUM(F29:G29)</f>
        <v>0</v>
      </c>
      <c r="I29" s="99"/>
      <c r="J29" s="99"/>
      <c r="K29" s="105"/>
      <c r="L29" s="105"/>
    </row>
    <row r="30" spans="1:12" ht="17.25" customHeight="1">
      <c r="A30" s="99"/>
      <c r="B30" s="1470"/>
      <c r="C30" s="1468"/>
      <c r="D30" s="640" t="s">
        <v>136</v>
      </c>
      <c r="E30" s="641"/>
      <c r="F30" s="642" t="str">
        <f>IFERROR(F29/E29,"")</f>
        <v/>
      </c>
      <c r="G30" s="642" t="str">
        <f>IFERROR(G29/E29,"")</f>
        <v/>
      </c>
      <c r="H30" s="969" t="str">
        <f>IFERROR(H29/E29,"")</f>
        <v/>
      </c>
      <c r="I30" s="99"/>
      <c r="J30" s="99"/>
      <c r="K30" s="105"/>
      <c r="L30" s="105"/>
    </row>
    <row r="31" spans="1:12" ht="17.25" customHeight="1">
      <c r="A31" s="99"/>
      <c r="B31" s="1470"/>
      <c r="C31" s="1468" t="s">
        <v>102</v>
      </c>
      <c r="D31" s="640" t="s">
        <v>135</v>
      </c>
      <c r="E31" s="9"/>
      <c r="F31" s="141"/>
      <c r="G31" s="141"/>
      <c r="H31" s="970">
        <f>E31-SUM(F31:G31)</f>
        <v>0</v>
      </c>
      <c r="I31" s="99"/>
      <c r="J31" s="99"/>
      <c r="K31" s="105"/>
      <c r="L31" s="105"/>
    </row>
    <row r="32" spans="1:12" ht="17.25" customHeight="1">
      <c r="A32" s="99"/>
      <c r="B32" s="1470"/>
      <c r="C32" s="1468"/>
      <c r="D32" s="640" t="s">
        <v>136</v>
      </c>
      <c r="E32" s="641"/>
      <c r="F32" s="642" t="str">
        <f>IFERROR(F31/E31,"")</f>
        <v/>
      </c>
      <c r="G32" s="642" t="str">
        <f>IFERROR(G31/E31,"")</f>
        <v/>
      </c>
      <c r="H32" s="969" t="str">
        <f>IFERROR(H31/E31,"")</f>
        <v/>
      </c>
      <c r="I32" s="99"/>
      <c r="J32" s="99"/>
      <c r="K32" s="105"/>
      <c r="L32" s="105"/>
    </row>
    <row r="33" spans="1:12" ht="17.25" customHeight="1">
      <c r="A33" s="99"/>
      <c r="B33" s="1470"/>
      <c r="C33" s="1471" t="s">
        <v>137</v>
      </c>
      <c r="D33" s="643" t="s">
        <v>135</v>
      </c>
      <c r="E33" s="644">
        <f>SUM(E21,E23,E25,E27,E29,E31)</f>
        <v>0</v>
      </c>
      <c r="F33" s="644">
        <f>SUM(F21,F23,F25,F27,F29,F31)</f>
        <v>0</v>
      </c>
      <c r="G33" s="644">
        <f>SUM(G21,G23,G25,G27,G29,G31)</f>
        <v>0</v>
      </c>
      <c r="H33" s="644">
        <f>SUM(H21,H23,H25,H27,H29,H31)</f>
        <v>0</v>
      </c>
      <c r="I33" s="99"/>
      <c r="J33" s="99"/>
      <c r="K33" s="105"/>
      <c r="L33" s="105"/>
    </row>
    <row r="34" spans="1:12" ht="17.25" customHeight="1">
      <c r="A34" s="99"/>
      <c r="B34" s="1470"/>
      <c r="C34" s="1471"/>
      <c r="D34" s="643" t="s">
        <v>136</v>
      </c>
      <c r="E34" s="641"/>
      <c r="F34" s="646" t="str">
        <f>IFERROR(F33/E33,"")</f>
        <v/>
      </c>
      <c r="G34" s="646" t="str">
        <f>IFERROR(G33/E33,"")</f>
        <v/>
      </c>
      <c r="H34" s="647" t="str">
        <f>IFERROR(H33/E33,"")</f>
        <v/>
      </c>
      <c r="I34" s="99"/>
      <c r="J34" s="99"/>
      <c r="K34" s="105"/>
      <c r="L34" s="105"/>
    </row>
    <row r="35" spans="1:12" ht="6.75" customHeight="1">
      <c r="A35" s="99"/>
      <c r="B35" s="648"/>
      <c r="C35" s="649"/>
      <c r="D35" s="650"/>
      <c r="E35" s="651"/>
      <c r="F35" s="651"/>
      <c r="G35" s="651"/>
      <c r="H35" s="651"/>
      <c r="I35" s="99"/>
      <c r="J35" s="99"/>
      <c r="K35" s="105"/>
      <c r="L35" s="105"/>
    </row>
    <row r="36" spans="1:12" ht="17.25" customHeight="1">
      <c r="A36" s="99"/>
      <c r="B36" s="1470" t="s">
        <v>139</v>
      </c>
      <c r="C36" s="1468" t="s">
        <v>140</v>
      </c>
      <c r="D36" s="640" t="s">
        <v>135</v>
      </c>
      <c r="E36" s="9"/>
      <c r="F36" s="141"/>
      <c r="G36" s="141"/>
      <c r="H36" s="970">
        <f>E36-SUM(F36:G36)</f>
        <v>0</v>
      </c>
      <c r="I36" s="99"/>
      <c r="J36" s="99"/>
      <c r="K36" s="105"/>
      <c r="L36" s="105"/>
    </row>
    <row r="37" spans="1:12" ht="17.25" customHeight="1">
      <c r="A37" s="99"/>
      <c r="B37" s="1470"/>
      <c r="C37" s="1468"/>
      <c r="D37" s="640" t="s">
        <v>136</v>
      </c>
      <c r="E37" s="641"/>
      <c r="F37" s="642" t="str">
        <f>IFERROR(F36/E36,"")</f>
        <v/>
      </c>
      <c r="G37" s="642" t="str">
        <f>IFERROR(G36/E36,"")</f>
        <v/>
      </c>
      <c r="H37" s="969" t="str">
        <f>IFERROR(H36/E36,"")</f>
        <v/>
      </c>
      <c r="I37" s="99"/>
      <c r="J37" s="99"/>
      <c r="K37" s="105"/>
      <c r="L37" s="105"/>
    </row>
    <row r="38" spans="1:12" ht="17.25" customHeight="1">
      <c r="A38" s="99"/>
      <c r="B38" s="1470"/>
      <c r="C38" s="1468" t="s">
        <v>141</v>
      </c>
      <c r="D38" s="640" t="s">
        <v>135</v>
      </c>
      <c r="E38" s="9"/>
      <c r="F38" s="141"/>
      <c r="G38" s="141"/>
      <c r="H38" s="971">
        <f>E38-SUM(F38:G38)</f>
        <v>0</v>
      </c>
      <c r="I38" s="99"/>
      <c r="J38" s="99"/>
      <c r="K38" s="105"/>
      <c r="L38" s="105"/>
    </row>
    <row r="39" spans="1:12" ht="17.25" customHeight="1">
      <c r="A39" s="99"/>
      <c r="B39" s="1470"/>
      <c r="C39" s="1468"/>
      <c r="D39" s="640" t="s">
        <v>136</v>
      </c>
      <c r="E39" s="641"/>
      <c r="F39" s="642" t="str">
        <f>IFERROR(F38/E38,"")</f>
        <v/>
      </c>
      <c r="G39" s="642" t="str">
        <f>IFERROR(G38/E38,"")</f>
        <v/>
      </c>
      <c r="H39" s="969" t="str">
        <f>IFERROR(H38/E38,"")</f>
        <v/>
      </c>
      <c r="I39" s="99"/>
      <c r="J39" s="99"/>
      <c r="K39" s="105"/>
      <c r="L39" s="105"/>
    </row>
    <row r="40" spans="1:12" ht="17.25" customHeight="1">
      <c r="A40" s="99"/>
      <c r="B40" s="1470"/>
      <c r="C40" s="1468" t="s">
        <v>142</v>
      </c>
      <c r="D40" s="640" t="s">
        <v>135</v>
      </c>
      <c r="E40" s="9"/>
      <c r="F40" s="141"/>
      <c r="G40" s="141"/>
      <c r="H40" s="970">
        <f>E40-SUM(F40:G40)</f>
        <v>0</v>
      </c>
      <c r="I40" s="99"/>
      <c r="J40" s="99"/>
      <c r="K40" s="105"/>
      <c r="L40" s="105"/>
    </row>
    <row r="41" spans="1:12" ht="17.25" customHeight="1">
      <c r="A41" s="99"/>
      <c r="B41" s="1470"/>
      <c r="C41" s="1468"/>
      <c r="D41" s="640" t="s">
        <v>136</v>
      </c>
      <c r="E41" s="641"/>
      <c r="F41" s="642" t="str">
        <f>IFERROR(F40/E40,"")</f>
        <v/>
      </c>
      <c r="G41" s="642" t="str">
        <f>IFERROR(G40/E40,"")</f>
        <v/>
      </c>
      <c r="H41" s="969" t="str">
        <f>IFERROR(H40/E40,"")</f>
        <v/>
      </c>
      <c r="I41" s="99"/>
      <c r="J41" s="99"/>
      <c r="K41" s="105"/>
      <c r="L41" s="105"/>
    </row>
    <row r="42" spans="1:12" ht="17.25" customHeight="1">
      <c r="A42" s="99"/>
      <c r="B42" s="1470"/>
      <c r="C42" s="1468" t="s">
        <v>143</v>
      </c>
      <c r="D42" s="640" t="s">
        <v>135</v>
      </c>
      <c r="E42" s="9"/>
      <c r="F42" s="141"/>
      <c r="G42" s="141"/>
      <c r="H42" s="970">
        <f>E42-SUM(F42:G42)</f>
        <v>0</v>
      </c>
      <c r="I42" s="99"/>
      <c r="J42" s="99"/>
      <c r="K42" s="105"/>
      <c r="L42" s="105"/>
    </row>
    <row r="43" spans="1:12" ht="17.25" customHeight="1">
      <c r="A43" s="99"/>
      <c r="B43" s="1470"/>
      <c r="C43" s="1468"/>
      <c r="D43" s="640" t="s">
        <v>136</v>
      </c>
      <c r="E43" s="641"/>
      <c r="F43" s="642" t="str">
        <f>IFERROR(F42/E42,"")</f>
        <v/>
      </c>
      <c r="G43" s="642" t="str">
        <f>IFERROR(G42/E42,"")</f>
        <v/>
      </c>
      <c r="H43" s="969" t="str">
        <f>IFERROR(H42/E42,"")</f>
        <v/>
      </c>
      <c r="I43" s="99"/>
      <c r="J43" s="99"/>
      <c r="K43" s="105"/>
      <c r="L43" s="105"/>
    </row>
    <row r="44" spans="1:12" ht="17.25" customHeight="1">
      <c r="A44" s="99"/>
      <c r="B44" s="1470"/>
      <c r="C44" s="1468" t="s">
        <v>144</v>
      </c>
      <c r="D44" s="640" t="s">
        <v>135</v>
      </c>
      <c r="E44" s="9"/>
      <c r="F44" s="141"/>
      <c r="G44" s="141"/>
      <c r="H44" s="970">
        <f>E44-SUM(F44:G44)</f>
        <v>0</v>
      </c>
      <c r="I44" s="99"/>
      <c r="J44" s="99"/>
      <c r="K44" s="105"/>
      <c r="L44" s="105"/>
    </row>
    <row r="45" spans="1:12" ht="17.25" customHeight="1">
      <c r="A45" s="99"/>
      <c r="B45" s="1470"/>
      <c r="C45" s="1468"/>
      <c r="D45" s="640" t="s">
        <v>136</v>
      </c>
      <c r="E45" s="641"/>
      <c r="F45" s="642" t="str">
        <f>IFERROR(F44/E44,"")</f>
        <v/>
      </c>
      <c r="G45" s="642" t="str">
        <f>IFERROR(G44/E44,"")</f>
        <v/>
      </c>
      <c r="H45" s="969" t="str">
        <f>IFERROR(H44/E44,"")</f>
        <v/>
      </c>
      <c r="I45" s="99"/>
      <c r="J45" s="99"/>
      <c r="K45" s="105"/>
      <c r="L45" s="105"/>
    </row>
    <row r="46" spans="1:12" ht="17.25" customHeight="1">
      <c r="A46" s="99"/>
      <c r="B46" s="1470"/>
      <c r="C46" s="1471" t="s">
        <v>137</v>
      </c>
      <c r="D46" s="643" t="s">
        <v>135</v>
      </c>
      <c r="E46" s="644">
        <f>SUM(E36,E38,E40,E42,E44)</f>
        <v>0</v>
      </c>
      <c r="F46" s="645">
        <f>SUM(F36,F38,F40,F42,F44)</f>
        <v>0</v>
      </c>
      <c r="G46" s="645">
        <f>SUM(G36,G38,G40,G42,G44)</f>
        <v>0</v>
      </c>
      <c r="H46" s="645">
        <f>SUM(H36,H38,H40,H42,H44)</f>
        <v>0</v>
      </c>
      <c r="I46" s="99"/>
      <c r="J46" s="99"/>
      <c r="K46" s="105"/>
      <c r="L46" s="105"/>
    </row>
    <row r="47" spans="1:12" ht="17.25" customHeight="1">
      <c r="A47" s="99"/>
      <c r="B47" s="1470"/>
      <c r="C47" s="1471"/>
      <c r="D47" s="643" t="s">
        <v>136</v>
      </c>
      <c r="E47" s="641"/>
      <c r="F47" s="646" t="str">
        <f>IFERROR(F46/$E$46,"")</f>
        <v/>
      </c>
      <c r="G47" s="646" t="str">
        <f t="shared" ref="G47" si="0">IFERROR(G46/$E$46,"")</f>
        <v/>
      </c>
      <c r="H47" s="646" t="str">
        <f>IFERROR(H46/$E$46,"")</f>
        <v/>
      </c>
      <c r="I47" s="99"/>
      <c r="J47" s="99"/>
      <c r="K47" s="105"/>
      <c r="L47" s="105"/>
    </row>
    <row r="48" spans="1:12" ht="7.5" customHeight="1">
      <c r="A48" s="99"/>
      <c r="B48" s="648"/>
      <c r="C48" s="649"/>
      <c r="D48" s="650"/>
      <c r="E48" s="651"/>
      <c r="F48" s="651"/>
      <c r="G48" s="651"/>
      <c r="H48" s="651"/>
      <c r="I48" s="99"/>
      <c r="J48" s="99"/>
      <c r="K48" s="105"/>
      <c r="L48" s="105"/>
    </row>
    <row r="49" spans="1:12" ht="17.25" customHeight="1">
      <c r="A49" s="99"/>
      <c r="B49" s="1464" t="s">
        <v>145</v>
      </c>
      <c r="C49" s="1464"/>
      <c r="D49" s="652" t="s">
        <v>135</v>
      </c>
      <c r="E49" s="653">
        <f>SUM(E18,E33,E46)</f>
        <v>0</v>
      </c>
      <c r="F49" s="653">
        <f>SUM(F18,F33,F46)</f>
        <v>0</v>
      </c>
      <c r="G49" s="653">
        <f>SUM(G18,G33,G46)</f>
        <v>0</v>
      </c>
      <c r="H49" s="653">
        <f>SUM(H18,H33,H46)</f>
        <v>0</v>
      </c>
      <c r="I49" s="99"/>
      <c r="J49" s="99"/>
      <c r="K49" s="105"/>
      <c r="L49" s="105"/>
    </row>
    <row r="50" spans="1:12" ht="17.25" customHeight="1">
      <c r="A50" s="99"/>
      <c r="B50" s="1464"/>
      <c r="C50" s="1464"/>
      <c r="D50" s="652" t="s">
        <v>136</v>
      </c>
      <c r="E50" s="641"/>
      <c r="F50" s="654" t="str">
        <f>IFERROR(F49/E49,"")</f>
        <v/>
      </c>
      <c r="G50" s="654" t="str">
        <f>IFERROR(G49/E49,"")</f>
        <v/>
      </c>
      <c r="H50" s="655" t="str">
        <f>IFERROR(H49/E49,"")</f>
        <v/>
      </c>
      <c r="I50" s="99"/>
      <c r="J50" s="99"/>
      <c r="K50" s="105"/>
      <c r="L50" s="105"/>
    </row>
    <row r="51" spans="1:12" ht="11.25" customHeight="1">
      <c r="A51" s="99"/>
      <c r="B51" s="656"/>
      <c r="C51" s="99"/>
      <c r="D51" s="99"/>
      <c r="E51" s="99"/>
      <c r="F51" s="99"/>
      <c r="G51" s="99"/>
      <c r="H51" s="99"/>
      <c r="I51" s="99"/>
      <c r="J51" s="99"/>
      <c r="K51" s="105"/>
      <c r="L51" s="105"/>
    </row>
    <row r="52" spans="1:12" ht="4.5" customHeight="1">
      <c r="A52" s="99"/>
      <c r="B52" s="99"/>
      <c r="C52" s="99"/>
      <c r="D52" s="99"/>
      <c r="E52" s="99"/>
      <c r="F52" s="100"/>
      <c r="G52" s="99"/>
      <c r="H52" s="638"/>
      <c r="I52" s="99"/>
      <c r="J52" s="99"/>
      <c r="K52" s="105"/>
      <c r="L52" s="105"/>
    </row>
    <row r="53" spans="1:12" ht="22.5" customHeight="1">
      <c r="A53" s="99"/>
      <c r="B53" s="657"/>
      <c r="C53" s="637"/>
      <c r="D53" s="637"/>
      <c r="E53" s="637"/>
      <c r="F53" s="100"/>
      <c r="G53" s="99"/>
      <c r="H53" s="638"/>
      <c r="I53" s="99"/>
      <c r="J53" s="99"/>
      <c r="K53" s="105"/>
      <c r="L53" s="105"/>
    </row>
    <row r="54" spans="1:12" ht="30" customHeight="1">
      <c r="A54" s="99"/>
      <c r="B54" s="1465" t="s">
        <v>437</v>
      </c>
      <c r="C54" s="1465"/>
      <c r="D54" s="1465"/>
      <c r="E54" s="1465"/>
      <c r="F54" s="1465"/>
      <c r="G54" s="1465"/>
      <c r="H54" s="658"/>
      <c r="I54" s="99"/>
      <c r="J54" s="99"/>
      <c r="K54" s="105"/>
      <c r="L54" s="105"/>
    </row>
    <row r="55" spans="1:12" ht="52.5" customHeight="1">
      <c r="A55" s="99"/>
      <c r="B55" s="1462" t="s">
        <v>439</v>
      </c>
      <c r="C55" s="940" t="s">
        <v>146</v>
      </c>
      <c r="D55" s="659" t="s">
        <v>133</v>
      </c>
      <c r="E55" s="659" t="s">
        <v>438</v>
      </c>
      <c r="F55" s="659" t="s">
        <v>541</v>
      </c>
      <c r="G55" s="639" t="s">
        <v>540</v>
      </c>
      <c r="H55" s="117"/>
      <c r="I55" s="99"/>
      <c r="J55" s="99"/>
      <c r="K55" s="105"/>
      <c r="L55" s="105"/>
    </row>
    <row r="56" spans="1:12" ht="17.25" customHeight="1">
      <c r="A56" s="99"/>
      <c r="B56" s="1462"/>
      <c r="C56" s="1463" t="s">
        <v>134</v>
      </c>
      <c r="D56" s="660" t="s">
        <v>135</v>
      </c>
      <c r="E56" s="920"/>
      <c r="F56" s="661">
        <f>H18</f>
        <v>0</v>
      </c>
      <c r="G56" s="662">
        <f>ROUNDUP(G57*E56,0)</f>
        <v>0</v>
      </c>
      <c r="H56" s="117"/>
      <c r="I56" s="99"/>
      <c r="J56" s="99"/>
      <c r="K56" s="105"/>
      <c r="L56" s="105"/>
    </row>
    <row r="57" spans="1:12" ht="17.25" customHeight="1">
      <c r="A57" s="99"/>
      <c r="B57" s="1462"/>
      <c r="C57" s="1463"/>
      <c r="D57" s="660" t="s">
        <v>136</v>
      </c>
      <c r="E57" s="663"/>
      <c r="F57" s="664" t="str">
        <f>H19</f>
        <v/>
      </c>
      <c r="G57" s="921"/>
      <c r="H57" s="117"/>
      <c r="I57" s="99"/>
      <c r="J57" s="99"/>
      <c r="K57" s="105"/>
      <c r="L57" s="105"/>
    </row>
    <row r="58" spans="1:12" ht="17.25" customHeight="1">
      <c r="A58" s="99"/>
      <c r="B58" s="1462"/>
      <c r="C58" s="1463" t="s">
        <v>138</v>
      </c>
      <c r="D58" s="660" t="s">
        <v>135</v>
      </c>
      <c r="E58" s="920"/>
      <c r="F58" s="661">
        <f>H33</f>
        <v>0</v>
      </c>
      <c r="G58" s="662">
        <f>ROUNDUP(G59*E58,0)</f>
        <v>0</v>
      </c>
      <c r="H58" s="117"/>
      <c r="I58" s="99"/>
      <c r="J58" s="99"/>
      <c r="K58" s="105"/>
      <c r="L58" s="105"/>
    </row>
    <row r="59" spans="1:12" ht="17.25" customHeight="1">
      <c r="A59" s="99"/>
      <c r="B59" s="1462"/>
      <c r="C59" s="1463"/>
      <c r="D59" s="660" t="s">
        <v>136</v>
      </c>
      <c r="E59" s="663"/>
      <c r="F59" s="664" t="str">
        <f>H34</f>
        <v/>
      </c>
      <c r="G59" s="921"/>
      <c r="H59" s="117"/>
      <c r="I59" s="99"/>
      <c r="J59" s="99"/>
      <c r="K59" s="105"/>
      <c r="L59" s="105"/>
    </row>
    <row r="60" spans="1:12" ht="17.25" customHeight="1">
      <c r="A60" s="99"/>
      <c r="B60" s="1462"/>
      <c r="C60" s="1463" t="s">
        <v>139</v>
      </c>
      <c r="D60" s="660" t="s">
        <v>135</v>
      </c>
      <c r="E60" s="920"/>
      <c r="F60" s="661">
        <f>H46</f>
        <v>0</v>
      </c>
      <c r="G60" s="662">
        <f>ROUNDUP(G61*E60,0)</f>
        <v>0</v>
      </c>
      <c r="H60" s="117"/>
      <c r="I60" s="99"/>
      <c r="J60" s="99"/>
      <c r="K60" s="105"/>
      <c r="L60" s="105"/>
    </row>
    <row r="61" spans="1:12" ht="17.25" customHeight="1">
      <c r="A61" s="99"/>
      <c r="B61" s="1462"/>
      <c r="C61" s="1463"/>
      <c r="D61" s="660" t="s">
        <v>136</v>
      </c>
      <c r="E61" s="663"/>
      <c r="F61" s="664" t="str">
        <f>H47</f>
        <v/>
      </c>
      <c r="G61" s="921"/>
      <c r="H61" s="117"/>
      <c r="I61" s="99"/>
      <c r="J61" s="99"/>
      <c r="K61" s="105"/>
      <c r="L61" s="105"/>
    </row>
    <row r="62" spans="1:12" ht="17.25" customHeight="1">
      <c r="A62" s="99"/>
      <c r="B62" s="1462"/>
      <c r="C62" s="1461" t="s">
        <v>148</v>
      </c>
      <c r="D62" s="665" t="s">
        <v>135</v>
      </c>
      <c r="E62" s="662">
        <f>SUM(E56,E58,E60)</f>
        <v>0</v>
      </c>
      <c r="F62" s="661">
        <f>H49</f>
        <v>0</v>
      </c>
      <c r="G62" s="662">
        <f>SUM(G56,G58,G60)</f>
        <v>0</v>
      </c>
      <c r="H62" s="117"/>
      <c r="I62" s="99"/>
      <c r="J62" s="99"/>
      <c r="K62" s="105"/>
      <c r="L62" s="105"/>
    </row>
    <row r="63" spans="1:12" ht="17.25" customHeight="1">
      <c r="A63" s="99"/>
      <c r="B63" s="1462"/>
      <c r="C63" s="1461"/>
      <c r="D63" s="665" t="s">
        <v>136</v>
      </c>
      <c r="E63" s="663"/>
      <c r="F63" s="666" t="str">
        <f>H50</f>
        <v/>
      </c>
      <c r="G63" s="666" t="str">
        <f>IFERROR(G62/E62,"")</f>
        <v/>
      </c>
      <c r="H63" s="117"/>
      <c r="I63" s="99"/>
      <c r="J63" s="99"/>
      <c r="K63" s="105"/>
      <c r="L63" s="105"/>
    </row>
    <row r="64" spans="1:12" ht="17.25" customHeight="1">
      <c r="A64" s="99"/>
      <c r="B64" s="667"/>
      <c r="C64" s="637"/>
      <c r="D64" s="637"/>
      <c r="E64" s="637"/>
      <c r="F64" s="99"/>
      <c r="G64" s="99"/>
      <c r="H64" s="638"/>
      <c r="I64" s="99"/>
      <c r="J64" s="99"/>
      <c r="K64" s="105"/>
      <c r="L64" s="105"/>
    </row>
    <row r="65" spans="1:12" ht="17.25" customHeight="1">
      <c r="A65" s="99"/>
      <c r="B65" s="667"/>
      <c r="C65" s="637"/>
      <c r="D65" s="637"/>
      <c r="E65" s="637"/>
      <c r="F65" s="99"/>
      <c r="G65" s="99"/>
      <c r="H65" s="638"/>
      <c r="I65" s="99"/>
      <c r="J65" s="99"/>
      <c r="K65" s="105"/>
      <c r="L65" s="105"/>
    </row>
    <row r="66" spans="1:12" ht="17.25" customHeight="1">
      <c r="A66" s="76"/>
      <c r="B66" s="1219" t="s">
        <v>573</v>
      </c>
      <c r="C66" s="1219"/>
      <c r="D66" s="1219"/>
      <c r="E66" s="1219"/>
      <c r="F66" s="1219"/>
      <c r="G66" s="1219"/>
      <c r="H66" s="1219"/>
      <c r="I66" s="1219"/>
      <c r="J66" s="76"/>
      <c r="K66" s="79"/>
      <c r="L66" s="79"/>
    </row>
    <row r="67" spans="1:12">
      <c r="A67" s="76"/>
      <c r="B67" s="1219"/>
      <c r="C67" s="1219"/>
      <c r="D67" s="1219"/>
      <c r="E67" s="1219"/>
      <c r="F67" s="1219"/>
      <c r="G67" s="1219"/>
      <c r="H67" s="1219"/>
      <c r="I67" s="1219"/>
      <c r="J67" s="76"/>
      <c r="K67" s="79"/>
      <c r="L67" s="79"/>
    </row>
    <row r="68" spans="1:12">
      <c r="A68" s="76"/>
      <c r="B68" s="1219"/>
      <c r="C68" s="1219"/>
      <c r="D68" s="1219"/>
      <c r="E68" s="1219"/>
      <c r="F68" s="1219"/>
      <c r="G68" s="1219"/>
      <c r="H68" s="1219"/>
      <c r="I68" s="1219"/>
      <c r="J68" s="76"/>
      <c r="K68" s="79"/>
      <c r="L68" s="79"/>
    </row>
    <row r="69" spans="1:12">
      <c r="A69" s="76"/>
      <c r="B69" s="1219"/>
      <c r="C69" s="1219"/>
      <c r="D69" s="1219"/>
      <c r="E69" s="1219"/>
      <c r="F69" s="1219"/>
      <c r="G69" s="1219"/>
      <c r="H69" s="1219"/>
      <c r="I69" s="1219"/>
      <c r="J69" s="76"/>
      <c r="K69" s="79"/>
      <c r="L69" s="79"/>
    </row>
    <row r="70" spans="1:12">
      <c r="A70" s="76"/>
      <c r="B70" s="1219"/>
      <c r="C70" s="1219"/>
      <c r="D70" s="1219"/>
      <c r="E70" s="1219"/>
      <c r="F70" s="1219"/>
      <c r="G70" s="1219"/>
      <c r="H70" s="1219"/>
      <c r="I70" s="1219"/>
      <c r="J70" s="76"/>
      <c r="K70" s="76"/>
      <c r="L70" s="76"/>
    </row>
    <row r="71" spans="1:12">
      <c r="A71" s="76"/>
      <c r="B71" s="1219"/>
      <c r="C71" s="1219"/>
      <c r="D71" s="1219"/>
      <c r="E71" s="1219"/>
      <c r="F71" s="1219"/>
      <c r="G71" s="1219"/>
      <c r="H71" s="1219"/>
      <c r="I71" s="1219"/>
      <c r="J71" s="76"/>
      <c r="K71" s="76"/>
      <c r="L71" s="76"/>
    </row>
    <row r="72" spans="1:12">
      <c r="A72" s="76"/>
      <c r="B72" s="1219"/>
      <c r="C72" s="1219"/>
      <c r="D72" s="1219"/>
      <c r="E72" s="1219"/>
      <c r="F72" s="1219"/>
      <c r="G72" s="1219"/>
      <c r="H72" s="1219"/>
      <c r="I72" s="1219"/>
      <c r="J72" s="76"/>
      <c r="K72" s="76"/>
      <c r="L72" s="76"/>
    </row>
    <row r="73" spans="1:12" ht="34.5" customHeight="1">
      <c r="A73" s="76"/>
      <c r="B73" s="1219"/>
      <c r="C73" s="1219"/>
      <c r="D73" s="1219"/>
      <c r="E73" s="1219"/>
      <c r="F73" s="1219"/>
      <c r="G73" s="1219"/>
      <c r="H73" s="1219"/>
      <c r="I73" s="1219"/>
      <c r="J73" s="76"/>
      <c r="K73" s="76"/>
      <c r="L73" s="76"/>
    </row>
    <row r="74" spans="1:12">
      <c r="A74" s="76"/>
      <c r="B74" s="76"/>
      <c r="C74" s="76"/>
      <c r="D74" s="76"/>
      <c r="E74" s="76"/>
      <c r="F74" s="76"/>
      <c r="G74" s="76"/>
      <c r="H74" s="436"/>
      <c r="I74" s="76"/>
      <c r="J74" s="76"/>
      <c r="K74" s="76"/>
      <c r="L74" s="76"/>
    </row>
    <row r="75" spans="1:12">
      <c r="J75" s="36"/>
      <c r="L75" s="36"/>
    </row>
    <row r="76" spans="1:12">
      <c r="J76" s="36"/>
      <c r="L76" s="36"/>
    </row>
    <row r="77" spans="1:12">
      <c r="J77" s="36"/>
      <c r="L77" s="36"/>
    </row>
    <row r="78" spans="1:12">
      <c r="J78" s="36"/>
      <c r="L78" s="36"/>
    </row>
  </sheetData>
  <sheetProtection password="C269" sheet="1" objects="1" scenarios="1" formatCells="0" formatColumns="0" formatRows="0"/>
  <dataConsolidate/>
  <mergeCells count="30">
    <mergeCell ref="C42:C43"/>
    <mergeCell ref="B36:B47"/>
    <mergeCell ref="B21:B34"/>
    <mergeCell ref="C23:C24"/>
    <mergeCell ref="C46:C47"/>
    <mergeCell ref="C36:C37"/>
    <mergeCell ref="C25:C26"/>
    <mergeCell ref="C27:C28"/>
    <mergeCell ref="C31:C32"/>
    <mergeCell ref="C40:C41"/>
    <mergeCell ref="C44:C45"/>
    <mergeCell ref="C38:C39"/>
    <mergeCell ref="C33:C34"/>
    <mergeCell ref="C29:C30"/>
    <mergeCell ref="C21:C22"/>
    <mergeCell ref="B9:H9"/>
    <mergeCell ref="C16:C17"/>
    <mergeCell ref="C12:C13"/>
    <mergeCell ref="B5:I7"/>
    <mergeCell ref="C14:C15"/>
    <mergeCell ref="B12:B19"/>
    <mergeCell ref="C18:C19"/>
    <mergeCell ref="B66:I73"/>
    <mergeCell ref="C62:C63"/>
    <mergeCell ref="B55:B63"/>
    <mergeCell ref="C60:C61"/>
    <mergeCell ref="B49:C50"/>
    <mergeCell ref="C58:C59"/>
    <mergeCell ref="C56:C57"/>
    <mergeCell ref="B54:G54"/>
  </mergeCells>
  <dataValidations count="1">
    <dataValidation type="whole" operator="greaterThanOrEqual" allowBlank="1" showInputMessage="1" showErrorMessage="1" sqref="E21:H21 E14:H14 E18:H18 E16:H16 E23:H23 E25:H25 E27:H27 E29:H29 E31:H31 E36:H36 E38:H38 E40:H40 E42:H42 E62 E49:H49 E12:H12 E46:H46 G60 E60 G56 E56 G58 E58 G62 E44:H44">
      <formula1>0</formula1>
    </dataValidation>
  </dataValidations>
  <pageMargins left="0.49" right="0.17" top="0.75" bottom="0.75" header="0.3" footer="0.3"/>
  <pageSetup paperSize="9" scale="57" fitToHeight="0" orientation="portrait" r:id="rId1"/>
  <ignoredErrors>
    <ignoredError sqref="G33 G46 G18:H18 F18 F33 F46 F62" formula="1"/>
    <ignoredError sqref="F59 F61"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2:P50"/>
  <sheetViews>
    <sheetView showGridLines="0" zoomScale="70" zoomScaleNormal="70" workbookViewId="0">
      <pane ySplit="4" topLeftCell="A5" activePane="bottomLeft" state="frozen"/>
      <selection pane="bottomLeft" activeCell="S35" sqref="S35"/>
    </sheetView>
  </sheetViews>
  <sheetFormatPr baseColWidth="10" defaultColWidth="9.140625" defaultRowHeight="15"/>
  <cols>
    <col min="1" max="1" width="5.85546875" customWidth="1"/>
    <col min="2" max="3" width="3.7109375" style="10" customWidth="1"/>
    <col min="4" max="4" width="5.42578125" style="10" customWidth="1"/>
    <col min="5" max="5" width="13.42578125" style="10" customWidth="1"/>
    <col min="6" max="6" width="9" style="10" customWidth="1"/>
    <col min="7" max="7" width="11.42578125" style="10" customWidth="1"/>
    <col min="8" max="8" width="23.5703125" style="10" customWidth="1"/>
    <col min="9" max="11" width="11.42578125" style="10" customWidth="1"/>
    <col min="12" max="12" width="17.42578125" style="10" customWidth="1"/>
    <col min="13" max="13" width="11.42578125" style="10" customWidth="1"/>
    <col min="14" max="14" width="35.42578125" style="10" customWidth="1"/>
    <col min="15" max="15" width="22.85546875" customWidth="1"/>
    <col min="16" max="252" width="11.42578125" customWidth="1"/>
  </cols>
  <sheetData>
    <row r="2" spans="1:16" ht="15.75" thickBot="1"/>
    <row r="3" spans="1:16" ht="42.75" customHeight="1" thickTop="1" thickBot="1">
      <c r="D3" s="1029"/>
      <c r="E3" s="1030"/>
      <c r="F3" s="1030"/>
      <c r="G3" s="1030"/>
      <c r="H3" s="1030"/>
      <c r="I3" s="1030"/>
      <c r="J3" s="1030"/>
      <c r="K3" s="1030"/>
      <c r="L3" s="1030"/>
      <c r="M3" s="1030"/>
      <c r="N3" s="1030"/>
    </row>
    <row r="4" spans="1:16" ht="15.75" thickTop="1"/>
    <row r="5" spans="1:16" ht="15.75">
      <c r="E5" s="21"/>
      <c r="F5" s="19"/>
      <c r="G5" s="19"/>
      <c r="H5" s="19"/>
      <c r="I5" s="19"/>
      <c r="J5" s="19"/>
      <c r="K5" s="19"/>
      <c r="L5" s="19"/>
      <c r="M5" s="19"/>
      <c r="N5" s="19"/>
    </row>
    <row r="6" spans="1:16" ht="31.5" customHeight="1">
      <c r="A6" s="138"/>
      <c r="B6" s="487"/>
      <c r="C6" s="487"/>
      <c r="D6" s="1031" t="s">
        <v>609</v>
      </c>
      <c r="E6" s="1031"/>
      <c r="F6" s="1031"/>
      <c r="G6" s="1031"/>
      <c r="H6" s="1031"/>
      <c r="I6" s="1031"/>
      <c r="J6" s="1031"/>
      <c r="K6" s="1031"/>
      <c r="L6" s="1031"/>
      <c r="M6" s="1031"/>
      <c r="N6" s="1031"/>
      <c r="O6" s="1031"/>
      <c r="P6" s="1031"/>
    </row>
    <row r="7" spans="1:16" ht="15" customHeight="1">
      <c r="A7" s="138"/>
      <c r="B7" s="487"/>
      <c r="C7" s="487"/>
      <c r="D7" s="1031"/>
      <c r="E7" s="1031"/>
      <c r="F7" s="1031"/>
      <c r="G7" s="1031"/>
      <c r="H7" s="1031"/>
      <c r="I7" s="1031"/>
      <c r="J7" s="1031"/>
      <c r="K7" s="1031"/>
      <c r="L7" s="1031"/>
      <c r="M7" s="1031"/>
      <c r="N7" s="1031"/>
      <c r="O7" s="1031"/>
      <c r="P7" s="1031"/>
    </row>
    <row r="8" spans="1:16" ht="21.75" customHeight="1">
      <c r="A8" s="138"/>
      <c r="B8" s="529"/>
      <c r="C8" s="529"/>
      <c r="D8" s="1031"/>
      <c r="E8" s="1031"/>
      <c r="F8" s="1031"/>
      <c r="G8" s="1031"/>
      <c r="H8" s="1031"/>
      <c r="I8" s="1031"/>
      <c r="J8" s="1031"/>
      <c r="K8" s="1031"/>
      <c r="L8" s="1031"/>
      <c r="M8" s="1031"/>
      <c r="N8" s="1031"/>
      <c r="O8" s="1031"/>
      <c r="P8" s="1031"/>
    </row>
    <row r="9" spans="1:16" ht="96.75" customHeight="1">
      <c r="A9" s="138"/>
      <c r="B9" s="487"/>
      <c r="C9" s="487"/>
      <c r="D9" s="1031"/>
      <c r="E9" s="1031"/>
      <c r="F9" s="1031"/>
      <c r="G9" s="1031"/>
      <c r="H9" s="1031"/>
      <c r="I9" s="1031"/>
      <c r="J9" s="1031"/>
      <c r="K9" s="1031"/>
      <c r="L9" s="1031"/>
      <c r="M9" s="1031"/>
      <c r="N9" s="1031"/>
      <c r="O9" s="1031"/>
      <c r="P9" s="1031"/>
    </row>
    <row r="10" spans="1:16" ht="10.5" customHeight="1" thickBot="1">
      <c r="A10" s="138"/>
      <c r="B10" s="487"/>
      <c r="C10" s="487"/>
      <c r="D10" s="487"/>
      <c r="E10" s="487"/>
      <c r="F10" s="487"/>
      <c r="G10" s="487"/>
      <c r="H10" s="487"/>
      <c r="I10" s="487"/>
      <c r="J10" s="487"/>
      <c r="K10" s="487"/>
      <c r="L10" s="487"/>
      <c r="M10" s="487"/>
      <c r="N10" s="487"/>
      <c r="O10" s="487"/>
      <c r="P10" s="487"/>
    </row>
    <row r="11" spans="1:16" ht="6" customHeight="1" thickTop="1" thickBot="1">
      <c r="A11" s="138"/>
      <c r="B11" s="487"/>
      <c r="C11" s="487"/>
      <c r="D11" s="488"/>
      <c r="E11" s="489"/>
      <c r="F11" s="489"/>
      <c r="G11" s="489"/>
      <c r="H11" s="489"/>
      <c r="I11" s="489"/>
      <c r="J11" s="489"/>
      <c r="K11" s="489"/>
      <c r="L11" s="489"/>
      <c r="M11" s="489"/>
      <c r="N11" s="489"/>
      <c r="O11" s="524"/>
      <c r="P11" s="487"/>
    </row>
    <row r="12" spans="1:16" ht="9" customHeight="1">
      <c r="A12" s="138"/>
      <c r="B12" s="487"/>
      <c r="C12" s="487"/>
      <c r="D12" s="490"/>
      <c r="E12" s="532"/>
      <c r="F12" s="532"/>
      <c r="G12" s="532"/>
      <c r="H12" s="532"/>
      <c r="I12" s="532"/>
      <c r="J12" s="532"/>
      <c r="K12" s="533"/>
      <c r="L12" s="533"/>
      <c r="M12" s="533"/>
      <c r="N12" s="533"/>
      <c r="O12" s="538"/>
      <c r="P12" s="487"/>
    </row>
    <row r="13" spans="1:16" ht="26.25" customHeight="1">
      <c r="A13" s="138"/>
      <c r="B13" s="487"/>
      <c r="C13" s="487"/>
      <c r="D13" s="491"/>
      <c r="E13" s="495" t="s">
        <v>509</v>
      </c>
      <c r="F13" s="496"/>
      <c r="G13" s="496"/>
      <c r="H13" s="496"/>
      <c r="I13" s="496"/>
      <c r="J13" s="497"/>
      <c r="K13" s="495" t="s">
        <v>510</v>
      </c>
      <c r="L13" s="498"/>
      <c r="M13" s="498"/>
      <c r="N13" s="498"/>
      <c r="O13" s="539"/>
      <c r="P13" s="487"/>
    </row>
    <row r="14" spans="1:16" ht="18.75">
      <c r="A14" s="138"/>
      <c r="B14" s="528"/>
      <c r="C14" s="528"/>
      <c r="D14" s="491"/>
      <c r="E14" s="500"/>
      <c r="F14" s="500"/>
      <c r="G14" s="500"/>
      <c r="H14" s="500"/>
      <c r="I14" s="501"/>
      <c r="J14" s="501"/>
      <c r="K14" s="502"/>
      <c r="L14" s="500"/>
      <c r="M14" s="502"/>
      <c r="N14" s="502"/>
      <c r="O14" s="539"/>
      <c r="P14" s="487"/>
    </row>
    <row r="15" spans="1:16" ht="18.75" customHeight="1">
      <c r="A15" s="138"/>
      <c r="B15" s="528"/>
      <c r="C15" s="528"/>
      <c r="D15" s="491"/>
      <c r="E15" s="558" t="s">
        <v>511</v>
      </c>
      <c r="F15" s="504"/>
      <c r="G15" s="504"/>
      <c r="H15" s="501"/>
      <c r="I15" s="501"/>
      <c r="J15" s="501"/>
      <c r="K15" s="502"/>
      <c r="L15" s="509" t="s">
        <v>618</v>
      </c>
      <c r="M15" s="553"/>
      <c r="N15" s="505"/>
      <c r="O15" s="539"/>
      <c r="P15" s="487"/>
    </row>
    <row r="16" spans="1:16" ht="18.75" customHeight="1">
      <c r="A16" s="138"/>
      <c r="B16" s="528"/>
      <c r="C16" s="528"/>
      <c r="D16" s="491"/>
      <c r="E16" s="510" t="s">
        <v>512</v>
      </c>
      <c r="F16" s="504"/>
      <c r="G16" s="504"/>
      <c r="H16" s="501"/>
      <c r="I16" s="501"/>
      <c r="J16" s="501"/>
      <c r="K16" s="502"/>
      <c r="L16" s="509" t="s">
        <v>619</v>
      </c>
      <c r="M16" s="502"/>
      <c r="N16" s="502"/>
      <c r="O16" s="539"/>
      <c r="P16" s="487"/>
    </row>
    <row r="17" spans="1:16" ht="21" customHeight="1">
      <c r="A17" s="138"/>
      <c r="B17" s="487"/>
      <c r="C17" s="487"/>
      <c r="D17" s="491"/>
      <c r="E17" s="500"/>
      <c r="F17" s="504"/>
      <c r="G17" s="504"/>
      <c r="H17" s="501"/>
      <c r="I17" s="501"/>
      <c r="J17" s="501"/>
      <c r="K17" s="502"/>
      <c r="L17" s="500"/>
      <c r="M17" s="502"/>
      <c r="N17" s="502"/>
      <c r="O17" s="539"/>
      <c r="P17" s="487"/>
    </row>
    <row r="18" spans="1:16" ht="18.75">
      <c r="A18" s="138"/>
      <c r="B18" s="487"/>
      <c r="C18" s="487"/>
      <c r="D18" s="491"/>
      <c r="E18" s="507" t="s">
        <v>0</v>
      </c>
      <c r="F18" s="504"/>
      <c r="G18" s="504"/>
      <c r="H18" s="501"/>
      <c r="I18" s="501"/>
      <c r="J18" s="501"/>
      <c r="K18" s="502"/>
      <c r="L18" s="508" t="s">
        <v>336</v>
      </c>
      <c r="M18" s="502"/>
      <c r="N18" s="502"/>
      <c r="O18" s="539"/>
      <c r="P18" s="487"/>
    </row>
    <row r="19" spans="1:16" ht="18.75">
      <c r="A19" s="138"/>
      <c r="B19" s="487"/>
      <c r="C19" s="487"/>
      <c r="D19" s="491"/>
      <c r="E19" s="510" t="s">
        <v>580</v>
      </c>
      <c r="F19" s="504"/>
      <c r="G19" s="504"/>
      <c r="H19" s="501"/>
      <c r="I19" s="501"/>
      <c r="J19" s="501"/>
      <c r="K19" s="502"/>
      <c r="L19" s="509" t="s">
        <v>588</v>
      </c>
      <c r="M19" s="502"/>
      <c r="N19" s="502"/>
      <c r="O19" s="539"/>
      <c r="P19" s="487"/>
    </row>
    <row r="20" spans="1:16" ht="18.75">
      <c r="A20" s="138"/>
      <c r="B20" s="487"/>
      <c r="C20" s="487"/>
      <c r="D20" s="491"/>
      <c r="E20" s="500"/>
      <c r="F20" s="504"/>
      <c r="G20" s="504"/>
      <c r="H20" s="501"/>
      <c r="I20" s="501"/>
      <c r="J20" s="501"/>
      <c r="K20" s="502"/>
      <c r="L20" s="502"/>
      <c r="M20" s="502"/>
      <c r="N20" s="502"/>
      <c r="O20" s="539"/>
      <c r="P20" s="487"/>
    </row>
    <row r="21" spans="1:16" ht="18.75">
      <c r="A21" s="138"/>
      <c r="B21" s="528"/>
      <c r="C21" s="528"/>
      <c r="D21" s="491"/>
      <c r="E21" s="507" t="s">
        <v>1</v>
      </c>
      <c r="F21" s="504"/>
      <c r="G21" s="504"/>
      <c r="H21" s="501"/>
      <c r="I21" s="501"/>
      <c r="J21" s="501"/>
      <c r="K21" s="502"/>
      <c r="L21" s="508" t="s">
        <v>344</v>
      </c>
      <c r="M21" s="502"/>
      <c r="N21" s="502"/>
      <c r="O21" s="539"/>
      <c r="P21" s="487"/>
    </row>
    <row r="22" spans="1:16" ht="18.75">
      <c r="A22" s="138"/>
      <c r="B22" s="528"/>
      <c r="C22" s="528"/>
      <c r="D22" s="491"/>
      <c r="E22" s="510" t="s">
        <v>581</v>
      </c>
      <c r="F22" s="504"/>
      <c r="G22" s="504"/>
      <c r="H22" s="501"/>
      <c r="I22" s="501"/>
      <c r="J22" s="501"/>
      <c r="K22" s="502"/>
      <c r="L22" s="509" t="s">
        <v>589</v>
      </c>
      <c r="M22" s="502"/>
      <c r="N22" s="556"/>
      <c r="O22" s="539"/>
      <c r="P22" s="487"/>
    </row>
    <row r="23" spans="1:16" ht="18.75">
      <c r="A23" s="138"/>
      <c r="B23" s="528"/>
      <c r="C23" s="528"/>
      <c r="D23" s="491"/>
      <c r="E23" s="511"/>
      <c r="F23" s="504"/>
      <c r="G23" s="504"/>
      <c r="H23" s="501"/>
      <c r="I23" s="501"/>
      <c r="J23" s="501"/>
      <c r="K23" s="502"/>
      <c r="L23" s="509" t="s">
        <v>621</v>
      </c>
      <c r="M23" s="502"/>
      <c r="N23" s="556"/>
      <c r="O23" s="539"/>
      <c r="P23" s="487"/>
    </row>
    <row r="24" spans="1:16" ht="18.75">
      <c r="A24" s="138"/>
      <c r="B24" s="528"/>
      <c r="C24" s="528"/>
      <c r="D24" s="491"/>
      <c r="E24" s="507" t="s">
        <v>2</v>
      </c>
      <c r="F24" s="554"/>
      <c r="G24" s="554"/>
      <c r="H24" s="555"/>
      <c r="I24" s="555"/>
      <c r="J24" s="555"/>
      <c r="K24" s="556"/>
      <c r="L24" s="557"/>
      <c r="M24" s="556"/>
      <c r="N24" s="556"/>
      <c r="O24" s="539"/>
      <c r="P24" s="487"/>
    </row>
    <row r="25" spans="1:16" ht="18.75">
      <c r="A25" s="138"/>
      <c r="B25" s="528"/>
      <c r="C25" s="528"/>
      <c r="D25" s="491"/>
      <c r="E25" s="510" t="s">
        <v>610</v>
      </c>
      <c r="F25" s="504"/>
      <c r="G25" s="504"/>
      <c r="H25" s="501"/>
      <c r="I25" s="501"/>
      <c r="J25" s="501"/>
      <c r="K25" s="502"/>
      <c r="L25" s="505"/>
      <c r="M25" s="502"/>
      <c r="N25" s="502"/>
      <c r="O25" s="539"/>
      <c r="P25" s="487"/>
    </row>
    <row r="26" spans="1:16" ht="18" customHeight="1">
      <c r="A26" s="138"/>
      <c r="B26" s="528"/>
      <c r="C26" s="528"/>
      <c r="D26" s="491"/>
      <c r="E26" s="500"/>
      <c r="F26" s="504"/>
      <c r="G26" s="504"/>
      <c r="H26" s="501"/>
      <c r="I26" s="501"/>
      <c r="J26" s="501"/>
      <c r="K26" s="502"/>
      <c r="L26" s="500"/>
      <c r="M26" s="502"/>
      <c r="N26" s="502"/>
      <c r="O26" s="539"/>
      <c r="P26" s="487"/>
    </row>
    <row r="27" spans="1:16" ht="16.5" customHeight="1">
      <c r="A27" s="138"/>
      <c r="B27" s="528"/>
      <c r="C27" s="528"/>
      <c r="D27" s="491"/>
      <c r="E27" s="507" t="s">
        <v>3</v>
      </c>
      <c r="F27" s="504"/>
      <c r="G27" s="504"/>
      <c r="H27" s="501"/>
      <c r="I27" s="501"/>
      <c r="J27" s="501"/>
      <c r="K27" s="502"/>
      <c r="L27" s="502"/>
      <c r="M27" s="502"/>
      <c r="N27" s="502"/>
      <c r="O27" s="539"/>
      <c r="P27" s="487"/>
    </row>
    <row r="28" spans="1:16" ht="18.75">
      <c r="A28" s="138"/>
      <c r="B28" s="528"/>
      <c r="C28" s="528"/>
      <c r="D28" s="491"/>
      <c r="E28" s="510" t="s">
        <v>583</v>
      </c>
      <c r="F28" s="504"/>
      <c r="G28" s="504"/>
      <c r="H28" s="501"/>
      <c r="I28" s="501"/>
      <c r="J28" s="501"/>
      <c r="K28" s="502"/>
      <c r="L28" s="505"/>
      <c r="M28" s="502"/>
      <c r="N28" s="502"/>
      <c r="O28" s="539"/>
      <c r="P28" s="487"/>
    </row>
    <row r="29" spans="1:16" ht="23.25" customHeight="1">
      <c r="A29" s="138"/>
      <c r="B29" s="528"/>
      <c r="C29" s="528"/>
      <c r="D29" s="491"/>
      <c r="E29" s="500"/>
      <c r="F29" s="504"/>
      <c r="G29" s="504"/>
      <c r="H29" s="501"/>
      <c r="I29" s="501"/>
      <c r="J29" s="501"/>
      <c r="K29" s="502"/>
      <c r="L29" s="500"/>
      <c r="M29" s="502"/>
      <c r="N29" s="502"/>
      <c r="O29" s="539"/>
      <c r="P29" s="487"/>
    </row>
    <row r="30" spans="1:16" ht="18.75">
      <c r="A30" s="138"/>
      <c r="B30" s="528"/>
      <c r="C30" s="528"/>
      <c r="D30" s="491"/>
      <c r="E30" s="507" t="s">
        <v>4</v>
      </c>
      <c r="F30" s="504"/>
      <c r="G30" s="504"/>
      <c r="H30" s="501"/>
      <c r="I30" s="501"/>
      <c r="J30" s="501"/>
      <c r="K30" s="502"/>
      <c r="L30" s="502"/>
      <c r="M30" s="500"/>
      <c r="N30" s="500"/>
      <c r="O30" s="539"/>
      <c r="P30" s="487"/>
    </row>
    <row r="31" spans="1:16" ht="18.75">
      <c r="A31" s="138"/>
      <c r="B31" s="528"/>
      <c r="C31" s="528"/>
      <c r="D31" s="491"/>
      <c r="E31" s="510" t="s">
        <v>584</v>
      </c>
      <c r="F31" s="504"/>
      <c r="G31" s="504"/>
      <c r="H31" s="501"/>
      <c r="I31" s="501"/>
      <c r="J31" s="501"/>
      <c r="K31" s="502"/>
      <c r="L31" s="500"/>
      <c r="M31" s="502"/>
      <c r="N31" s="502"/>
      <c r="O31" s="539"/>
      <c r="P31" s="487"/>
    </row>
    <row r="32" spans="1:16" ht="18.75">
      <c r="A32" s="138"/>
      <c r="B32" s="528"/>
      <c r="C32" s="528"/>
      <c r="D32" s="491"/>
      <c r="E32" s="517"/>
      <c r="F32" s="504"/>
      <c r="G32" s="504"/>
      <c r="H32" s="501"/>
      <c r="I32" s="501"/>
      <c r="J32" s="501"/>
      <c r="K32" s="502"/>
      <c r="L32" s="500"/>
      <c r="M32" s="514"/>
      <c r="N32" s="514"/>
      <c r="O32" s="539"/>
      <c r="P32" s="487"/>
    </row>
    <row r="33" spans="1:16" ht="18.75" customHeight="1">
      <c r="A33" s="138"/>
      <c r="B33" s="528"/>
      <c r="C33" s="528"/>
      <c r="D33" s="491"/>
      <c r="E33" s="552" t="s">
        <v>513</v>
      </c>
      <c r="F33" s="504"/>
      <c r="G33" s="504"/>
      <c r="H33" s="501"/>
      <c r="I33" s="501"/>
      <c r="J33" s="501"/>
      <c r="L33" s="552" t="s">
        <v>514</v>
      </c>
      <c r="M33" s="502"/>
      <c r="N33" s="502"/>
      <c r="O33" s="539"/>
      <c r="P33" s="487"/>
    </row>
    <row r="34" spans="1:16" ht="16.5" customHeight="1">
      <c r="A34" s="138"/>
      <c r="B34" s="528"/>
      <c r="C34" s="528"/>
      <c r="D34" s="491"/>
      <c r="E34" s="518" t="s">
        <v>622</v>
      </c>
      <c r="F34" s="504"/>
      <c r="G34" s="504"/>
      <c r="H34" s="501"/>
      <c r="I34" s="501"/>
      <c r="J34" s="501"/>
      <c r="K34" s="502"/>
      <c r="L34" s="519" t="s">
        <v>623</v>
      </c>
      <c r="M34" s="500"/>
      <c r="N34" s="502"/>
      <c r="O34" s="539"/>
      <c r="P34" s="487"/>
    </row>
    <row r="35" spans="1:16" ht="22.5" customHeight="1">
      <c r="A35" s="138"/>
      <c r="B35" s="528"/>
      <c r="C35" s="528"/>
      <c r="D35" s="491"/>
      <c r="E35" s="518" t="s">
        <v>624</v>
      </c>
      <c r="F35" s="504"/>
      <c r="G35" s="504"/>
      <c r="H35" s="501"/>
      <c r="I35" s="501"/>
      <c r="J35" s="501"/>
      <c r="K35" s="502"/>
      <c r="L35" s="519" t="s">
        <v>625</v>
      </c>
      <c r="M35" s="502"/>
      <c r="N35" s="502"/>
      <c r="O35" s="539"/>
      <c r="P35" s="487"/>
    </row>
    <row r="36" spans="1:16" ht="18" customHeight="1">
      <c r="A36" s="138"/>
      <c r="B36" s="528"/>
      <c r="C36" s="528"/>
      <c r="D36" s="491"/>
      <c r="E36" s="500"/>
      <c r="F36" s="504"/>
      <c r="G36" s="504"/>
      <c r="H36" s="501"/>
      <c r="I36" s="501"/>
      <c r="J36" s="501"/>
      <c r="K36" s="502"/>
      <c r="L36" s="519" t="s">
        <v>594</v>
      </c>
      <c r="M36" s="502"/>
      <c r="N36" s="502"/>
      <c r="O36" s="539"/>
      <c r="P36" s="487"/>
    </row>
    <row r="37" spans="1:16" ht="18" customHeight="1">
      <c r="A37" s="138"/>
      <c r="B37" s="528"/>
      <c r="C37" s="528"/>
      <c r="D37" s="491"/>
      <c r="E37" s="500"/>
      <c r="F37" s="504"/>
      <c r="G37" s="504"/>
      <c r="H37" s="501"/>
      <c r="I37" s="502"/>
      <c r="J37" s="502"/>
      <c r="K37" s="502"/>
      <c r="L37" s="500"/>
      <c r="M37" s="500"/>
      <c r="N37" s="500"/>
      <c r="O37" s="539"/>
      <c r="P37" s="487"/>
    </row>
    <row r="38" spans="1:16" ht="18" customHeight="1">
      <c r="A38" s="138"/>
      <c r="B38" s="528"/>
      <c r="C38" s="528"/>
      <c r="D38" s="491"/>
      <c r="E38" s="500"/>
      <c r="F38" s="504"/>
      <c r="G38" s="504"/>
      <c r="H38" s="501"/>
      <c r="I38" s="502"/>
      <c r="J38" s="502"/>
      <c r="K38" s="502"/>
      <c r="L38" s="500"/>
      <c r="M38" s="502"/>
      <c r="N38" s="502"/>
      <c r="O38" s="539"/>
      <c r="P38" s="487"/>
    </row>
    <row r="39" spans="1:16" ht="18" customHeight="1">
      <c r="A39" s="138"/>
      <c r="B39" s="528"/>
      <c r="C39" s="528"/>
      <c r="D39" s="491"/>
      <c r="E39" s="500"/>
      <c r="F39" s="504"/>
      <c r="G39" s="504"/>
      <c r="H39" s="501"/>
      <c r="I39" s="502"/>
      <c r="J39" s="502"/>
      <c r="K39" s="502"/>
      <c r="L39" s="502"/>
      <c r="M39" s="502"/>
      <c r="N39" s="502"/>
      <c r="O39" s="539"/>
      <c r="P39" s="487"/>
    </row>
    <row r="40" spans="1:16" ht="18" customHeight="1">
      <c r="A40" s="138"/>
      <c r="B40" s="528"/>
      <c r="C40" s="528"/>
      <c r="D40" s="491"/>
      <c r="E40" s="500"/>
      <c r="F40" s="502"/>
      <c r="G40" s="502"/>
      <c r="H40" s="502"/>
      <c r="I40" s="502"/>
      <c r="J40" s="502"/>
      <c r="K40" s="502"/>
      <c r="L40" s="500"/>
      <c r="M40" s="500"/>
      <c r="N40" s="500"/>
      <c r="O40" s="539"/>
      <c r="P40" s="487"/>
    </row>
    <row r="41" spans="1:16" ht="18" customHeight="1">
      <c r="A41" s="138"/>
      <c r="B41" s="528"/>
      <c r="C41" s="528"/>
      <c r="D41" s="491"/>
      <c r="E41" s="517"/>
      <c r="F41" s="502"/>
      <c r="G41" s="502"/>
      <c r="H41" s="502"/>
      <c r="I41" s="502"/>
      <c r="J41" s="502"/>
      <c r="K41" s="502"/>
      <c r="L41" s="502"/>
      <c r="M41" s="502"/>
      <c r="N41" s="502"/>
      <c r="O41" s="539"/>
      <c r="P41" s="487"/>
    </row>
    <row r="42" spans="1:16" ht="18" customHeight="1">
      <c r="A42" s="138"/>
      <c r="B42" s="528"/>
      <c r="C42" s="528"/>
      <c r="D42" s="491"/>
      <c r="E42" s="517"/>
      <c r="F42" s="502"/>
      <c r="G42" s="502"/>
      <c r="H42" s="502"/>
      <c r="I42" s="502"/>
      <c r="J42" s="502"/>
      <c r="K42" s="502"/>
      <c r="L42" s="502"/>
      <c r="M42" s="502"/>
      <c r="N42" s="502"/>
      <c r="O42" s="539"/>
      <c r="P42" s="487"/>
    </row>
    <row r="43" spans="1:16" ht="21" customHeight="1">
      <c r="A43" s="138"/>
      <c r="B43" s="487"/>
      <c r="C43" s="487"/>
      <c r="D43" s="491"/>
      <c r="E43" s="517"/>
      <c r="F43" s="502"/>
      <c r="G43" s="502"/>
      <c r="H43" s="502"/>
      <c r="I43" s="502"/>
      <c r="J43" s="502"/>
      <c r="K43" s="502"/>
      <c r="L43" s="502"/>
      <c r="M43" s="502"/>
      <c r="N43" s="502"/>
      <c r="O43" s="503"/>
      <c r="P43" s="487"/>
    </row>
    <row r="44" spans="1:16" ht="19.5" thickBot="1">
      <c r="A44" s="138"/>
      <c r="B44" s="487"/>
      <c r="C44" s="487"/>
      <c r="D44" s="520"/>
      <c r="E44" s="521"/>
      <c r="F44" s="522"/>
      <c r="G44" s="522"/>
      <c r="H44" s="522"/>
      <c r="I44" s="522"/>
      <c r="J44" s="522"/>
      <c r="K44" s="522"/>
      <c r="L44" s="522"/>
      <c r="M44" s="522"/>
      <c r="N44" s="522"/>
      <c r="O44" s="523"/>
      <c r="P44" s="487"/>
    </row>
    <row r="45" spans="1:16" ht="18" customHeight="1">
      <c r="A45" s="138"/>
      <c r="B45" s="487"/>
      <c r="C45" s="487"/>
      <c r="D45" s="135"/>
      <c r="E45" s="135"/>
      <c r="F45" s="135"/>
      <c r="G45" s="135"/>
      <c r="H45" s="135"/>
      <c r="I45" s="135"/>
      <c r="J45" s="135"/>
      <c r="K45" s="135"/>
      <c r="L45" s="135"/>
      <c r="M45" s="135"/>
      <c r="N45" s="135"/>
      <c r="O45" s="135"/>
      <c r="P45" s="487"/>
    </row>
    <row r="46" spans="1:16" ht="9.75" customHeight="1">
      <c r="A46" s="138"/>
      <c r="B46" s="135"/>
      <c r="C46" s="135"/>
      <c r="D46" s="135"/>
      <c r="E46" s="135"/>
      <c r="F46" s="135"/>
      <c r="G46" s="135"/>
      <c r="H46" s="135"/>
      <c r="I46" s="135"/>
      <c r="J46" s="135"/>
      <c r="K46" s="135"/>
      <c r="L46" s="135"/>
      <c r="M46" s="135"/>
      <c r="N46" s="135"/>
      <c r="O46" s="135"/>
      <c r="P46" s="135"/>
    </row>
    <row r="47" spans="1:16" ht="15.75" customHeight="1">
      <c r="A47" s="138"/>
      <c r="B47" s="135"/>
      <c r="C47" s="135"/>
      <c r="D47" s="135"/>
      <c r="E47" s="135"/>
      <c r="F47" s="135"/>
      <c r="G47" s="135"/>
      <c r="H47" s="135"/>
      <c r="I47" s="135"/>
      <c r="J47" s="135"/>
      <c r="K47" s="135"/>
      <c r="L47" s="135"/>
      <c r="M47" s="135"/>
      <c r="N47" s="135"/>
      <c r="O47" s="135"/>
      <c r="P47" s="135"/>
    </row>
    <row r="48" spans="1:16" ht="26.25">
      <c r="B48"/>
      <c r="C48"/>
      <c r="E48" s="370"/>
      <c r="F48" s="370"/>
      <c r="G48" s="371"/>
      <c r="H48" s="371"/>
    </row>
    <row r="49" spans="5:8" ht="26.25">
      <c r="E49" s="370"/>
      <c r="F49" s="370"/>
      <c r="G49" s="371"/>
      <c r="H49" s="371"/>
    </row>
    <row r="50" spans="5:8">
      <c r="E50" s="4"/>
    </row>
  </sheetData>
  <sheetProtection password="C269" sheet="1" objects="1" scenarios="1"/>
  <mergeCells count="2">
    <mergeCell ref="D3:N3"/>
    <mergeCell ref="D6:P9"/>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2"/>
    <pageSetUpPr fitToPage="1"/>
  </sheetPr>
  <dimension ref="A1:AT46"/>
  <sheetViews>
    <sheetView showGridLines="0" zoomScale="80" zoomScaleNormal="80" workbookViewId="0">
      <pane ySplit="5" topLeftCell="A6" activePane="bottomLeft" state="frozen"/>
      <selection pane="bottomLeft" activeCell="B3" sqref="B3"/>
    </sheetView>
  </sheetViews>
  <sheetFormatPr baseColWidth="10" defaultColWidth="11.42578125" defaultRowHeight="15"/>
  <cols>
    <col min="1" max="1" width="9.140625" style="36" customWidth="1"/>
    <col min="2" max="2" width="4" style="36" customWidth="1"/>
    <col min="3" max="3" width="11.5703125" style="36" customWidth="1"/>
    <col min="4" max="4" width="7.28515625" style="36" customWidth="1"/>
    <col min="5" max="6" width="4.85546875" style="36" customWidth="1"/>
    <col min="7" max="39" width="4.7109375" style="36" customWidth="1"/>
    <col min="40" max="40" width="4.42578125" style="36" customWidth="1"/>
    <col min="41" max="41" width="5.140625" style="36" customWidth="1"/>
    <col min="42" max="42" width="8.7109375" style="36" customWidth="1"/>
    <col min="43" max="44" width="18.140625" style="36" customWidth="1"/>
    <col min="45" max="45" width="9.140625" style="43" customWidth="1"/>
    <col min="46" max="46" width="11.42578125" style="43"/>
    <col min="47" max="16384" width="11.42578125" style="36"/>
  </cols>
  <sheetData>
    <row r="1" spans="1:46" ht="22.5" customHeight="1">
      <c r="A1" s="627"/>
      <c r="B1" s="939" t="s">
        <v>552</v>
      </c>
      <c r="C1" s="627"/>
      <c r="D1" s="627"/>
      <c r="E1" s="627"/>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627"/>
      <c r="AO1" s="627"/>
      <c r="AP1" s="76"/>
      <c r="AQ1" s="76"/>
      <c r="AR1" s="182"/>
      <c r="AS1" s="182"/>
    </row>
    <row r="2" spans="1:46" s="398" customFormat="1" ht="22.5" customHeight="1">
      <c r="A2" s="406"/>
      <c r="B2" s="942" t="s">
        <v>473</v>
      </c>
      <c r="C2" s="400"/>
      <c r="D2" s="400"/>
      <c r="E2" s="400"/>
      <c r="F2" s="400"/>
      <c r="G2" s="400"/>
      <c r="H2" s="400"/>
      <c r="I2" s="400"/>
      <c r="J2" s="400"/>
      <c r="K2" s="400"/>
      <c r="L2" s="400"/>
      <c r="M2" s="400"/>
      <c r="N2" s="400"/>
      <c r="O2" s="400"/>
      <c r="P2" s="401"/>
      <c r="Q2" s="402"/>
      <c r="R2" s="402"/>
      <c r="S2" s="402"/>
      <c r="T2" s="402"/>
      <c r="U2" s="402"/>
      <c r="V2" s="402"/>
      <c r="W2" s="402"/>
      <c r="X2" s="402"/>
      <c r="Y2" s="403"/>
      <c r="Z2" s="403"/>
      <c r="AA2" s="404"/>
      <c r="AB2" s="405"/>
      <c r="AC2" s="405"/>
      <c r="AD2" s="405"/>
      <c r="AE2" s="405"/>
      <c r="AF2" s="405"/>
      <c r="AG2" s="402"/>
      <c r="AH2" s="402"/>
      <c r="AI2" s="402"/>
      <c r="AJ2" s="402"/>
      <c r="AK2" s="402"/>
      <c r="AL2" s="402"/>
      <c r="AM2" s="402"/>
      <c r="AN2" s="402"/>
      <c r="AO2" s="402"/>
      <c r="AP2" s="627"/>
      <c r="AQ2" s="627"/>
      <c r="AR2" s="627"/>
      <c r="AS2" s="627"/>
      <c r="AT2" s="397"/>
    </row>
    <row r="3" spans="1:46" s="398" customFormat="1" ht="20.25" customHeight="1">
      <c r="A3" s="395"/>
      <c r="B3" s="420" t="s">
        <v>53</v>
      </c>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6"/>
      <c r="AQ3" s="406"/>
      <c r="AR3" s="396"/>
      <c r="AS3" s="396"/>
      <c r="AT3" s="397"/>
    </row>
    <row r="4" spans="1:46" s="398" customFormat="1" ht="39.75" customHeight="1">
      <c r="A4" s="395"/>
      <c r="B4" s="1473" t="s">
        <v>666</v>
      </c>
      <c r="C4" s="1473"/>
      <c r="D4" s="1473"/>
      <c r="E4" s="1473"/>
      <c r="F4" s="1473"/>
      <c r="G4" s="1473"/>
      <c r="H4" s="1473"/>
      <c r="I4" s="1473"/>
      <c r="J4" s="1473"/>
      <c r="K4" s="1473"/>
      <c r="L4" s="1473"/>
      <c r="M4" s="1473"/>
      <c r="N4" s="1473"/>
      <c r="O4" s="1473"/>
      <c r="P4" s="1473"/>
      <c r="Q4" s="1473"/>
      <c r="R4" s="1473"/>
      <c r="S4" s="1473"/>
      <c r="T4" s="1473"/>
      <c r="U4" s="1473"/>
      <c r="V4" s="1473"/>
      <c r="W4" s="1473"/>
      <c r="X4" s="1473"/>
      <c r="Y4" s="1473"/>
      <c r="Z4" s="1473"/>
      <c r="AA4" s="1473"/>
      <c r="AB4" s="1473"/>
      <c r="AC4" s="1473"/>
      <c r="AD4" s="1473"/>
      <c r="AE4" s="1473"/>
      <c r="AF4" s="1473"/>
      <c r="AG4" s="1473"/>
      <c r="AH4" s="1473"/>
      <c r="AI4" s="1473"/>
      <c r="AJ4" s="1473"/>
      <c r="AK4" s="1473"/>
      <c r="AL4" s="1473"/>
      <c r="AM4" s="1473"/>
      <c r="AN4" s="1473"/>
      <c r="AO4" s="1473"/>
      <c r="AP4" s="406"/>
      <c r="AQ4" s="406"/>
      <c r="AR4" s="406"/>
      <c r="AS4" s="406"/>
      <c r="AT4" s="397"/>
    </row>
    <row r="5" spans="1:46" s="398" customFormat="1" ht="24" customHeight="1">
      <c r="A5" s="395"/>
      <c r="B5" s="1473" t="s">
        <v>549</v>
      </c>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c r="AA5" s="1473"/>
      <c r="AB5" s="1473"/>
      <c r="AC5" s="1473"/>
      <c r="AD5" s="1473"/>
      <c r="AE5" s="1473"/>
      <c r="AF5" s="1473"/>
      <c r="AG5" s="1473"/>
      <c r="AH5" s="1473"/>
      <c r="AI5" s="1473"/>
      <c r="AJ5" s="1473"/>
      <c r="AK5" s="1473"/>
      <c r="AL5" s="1473"/>
      <c r="AM5" s="1473"/>
      <c r="AN5" s="1473"/>
      <c r="AO5" s="411"/>
      <c r="AP5" s="409"/>
      <c r="AQ5" s="410"/>
      <c r="AR5" s="410"/>
      <c r="AS5" s="396"/>
      <c r="AT5" s="397"/>
    </row>
    <row r="6" spans="1:46" ht="15.75" customHeight="1">
      <c r="A6" s="99"/>
      <c r="B6" s="412"/>
      <c r="C6" s="412"/>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182"/>
    </row>
    <row r="7" spans="1:46" ht="15.75" customHeight="1">
      <c r="A7" s="99"/>
      <c r="B7" s="79"/>
      <c r="C7" s="79"/>
      <c r="D7" s="360" t="s">
        <v>556</v>
      </c>
      <c r="E7" s="79"/>
      <c r="F7" s="79"/>
      <c r="G7" s="79"/>
      <c r="H7" s="79"/>
      <c r="I7" s="184"/>
      <c r="J7" s="184"/>
      <c r="K7" s="184"/>
      <c r="L7" s="184"/>
      <c r="M7" s="185"/>
      <c r="N7" s="185"/>
      <c r="O7" s="185"/>
      <c r="P7" s="185"/>
      <c r="Q7" s="185"/>
      <c r="R7" s="185"/>
      <c r="S7" s="185"/>
      <c r="T7" s="185"/>
      <c r="U7" s="185"/>
      <c r="V7" s="107"/>
      <c r="W7" s="99"/>
      <c r="X7" s="99"/>
      <c r="Y7" s="99"/>
      <c r="Z7" s="99"/>
      <c r="AA7" s="99"/>
      <c r="AB7" s="99"/>
      <c r="AC7" s="99"/>
      <c r="AD7" s="99"/>
      <c r="AE7" s="99"/>
      <c r="AF7" s="99"/>
      <c r="AG7" s="99"/>
      <c r="AH7" s="99"/>
      <c r="AI7" s="99"/>
      <c r="AJ7" s="99"/>
      <c r="AK7" s="99"/>
      <c r="AL7" s="99"/>
      <c r="AM7" s="99"/>
      <c r="AN7" s="99"/>
      <c r="AO7" s="108"/>
      <c r="AP7" s="108"/>
      <c r="AQ7" s="99"/>
      <c r="AR7" s="109"/>
      <c r="AS7" s="99"/>
      <c r="AT7" s="36"/>
    </row>
    <row r="8" spans="1:46" ht="20.25" customHeight="1">
      <c r="A8" s="99"/>
      <c r="B8" s="79"/>
      <c r="C8" s="79"/>
      <c r="D8" s="1493" t="s">
        <v>172</v>
      </c>
      <c r="E8" s="1493"/>
      <c r="F8" s="1486" t="s">
        <v>183</v>
      </c>
      <c r="G8" s="1486"/>
      <c r="H8" s="1486"/>
      <c r="I8" s="1486"/>
      <c r="J8" s="1486"/>
      <c r="K8" s="1486"/>
      <c r="L8" s="1486"/>
      <c r="M8" s="1486"/>
      <c r="N8" s="1486"/>
      <c r="O8" s="1486"/>
      <c r="P8" s="1486"/>
      <c r="Q8" s="1486"/>
      <c r="R8" s="1486"/>
      <c r="S8" s="1486"/>
      <c r="T8" s="1486"/>
      <c r="U8" s="182"/>
      <c r="V8" s="111"/>
      <c r="W8" s="99"/>
      <c r="X8" s="112"/>
      <c r="Y8" s="1477" t="s">
        <v>149</v>
      </c>
      <c r="Z8" s="1478"/>
      <c r="AA8" s="1478"/>
      <c r="AB8" s="1478"/>
      <c r="AC8" s="1478"/>
      <c r="AD8" s="1478"/>
      <c r="AE8" s="1478"/>
      <c r="AF8" s="1478"/>
      <c r="AG8" s="1478"/>
      <c r="AH8" s="1479"/>
      <c r="AI8" s="1480" t="s">
        <v>150</v>
      </c>
      <c r="AJ8" s="1481"/>
      <c r="AK8" s="1482"/>
      <c r="AL8" s="99"/>
      <c r="AM8" s="56" t="s">
        <v>152</v>
      </c>
      <c r="AN8" s="54"/>
      <c r="AO8" s="54"/>
      <c r="AP8" s="54"/>
      <c r="AQ8" s="54"/>
      <c r="AR8" s="39"/>
      <c r="AS8" s="111"/>
      <c r="AT8" s="36"/>
    </row>
    <row r="9" spans="1:46" ht="20.25" customHeight="1">
      <c r="A9" s="99"/>
      <c r="B9" s="79"/>
      <c r="C9" s="79"/>
      <c r="D9" s="1493" t="s">
        <v>173</v>
      </c>
      <c r="E9" s="1493"/>
      <c r="F9" s="1486" t="s">
        <v>184</v>
      </c>
      <c r="G9" s="1486"/>
      <c r="H9" s="1486"/>
      <c r="I9" s="1486"/>
      <c r="J9" s="1486"/>
      <c r="K9" s="1486"/>
      <c r="L9" s="1486"/>
      <c r="M9" s="1486"/>
      <c r="N9" s="1486"/>
      <c r="O9" s="1486"/>
      <c r="P9" s="1486"/>
      <c r="Q9" s="1486"/>
      <c r="R9" s="1486"/>
      <c r="S9" s="1486"/>
      <c r="T9" s="1486"/>
      <c r="U9" s="182"/>
      <c r="V9" s="111"/>
      <c r="W9" s="99"/>
      <c r="X9" s="44" t="s">
        <v>64</v>
      </c>
      <c r="Y9" s="1483" t="s">
        <v>151</v>
      </c>
      <c r="Z9" s="1484"/>
      <c r="AA9" s="1484"/>
      <c r="AB9" s="1484"/>
      <c r="AC9" s="1484"/>
      <c r="AD9" s="1484"/>
      <c r="AE9" s="1484"/>
      <c r="AF9" s="1484"/>
      <c r="AG9" s="1484"/>
      <c r="AH9" s="1485"/>
      <c r="AI9" s="1474">
        <f>COUNTIF(E21:AO40,"A")</f>
        <v>184</v>
      </c>
      <c r="AJ9" s="1475"/>
      <c r="AK9" s="1476"/>
      <c r="AL9" s="99"/>
      <c r="AM9" s="56" t="s">
        <v>154</v>
      </c>
      <c r="AN9" s="55"/>
      <c r="AO9" s="55"/>
      <c r="AP9" s="55"/>
      <c r="AQ9" s="183"/>
      <c r="AR9" s="39"/>
      <c r="AS9" s="111"/>
      <c r="AT9" s="36"/>
    </row>
    <row r="10" spans="1:46" ht="20.25" customHeight="1">
      <c r="A10" s="99"/>
      <c r="B10" s="79"/>
      <c r="C10" s="79"/>
      <c r="D10" s="1493" t="s">
        <v>174</v>
      </c>
      <c r="E10" s="1493"/>
      <c r="F10" s="1487" t="s">
        <v>440</v>
      </c>
      <c r="G10" s="1487"/>
      <c r="H10" s="1487"/>
      <c r="I10" s="1487"/>
      <c r="J10" s="1487"/>
      <c r="K10" s="1487"/>
      <c r="L10" s="1487"/>
      <c r="M10" s="1487"/>
      <c r="N10" s="1487"/>
      <c r="O10" s="1487"/>
      <c r="P10" s="1487"/>
      <c r="Q10" s="1487"/>
      <c r="R10" s="1487"/>
      <c r="S10" s="1487"/>
      <c r="T10" s="1487"/>
      <c r="U10" s="186"/>
      <c r="V10" s="110"/>
      <c r="W10" s="99"/>
      <c r="X10" s="60" t="s">
        <v>65</v>
      </c>
      <c r="Y10" s="49" t="s">
        <v>153</v>
      </c>
      <c r="Z10" s="50"/>
      <c r="AA10" s="50"/>
      <c r="AB10" s="50"/>
      <c r="AC10" s="50"/>
      <c r="AD10" s="50"/>
      <c r="AE10" s="50"/>
      <c r="AF10" s="50"/>
      <c r="AG10" s="50"/>
      <c r="AH10" s="51"/>
      <c r="AI10" s="1474">
        <f>COUNTIF(E21:AO40,"B")</f>
        <v>8</v>
      </c>
      <c r="AJ10" s="1475"/>
      <c r="AK10" s="1476"/>
      <c r="AL10" s="99"/>
      <c r="AM10" s="1491" t="s">
        <v>156</v>
      </c>
      <c r="AN10" s="1491"/>
      <c r="AO10" s="1491"/>
      <c r="AP10" s="1491"/>
      <c r="AQ10" s="1491"/>
      <c r="AR10" s="1491"/>
      <c r="AS10" s="111"/>
      <c r="AT10" s="36"/>
    </row>
    <row r="11" spans="1:46" ht="20.25" customHeight="1">
      <c r="A11" s="99"/>
      <c r="B11" s="350"/>
      <c r="C11" s="350"/>
      <c r="D11" s="350"/>
      <c r="E11" s="350"/>
      <c r="F11" s="350"/>
      <c r="G11" s="350"/>
      <c r="H11" s="350"/>
      <c r="I11" s="350"/>
      <c r="J11" s="350"/>
      <c r="K11" s="350"/>
      <c r="L11" s="350"/>
      <c r="M11" s="350"/>
      <c r="N11" s="350"/>
      <c r="O11" s="186"/>
      <c r="P11" s="186"/>
      <c r="Q11" s="186"/>
      <c r="R11" s="186"/>
      <c r="S11" s="186"/>
      <c r="T11" s="186"/>
      <c r="U11" s="186"/>
      <c r="V11" s="110"/>
      <c r="W11" s="99"/>
      <c r="X11" s="58" t="s">
        <v>66</v>
      </c>
      <c r="Y11" s="49" t="s">
        <v>155</v>
      </c>
      <c r="Z11" s="50"/>
      <c r="AA11" s="50"/>
      <c r="AB11" s="50"/>
      <c r="AC11" s="50"/>
      <c r="AD11" s="50"/>
      <c r="AE11" s="50"/>
      <c r="AF11" s="50"/>
      <c r="AG11" s="50"/>
      <c r="AH11" s="51"/>
      <c r="AI11" s="1474">
        <f>COUNTIF(E21:AO40,"C")</f>
        <v>0</v>
      </c>
      <c r="AJ11" s="1475"/>
      <c r="AK11" s="1476"/>
      <c r="AL11" s="99"/>
      <c r="AM11" s="1491"/>
      <c r="AN11" s="1491"/>
      <c r="AO11" s="1491"/>
      <c r="AP11" s="1491"/>
      <c r="AQ11" s="1491"/>
      <c r="AR11" s="1491"/>
      <c r="AS11" s="111"/>
      <c r="AT11" s="36"/>
    </row>
    <row r="12" spans="1:46" ht="20.25" customHeight="1">
      <c r="A12" s="99"/>
      <c r="B12" s="351"/>
      <c r="C12" s="351"/>
      <c r="D12" s="360" t="s">
        <v>475</v>
      </c>
      <c r="E12" s="350"/>
      <c r="F12" s="350"/>
      <c r="G12" s="350"/>
      <c r="H12" s="350"/>
      <c r="I12" s="76"/>
      <c r="J12" s="76"/>
      <c r="K12" s="76"/>
      <c r="L12" s="76"/>
      <c r="M12" s="186"/>
      <c r="N12" s="76"/>
      <c r="O12" s="76"/>
      <c r="P12" s="76"/>
      <c r="Q12" s="76"/>
      <c r="R12" s="76"/>
      <c r="S12" s="76"/>
      <c r="T12" s="76"/>
      <c r="U12" s="76"/>
      <c r="V12" s="110"/>
      <c r="W12" s="99"/>
      <c r="X12" s="45" t="s">
        <v>157</v>
      </c>
      <c r="Y12" s="49" t="s">
        <v>555</v>
      </c>
      <c r="Z12" s="50"/>
      <c r="AA12" s="50"/>
      <c r="AB12" s="50"/>
      <c r="AC12" s="50"/>
      <c r="AD12" s="50"/>
      <c r="AE12" s="50"/>
      <c r="AF12" s="50"/>
      <c r="AG12" s="50"/>
      <c r="AH12" s="51"/>
      <c r="AI12" s="1474">
        <f>COUNTIF(E21:AO40,"D")</f>
        <v>84</v>
      </c>
      <c r="AJ12" s="1475"/>
      <c r="AK12" s="1476"/>
      <c r="AL12" s="99"/>
      <c r="AM12" s="1491" t="s">
        <v>160</v>
      </c>
      <c r="AN12" s="1491"/>
      <c r="AO12" s="1491"/>
      <c r="AP12" s="1491"/>
      <c r="AQ12" s="1491"/>
      <c r="AR12" s="1491"/>
      <c r="AS12" s="111"/>
      <c r="AT12" s="36"/>
    </row>
    <row r="13" spans="1:46" ht="20.25" customHeight="1">
      <c r="A13" s="99"/>
      <c r="B13" s="186"/>
      <c r="C13" s="352"/>
      <c r="D13" s="1488" t="s">
        <v>664</v>
      </c>
      <c r="E13" s="1489"/>
      <c r="F13" s="1489"/>
      <c r="G13" s="1489"/>
      <c r="H13" s="1489"/>
      <c r="I13" s="1489"/>
      <c r="J13" s="1489"/>
      <c r="K13" s="1490"/>
      <c r="L13" s="888"/>
      <c r="M13" s="76"/>
      <c r="N13" s="352"/>
      <c r="O13" s="352"/>
      <c r="P13" s="352"/>
      <c r="Q13" s="352"/>
      <c r="R13" s="352"/>
      <c r="S13" s="352"/>
      <c r="T13" s="352"/>
      <c r="U13" s="352"/>
      <c r="V13" s="110"/>
      <c r="W13" s="99"/>
      <c r="X13" s="48" t="s">
        <v>158</v>
      </c>
      <c r="Y13" s="49" t="s">
        <v>554</v>
      </c>
      <c r="Z13" s="50"/>
      <c r="AA13" s="50"/>
      <c r="AB13" s="50"/>
      <c r="AC13" s="50"/>
      <c r="AD13" s="50"/>
      <c r="AE13" s="50"/>
      <c r="AF13" s="50"/>
      <c r="AG13" s="50"/>
      <c r="AH13" s="51"/>
      <c r="AI13" s="1474">
        <f>COUNTIF(E21:AO40,"E")</f>
        <v>8</v>
      </c>
      <c r="AJ13" s="1475"/>
      <c r="AK13" s="1476"/>
      <c r="AL13" s="99"/>
      <c r="AM13" s="1491"/>
      <c r="AN13" s="1491"/>
      <c r="AO13" s="1491"/>
      <c r="AP13" s="1491"/>
      <c r="AQ13" s="1491"/>
      <c r="AR13" s="1491"/>
      <c r="AS13" s="111"/>
      <c r="AT13" s="36"/>
    </row>
    <row r="14" spans="1:46" ht="20.25" customHeight="1">
      <c r="A14" s="99"/>
      <c r="B14" s="186"/>
      <c r="C14" s="352"/>
      <c r="D14" s="1494" t="s">
        <v>665</v>
      </c>
      <c r="E14" s="1495"/>
      <c r="F14" s="1495"/>
      <c r="G14" s="1495"/>
      <c r="H14" s="1495"/>
      <c r="I14" s="1495"/>
      <c r="J14" s="1495"/>
      <c r="K14" s="1496"/>
      <c r="L14" s="889"/>
      <c r="M14" s="352"/>
      <c r="N14" s="352"/>
      <c r="O14" s="352"/>
      <c r="P14" s="352"/>
      <c r="Q14" s="352"/>
      <c r="R14" s="352"/>
      <c r="S14" s="352"/>
      <c r="T14" s="352"/>
      <c r="U14" s="352"/>
      <c r="V14" s="110"/>
      <c r="W14" s="99"/>
      <c r="X14" s="61" t="s">
        <v>159</v>
      </c>
      <c r="Y14" s="49" t="s">
        <v>553</v>
      </c>
      <c r="Z14" s="50"/>
      <c r="AA14" s="50"/>
      <c r="AB14" s="50"/>
      <c r="AC14" s="50"/>
      <c r="AD14" s="50"/>
      <c r="AE14" s="50"/>
      <c r="AF14" s="50"/>
      <c r="AG14" s="50"/>
      <c r="AH14" s="51"/>
      <c r="AI14" s="1474">
        <f>COUNTIF(E21:AO40,"F")</f>
        <v>10</v>
      </c>
      <c r="AJ14" s="1475"/>
      <c r="AK14" s="1476"/>
      <c r="AL14" s="99"/>
      <c r="AM14" s="1491"/>
      <c r="AN14" s="1491"/>
      <c r="AO14" s="1491"/>
      <c r="AP14" s="1491"/>
      <c r="AQ14" s="1491"/>
      <c r="AR14" s="1491"/>
      <c r="AS14" s="111"/>
      <c r="AT14" s="36"/>
    </row>
    <row r="15" spans="1:46" ht="20.25" customHeight="1">
      <c r="A15" s="99"/>
      <c r="B15" s="110"/>
      <c r="C15" s="99"/>
      <c r="D15" s="99"/>
      <c r="E15" s="99"/>
      <c r="F15" s="99"/>
      <c r="G15" s="99"/>
      <c r="H15" s="99"/>
      <c r="I15" s="99"/>
      <c r="J15" s="99"/>
      <c r="K15" s="99"/>
      <c r="L15" s="99"/>
      <c r="M15" s="99"/>
      <c r="N15" s="99"/>
      <c r="O15" s="99"/>
      <c r="P15" s="99"/>
      <c r="Q15" s="99"/>
      <c r="R15" s="99"/>
      <c r="S15" s="99"/>
      <c r="T15" s="99"/>
      <c r="U15" s="99"/>
      <c r="V15" s="110"/>
      <c r="W15" s="99"/>
      <c r="X15" s="59" t="s">
        <v>161</v>
      </c>
      <c r="Y15" s="49" t="s">
        <v>162</v>
      </c>
      <c r="Z15" s="50"/>
      <c r="AA15" s="50"/>
      <c r="AB15" s="50"/>
      <c r="AC15" s="50"/>
      <c r="AD15" s="50"/>
      <c r="AE15" s="50"/>
      <c r="AF15" s="50"/>
      <c r="AG15" s="50"/>
      <c r="AH15" s="51"/>
      <c r="AI15" s="1474">
        <f>COUNTIF(E21:AO40,"G")</f>
        <v>5</v>
      </c>
      <c r="AJ15" s="1475"/>
      <c r="AK15" s="1476"/>
      <c r="AL15" s="99"/>
      <c r="AM15" s="1491"/>
      <c r="AN15" s="1491"/>
      <c r="AO15" s="1491"/>
      <c r="AP15" s="1491"/>
      <c r="AQ15" s="1491"/>
      <c r="AR15" s="1491"/>
      <c r="AS15" s="111"/>
      <c r="AT15" s="36"/>
    </row>
    <row r="16" spans="1:46" ht="15.75" customHeight="1">
      <c r="A16" s="99"/>
      <c r="B16" s="110"/>
      <c r="C16" s="99"/>
      <c r="D16" s="99"/>
      <c r="E16" s="99"/>
      <c r="F16" s="99"/>
      <c r="G16" s="99"/>
      <c r="H16" s="99"/>
      <c r="I16" s="99"/>
      <c r="J16" s="99"/>
      <c r="K16" s="99"/>
      <c r="L16" s="99"/>
      <c r="M16" s="99"/>
      <c r="N16" s="99"/>
      <c r="O16" s="99"/>
      <c r="P16" s="99"/>
      <c r="Q16" s="99"/>
      <c r="R16" s="99"/>
      <c r="S16" s="99"/>
      <c r="T16" s="99"/>
      <c r="U16" s="99"/>
      <c r="V16" s="110"/>
      <c r="W16" s="99"/>
      <c r="X16" s="417" t="s">
        <v>163</v>
      </c>
      <c r="Y16" s="99"/>
      <c r="Z16" s="113"/>
      <c r="AA16" s="113"/>
      <c r="AB16" s="113"/>
      <c r="AC16" s="113"/>
      <c r="AD16" s="113"/>
      <c r="AE16" s="113"/>
      <c r="AF16" s="113"/>
      <c r="AG16" s="113"/>
      <c r="AH16" s="113"/>
      <c r="AI16" s="113"/>
      <c r="AJ16" s="113"/>
      <c r="AK16" s="113"/>
      <c r="AL16" s="99"/>
      <c r="AM16" s="111"/>
      <c r="AN16" s="111"/>
      <c r="AO16" s="111"/>
      <c r="AP16" s="111"/>
      <c r="AQ16" s="111"/>
      <c r="AR16" s="111"/>
      <c r="AS16" s="111"/>
      <c r="AT16" s="36"/>
    </row>
    <row r="17" spans="1:46" ht="17.25" customHeight="1">
      <c r="A17" s="99"/>
      <c r="B17" s="99"/>
      <c r="C17" s="99"/>
      <c r="D17" s="99"/>
      <c r="E17" s="99"/>
      <c r="F17" s="99"/>
      <c r="G17" s="99"/>
      <c r="H17" s="99"/>
      <c r="I17" s="99"/>
      <c r="J17" s="99"/>
      <c r="K17" s="99"/>
      <c r="L17" s="99"/>
      <c r="M17" s="99"/>
      <c r="N17" s="99"/>
      <c r="O17" s="99"/>
      <c r="P17" s="99"/>
      <c r="Q17" s="99"/>
      <c r="R17" s="99"/>
      <c r="S17" s="99"/>
      <c r="T17" s="99"/>
      <c r="U17" s="99"/>
      <c r="V17" s="99"/>
      <c r="W17" s="99"/>
      <c r="X17" s="113"/>
      <c r="Y17" s="113"/>
      <c r="Z17" s="113"/>
      <c r="AA17" s="113"/>
      <c r="AB17" s="113"/>
      <c r="AC17" s="113"/>
      <c r="AD17" s="113"/>
      <c r="AE17" s="113"/>
      <c r="AF17" s="113"/>
      <c r="AG17" s="113"/>
      <c r="AH17" s="113"/>
      <c r="AI17" s="113"/>
      <c r="AJ17" s="113"/>
      <c r="AK17" s="113"/>
      <c r="AL17" s="113"/>
      <c r="AM17" s="111"/>
      <c r="AN17" s="111"/>
      <c r="AO17" s="111"/>
      <c r="AP17" s="111"/>
      <c r="AQ17" s="111"/>
      <c r="AR17" s="111"/>
      <c r="AS17" s="111"/>
      <c r="AT17" s="36"/>
    </row>
    <row r="18" spans="1:46" ht="26.25" customHeight="1">
      <c r="A18" s="99"/>
      <c r="B18" s="1477">
        <v>2017</v>
      </c>
      <c r="C18" s="1478"/>
      <c r="D18" s="147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111"/>
    </row>
    <row r="19" spans="1:46" ht="19.5" customHeight="1">
      <c r="A19" s="99"/>
      <c r="B19" s="1477" t="s">
        <v>164</v>
      </c>
      <c r="C19" s="1478"/>
      <c r="D19" s="1479"/>
      <c r="E19" s="1046" t="s">
        <v>165</v>
      </c>
      <c r="F19" s="1046"/>
      <c r="G19" s="1046"/>
      <c r="H19" s="1046"/>
      <c r="I19" s="1046"/>
      <c r="J19" s="1046"/>
      <c r="K19" s="1046"/>
      <c r="L19" s="1046" t="s">
        <v>166</v>
      </c>
      <c r="M19" s="1046"/>
      <c r="N19" s="1046"/>
      <c r="O19" s="1046"/>
      <c r="P19" s="1046"/>
      <c r="Q19" s="1046"/>
      <c r="R19" s="1046"/>
      <c r="S19" s="1046" t="s">
        <v>167</v>
      </c>
      <c r="T19" s="1046"/>
      <c r="U19" s="1046"/>
      <c r="V19" s="1046"/>
      <c r="W19" s="1046"/>
      <c r="X19" s="1046"/>
      <c r="Y19" s="1046"/>
      <c r="Z19" s="1046" t="s">
        <v>168</v>
      </c>
      <c r="AA19" s="1046"/>
      <c r="AB19" s="1046"/>
      <c r="AC19" s="1046"/>
      <c r="AD19" s="1046"/>
      <c r="AE19" s="1046"/>
      <c r="AF19" s="1046"/>
      <c r="AG19" s="1046" t="s">
        <v>169</v>
      </c>
      <c r="AH19" s="1046"/>
      <c r="AI19" s="1046"/>
      <c r="AJ19" s="1046"/>
      <c r="AK19" s="1046"/>
      <c r="AL19" s="1046"/>
      <c r="AM19" s="1046"/>
      <c r="AN19" s="1503" t="s">
        <v>170</v>
      </c>
      <c r="AO19" s="1503"/>
      <c r="AP19" s="1504" t="s">
        <v>171</v>
      </c>
      <c r="AQ19" s="1497" t="s">
        <v>551</v>
      </c>
      <c r="AR19" s="1497" t="s">
        <v>550</v>
      </c>
      <c r="AS19" s="111"/>
    </row>
    <row r="20" spans="1:46" ht="20.25" customHeight="1">
      <c r="A20" s="99"/>
      <c r="B20" s="1500" t="s">
        <v>181</v>
      </c>
      <c r="C20" s="1501"/>
      <c r="D20" s="1502"/>
      <c r="E20" s="163" t="s">
        <v>175</v>
      </c>
      <c r="F20" s="163" t="s">
        <v>176</v>
      </c>
      <c r="G20" s="163" t="s">
        <v>177</v>
      </c>
      <c r="H20" s="163" t="s">
        <v>178</v>
      </c>
      <c r="I20" s="163" t="s">
        <v>179</v>
      </c>
      <c r="J20" s="163" t="s">
        <v>180</v>
      </c>
      <c r="K20" s="163" t="s">
        <v>157</v>
      </c>
      <c r="L20" s="163" t="s">
        <v>175</v>
      </c>
      <c r="M20" s="163" t="s">
        <v>176</v>
      </c>
      <c r="N20" s="163" t="s">
        <v>177</v>
      </c>
      <c r="O20" s="163" t="s">
        <v>178</v>
      </c>
      <c r="P20" s="163" t="s">
        <v>179</v>
      </c>
      <c r="Q20" s="163" t="s">
        <v>180</v>
      </c>
      <c r="R20" s="163" t="s">
        <v>157</v>
      </c>
      <c r="S20" s="163" t="s">
        <v>175</v>
      </c>
      <c r="T20" s="163" t="s">
        <v>176</v>
      </c>
      <c r="U20" s="163" t="s">
        <v>177</v>
      </c>
      <c r="V20" s="163" t="s">
        <v>178</v>
      </c>
      <c r="W20" s="163" t="s">
        <v>179</v>
      </c>
      <c r="X20" s="163" t="s">
        <v>180</v>
      </c>
      <c r="Y20" s="163" t="s">
        <v>157</v>
      </c>
      <c r="Z20" s="163" t="s">
        <v>175</v>
      </c>
      <c r="AA20" s="163" t="s">
        <v>176</v>
      </c>
      <c r="AB20" s="163" t="s">
        <v>177</v>
      </c>
      <c r="AC20" s="163" t="s">
        <v>178</v>
      </c>
      <c r="AD20" s="163" t="s">
        <v>179</v>
      </c>
      <c r="AE20" s="163" t="s">
        <v>180</v>
      </c>
      <c r="AF20" s="163" t="s">
        <v>157</v>
      </c>
      <c r="AG20" s="163" t="s">
        <v>175</v>
      </c>
      <c r="AH20" s="163" t="s">
        <v>176</v>
      </c>
      <c r="AI20" s="163" t="s">
        <v>177</v>
      </c>
      <c r="AJ20" s="163" t="s">
        <v>178</v>
      </c>
      <c r="AK20" s="163" t="s">
        <v>179</v>
      </c>
      <c r="AL20" s="163" t="s">
        <v>180</v>
      </c>
      <c r="AM20" s="163" t="s">
        <v>157</v>
      </c>
      <c r="AN20" s="163" t="s">
        <v>175</v>
      </c>
      <c r="AO20" s="163" t="s">
        <v>176</v>
      </c>
      <c r="AP20" s="1504"/>
      <c r="AQ20" s="1497"/>
      <c r="AR20" s="1497"/>
      <c r="AS20" s="111"/>
    </row>
    <row r="21" spans="1:46" ht="15" customHeight="1">
      <c r="A21" s="99">
        <f>IF(B20="Febrero",2,IF(B20="MARZO",3,IF(B20="Abril",4,IF(B20="Mayo",5))))</f>
        <v>3</v>
      </c>
      <c r="B21" s="1499">
        <f>DATE($B$18,A21,1)</f>
        <v>42795</v>
      </c>
      <c r="C21" s="1499"/>
      <c r="D21" s="164" t="s">
        <v>182</v>
      </c>
      <c r="E21" s="399">
        <f>B21+1-WEEKDAY(B21,2)</f>
        <v>42793</v>
      </c>
      <c r="F21" s="181">
        <f t="shared" ref="F21:AO21" si="0">E21+1</f>
        <v>42794</v>
      </c>
      <c r="G21" s="181">
        <f t="shared" si="0"/>
        <v>42795</v>
      </c>
      <c r="H21" s="181">
        <f t="shared" si="0"/>
        <v>42796</v>
      </c>
      <c r="I21" s="181">
        <f t="shared" si="0"/>
        <v>42797</v>
      </c>
      <c r="J21" s="181">
        <f t="shared" si="0"/>
        <v>42798</v>
      </c>
      <c r="K21" s="181">
        <f t="shared" si="0"/>
        <v>42799</v>
      </c>
      <c r="L21" s="181">
        <f t="shared" si="0"/>
        <v>42800</v>
      </c>
      <c r="M21" s="181">
        <f t="shared" si="0"/>
        <v>42801</v>
      </c>
      <c r="N21" s="181">
        <f t="shared" si="0"/>
        <v>42802</v>
      </c>
      <c r="O21" s="181">
        <f t="shared" si="0"/>
        <v>42803</v>
      </c>
      <c r="P21" s="181">
        <f t="shared" si="0"/>
        <v>42804</v>
      </c>
      <c r="Q21" s="181">
        <f t="shared" si="0"/>
        <v>42805</v>
      </c>
      <c r="R21" s="181">
        <f t="shared" si="0"/>
        <v>42806</v>
      </c>
      <c r="S21" s="181">
        <f t="shared" si="0"/>
        <v>42807</v>
      </c>
      <c r="T21" s="181">
        <f t="shared" si="0"/>
        <v>42808</v>
      </c>
      <c r="U21" s="181">
        <f t="shared" si="0"/>
        <v>42809</v>
      </c>
      <c r="V21" s="181">
        <f t="shared" si="0"/>
        <v>42810</v>
      </c>
      <c r="W21" s="181">
        <f t="shared" si="0"/>
        <v>42811</v>
      </c>
      <c r="X21" s="181">
        <f t="shared" si="0"/>
        <v>42812</v>
      </c>
      <c r="Y21" s="181">
        <f t="shared" si="0"/>
        <v>42813</v>
      </c>
      <c r="Z21" s="181">
        <f t="shared" si="0"/>
        <v>42814</v>
      </c>
      <c r="AA21" s="181">
        <f t="shared" si="0"/>
        <v>42815</v>
      </c>
      <c r="AB21" s="181">
        <f t="shared" si="0"/>
        <v>42816</v>
      </c>
      <c r="AC21" s="181">
        <f t="shared" si="0"/>
        <v>42817</v>
      </c>
      <c r="AD21" s="181">
        <f t="shared" si="0"/>
        <v>42818</v>
      </c>
      <c r="AE21" s="181">
        <f t="shared" si="0"/>
        <v>42819</v>
      </c>
      <c r="AF21" s="181">
        <f t="shared" si="0"/>
        <v>42820</v>
      </c>
      <c r="AG21" s="181">
        <f t="shared" si="0"/>
        <v>42821</v>
      </c>
      <c r="AH21" s="181">
        <f t="shared" si="0"/>
        <v>42822</v>
      </c>
      <c r="AI21" s="181">
        <f t="shared" si="0"/>
        <v>42823</v>
      </c>
      <c r="AJ21" s="181">
        <f t="shared" si="0"/>
        <v>42824</v>
      </c>
      <c r="AK21" s="181">
        <f t="shared" si="0"/>
        <v>42825</v>
      </c>
      <c r="AL21" s="181">
        <f t="shared" si="0"/>
        <v>42826</v>
      </c>
      <c r="AM21" s="181">
        <f t="shared" si="0"/>
        <v>42827</v>
      </c>
      <c r="AN21" s="181">
        <f t="shared" si="0"/>
        <v>42828</v>
      </c>
      <c r="AO21" s="181">
        <f t="shared" si="0"/>
        <v>42829</v>
      </c>
      <c r="AP21" s="1492">
        <f>COUNTIF(E22:AO22,"A")</f>
        <v>15</v>
      </c>
      <c r="AQ21" s="1472">
        <f>AP21*$L$14</f>
        <v>0</v>
      </c>
      <c r="AR21" s="1472">
        <f>AQ21*$L$13</f>
        <v>0</v>
      </c>
      <c r="AS21" s="114">
        <f>AP21*G10*N10</f>
        <v>0</v>
      </c>
    </row>
    <row r="22" spans="1:46" ht="15" customHeight="1">
      <c r="A22" s="99"/>
      <c r="B22" s="1499"/>
      <c r="C22" s="1499"/>
      <c r="D22" s="161" t="s">
        <v>185</v>
      </c>
      <c r="E22" s="28"/>
      <c r="F22" s="28"/>
      <c r="G22" s="28" t="s">
        <v>65</v>
      </c>
      <c r="H22" s="28" t="s">
        <v>65</v>
      </c>
      <c r="I22" s="28" t="s">
        <v>65</v>
      </c>
      <c r="J22" s="28" t="s">
        <v>157</v>
      </c>
      <c r="K22" s="28" t="s">
        <v>157</v>
      </c>
      <c r="L22" s="28" t="s">
        <v>65</v>
      </c>
      <c r="M22" s="28" t="s">
        <v>65</v>
      </c>
      <c r="N22" s="28" t="s">
        <v>65</v>
      </c>
      <c r="O22" s="57" t="s">
        <v>65</v>
      </c>
      <c r="P22" s="57" t="s">
        <v>65</v>
      </c>
      <c r="Q22" s="28" t="s">
        <v>157</v>
      </c>
      <c r="R22" s="28" t="s">
        <v>157</v>
      </c>
      <c r="S22" s="28" t="s">
        <v>64</v>
      </c>
      <c r="T22" s="28" t="s">
        <v>64</v>
      </c>
      <c r="U22" s="28" t="s">
        <v>64</v>
      </c>
      <c r="V22" s="28" t="s">
        <v>64</v>
      </c>
      <c r="W22" s="28" t="s">
        <v>64</v>
      </c>
      <c r="X22" s="28" t="s">
        <v>157</v>
      </c>
      <c r="Y22" s="28" t="s">
        <v>157</v>
      </c>
      <c r="Z22" s="28" t="s">
        <v>64</v>
      </c>
      <c r="AA22" s="28" t="s">
        <v>64</v>
      </c>
      <c r="AB22" s="28" t="s">
        <v>64</v>
      </c>
      <c r="AC22" s="28" t="s">
        <v>64</v>
      </c>
      <c r="AD22" s="28" t="s">
        <v>64</v>
      </c>
      <c r="AE22" s="28" t="s">
        <v>157</v>
      </c>
      <c r="AF22" s="28" t="s">
        <v>157</v>
      </c>
      <c r="AG22" s="28" t="s">
        <v>64</v>
      </c>
      <c r="AH22" s="28" t="s">
        <v>64</v>
      </c>
      <c r="AI22" s="28" t="s">
        <v>64</v>
      </c>
      <c r="AJ22" s="28" t="s">
        <v>64</v>
      </c>
      <c r="AK22" s="28" t="s">
        <v>64</v>
      </c>
      <c r="AL22" s="28"/>
      <c r="AM22" s="28"/>
      <c r="AN22" s="28"/>
      <c r="AO22" s="28"/>
      <c r="AP22" s="1492"/>
      <c r="AQ22" s="1472"/>
      <c r="AR22" s="1472"/>
      <c r="AS22" s="111"/>
    </row>
    <row r="23" spans="1:46">
      <c r="A23" s="99">
        <f>A21+1</f>
        <v>4</v>
      </c>
      <c r="B23" s="1499">
        <f>DATE($B$18,A23,1)</f>
        <v>42826</v>
      </c>
      <c r="C23" s="1499"/>
      <c r="D23" s="164" t="s">
        <v>182</v>
      </c>
      <c r="E23" s="399">
        <f>B23+1-WEEKDAY(B23,2)</f>
        <v>42821</v>
      </c>
      <c r="F23" s="181">
        <f t="shared" ref="F23:AO23" si="1">E23+1</f>
        <v>42822</v>
      </c>
      <c r="G23" s="181">
        <f t="shared" si="1"/>
        <v>42823</v>
      </c>
      <c r="H23" s="181">
        <f t="shared" si="1"/>
        <v>42824</v>
      </c>
      <c r="I23" s="181">
        <f t="shared" si="1"/>
        <v>42825</v>
      </c>
      <c r="J23" s="181">
        <f t="shared" si="1"/>
        <v>42826</v>
      </c>
      <c r="K23" s="181">
        <f t="shared" si="1"/>
        <v>42827</v>
      </c>
      <c r="L23" s="181">
        <f t="shared" si="1"/>
        <v>42828</v>
      </c>
      <c r="M23" s="181">
        <f t="shared" si="1"/>
        <v>42829</v>
      </c>
      <c r="N23" s="181">
        <f t="shared" si="1"/>
        <v>42830</v>
      </c>
      <c r="O23" s="181">
        <f t="shared" si="1"/>
        <v>42831</v>
      </c>
      <c r="P23" s="181">
        <f t="shared" si="1"/>
        <v>42832</v>
      </c>
      <c r="Q23" s="181">
        <f t="shared" si="1"/>
        <v>42833</v>
      </c>
      <c r="R23" s="181">
        <f t="shared" si="1"/>
        <v>42834</v>
      </c>
      <c r="S23" s="181">
        <f t="shared" si="1"/>
        <v>42835</v>
      </c>
      <c r="T23" s="181">
        <f t="shared" si="1"/>
        <v>42836</v>
      </c>
      <c r="U23" s="181">
        <f t="shared" si="1"/>
        <v>42837</v>
      </c>
      <c r="V23" s="181">
        <f t="shared" si="1"/>
        <v>42838</v>
      </c>
      <c r="W23" s="181">
        <f t="shared" si="1"/>
        <v>42839</v>
      </c>
      <c r="X23" s="181">
        <f t="shared" si="1"/>
        <v>42840</v>
      </c>
      <c r="Y23" s="181">
        <f t="shared" si="1"/>
        <v>42841</v>
      </c>
      <c r="Z23" s="181">
        <f t="shared" si="1"/>
        <v>42842</v>
      </c>
      <c r="AA23" s="181">
        <f t="shared" si="1"/>
        <v>42843</v>
      </c>
      <c r="AB23" s="181">
        <f t="shared" si="1"/>
        <v>42844</v>
      </c>
      <c r="AC23" s="181">
        <f t="shared" si="1"/>
        <v>42845</v>
      </c>
      <c r="AD23" s="181">
        <f t="shared" si="1"/>
        <v>42846</v>
      </c>
      <c r="AE23" s="181">
        <f t="shared" si="1"/>
        <v>42847</v>
      </c>
      <c r="AF23" s="181">
        <f t="shared" si="1"/>
        <v>42848</v>
      </c>
      <c r="AG23" s="181">
        <f t="shared" si="1"/>
        <v>42849</v>
      </c>
      <c r="AH23" s="181">
        <f t="shared" si="1"/>
        <v>42850</v>
      </c>
      <c r="AI23" s="181">
        <f t="shared" si="1"/>
        <v>42851</v>
      </c>
      <c r="AJ23" s="181">
        <f t="shared" si="1"/>
        <v>42852</v>
      </c>
      <c r="AK23" s="181">
        <f t="shared" si="1"/>
        <v>42853</v>
      </c>
      <c r="AL23" s="181">
        <f t="shared" si="1"/>
        <v>42854</v>
      </c>
      <c r="AM23" s="181">
        <f t="shared" si="1"/>
        <v>42855</v>
      </c>
      <c r="AN23" s="668">
        <f t="shared" si="1"/>
        <v>42856</v>
      </c>
      <c r="AO23" s="668">
        <f t="shared" si="1"/>
        <v>42857</v>
      </c>
      <c r="AP23" s="1492">
        <f>COUNTIF(E24:AO24,"A")</f>
        <v>20</v>
      </c>
      <c r="AQ23" s="1472">
        <f>AP23*$L$14</f>
        <v>0</v>
      </c>
      <c r="AR23" s="1472">
        <f>AQ23*$L$13</f>
        <v>0</v>
      </c>
      <c r="AS23" s="111"/>
    </row>
    <row r="24" spans="1:46">
      <c r="A24" s="99"/>
      <c r="B24" s="1499"/>
      <c r="C24" s="1499"/>
      <c r="D24" s="161" t="s">
        <v>185</v>
      </c>
      <c r="E24" s="394"/>
      <c r="F24" s="28"/>
      <c r="G24" s="28"/>
      <c r="H24" s="28"/>
      <c r="I24" s="28"/>
      <c r="J24" s="28" t="s">
        <v>157</v>
      </c>
      <c r="K24" s="28" t="s">
        <v>157</v>
      </c>
      <c r="L24" s="28" t="s">
        <v>64</v>
      </c>
      <c r="M24" s="28" t="s">
        <v>64</v>
      </c>
      <c r="N24" s="28" t="s">
        <v>64</v>
      </c>
      <c r="O24" s="28" t="s">
        <v>64</v>
      </c>
      <c r="P24" s="28" t="s">
        <v>64</v>
      </c>
      <c r="Q24" s="28" t="s">
        <v>157</v>
      </c>
      <c r="R24" s="28" t="s">
        <v>157</v>
      </c>
      <c r="S24" s="28" t="s">
        <v>64</v>
      </c>
      <c r="T24" s="28" t="s">
        <v>64</v>
      </c>
      <c r="U24" s="28" t="s">
        <v>64</v>
      </c>
      <c r="V24" s="28" t="s">
        <v>64</v>
      </c>
      <c r="W24" s="28" t="s">
        <v>64</v>
      </c>
      <c r="X24" s="28" t="s">
        <v>157</v>
      </c>
      <c r="Y24" s="28" t="s">
        <v>157</v>
      </c>
      <c r="Z24" s="28" t="s">
        <v>64</v>
      </c>
      <c r="AA24" s="28" t="s">
        <v>64</v>
      </c>
      <c r="AB24" s="28" t="s">
        <v>64</v>
      </c>
      <c r="AC24" s="28" t="s">
        <v>64</v>
      </c>
      <c r="AD24" s="28" t="s">
        <v>64</v>
      </c>
      <c r="AE24" s="28" t="s">
        <v>157</v>
      </c>
      <c r="AF24" s="28" t="s">
        <v>157</v>
      </c>
      <c r="AG24" s="28" t="s">
        <v>64</v>
      </c>
      <c r="AH24" s="28" t="s">
        <v>64</v>
      </c>
      <c r="AI24" s="28" t="s">
        <v>64</v>
      </c>
      <c r="AJ24" s="28" t="s">
        <v>64</v>
      </c>
      <c r="AK24" s="28" t="s">
        <v>64</v>
      </c>
      <c r="AL24" s="28" t="s">
        <v>157</v>
      </c>
      <c r="AM24" s="28" t="s">
        <v>157</v>
      </c>
      <c r="AN24" s="394"/>
      <c r="AO24" s="394"/>
      <c r="AP24" s="1492"/>
      <c r="AQ24" s="1472"/>
      <c r="AR24" s="1472"/>
      <c r="AS24" s="111"/>
    </row>
    <row r="25" spans="1:46">
      <c r="A25" s="99">
        <f>A23+1</f>
        <v>5</v>
      </c>
      <c r="B25" s="1499">
        <f>DATE($B$18,A25,1)</f>
        <v>42856</v>
      </c>
      <c r="C25" s="1499"/>
      <c r="D25" s="164" t="s">
        <v>182</v>
      </c>
      <c r="E25" s="399">
        <f>B25+1-WEEKDAY(B25,2)</f>
        <v>42856</v>
      </c>
      <c r="F25" s="181">
        <f t="shared" ref="F25:AO25" si="2">E25+1</f>
        <v>42857</v>
      </c>
      <c r="G25" s="181">
        <f t="shared" si="2"/>
        <v>42858</v>
      </c>
      <c r="H25" s="181">
        <f t="shared" si="2"/>
        <v>42859</v>
      </c>
      <c r="I25" s="181">
        <f t="shared" si="2"/>
        <v>42860</v>
      </c>
      <c r="J25" s="181">
        <f t="shared" si="2"/>
        <v>42861</v>
      </c>
      <c r="K25" s="181">
        <f t="shared" si="2"/>
        <v>42862</v>
      </c>
      <c r="L25" s="181">
        <f t="shared" si="2"/>
        <v>42863</v>
      </c>
      <c r="M25" s="181">
        <f t="shared" si="2"/>
        <v>42864</v>
      </c>
      <c r="N25" s="181">
        <f t="shared" si="2"/>
        <v>42865</v>
      </c>
      <c r="O25" s="181">
        <f t="shared" si="2"/>
        <v>42866</v>
      </c>
      <c r="P25" s="181">
        <f t="shared" si="2"/>
        <v>42867</v>
      </c>
      <c r="Q25" s="181">
        <f t="shared" si="2"/>
        <v>42868</v>
      </c>
      <c r="R25" s="181">
        <f t="shared" si="2"/>
        <v>42869</v>
      </c>
      <c r="S25" s="181">
        <f t="shared" si="2"/>
        <v>42870</v>
      </c>
      <c r="T25" s="181">
        <f t="shared" si="2"/>
        <v>42871</v>
      </c>
      <c r="U25" s="181">
        <f t="shared" si="2"/>
        <v>42872</v>
      </c>
      <c r="V25" s="181">
        <f t="shared" si="2"/>
        <v>42873</v>
      </c>
      <c r="W25" s="181">
        <f t="shared" si="2"/>
        <v>42874</v>
      </c>
      <c r="X25" s="181">
        <f t="shared" si="2"/>
        <v>42875</v>
      </c>
      <c r="Y25" s="181">
        <f t="shared" si="2"/>
        <v>42876</v>
      </c>
      <c r="Z25" s="181">
        <f t="shared" si="2"/>
        <v>42877</v>
      </c>
      <c r="AA25" s="181">
        <f t="shared" si="2"/>
        <v>42878</v>
      </c>
      <c r="AB25" s="181">
        <f t="shared" si="2"/>
        <v>42879</v>
      </c>
      <c r="AC25" s="181">
        <f t="shared" si="2"/>
        <v>42880</v>
      </c>
      <c r="AD25" s="181">
        <f t="shared" si="2"/>
        <v>42881</v>
      </c>
      <c r="AE25" s="181">
        <f t="shared" si="2"/>
        <v>42882</v>
      </c>
      <c r="AF25" s="181">
        <f t="shared" si="2"/>
        <v>42883</v>
      </c>
      <c r="AG25" s="181">
        <f t="shared" si="2"/>
        <v>42884</v>
      </c>
      <c r="AH25" s="181">
        <f t="shared" si="2"/>
        <v>42885</v>
      </c>
      <c r="AI25" s="181">
        <f t="shared" si="2"/>
        <v>42886</v>
      </c>
      <c r="AJ25" s="181">
        <f t="shared" si="2"/>
        <v>42887</v>
      </c>
      <c r="AK25" s="181">
        <f t="shared" si="2"/>
        <v>42888</v>
      </c>
      <c r="AL25" s="181">
        <f t="shared" si="2"/>
        <v>42889</v>
      </c>
      <c r="AM25" s="181">
        <f t="shared" si="2"/>
        <v>42890</v>
      </c>
      <c r="AN25" s="668">
        <f t="shared" si="2"/>
        <v>42891</v>
      </c>
      <c r="AO25" s="668">
        <f t="shared" si="2"/>
        <v>42892</v>
      </c>
      <c r="AP25" s="1492">
        <f>COUNTIF(E26:AO26,"A")</f>
        <v>22</v>
      </c>
      <c r="AQ25" s="1472">
        <f>AP25*$L$14</f>
        <v>0</v>
      </c>
      <c r="AR25" s="1472">
        <f>AQ25*$L$13</f>
        <v>0</v>
      </c>
      <c r="AS25" s="111"/>
    </row>
    <row r="26" spans="1:46">
      <c r="A26" s="99"/>
      <c r="B26" s="1499"/>
      <c r="C26" s="1499"/>
      <c r="D26" s="161" t="s">
        <v>185</v>
      </c>
      <c r="E26" s="28" t="s">
        <v>159</v>
      </c>
      <c r="F26" s="28" t="s">
        <v>64</v>
      </c>
      <c r="G26" s="28" t="s">
        <v>64</v>
      </c>
      <c r="H26" s="28" t="s">
        <v>64</v>
      </c>
      <c r="I26" s="28" t="s">
        <v>64</v>
      </c>
      <c r="J26" s="28" t="s">
        <v>157</v>
      </c>
      <c r="K26" s="28" t="s">
        <v>157</v>
      </c>
      <c r="L26" s="28" t="s">
        <v>64</v>
      </c>
      <c r="M26" s="28" t="s">
        <v>64</v>
      </c>
      <c r="N26" s="28" t="s">
        <v>64</v>
      </c>
      <c r="O26" s="57" t="s">
        <v>64</v>
      </c>
      <c r="P26" s="57" t="s">
        <v>64</v>
      </c>
      <c r="Q26" s="28" t="s">
        <v>157</v>
      </c>
      <c r="R26" s="28" t="s">
        <v>157</v>
      </c>
      <c r="S26" s="28" t="s">
        <v>64</v>
      </c>
      <c r="T26" s="28" t="s">
        <v>64</v>
      </c>
      <c r="U26" s="28" t="s">
        <v>64</v>
      </c>
      <c r="V26" s="28" t="s">
        <v>64</v>
      </c>
      <c r="W26" s="28" t="s">
        <v>64</v>
      </c>
      <c r="X26" s="28" t="s">
        <v>157</v>
      </c>
      <c r="Y26" s="28" t="s">
        <v>157</v>
      </c>
      <c r="Z26" s="28" t="s">
        <v>64</v>
      </c>
      <c r="AA26" s="28" t="s">
        <v>64</v>
      </c>
      <c r="AB26" s="28" t="s">
        <v>64</v>
      </c>
      <c r="AC26" s="28" t="s">
        <v>64</v>
      </c>
      <c r="AD26" s="28" t="s">
        <v>64</v>
      </c>
      <c r="AE26" s="28" t="s">
        <v>157</v>
      </c>
      <c r="AF26" s="28" t="s">
        <v>157</v>
      </c>
      <c r="AG26" s="28" t="s">
        <v>64</v>
      </c>
      <c r="AH26" s="28" t="s">
        <v>64</v>
      </c>
      <c r="AI26" s="28" t="s">
        <v>64</v>
      </c>
      <c r="AJ26" s="28"/>
      <c r="AK26" s="28"/>
      <c r="AL26" s="28"/>
      <c r="AM26" s="28"/>
      <c r="AN26" s="28"/>
      <c r="AO26" s="28"/>
      <c r="AP26" s="1492"/>
      <c r="AQ26" s="1472"/>
      <c r="AR26" s="1472"/>
      <c r="AS26" s="111"/>
    </row>
    <row r="27" spans="1:46">
      <c r="A27" s="99">
        <f>A25+1</f>
        <v>6</v>
      </c>
      <c r="B27" s="1499">
        <f>DATE($B$18,A27,1)</f>
        <v>42887</v>
      </c>
      <c r="C27" s="1499"/>
      <c r="D27" s="164" t="s">
        <v>182</v>
      </c>
      <c r="E27" s="399">
        <f>B27+1-WEEKDAY(B27,2)</f>
        <v>42884</v>
      </c>
      <c r="F27" s="181">
        <f t="shared" ref="F27:AO27" si="3">E27+1</f>
        <v>42885</v>
      </c>
      <c r="G27" s="181">
        <f t="shared" si="3"/>
        <v>42886</v>
      </c>
      <c r="H27" s="181">
        <f t="shared" si="3"/>
        <v>42887</v>
      </c>
      <c r="I27" s="181">
        <f t="shared" si="3"/>
        <v>42888</v>
      </c>
      <c r="J27" s="181">
        <f t="shared" si="3"/>
        <v>42889</v>
      </c>
      <c r="K27" s="181">
        <f t="shared" si="3"/>
        <v>42890</v>
      </c>
      <c r="L27" s="181">
        <f t="shared" si="3"/>
        <v>42891</v>
      </c>
      <c r="M27" s="181">
        <f t="shared" si="3"/>
        <v>42892</v>
      </c>
      <c r="N27" s="181">
        <f t="shared" si="3"/>
        <v>42893</v>
      </c>
      <c r="O27" s="181">
        <f t="shared" si="3"/>
        <v>42894</v>
      </c>
      <c r="P27" s="181">
        <f t="shared" si="3"/>
        <v>42895</v>
      </c>
      <c r="Q27" s="181">
        <f t="shared" si="3"/>
        <v>42896</v>
      </c>
      <c r="R27" s="181">
        <f t="shared" si="3"/>
        <v>42897</v>
      </c>
      <c r="S27" s="181">
        <f t="shared" si="3"/>
        <v>42898</v>
      </c>
      <c r="T27" s="181">
        <f t="shared" si="3"/>
        <v>42899</v>
      </c>
      <c r="U27" s="181">
        <f t="shared" si="3"/>
        <v>42900</v>
      </c>
      <c r="V27" s="181">
        <f t="shared" si="3"/>
        <v>42901</v>
      </c>
      <c r="W27" s="181">
        <f t="shared" si="3"/>
        <v>42902</v>
      </c>
      <c r="X27" s="181">
        <f t="shared" si="3"/>
        <v>42903</v>
      </c>
      <c r="Y27" s="181">
        <f t="shared" si="3"/>
        <v>42904</v>
      </c>
      <c r="Z27" s="181">
        <f t="shared" si="3"/>
        <v>42905</v>
      </c>
      <c r="AA27" s="181">
        <f t="shared" si="3"/>
        <v>42906</v>
      </c>
      <c r="AB27" s="181">
        <f t="shared" si="3"/>
        <v>42907</v>
      </c>
      <c r="AC27" s="181">
        <f t="shared" si="3"/>
        <v>42908</v>
      </c>
      <c r="AD27" s="181">
        <f t="shared" si="3"/>
        <v>42909</v>
      </c>
      <c r="AE27" s="181">
        <f t="shared" si="3"/>
        <v>42910</v>
      </c>
      <c r="AF27" s="181">
        <f t="shared" si="3"/>
        <v>42911</v>
      </c>
      <c r="AG27" s="181">
        <f t="shared" si="3"/>
        <v>42912</v>
      </c>
      <c r="AH27" s="181">
        <f t="shared" si="3"/>
        <v>42913</v>
      </c>
      <c r="AI27" s="181">
        <f t="shared" si="3"/>
        <v>42914</v>
      </c>
      <c r="AJ27" s="181">
        <f t="shared" si="3"/>
        <v>42915</v>
      </c>
      <c r="AK27" s="181">
        <f t="shared" si="3"/>
        <v>42916</v>
      </c>
      <c r="AL27" s="181">
        <f t="shared" si="3"/>
        <v>42917</v>
      </c>
      <c r="AM27" s="181">
        <f t="shared" si="3"/>
        <v>42918</v>
      </c>
      <c r="AN27" s="668">
        <f t="shared" si="3"/>
        <v>42919</v>
      </c>
      <c r="AO27" s="668">
        <f t="shared" si="3"/>
        <v>42920</v>
      </c>
      <c r="AP27" s="1492">
        <f>COUNTIF(E28:AO28,"A")</f>
        <v>20</v>
      </c>
      <c r="AQ27" s="1472">
        <f>AP27*$L$14</f>
        <v>0</v>
      </c>
      <c r="AR27" s="1472">
        <f>AQ27*$L$13</f>
        <v>0</v>
      </c>
      <c r="AS27" s="111"/>
    </row>
    <row r="28" spans="1:46">
      <c r="A28" s="99"/>
      <c r="B28" s="1499"/>
      <c r="C28" s="1499"/>
      <c r="D28" s="161" t="s">
        <v>185</v>
      </c>
      <c r="E28" s="28"/>
      <c r="F28" s="28"/>
      <c r="G28" s="28"/>
      <c r="H28" s="28" t="s">
        <v>64</v>
      </c>
      <c r="I28" s="28" t="s">
        <v>64</v>
      </c>
      <c r="J28" s="28" t="s">
        <v>157</v>
      </c>
      <c r="K28" s="28" t="s">
        <v>157</v>
      </c>
      <c r="L28" s="28" t="s">
        <v>64</v>
      </c>
      <c r="M28" s="28" t="s">
        <v>64</v>
      </c>
      <c r="N28" s="28" t="s">
        <v>64</v>
      </c>
      <c r="O28" s="28" t="s">
        <v>64</v>
      </c>
      <c r="P28" s="28" t="s">
        <v>64</v>
      </c>
      <c r="Q28" s="28" t="s">
        <v>157</v>
      </c>
      <c r="R28" s="28" t="s">
        <v>157</v>
      </c>
      <c r="S28" s="28" t="s">
        <v>64</v>
      </c>
      <c r="T28" s="28" t="s">
        <v>64</v>
      </c>
      <c r="U28" s="28" t="s">
        <v>64</v>
      </c>
      <c r="V28" s="28" t="s">
        <v>64</v>
      </c>
      <c r="W28" s="28" t="s">
        <v>64</v>
      </c>
      <c r="X28" s="28" t="s">
        <v>157</v>
      </c>
      <c r="Y28" s="28" t="s">
        <v>157</v>
      </c>
      <c r="Z28" s="28" t="s">
        <v>64</v>
      </c>
      <c r="AA28" s="28" t="s">
        <v>64</v>
      </c>
      <c r="AB28" s="28" t="s">
        <v>64</v>
      </c>
      <c r="AC28" s="28" t="s">
        <v>64</v>
      </c>
      <c r="AD28" s="28" t="s">
        <v>64</v>
      </c>
      <c r="AE28" s="28" t="s">
        <v>157</v>
      </c>
      <c r="AF28" s="28" t="s">
        <v>157</v>
      </c>
      <c r="AG28" s="28" t="s">
        <v>64</v>
      </c>
      <c r="AH28" s="28" t="s">
        <v>64</v>
      </c>
      <c r="AI28" s="28" t="s">
        <v>64</v>
      </c>
      <c r="AJ28" s="28" t="s">
        <v>159</v>
      </c>
      <c r="AK28" s="28"/>
      <c r="AL28" s="28"/>
      <c r="AM28" s="28"/>
      <c r="AN28" s="28"/>
      <c r="AO28" s="28"/>
      <c r="AP28" s="1492"/>
      <c r="AQ28" s="1472"/>
      <c r="AR28" s="1472"/>
      <c r="AS28" s="111"/>
    </row>
    <row r="29" spans="1:46">
      <c r="A29" s="99">
        <f>A27+1</f>
        <v>7</v>
      </c>
      <c r="B29" s="1499">
        <f>DATE($B$18,A29,1)</f>
        <v>42917</v>
      </c>
      <c r="C29" s="1499"/>
      <c r="D29" s="164" t="s">
        <v>182</v>
      </c>
      <c r="E29" s="399">
        <f>B29+1-WEEKDAY(B29,2)</f>
        <v>42912</v>
      </c>
      <c r="F29" s="668">
        <f t="shared" ref="F29:AO29" si="4">E29+1</f>
        <v>42913</v>
      </c>
      <c r="G29" s="668">
        <f t="shared" si="4"/>
        <v>42914</v>
      </c>
      <c r="H29" s="181">
        <f t="shared" si="4"/>
        <v>42915</v>
      </c>
      <c r="I29" s="181">
        <f t="shared" si="4"/>
        <v>42916</v>
      </c>
      <c r="J29" s="181">
        <f t="shared" si="4"/>
        <v>42917</v>
      </c>
      <c r="K29" s="181">
        <f t="shared" si="4"/>
        <v>42918</v>
      </c>
      <c r="L29" s="181">
        <f t="shared" si="4"/>
        <v>42919</v>
      </c>
      <c r="M29" s="181">
        <f t="shared" si="4"/>
        <v>42920</v>
      </c>
      <c r="N29" s="181">
        <f t="shared" si="4"/>
        <v>42921</v>
      </c>
      <c r="O29" s="418">
        <f t="shared" si="4"/>
        <v>42922</v>
      </c>
      <c r="P29" s="181">
        <f t="shared" si="4"/>
        <v>42923</v>
      </c>
      <c r="Q29" s="181">
        <f t="shared" si="4"/>
        <v>42924</v>
      </c>
      <c r="R29" s="181">
        <f t="shared" si="4"/>
        <v>42925</v>
      </c>
      <c r="S29" s="181">
        <f t="shared" si="4"/>
        <v>42926</v>
      </c>
      <c r="T29" s="181">
        <f t="shared" si="4"/>
        <v>42927</v>
      </c>
      <c r="U29" s="181">
        <f t="shared" si="4"/>
        <v>42928</v>
      </c>
      <c r="V29" s="181">
        <f t="shared" si="4"/>
        <v>42929</v>
      </c>
      <c r="W29" s="181">
        <f t="shared" si="4"/>
        <v>42930</v>
      </c>
      <c r="X29" s="181">
        <f t="shared" si="4"/>
        <v>42931</v>
      </c>
      <c r="Y29" s="181">
        <f t="shared" si="4"/>
        <v>42932</v>
      </c>
      <c r="Z29" s="181">
        <f t="shared" si="4"/>
        <v>42933</v>
      </c>
      <c r="AA29" s="181">
        <f t="shared" si="4"/>
        <v>42934</v>
      </c>
      <c r="AB29" s="181">
        <f t="shared" si="4"/>
        <v>42935</v>
      </c>
      <c r="AC29" s="181">
        <f t="shared" si="4"/>
        <v>42936</v>
      </c>
      <c r="AD29" s="181">
        <f t="shared" si="4"/>
        <v>42937</v>
      </c>
      <c r="AE29" s="181">
        <f t="shared" si="4"/>
        <v>42938</v>
      </c>
      <c r="AF29" s="181">
        <f t="shared" si="4"/>
        <v>42939</v>
      </c>
      <c r="AG29" s="181">
        <f t="shared" si="4"/>
        <v>42940</v>
      </c>
      <c r="AH29" s="181">
        <f t="shared" si="4"/>
        <v>42941</v>
      </c>
      <c r="AI29" s="181">
        <f t="shared" si="4"/>
        <v>42942</v>
      </c>
      <c r="AJ29" s="181">
        <f t="shared" si="4"/>
        <v>42943</v>
      </c>
      <c r="AK29" s="181">
        <f t="shared" si="4"/>
        <v>42944</v>
      </c>
      <c r="AL29" s="181">
        <f t="shared" si="4"/>
        <v>42945</v>
      </c>
      <c r="AM29" s="181">
        <f t="shared" si="4"/>
        <v>42946</v>
      </c>
      <c r="AN29" s="181">
        <f t="shared" si="4"/>
        <v>42947</v>
      </c>
      <c r="AO29" s="181">
        <f t="shared" si="4"/>
        <v>42948</v>
      </c>
      <c r="AP29" s="1492">
        <f>COUNTIF(E30:AO30,"A")</f>
        <v>15</v>
      </c>
      <c r="AQ29" s="1472">
        <f>AP29*$L$14</f>
        <v>0</v>
      </c>
      <c r="AR29" s="1472">
        <f>AQ29*$L$13</f>
        <v>0</v>
      </c>
      <c r="AS29" s="111"/>
    </row>
    <row r="30" spans="1:46">
      <c r="A30" s="99"/>
      <c r="B30" s="1499"/>
      <c r="C30" s="1499"/>
      <c r="D30" s="161" t="s">
        <v>185</v>
      </c>
      <c r="E30" s="28"/>
      <c r="F30" s="28"/>
      <c r="G30" s="28"/>
      <c r="H30" s="28"/>
      <c r="I30" s="28"/>
      <c r="J30" s="28" t="s">
        <v>157</v>
      </c>
      <c r="K30" s="28" t="s">
        <v>157</v>
      </c>
      <c r="L30" s="28" t="s">
        <v>64</v>
      </c>
      <c r="M30" s="28" t="s">
        <v>64</v>
      </c>
      <c r="N30" s="28" t="s">
        <v>64</v>
      </c>
      <c r="O30" s="28" t="s">
        <v>159</v>
      </c>
      <c r="P30" s="28" t="s">
        <v>64</v>
      </c>
      <c r="Q30" s="28" t="s">
        <v>157</v>
      </c>
      <c r="R30" s="28" t="s">
        <v>157</v>
      </c>
      <c r="S30" s="28" t="s">
        <v>64</v>
      </c>
      <c r="T30" s="28" t="s">
        <v>64</v>
      </c>
      <c r="U30" s="28" t="s">
        <v>64</v>
      </c>
      <c r="V30" s="28" t="s">
        <v>64</v>
      </c>
      <c r="W30" s="28" t="s">
        <v>64</v>
      </c>
      <c r="X30" s="28" t="s">
        <v>157</v>
      </c>
      <c r="Y30" s="28" t="s">
        <v>157</v>
      </c>
      <c r="Z30" s="28" t="s">
        <v>64</v>
      </c>
      <c r="AA30" s="28" t="s">
        <v>64</v>
      </c>
      <c r="AB30" s="28" t="s">
        <v>64</v>
      </c>
      <c r="AC30" s="28" t="s">
        <v>64</v>
      </c>
      <c r="AD30" s="28" t="s">
        <v>64</v>
      </c>
      <c r="AE30" s="28" t="s">
        <v>157</v>
      </c>
      <c r="AF30" s="28" t="s">
        <v>157</v>
      </c>
      <c r="AG30" s="28" t="s">
        <v>158</v>
      </c>
      <c r="AH30" s="28" t="s">
        <v>158</v>
      </c>
      <c r="AI30" s="28" t="s">
        <v>158</v>
      </c>
      <c r="AJ30" s="28" t="s">
        <v>158</v>
      </c>
      <c r="AK30" s="28" t="s">
        <v>159</v>
      </c>
      <c r="AL30" s="28" t="s">
        <v>159</v>
      </c>
      <c r="AM30" s="28" t="s">
        <v>157</v>
      </c>
      <c r="AN30" s="28" t="s">
        <v>64</v>
      </c>
      <c r="AO30" s="28"/>
      <c r="AP30" s="1492"/>
      <c r="AQ30" s="1472"/>
      <c r="AR30" s="1472"/>
      <c r="AS30" s="111"/>
    </row>
    <row r="31" spans="1:46">
      <c r="A31" s="99">
        <f>A29+1</f>
        <v>8</v>
      </c>
      <c r="B31" s="1499">
        <f>DATE($B$18,A31,1)</f>
        <v>42948</v>
      </c>
      <c r="C31" s="1499"/>
      <c r="D31" s="164" t="s">
        <v>182</v>
      </c>
      <c r="E31" s="399">
        <f>B31+1-WEEKDAY(B31,2)</f>
        <v>42947</v>
      </c>
      <c r="F31" s="181">
        <f t="shared" ref="F31:AO31" si="5">E31+1</f>
        <v>42948</v>
      </c>
      <c r="G31" s="181">
        <f t="shared" si="5"/>
        <v>42949</v>
      </c>
      <c r="H31" s="181">
        <f t="shared" si="5"/>
        <v>42950</v>
      </c>
      <c r="I31" s="181">
        <f t="shared" si="5"/>
        <v>42951</v>
      </c>
      <c r="J31" s="181">
        <f t="shared" si="5"/>
        <v>42952</v>
      </c>
      <c r="K31" s="181">
        <f t="shared" si="5"/>
        <v>42953</v>
      </c>
      <c r="L31" s="181">
        <f t="shared" si="5"/>
        <v>42954</v>
      </c>
      <c r="M31" s="181">
        <f t="shared" si="5"/>
        <v>42955</v>
      </c>
      <c r="N31" s="181">
        <f t="shared" si="5"/>
        <v>42956</v>
      </c>
      <c r="O31" s="181">
        <f t="shared" si="5"/>
        <v>42957</v>
      </c>
      <c r="P31" s="181">
        <f t="shared" si="5"/>
        <v>42958</v>
      </c>
      <c r="Q31" s="181">
        <f t="shared" si="5"/>
        <v>42959</v>
      </c>
      <c r="R31" s="181">
        <f t="shared" si="5"/>
        <v>42960</v>
      </c>
      <c r="S31" s="181">
        <f t="shared" si="5"/>
        <v>42961</v>
      </c>
      <c r="T31" s="181">
        <f t="shared" si="5"/>
        <v>42962</v>
      </c>
      <c r="U31" s="181">
        <f t="shared" si="5"/>
        <v>42963</v>
      </c>
      <c r="V31" s="181">
        <f t="shared" si="5"/>
        <v>42964</v>
      </c>
      <c r="W31" s="181">
        <f t="shared" si="5"/>
        <v>42965</v>
      </c>
      <c r="X31" s="181">
        <f t="shared" si="5"/>
        <v>42966</v>
      </c>
      <c r="Y31" s="181">
        <f t="shared" si="5"/>
        <v>42967</v>
      </c>
      <c r="Z31" s="181">
        <f t="shared" si="5"/>
        <v>42968</v>
      </c>
      <c r="AA31" s="181">
        <f t="shared" si="5"/>
        <v>42969</v>
      </c>
      <c r="AB31" s="181">
        <f t="shared" si="5"/>
        <v>42970</v>
      </c>
      <c r="AC31" s="181">
        <f t="shared" si="5"/>
        <v>42971</v>
      </c>
      <c r="AD31" s="181">
        <f t="shared" si="5"/>
        <v>42972</v>
      </c>
      <c r="AE31" s="181">
        <f t="shared" si="5"/>
        <v>42973</v>
      </c>
      <c r="AF31" s="181">
        <f t="shared" si="5"/>
        <v>42974</v>
      </c>
      <c r="AG31" s="181">
        <f t="shared" si="5"/>
        <v>42975</v>
      </c>
      <c r="AH31" s="181">
        <f t="shared" si="5"/>
        <v>42976</v>
      </c>
      <c r="AI31" s="181">
        <f t="shared" si="5"/>
        <v>42977</v>
      </c>
      <c r="AJ31" s="181">
        <f t="shared" si="5"/>
        <v>42978</v>
      </c>
      <c r="AK31" s="181">
        <f t="shared" si="5"/>
        <v>42979</v>
      </c>
      <c r="AL31" s="181">
        <f t="shared" si="5"/>
        <v>42980</v>
      </c>
      <c r="AM31" s="181">
        <f t="shared" si="5"/>
        <v>42981</v>
      </c>
      <c r="AN31" s="181">
        <f t="shared" si="5"/>
        <v>42982</v>
      </c>
      <c r="AO31" s="668">
        <f t="shared" si="5"/>
        <v>42983</v>
      </c>
      <c r="AP31" s="1492">
        <f>COUNTIF(E32:AO32,"A")</f>
        <v>18</v>
      </c>
      <c r="AQ31" s="1472">
        <f>AP31*$L$14</f>
        <v>0</v>
      </c>
      <c r="AR31" s="1472">
        <f>AQ31*$L$13</f>
        <v>0</v>
      </c>
      <c r="AS31" s="111"/>
    </row>
    <row r="32" spans="1:46">
      <c r="A32" s="99"/>
      <c r="B32" s="1499"/>
      <c r="C32" s="1499"/>
      <c r="D32" s="161" t="s">
        <v>185</v>
      </c>
      <c r="E32" s="394"/>
      <c r="F32" s="28" t="s">
        <v>158</v>
      </c>
      <c r="G32" s="28" t="s">
        <v>158</v>
      </c>
      <c r="H32" s="28" t="s">
        <v>158</v>
      </c>
      <c r="I32" s="28" t="s">
        <v>158</v>
      </c>
      <c r="J32" s="28" t="s">
        <v>157</v>
      </c>
      <c r="K32" s="28" t="s">
        <v>157</v>
      </c>
      <c r="L32" s="28" t="s">
        <v>64</v>
      </c>
      <c r="M32" s="28" t="s">
        <v>64</v>
      </c>
      <c r="N32" s="28" t="s">
        <v>64</v>
      </c>
      <c r="O32" s="28" t="s">
        <v>64</v>
      </c>
      <c r="P32" s="28" t="s">
        <v>64</v>
      </c>
      <c r="Q32" s="28" t="s">
        <v>157</v>
      </c>
      <c r="R32" s="28" t="s">
        <v>157</v>
      </c>
      <c r="S32" s="28" t="s">
        <v>64</v>
      </c>
      <c r="T32" s="28" t="s">
        <v>64</v>
      </c>
      <c r="U32" s="28" t="s">
        <v>64</v>
      </c>
      <c r="V32" s="28" t="s">
        <v>64</v>
      </c>
      <c r="W32" s="28" t="s">
        <v>64</v>
      </c>
      <c r="X32" s="28" t="s">
        <v>157</v>
      </c>
      <c r="Y32" s="28" t="s">
        <v>157</v>
      </c>
      <c r="Z32" s="28" t="s">
        <v>64</v>
      </c>
      <c r="AA32" s="28" t="s">
        <v>64</v>
      </c>
      <c r="AB32" s="28" t="s">
        <v>64</v>
      </c>
      <c r="AC32" s="28" t="s">
        <v>64</v>
      </c>
      <c r="AD32" s="28" t="s">
        <v>64</v>
      </c>
      <c r="AE32" s="28" t="s">
        <v>157</v>
      </c>
      <c r="AF32" s="28" t="s">
        <v>157</v>
      </c>
      <c r="AG32" s="28" t="s">
        <v>64</v>
      </c>
      <c r="AH32" s="28" t="s">
        <v>64</v>
      </c>
      <c r="AI32" s="28" t="s">
        <v>159</v>
      </c>
      <c r="AJ32" s="28" t="s">
        <v>64</v>
      </c>
      <c r="AK32" s="394"/>
      <c r="AL32" s="394"/>
      <c r="AM32" s="394"/>
      <c r="AN32" s="394"/>
      <c r="AO32" s="394"/>
      <c r="AP32" s="1492"/>
      <c r="AQ32" s="1472"/>
      <c r="AR32" s="1472"/>
      <c r="AS32" s="111"/>
    </row>
    <row r="33" spans="1:45">
      <c r="A33" s="99">
        <f>A31+1</f>
        <v>9</v>
      </c>
      <c r="B33" s="1499">
        <f>DATE($B$18,A33,1)</f>
        <v>42979</v>
      </c>
      <c r="C33" s="1499"/>
      <c r="D33" s="164" t="s">
        <v>182</v>
      </c>
      <c r="E33" s="399">
        <f>B33+1-WEEKDAY(B33,2)</f>
        <v>42975</v>
      </c>
      <c r="F33" s="181">
        <f t="shared" ref="F33:AO33" si="6">E33+1</f>
        <v>42976</v>
      </c>
      <c r="G33" s="181">
        <f t="shared" si="6"/>
        <v>42977</v>
      </c>
      <c r="H33" s="181">
        <f t="shared" si="6"/>
        <v>42978</v>
      </c>
      <c r="I33" s="181">
        <f t="shared" si="6"/>
        <v>42979</v>
      </c>
      <c r="J33" s="181">
        <f t="shared" si="6"/>
        <v>42980</v>
      </c>
      <c r="K33" s="181">
        <f t="shared" si="6"/>
        <v>42981</v>
      </c>
      <c r="L33" s="181">
        <f t="shared" si="6"/>
        <v>42982</v>
      </c>
      <c r="M33" s="181">
        <f t="shared" si="6"/>
        <v>42983</v>
      </c>
      <c r="N33" s="181">
        <f t="shared" si="6"/>
        <v>42984</v>
      </c>
      <c r="O33" s="181">
        <f t="shared" si="6"/>
        <v>42985</v>
      </c>
      <c r="P33" s="181">
        <f t="shared" si="6"/>
        <v>42986</v>
      </c>
      <c r="Q33" s="181">
        <f t="shared" si="6"/>
        <v>42987</v>
      </c>
      <c r="R33" s="181">
        <f t="shared" si="6"/>
        <v>42988</v>
      </c>
      <c r="S33" s="181">
        <f t="shared" si="6"/>
        <v>42989</v>
      </c>
      <c r="T33" s="181">
        <f t="shared" si="6"/>
        <v>42990</v>
      </c>
      <c r="U33" s="181">
        <f t="shared" si="6"/>
        <v>42991</v>
      </c>
      <c r="V33" s="181">
        <f t="shared" si="6"/>
        <v>42992</v>
      </c>
      <c r="W33" s="181">
        <f t="shared" si="6"/>
        <v>42993</v>
      </c>
      <c r="X33" s="181">
        <f t="shared" si="6"/>
        <v>42994</v>
      </c>
      <c r="Y33" s="181">
        <f t="shared" si="6"/>
        <v>42995</v>
      </c>
      <c r="Z33" s="181">
        <f t="shared" si="6"/>
        <v>42996</v>
      </c>
      <c r="AA33" s="181">
        <f t="shared" si="6"/>
        <v>42997</v>
      </c>
      <c r="AB33" s="181">
        <f t="shared" si="6"/>
        <v>42998</v>
      </c>
      <c r="AC33" s="181">
        <f t="shared" si="6"/>
        <v>42999</v>
      </c>
      <c r="AD33" s="181">
        <f t="shared" si="6"/>
        <v>43000</v>
      </c>
      <c r="AE33" s="181">
        <f t="shared" si="6"/>
        <v>43001</v>
      </c>
      <c r="AF33" s="181">
        <f t="shared" si="6"/>
        <v>43002</v>
      </c>
      <c r="AG33" s="181">
        <f t="shared" si="6"/>
        <v>43003</v>
      </c>
      <c r="AH33" s="181">
        <f t="shared" si="6"/>
        <v>43004</v>
      </c>
      <c r="AI33" s="181">
        <f t="shared" si="6"/>
        <v>43005</v>
      </c>
      <c r="AJ33" s="181">
        <f t="shared" si="6"/>
        <v>43006</v>
      </c>
      <c r="AK33" s="181">
        <f t="shared" si="6"/>
        <v>43007</v>
      </c>
      <c r="AL33" s="181">
        <f t="shared" si="6"/>
        <v>43008</v>
      </c>
      <c r="AM33" s="181">
        <f t="shared" si="6"/>
        <v>43009</v>
      </c>
      <c r="AN33" s="181">
        <f t="shared" si="6"/>
        <v>43010</v>
      </c>
      <c r="AO33" s="181">
        <f t="shared" si="6"/>
        <v>43011</v>
      </c>
      <c r="AP33" s="1492">
        <f>COUNTIF(E34:AO34,"A")</f>
        <v>21</v>
      </c>
      <c r="AQ33" s="1472">
        <f>AP33*$L$14</f>
        <v>0</v>
      </c>
      <c r="AR33" s="1472">
        <f>AQ33*$L$13</f>
        <v>0</v>
      </c>
      <c r="AS33" s="111"/>
    </row>
    <row r="34" spans="1:45">
      <c r="A34" s="99"/>
      <c r="B34" s="1499"/>
      <c r="C34" s="1499"/>
      <c r="D34" s="161" t="s">
        <v>185</v>
      </c>
      <c r="E34" s="394"/>
      <c r="F34" s="394"/>
      <c r="G34" s="394"/>
      <c r="H34" s="394"/>
      <c r="I34" s="28" t="s">
        <v>64</v>
      </c>
      <c r="J34" s="28" t="s">
        <v>157</v>
      </c>
      <c r="K34" s="28" t="s">
        <v>157</v>
      </c>
      <c r="L34" s="28" t="s">
        <v>64</v>
      </c>
      <c r="M34" s="28" t="s">
        <v>64</v>
      </c>
      <c r="N34" s="28" t="s">
        <v>64</v>
      </c>
      <c r="O34" s="28" t="s">
        <v>64</v>
      </c>
      <c r="P34" s="28" t="s">
        <v>64</v>
      </c>
      <c r="Q34" s="28" t="s">
        <v>157</v>
      </c>
      <c r="R34" s="28" t="s">
        <v>157</v>
      </c>
      <c r="S34" s="28" t="s">
        <v>64</v>
      </c>
      <c r="T34" s="28" t="s">
        <v>64</v>
      </c>
      <c r="U34" s="28" t="s">
        <v>64</v>
      </c>
      <c r="V34" s="28" t="s">
        <v>64</v>
      </c>
      <c r="W34" s="28" t="s">
        <v>64</v>
      </c>
      <c r="X34" s="28" t="s">
        <v>157</v>
      </c>
      <c r="Y34" s="28" t="s">
        <v>157</v>
      </c>
      <c r="Z34" s="28" t="s">
        <v>64</v>
      </c>
      <c r="AA34" s="28" t="s">
        <v>64</v>
      </c>
      <c r="AB34" s="28" t="s">
        <v>64</v>
      </c>
      <c r="AC34" s="28" t="s">
        <v>64</v>
      </c>
      <c r="AD34" s="28" t="s">
        <v>64</v>
      </c>
      <c r="AE34" s="28" t="s">
        <v>157</v>
      </c>
      <c r="AF34" s="28" t="s">
        <v>157</v>
      </c>
      <c r="AG34" s="28" t="s">
        <v>64</v>
      </c>
      <c r="AH34" s="28" t="s">
        <v>64</v>
      </c>
      <c r="AI34" s="28" t="s">
        <v>64</v>
      </c>
      <c r="AJ34" s="28" t="s">
        <v>64</v>
      </c>
      <c r="AK34" s="28" t="s">
        <v>64</v>
      </c>
      <c r="AL34" s="28" t="s">
        <v>157</v>
      </c>
      <c r="AM34" s="394"/>
      <c r="AN34" s="394"/>
      <c r="AO34" s="394"/>
      <c r="AP34" s="1492"/>
      <c r="AQ34" s="1472"/>
      <c r="AR34" s="1472"/>
      <c r="AS34" s="111"/>
    </row>
    <row r="35" spans="1:45">
      <c r="A35" s="99">
        <f>A33+1</f>
        <v>10</v>
      </c>
      <c r="B35" s="1499">
        <f>DATE($B$18,A35,1)</f>
        <v>43009</v>
      </c>
      <c r="C35" s="1499"/>
      <c r="D35" s="164" t="s">
        <v>182</v>
      </c>
      <c r="E35" s="399">
        <f>B35+1-WEEKDAY(B35,2)</f>
        <v>43003</v>
      </c>
      <c r="F35" s="668">
        <f t="shared" ref="F35:P35" si="7">E35+1</f>
        <v>43004</v>
      </c>
      <c r="G35" s="668">
        <f t="shared" si="7"/>
        <v>43005</v>
      </c>
      <c r="H35" s="181">
        <f t="shared" si="7"/>
        <v>43006</v>
      </c>
      <c r="I35" s="181">
        <f t="shared" si="7"/>
        <v>43007</v>
      </c>
      <c r="J35" s="181">
        <f t="shared" si="7"/>
        <v>43008</v>
      </c>
      <c r="K35" s="181">
        <f t="shared" si="7"/>
        <v>43009</v>
      </c>
      <c r="L35" s="181">
        <f t="shared" si="7"/>
        <v>43010</v>
      </c>
      <c r="M35" s="181">
        <f t="shared" si="7"/>
        <v>43011</v>
      </c>
      <c r="N35" s="181">
        <f t="shared" si="7"/>
        <v>43012</v>
      </c>
      <c r="O35" s="181">
        <f t="shared" si="7"/>
        <v>43013</v>
      </c>
      <c r="P35" s="181">
        <f t="shared" si="7"/>
        <v>43014</v>
      </c>
      <c r="Q35" s="181">
        <f t="shared" ref="Q35:AO35" si="8">P35+1</f>
        <v>43015</v>
      </c>
      <c r="R35" s="181">
        <f t="shared" si="8"/>
        <v>43016</v>
      </c>
      <c r="S35" s="181">
        <f t="shared" si="8"/>
        <v>43017</v>
      </c>
      <c r="T35" s="181">
        <f t="shared" si="8"/>
        <v>43018</v>
      </c>
      <c r="U35" s="181">
        <f t="shared" si="8"/>
        <v>43019</v>
      </c>
      <c r="V35" s="181">
        <f t="shared" si="8"/>
        <v>43020</v>
      </c>
      <c r="W35" s="181">
        <f t="shared" si="8"/>
        <v>43021</v>
      </c>
      <c r="X35" s="181">
        <f t="shared" si="8"/>
        <v>43022</v>
      </c>
      <c r="Y35" s="181">
        <f t="shared" si="8"/>
        <v>43023</v>
      </c>
      <c r="Z35" s="181">
        <f t="shared" si="8"/>
        <v>43024</v>
      </c>
      <c r="AA35" s="181">
        <f t="shared" si="8"/>
        <v>43025</v>
      </c>
      <c r="AB35" s="181">
        <f t="shared" si="8"/>
        <v>43026</v>
      </c>
      <c r="AC35" s="181">
        <f t="shared" si="8"/>
        <v>43027</v>
      </c>
      <c r="AD35" s="181">
        <f t="shared" si="8"/>
        <v>43028</v>
      </c>
      <c r="AE35" s="181">
        <f t="shared" si="8"/>
        <v>43029</v>
      </c>
      <c r="AF35" s="181">
        <f t="shared" si="8"/>
        <v>43030</v>
      </c>
      <c r="AG35" s="181">
        <f t="shared" si="8"/>
        <v>43031</v>
      </c>
      <c r="AH35" s="181">
        <f t="shared" si="8"/>
        <v>43032</v>
      </c>
      <c r="AI35" s="181">
        <f t="shared" si="8"/>
        <v>43033</v>
      </c>
      <c r="AJ35" s="181">
        <f t="shared" si="8"/>
        <v>43034</v>
      </c>
      <c r="AK35" s="181">
        <f t="shared" si="8"/>
        <v>43035</v>
      </c>
      <c r="AL35" s="181">
        <f t="shared" si="8"/>
        <v>43036</v>
      </c>
      <c r="AM35" s="181">
        <f t="shared" si="8"/>
        <v>43037</v>
      </c>
      <c r="AN35" s="181">
        <f t="shared" si="8"/>
        <v>43038</v>
      </c>
      <c r="AO35" s="181">
        <f t="shared" si="8"/>
        <v>43039</v>
      </c>
      <c r="AP35" s="1492">
        <f>COUNTIF(E36:AO36,"A")</f>
        <v>22</v>
      </c>
      <c r="AQ35" s="1472">
        <f>AP35*$L$14</f>
        <v>0</v>
      </c>
      <c r="AR35" s="1472">
        <f>AQ35*$L$13</f>
        <v>0</v>
      </c>
      <c r="AS35" s="111"/>
    </row>
    <row r="36" spans="1:45">
      <c r="A36" s="99"/>
      <c r="B36" s="1499"/>
      <c r="C36" s="1499"/>
      <c r="D36" s="161" t="s">
        <v>185</v>
      </c>
      <c r="E36" s="394"/>
      <c r="F36" s="394"/>
      <c r="G36" s="394"/>
      <c r="H36" s="394"/>
      <c r="I36" s="394"/>
      <c r="J36" s="394"/>
      <c r="K36" s="28" t="s">
        <v>157</v>
      </c>
      <c r="L36" s="28" t="s">
        <v>64</v>
      </c>
      <c r="M36" s="28" t="s">
        <v>64</v>
      </c>
      <c r="N36" s="28" t="s">
        <v>64</v>
      </c>
      <c r="O36" s="28" t="s">
        <v>64</v>
      </c>
      <c r="P36" s="28" t="s">
        <v>64</v>
      </c>
      <c r="Q36" s="28" t="s">
        <v>157</v>
      </c>
      <c r="R36" s="28" t="s">
        <v>159</v>
      </c>
      <c r="S36" s="28" t="s">
        <v>64</v>
      </c>
      <c r="T36" s="28" t="s">
        <v>64</v>
      </c>
      <c r="U36" s="28" t="s">
        <v>64</v>
      </c>
      <c r="V36" s="28" t="s">
        <v>64</v>
      </c>
      <c r="W36" s="28" t="s">
        <v>64</v>
      </c>
      <c r="X36" s="28" t="s">
        <v>157</v>
      </c>
      <c r="Y36" s="28" t="s">
        <v>157</v>
      </c>
      <c r="Z36" s="28" t="s">
        <v>64</v>
      </c>
      <c r="AA36" s="28" t="s">
        <v>64</v>
      </c>
      <c r="AB36" s="28" t="s">
        <v>64</v>
      </c>
      <c r="AC36" s="28" t="s">
        <v>64</v>
      </c>
      <c r="AD36" s="28" t="s">
        <v>64</v>
      </c>
      <c r="AE36" s="28" t="s">
        <v>157</v>
      </c>
      <c r="AF36" s="28" t="s">
        <v>157</v>
      </c>
      <c r="AG36" s="28" t="s">
        <v>64</v>
      </c>
      <c r="AH36" s="28" t="s">
        <v>64</v>
      </c>
      <c r="AI36" s="28" t="s">
        <v>64</v>
      </c>
      <c r="AJ36" s="28" t="s">
        <v>64</v>
      </c>
      <c r="AK36" s="28" t="s">
        <v>64</v>
      </c>
      <c r="AL36" s="28" t="s">
        <v>157</v>
      </c>
      <c r="AM36" s="28" t="s">
        <v>157</v>
      </c>
      <c r="AN36" s="28" t="s">
        <v>64</v>
      </c>
      <c r="AO36" s="28" t="s">
        <v>64</v>
      </c>
      <c r="AP36" s="1492"/>
      <c r="AQ36" s="1472"/>
      <c r="AR36" s="1472"/>
      <c r="AS36" s="111"/>
    </row>
    <row r="37" spans="1:45">
      <c r="A37" s="99">
        <f>A35+1</f>
        <v>11</v>
      </c>
      <c r="B37" s="1499">
        <f>DATE($B$18,A37,1)</f>
        <v>43040</v>
      </c>
      <c r="C37" s="1499"/>
      <c r="D37" s="164" t="s">
        <v>182</v>
      </c>
      <c r="E37" s="399">
        <f>B37+1-WEEKDAY(B37,2)</f>
        <v>43038</v>
      </c>
      <c r="F37" s="181">
        <f>E37+1</f>
        <v>43039</v>
      </c>
      <c r="G37" s="181">
        <f t="shared" ref="G37:AO37" si="9">F37+1</f>
        <v>43040</v>
      </c>
      <c r="H37" s="181">
        <f t="shared" si="9"/>
        <v>43041</v>
      </c>
      <c r="I37" s="181">
        <f t="shared" si="9"/>
        <v>43042</v>
      </c>
      <c r="J37" s="181">
        <f t="shared" si="9"/>
        <v>43043</v>
      </c>
      <c r="K37" s="181">
        <f t="shared" si="9"/>
        <v>43044</v>
      </c>
      <c r="L37" s="181">
        <f t="shared" si="9"/>
        <v>43045</v>
      </c>
      <c r="M37" s="181">
        <f t="shared" si="9"/>
        <v>43046</v>
      </c>
      <c r="N37" s="181">
        <f t="shared" si="9"/>
        <v>43047</v>
      </c>
      <c r="O37" s="181">
        <f t="shared" si="9"/>
        <v>43048</v>
      </c>
      <c r="P37" s="181">
        <f t="shared" si="9"/>
        <v>43049</v>
      </c>
      <c r="Q37" s="181">
        <f t="shared" si="9"/>
        <v>43050</v>
      </c>
      <c r="R37" s="181">
        <f t="shared" si="9"/>
        <v>43051</v>
      </c>
      <c r="S37" s="181">
        <f t="shared" si="9"/>
        <v>43052</v>
      </c>
      <c r="T37" s="181">
        <f t="shared" si="9"/>
        <v>43053</v>
      </c>
      <c r="U37" s="181">
        <f t="shared" si="9"/>
        <v>43054</v>
      </c>
      <c r="V37" s="181">
        <f t="shared" si="9"/>
        <v>43055</v>
      </c>
      <c r="W37" s="181">
        <f t="shared" si="9"/>
        <v>43056</v>
      </c>
      <c r="X37" s="181">
        <f t="shared" si="9"/>
        <v>43057</v>
      </c>
      <c r="Y37" s="181">
        <f t="shared" si="9"/>
        <v>43058</v>
      </c>
      <c r="Z37" s="181">
        <f t="shared" si="9"/>
        <v>43059</v>
      </c>
      <c r="AA37" s="181">
        <f t="shared" si="9"/>
        <v>43060</v>
      </c>
      <c r="AB37" s="181">
        <f t="shared" si="9"/>
        <v>43061</v>
      </c>
      <c r="AC37" s="181">
        <f t="shared" si="9"/>
        <v>43062</v>
      </c>
      <c r="AD37" s="181">
        <f t="shared" si="9"/>
        <v>43063</v>
      </c>
      <c r="AE37" s="181">
        <f t="shared" si="9"/>
        <v>43064</v>
      </c>
      <c r="AF37" s="181">
        <f t="shared" si="9"/>
        <v>43065</v>
      </c>
      <c r="AG37" s="181">
        <f t="shared" si="9"/>
        <v>43066</v>
      </c>
      <c r="AH37" s="181">
        <f t="shared" si="9"/>
        <v>43067</v>
      </c>
      <c r="AI37" s="181">
        <f t="shared" si="9"/>
        <v>43068</v>
      </c>
      <c r="AJ37" s="181">
        <f t="shared" si="9"/>
        <v>43069</v>
      </c>
      <c r="AK37" s="181">
        <f t="shared" si="9"/>
        <v>43070</v>
      </c>
      <c r="AL37" s="181">
        <f t="shared" si="9"/>
        <v>43071</v>
      </c>
      <c r="AM37" s="181">
        <f t="shared" si="9"/>
        <v>43072</v>
      </c>
      <c r="AN37" s="181">
        <f t="shared" si="9"/>
        <v>43073</v>
      </c>
      <c r="AO37" s="181">
        <f t="shared" si="9"/>
        <v>43074</v>
      </c>
      <c r="AP37" s="1492">
        <f>COUNTIF(E38:AO38,"A")</f>
        <v>21</v>
      </c>
      <c r="AQ37" s="1472">
        <f>AP37*$L$14</f>
        <v>0</v>
      </c>
      <c r="AR37" s="1472">
        <f>AQ37*$L$13</f>
        <v>0</v>
      </c>
      <c r="AS37" s="111"/>
    </row>
    <row r="38" spans="1:45">
      <c r="A38" s="99"/>
      <c r="B38" s="1499"/>
      <c r="C38" s="1499"/>
      <c r="D38" s="161" t="s">
        <v>185</v>
      </c>
      <c r="E38" s="394"/>
      <c r="F38" s="394"/>
      <c r="G38" s="28" t="s">
        <v>159</v>
      </c>
      <c r="H38" s="28" t="s">
        <v>64</v>
      </c>
      <c r="I38" s="28" t="s">
        <v>64</v>
      </c>
      <c r="J38" s="28" t="s">
        <v>157</v>
      </c>
      <c r="K38" s="28" t="s">
        <v>157</v>
      </c>
      <c r="L38" s="28" t="s">
        <v>64</v>
      </c>
      <c r="M38" s="28" t="s">
        <v>64</v>
      </c>
      <c r="N38" s="28" t="s">
        <v>64</v>
      </c>
      <c r="O38" s="28" t="s">
        <v>64</v>
      </c>
      <c r="P38" s="28" t="s">
        <v>64</v>
      </c>
      <c r="Q38" s="28" t="s">
        <v>157</v>
      </c>
      <c r="R38" s="28" t="s">
        <v>157</v>
      </c>
      <c r="S38" s="28" t="s">
        <v>64</v>
      </c>
      <c r="T38" s="28" t="s">
        <v>64</v>
      </c>
      <c r="U38" s="28" t="s">
        <v>64</v>
      </c>
      <c r="V38" s="28" t="s">
        <v>64</v>
      </c>
      <c r="W38" s="28" t="s">
        <v>64</v>
      </c>
      <c r="X38" s="28" t="s">
        <v>157</v>
      </c>
      <c r="Y38" s="28" t="s">
        <v>157</v>
      </c>
      <c r="Z38" s="28" t="s">
        <v>64</v>
      </c>
      <c r="AA38" s="28" t="s">
        <v>64</v>
      </c>
      <c r="AB38" s="28" t="s">
        <v>64</v>
      </c>
      <c r="AC38" s="28" t="s">
        <v>64</v>
      </c>
      <c r="AD38" s="28" t="s">
        <v>64</v>
      </c>
      <c r="AE38" s="28" t="s">
        <v>157</v>
      </c>
      <c r="AF38" s="28" t="s">
        <v>157</v>
      </c>
      <c r="AG38" s="28" t="s">
        <v>64</v>
      </c>
      <c r="AH38" s="28" t="s">
        <v>64</v>
      </c>
      <c r="AI38" s="28" t="s">
        <v>64</v>
      </c>
      <c r="AJ38" s="28" t="s">
        <v>64</v>
      </c>
      <c r="AK38" s="394"/>
      <c r="AL38" s="394"/>
      <c r="AM38" s="394"/>
      <c r="AN38" s="394"/>
      <c r="AO38" s="394"/>
      <c r="AP38" s="1492"/>
      <c r="AQ38" s="1472"/>
      <c r="AR38" s="1472"/>
      <c r="AS38" s="111"/>
    </row>
    <row r="39" spans="1:45">
      <c r="A39" s="99">
        <f>A37+1</f>
        <v>12</v>
      </c>
      <c r="B39" s="1499">
        <f>DATE($B$18,A39,1)</f>
        <v>43070</v>
      </c>
      <c r="C39" s="1499"/>
      <c r="D39" s="164" t="s">
        <v>182</v>
      </c>
      <c r="E39" s="399">
        <f>IFERROR(B39+1-WEEKDAY(B39,2),"")</f>
        <v>43066</v>
      </c>
      <c r="F39" s="181">
        <f>IFERROR(E39+1,"")</f>
        <v>43067</v>
      </c>
      <c r="G39" s="181">
        <f t="shared" ref="G39:AO39" si="10">IFERROR(F39+1,"")</f>
        <v>43068</v>
      </c>
      <c r="H39" s="181">
        <f t="shared" si="10"/>
        <v>43069</v>
      </c>
      <c r="I39" s="181">
        <f t="shared" si="10"/>
        <v>43070</v>
      </c>
      <c r="J39" s="181">
        <f t="shared" si="10"/>
        <v>43071</v>
      </c>
      <c r="K39" s="181">
        <f t="shared" si="10"/>
        <v>43072</v>
      </c>
      <c r="L39" s="181">
        <f t="shared" si="10"/>
        <v>43073</v>
      </c>
      <c r="M39" s="181">
        <f t="shared" si="10"/>
        <v>43074</v>
      </c>
      <c r="N39" s="181">
        <f t="shared" si="10"/>
        <v>43075</v>
      </c>
      <c r="O39" s="181">
        <f t="shared" si="10"/>
        <v>43076</v>
      </c>
      <c r="P39" s="181">
        <f t="shared" si="10"/>
        <v>43077</v>
      </c>
      <c r="Q39" s="181">
        <f t="shared" si="10"/>
        <v>43078</v>
      </c>
      <c r="R39" s="181">
        <f t="shared" si="10"/>
        <v>43079</v>
      </c>
      <c r="S39" s="181">
        <f t="shared" si="10"/>
        <v>43080</v>
      </c>
      <c r="T39" s="181">
        <f t="shared" si="10"/>
        <v>43081</v>
      </c>
      <c r="U39" s="181">
        <f t="shared" si="10"/>
        <v>43082</v>
      </c>
      <c r="V39" s="181">
        <f t="shared" si="10"/>
        <v>43083</v>
      </c>
      <c r="W39" s="181">
        <f t="shared" si="10"/>
        <v>43084</v>
      </c>
      <c r="X39" s="181">
        <f t="shared" si="10"/>
        <v>43085</v>
      </c>
      <c r="Y39" s="181">
        <f t="shared" si="10"/>
        <v>43086</v>
      </c>
      <c r="Z39" s="181">
        <f t="shared" si="10"/>
        <v>43087</v>
      </c>
      <c r="AA39" s="181">
        <f t="shared" si="10"/>
        <v>43088</v>
      </c>
      <c r="AB39" s="181">
        <f t="shared" si="10"/>
        <v>43089</v>
      </c>
      <c r="AC39" s="181">
        <f t="shared" si="10"/>
        <v>43090</v>
      </c>
      <c r="AD39" s="181">
        <f t="shared" si="10"/>
        <v>43091</v>
      </c>
      <c r="AE39" s="181">
        <f t="shared" si="10"/>
        <v>43092</v>
      </c>
      <c r="AF39" s="181">
        <f t="shared" si="10"/>
        <v>43093</v>
      </c>
      <c r="AG39" s="181">
        <f t="shared" si="10"/>
        <v>43094</v>
      </c>
      <c r="AH39" s="181">
        <f t="shared" si="10"/>
        <v>43095</v>
      </c>
      <c r="AI39" s="181">
        <f t="shared" si="10"/>
        <v>43096</v>
      </c>
      <c r="AJ39" s="181">
        <f t="shared" si="10"/>
        <v>43097</v>
      </c>
      <c r="AK39" s="181">
        <f t="shared" si="10"/>
        <v>43098</v>
      </c>
      <c r="AL39" s="181">
        <f t="shared" si="10"/>
        <v>43099</v>
      </c>
      <c r="AM39" s="181">
        <f t="shared" si="10"/>
        <v>43100</v>
      </c>
      <c r="AN39" s="181">
        <f t="shared" si="10"/>
        <v>43101</v>
      </c>
      <c r="AO39" s="181">
        <f t="shared" si="10"/>
        <v>43102</v>
      </c>
      <c r="AP39" s="1492">
        <f>COUNTIF(E40:AO40,"A")</f>
        <v>10</v>
      </c>
      <c r="AQ39" s="1472">
        <f>AP39*$L$14</f>
        <v>0</v>
      </c>
      <c r="AR39" s="1472">
        <f>AQ39*$L$13</f>
        <v>0</v>
      </c>
      <c r="AS39" s="111"/>
    </row>
    <row r="40" spans="1:45">
      <c r="A40" s="99"/>
      <c r="B40" s="1499"/>
      <c r="C40" s="1499"/>
      <c r="D40" s="162" t="s">
        <v>185</v>
      </c>
      <c r="E40" s="394"/>
      <c r="F40" s="394"/>
      <c r="G40" s="394"/>
      <c r="H40" s="394"/>
      <c r="I40" s="29" t="s">
        <v>64</v>
      </c>
      <c r="J40" s="28" t="s">
        <v>157</v>
      </c>
      <c r="K40" s="28" t="s">
        <v>157</v>
      </c>
      <c r="L40" s="29" t="s">
        <v>64</v>
      </c>
      <c r="M40" s="29" t="s">
        <v>64</v>
      </c>
      <c r="N40" s="29" t="s">
        <v>64</v>
      </c>
      <c r="O40" s="29" t="s">
        <v>64</v>
      </c>
      <c r="P40" s="29" t="s">
        <v>159</v>
      </c>
      <c r="Q40" s="28" t="s">
        <v>157</v>
      </c>
      <c r="R40" s="28" t="s">
        <v>157</v>
      </c>
      <c r="S40" s="29" t="s">
        <v>64</v>
      </c>
      <c r="T40" s="29" t="s">
        <v>64</v>
      </c>
      <c r="U40" s="29" t="s">
        <v>64</v>
      </c>
      <c r="V40" s="29" t="s">
        <v>64</v>
      </c>
      <c r="W40" s="29" t="s">
        <v>64</v>
      </c>
      <c r="X40" s="28" t="s">
        <v>157</v>
      </c>
      <c r="Y40" s="28" t="s">
        <v>157</v>
      </c>
      <c r="Z40" s="29" t="s">
        <v>161</v>
      </c>
      <c r="AA40" s="29" t="s">
        <v>161</v>
      </c>
      <c r="AB40" s="29" t="s">
        <v>161</v>
      </c>
      <c r="AC40" s="29" t="s">
        <v>161</v>
      </c>
      <c r="AD40" s="29" t="s">
        <v>161</v>
      </c>
      <c r="AE40" s="28" t="s">
        <v>157</v>
      </c>
      <c r="AF40" s="28" t="s">
        <v>157</v>
      </c>
      <c r="AG40" s="29" t="s">
        <v>159</v>
      </c>
      <c r="AH40" s="394"/>
      <c r="AI40" s="394"/>
      <c r="AJ40" s="394"/>
      <c r="AK40" s="394"/>
      <c r="AL40" s="394"/>
      <c r="AM40" s="394"/>
      <c r="AN40" s="394"/>
      <c r="AO40" s="394"/>
      <c r="AP40" s="1492"/>
      <c r="AQ40" s="1472"/>
      <c r="AR40" s="1472"/>
      <c r="AS40" s="111"/>
    </row>
    <row r="41" spans="1:45">
      <c r="A41" s="99">
        <f>A39+1</f>
        <v>13</v>
      </c>
      <c r="B41" s="1499">
        <f>DATE($B$18,A41,1)</f>
        <v>43101</v>
      </c>
      <c r="C41" s="1499"/>
      <c r="D41" s="164" t="s">
        <v>182</v>
      </c>
      <c r="E41" s="399">
        <f>IFERROR(B41+1-WEEKDAY(B41,2),"")</f>
        <v>43101</v>
      </c>
      <c r="F41" s="181">
        <f>IFERROR(E41+1,"")</f>
        <v>43102</v>
      </c>
      <c r="G41" s="181">
        <f t="shared" ref="G41:AO41" si="11">IFERROR(F41+1,"")</f>
        <v>43103</v>
      </c>
      <c r="H41" s="181">
        <f t="shared" si="11"/>
        <v>43104</v>
      </c>
      <c r="I41" s="181">
        <f t="shared" si="11"/>
        <v>43105</v>
      </c>
      <c r="J41" s="181">
        <f t="shared" si="11"/>
        <v>43106</v>
      </c>
      <c r="K41" s="181">
        <f t="shared" si="11"/>
        <v>43107</v>
      </c>
      <c r="L41" s="181">
        <f t="shared" si="11"/>
        <v>43108</v>
      </c>
      <c r="M41" s="181">
        <f t="shared" si="11"/>
        <v>43109</v>
      </c>
      <c r="N41" s="181">
        <f t="shared" si="11"/>
        <v>43110</v>
      </c>
      <c r="O41" s="181">
        <f t="shared" si="11"/>
        <v>43111</v>
      </c>
      <c r="P41" s="181">
        <f t="shared" si="11"/>
        <v>43112</v>
      </c>
      <c r="Q41" s="181">
        <f t="shared" si="11"/>
        <v>43113</v>
      </c>
      <c r="R41" s="181">
        <f t="shared" si="11"/>
        <v>43114</v>
      </c>
      <c r="S41" s="181">
        <f t="shared" si="11"/>
        <v>43115</v>
      </c>
      <c r="T41" s="181">
        <f t="shared" si="11"/>
        <v>43116</v>
      </c>
      <c r="U41" s="181">
        <f t="shared" si="11"/>
        <v>43117</v>
      </c>
      <c r="V41" s="181">
        <f t="shared" si="11"/>
        <v>43118</v>
      </c>
      <c r="W41" s="181">
        <f t="shared" si="11"/>
        <v>43119</v>
      </c>
      <c r="X41" s="181">
        <f t="shared" si="11"/>
        <v>43120</v>
      </c>
      <c r="Y41" s="181">
        <f t="shared" si="11"/>
        <v>43121</v>
      </c>
      <c r="Z41" s="181">
        <f t="shared" si="11"/>
        <v>43122</v>
      </c>
      <c r="AA41" s="181">
        <f t="shared" si="11"/>
        <v>43123</v>
      </c>
      <c r="AB41" s="181">
        <f t="shared" si="11"/>
        <v>43124</v>
      </c>
      <c r="AC41" s="181">
        <f t="shared" si="11"/>
        <v>43125</v>
      </c>
      <c r="AD41" s="181">
        <f t="shared" si="11"/>
        <v>43126</v>
      </c>
      <c r="AE41" s="181">
        <f t="shared" si="11"/>
        <v>43127</v>
      </c>
      <c r="AF41" s="181">
        <f t="shared" si="11"/>
        <v>43128</v>
      </c>
      <c r="AG41" s="181">
        <f t="shared" si="11"/>
        <v>43129</v>
      </c>
      <c r="AH41" s="181">
        <f t="shared" si="11"/>
        <v>43130</v>
      </c>
      <c r="AI41" s="181">
        <f t="shared" si="11"/>
        <v>43131</v>
      </c>
      <c r="AJ41" s="181">
        <f t="shared" si="11"/>
        <v>43132</v>
      </c>
      <c r="AK41" s="181">
        <f t="shared" si="11"/>
        <v>43133</v>
      </c>
      <c r="AL41" s="181">
        <f t="shared" si="11"/>
        <v>43134</v>
      </c>
      <c r="AM41" s="181">
        <f t="shared" si="11"/>
        <v>43135</v>
      </c>
      <c r="AN41" s="668">
        <f t="shared" si="11"/>
        <v>43136</v>
      </c>
      <c r="AO41" s="668">
        <f t="shared" si="11"/>
        <v>43137</v>
      </c>
      <c r="AP41" s="1492">
        <f>COUNTIF(E42:AO42,"A")</f>
        <v>0</v>
      </c>
      <c r="AQ41" s="1472">
        <f>AP41*$L$14</f>
        <v>0</v>
      </c>
      <c r="AR41" s="1472">
        <f>AQ41*$L$13</f>
        <v>0</v>
      </c>
      <c r="AS41" s="111"/>
    </row>
    <row r="42" spans="1:45">
      <c r="A42" s="99"/>
      <c r="B42" s="1499"/>
      <c r="C42" s="1499"/>
      <c r="D42" s="162" t="s">
        <v>185</v>
      </c>
      <c r="E42" s="394"/>
      <c r="F42" s="394"/>
      <c r="G42" s="394"/>
      <c r="H42" s="394"/>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1492"/>
      <c r="AQ42" s="1472"/>
      <c r="AR42" s="1472"/>
      <c r="AS42" s="111"/>
    </row>
    <row r="43" spans="1:45" ht="27" customHeight="1">
      <c r="A43" s="99"/>
      <c r="B43" s="1498" t="s">
        <v>186</v>
      </c>
      <c r="C43" s="1498"/>
      <c r="D43" s="1498"/>
      <c r="E43" s="1498"/>
      <c r="F43" s="1498"/>
      <c r="G43" s="1498"/>
      <c r="H43" s="1498"/>
      <c r="I43" s="1498"/>
      <c r="J43" s="1498"/>
      <c r="K43" s="1498"/>
      <c r="L43" s="1498"/>
      <c r="M43" s="1498"/>
      <c r="N43" s="1498"/>
      <c r="O43" s="1498"/>
      <c r="P43" s="1498"/>
      <c r="Q43" s="1498"/>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1498"/>
      <c r="AM43" s="1498"/>
      <c r="AN43" s="1498"/>
      <c r="AO43" s="1498"/>
      <c r="AP43" s="349">
        <f>SUM(AP21:AP39)</f>
        <v>184</v>
      </c>
      <c r="AQ43" s="349">
        <f>SUM(AQ21:AQ42)</f>
        <v>0</v>
      </c>
      <c r="AR43" s="349">
        <f>SUM(AR21:AR42)</f>
        <v>0</v>
      </c>
      <c r="AS43" s="111"/>
    </row>
    <row r="44" spans="1:45" ht="3" customHeight="1">
      <c r="A44" s="99"/>
      <c r="B44" s="99"/>
      <c r="C44" s="99"/>
      <c r="D44" s="99"/>
      <c r="E44" s="99"/>
      <c r="F44" s="99"/>
      <c r="G44" s="99"/>
      <c r="H44" s="99"/>
      <c r="I44" s="99"/>
      <c r="J44" s="99"/>
      <c r="K44" s="99"/>
      <c r="L44" s="99"/>
      <c r="M44" s="99"/>
      <c r="N44" s="99"/>
      <c r="O44" s="99"/>
      <c r="P44" s="99"/>
      <c r="Q44" s="99"/>
      <c r="R44" s="99"/>
      <c r="S44" s="99"/>
      <c r="T44" s="99"/>
      <c r="U44" s="100"/>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111"/>
    </row>
    <row r="45" spans="1:45" ht="15" customHeight="1">
      <c r="A45" s="99"/>
      <c r="B45" s="131" t="s">
        <v>187</v>
      </c>
      <c r="C45" s="131"/>
      <c r="D45" s="669" t="s">
        <v>188</v>
      </c>
      <c r="E45" s="133"/>
      <c r="F45" s="133"/>
      <c r="G45" s="133"/>
      <c r="H45" s="133"/>
      <c r="I45" s="133"/>
      <c r="J45" s="133"/>
      <c r="K45" s="133"/>
      <c r="L45" s="133"/>
      <c r="M45" s="133"/>
      <c r="N45" s="133"/>
      <c r="O45" s="133"/>
      <c r="P45" s="133"/>
      <c r="Q45" s="133"/>
      <c r="R45" s="133"/>
      <c r="S45" s="133"/>
      <c r="T45" s="133"/>
      <c r="U45" s="134"/>
      <c r="V45" s="133"/>
      <c r="W45" s="133"/>
      <c r="X45" s="133"/>
      <c r="Y45" s="133"/>
      <c r="Z45" s="133"/>
      <c r="AA45" s="133"/>
      <c r="AB45" s="133"/>
      <c r="AC45" s="133"/>
      <c r="AD45" s="133"/>
      <c r="AE45" s="133"/>
      <c r="AF45" s="133"/>
      <c r="AG45" s="133"/>
      <c r="AH45" s="131"/>
      <c r="AI45" s="131"/>
      <c r="AJ45" s="131"/>
      <c r="AK45" s="99"/>
      <c r="AL45" s="99"/>
      <c r="AM45" s="99"/>
      <c r="AN45" s="99"/>
      <c r="AO45" s="99"/>
      <c r="AP45" s="99"/>
      <c r="AQ45" s="99"/>
      <c r="AR45" s="99"/>
      <c r="AS45" s="182"/>
    </row>
    <row r="46" spans="1:45" ht="4.5" customHeight="1">
      <c r="A46" s="99"/>
      <c r="B46" s="99"/>
      <c r="C46" s="99"/>
      <c r="D46" s="99"/>
      <c r="E46" s="99"/>
      <c r="F46" s="99"/>
      <c r="G46" s="99"/>
      <c r="H46" s="99"/>
      <c r="I46" s="99"/>
      <c r="J46" s="99"/>
      <c r="K46" s="99"/>
      <c r="L46" s="99"/>
      <c r="M46" s="99"/>
      <c r="N46" s="99"/>
      <c r="O46" s="99"/>
      <c r="P46" s="99"/>
      <c r="Q46" s="99"/>
      <c r="R46" s="99"/>
      <c r="S46" s="99"/>
      <c r="T46" s="99"/>
      <c r="U46" s="100"/>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182"/>
    </row>
  </sheetData>
  <sheetProtection password="C269" sheet="1" objects="1" scenarios="1" formatCells="0" formatColumns="0" formatRows="0"/>
  <dataConsolidate/>
  <mergeCells count="79">
    <mergeCell ref="B25:C26"/>
    <mergeCell ref="B18:D18"/>
    <mergeCell ref="B23:C24"/>
    <mergeCell ref="AP23:AP24"/>
    <mergeCell ref="AP21:AP22"/>
    <mergeCell ref="B21:C22"/>
    <mergeCell ref="E19:K19"/>
    <mergeCell ref="L19:R19"/>
    <mergeCell ref="S19:Y19"/>
    <mergeCell ref="Z19:AF19"/>
    <mergeCell ref="B19:D19"/>
    <mergeCell ref="B20:D20"/>
    <mergeCell ref="AN19:AO19"/>
    <mergeCell ref="AP19:AP20"/>
    <mergeCell ref="AP41:AP42"/>
    <mergeCell ref="B43:AO43"/>
    <mergeCell ref="B35:C36"/>
    <mergeCell ref="B27:C28"/>
    <mergeCell ref="B39:C40"/>
    <mergeCell ref="B33:C34"/>
    <mergeCell ref="B29:C30"/>
    <mergeCell ref="B37:C38"/>
    <mergeCell ref="B31:C32"/>
    <mergeCell ref="B41:C42"/>
    <mergeCell ref="AI14:AK14"/>
    <mergeCell ref="AI15:AK15"/>
    <mergeCell ref="D8:E8"/>
    <mergeCell ref="AP39:AP40"/>
    <mergeCell ref="AP25:AP26"/>
    <mergeCell ref="AP31:AP32"/>
    <mergeCell ref="AG19:AM19"/>
    <mergeCell ref="AP27:AP28"/>
    <mergeCell ref="AP29:AP30"/>
    <mergeCell ref="AP35:AP36"/>
    <mergeCell ref="D9:E9"/>
    <mergeCell ref="D10:E10"/>
    <mergeCell ref="AM12:AR15"/>
    <mergeCell ref="D14:K14"/>
    <mergeCell ref="AR19:AR20"/>
    <mergeCell ref="AQ19:AQ20"/>
    <mergeCell ref="AQ35:AQ36"/>
    <mergeCell ref="AP37:AP38"/>
    <mergeCell ref="AP33:AP34"/>
    <mergeCell ref="AQ21:AQ22"/>
    <mergeCell ref="AR21:AR22"/>
    <mergeCell ref="AQ23:AQ24"/>
    <mergeCell ref="AQ25:AQ26"/>
    <mergeCell ref="AQ27:AQ28"/>
    <mergeCell ref="B4:AO4"/>
    <mergeCell ref="B5:AN5"/>
    <mergeCell ref="AI12:AK12"/>
    <mergeCell ref="AI13:AK13"/>
    <mergeCell ref="AI10:AK10"/>
    <mergeCell ref="AI11:AK11"/>
    <mergeCell ref="Y8:AH8"/>
    <mergeCell ref="AI8:AK8"/>
    <mergeCell ref="Y9:AH9"/>
    <mergeCell ref="AI9:AK9"/>
    <mergeCell ref="F8:T8"/>
    <mergeCell ref="F9:T9"/>
    <mergeCell ref="F10:T10"/>
    <mergeCell ref="D13:K13"/>
    <mergeCell ref="AM10:AR11"/>
    <mergeCell ref="AQ41:AQ42"/>
    <mergeCell ref="AR23:AR24"/>
    <mergeCell ref="AR25:AR26"/>
    <mergeCell ref="AR27:AR28"/>
    <mergeCell ref="AR29:AR30"/>
    <mergeCell ref="AR31:AR32"/>
    <mergeCell ref="AR33:AR34"/>
    <mergeCell ref="AR35:AR36"/>
    <mergeCell ref="AR37:AR38"/>
    <mergeCell ref="AR39:AR40"/>
    <mergeCell ref="AR41:AR42"/>
    <mergeCell ref="AQ37:AQ38"/>
    <mergeCell ref="AQ39:AQ40"/>
    <mergeCell ref="AQ29:AQ30"/>
    <mergeCell ref="AQ31:AQ32"/>
    <mergeCell ref="AQ33:AQ34"/>
  </mergeCells>
  <conditionalFormatting sqref="E24:AL24 F28:G30 F33:G35 E26:AO26 E22:AO22 AN22:AO28 E28:AJ28 AL28:AO28 E30:AM30 E32:AO32 E34:AK34 E36:AN36 E38:AO38 E40:AO40">
    <cfRule type="containsText" dxfId="4439" priority="1370" operator="containsText" text="A">
      <formula>NOT(ISERROR(SEARCH("A",E22)))</formula>
    </cfRule>
  </conditionalFormatting>
  <conditionalFormatting sqref="AN40:AO42 E21:AO40">
    <cfRule type="containsText" dxfId="4438" priority="1366" operator="containsText" text="E">
      <formula>NOT(ISERROR(SEARCH("E",E21)))</formula>
    </cfRule>
    <cfRule type="containsText" dxfId="4437" priority="1367" operator="containsText" text="D">
      <formula>NOT(ISERROR(SEARCH("D",E21)))</formula>
    </cfRule>
    <cfRule type="containsText" dxfId="4436" priority="1368" operator="containsText" text="C">
      <formula>NOT(ISERROR(SEARCH("C",E21)))</formula>
    </cfRule>
    <cfRule type="containsText" dxfId="4435" priority="1369" operator="containsText" text="B">
      <formula>NOT(ISERROR(SEARCH("B",E21)))</formula>
    </cfRule>
  </conditionalFormatting>
  <conditionalFormatting sqref="E22:AJ22">
    <cfRule type="containsText" dxfId="4434" priority="1327" stopIfTrue="1" operator="containsText" text="G">
      <formula>NOT(ISERROR(SEARCH("G",E22)))</formula>
    </cfRule>
    <cfRule type="containsText" dxfId="4433" priority="1342" stopIfTrue="1" operator="containsText" text="B">
      <formula>NOT(ISERROR(SEARCH("B",E22)))</formula>
    </cfRule>
    <cfRule type="containsText" dxfId="4432" priority="1355" stopIfTrue="1" operator="containsText" text="F">
      <formula>NOT(ISERROR(SEARCH("F",E22)))</formula>
    </cfRule>
    <cfRule type="containsText" dxfId="4431" priority="1365" stopIfTrue="1" operator="containsText" text="G">
      <formula>NOT(ISERROR(SEARCH("G",E22)))</formula>
    </cfRule>
  </conditionalFormatting>
  <conditionalFormatting sqref="I24:AL24">
    <cfRule type="containsText" dxfId="4430" priority="1353" stopIfTrue="1" operator="containsText" text="F">
      <formula>NOT(ISERROR(SEARCH("F",I24)))</formula>
    </cfRule>
    <cfRule type="containsText" dxfId="4429" priority="1354" stopIfTrue="1" operator="containsText" text="F">
      <formula>NOT(ISERROR(SEARCH("F",I24)))</formula>
    </cfRule>
    <cfRule type="containsText" dxfId="4428" priority="1364" stopIfTrue="1" operator="containsText" text="G">
      <formula>NOT(ISERROR(SEARCH("G",I24)))</formula>
    </cfRule>
  </conditionalFormatting>
  <conditionalFormatting sqref="K26:AO26">
    <cfRule type="containsText" dxfId="4427" priority="1352" stopIfTrue="1" operator="containsText" text="F">
      <formula>NOT(ISERROR(SEARCH("F",K26)))</formula>
    </cfRule>
    <cfRule type="containsText" dxfId="4426" priority="1363" stopIfTrue="1" operator="containsText" text="G">
      <formula>NOT(ISERROR(SEARCH("G",K26)))</formula>
    </cfRule>
  </conditionalFormatting>
  <conditionalFormatting sqref="G28:AJ28">
    <cfRule type="containsText" dxfId="4425" priority="1351" stopIfTrue="1" operator="containsText" text="F">
      <formula>NOT(ISERROR(SEARCH("F",G28)))</formula>
    </cfRule>
    <cfRule type="containsText" dxfId="4424" priority="1362" stopIfTrue="1" operator="containsText" text="G">
      <formula>NOT(ISERROR(SEARCH("G",G28)))</formula>
    </cfRule>
  </conditionalFormatting>
  <conditionalFormatting sqref="I30:AM30">
    <cfRule type="containsText" dxfId="4423" priority="1344" stopIfTrue="1" operator="containsText" text="E">
      <formula>NOT(ISERROR(SEARCH("E",I30)))</formula>
    </cfRule>
    <cfRule type="containsText" dxfId="4422" priority="1350" stopIfTrue="1" operator="containsText" text="F">
      <formula>NOT(ISERROR(SEARCH("F",I30)))</formula>
    </cfRule>
    <cfRule type="containsText" dxfId="4421" priority="1361" stopIfTrue="1" operator="containsText" text="G">
      <formula>NOT(ISERROR(SEARCH("G",I30)))</formula>
    </cfRule>
  </conditionalFormatting>
  <conditionalFormatting sqref="E32:AI32">
    <cfRule type="containsText" dxfId="4420" priority="1343" stopIfTrue="1" operator="containsText" text="E">
      <formula>NOT(ISERROR(SEARCH("E",E32)))</formula>
    </cfRule>
    <cfRule type="containsText" dxfId="4419" priority="1349" stopIfTrue="1" operator="containsText" text="F">
      <formula>NOT(ISERROR(SEARCH("F",E32)))</formula>
    </cfRule>
    <cfRule type="containsText" dxfId="4418" priority="1360" stopIfTrue="1" operator="containsText" text="G">
      <formula>NOT(ISERROR(SEARCH("G",E32)))</formula>
    </cfRule>
  </conditionalFormatting>
  <conditionalFormatting sqref="H34:AK34">
    <cfRule type="containsText" dxfId="4417" priority="1348" stopIfTrue="1" operator="containsText" text="F">
      <formula>NOT(ISERROR(SEARCH("F",H34)))</formula>
    </cfRule>
    <cfRule type="containsText" dxfId="4416" priority="1359" stopIfTrue="1" operator="containsText" text="G">
      <formula>NOT(ISERROR(SEARCH("G",H34)))</formula>
    </cfRule>
  </conditionalFormatting>
  <conditionalFormatting sqref="J36:AN36">
    <cfRule type="containsText" dxfId="4415" priority="1347" stopIfTrue="1" operator="containsText" text="F">
      <formula>NOT(ISERROR(SEARCH("F",J36)))</formula>
    </cfRule>
    <cfRule type="containsText" dxfId="4414" priority="1358" stopIfTrue="1" operator="containsText" text="G">
      <formula>NOT(ISERROR(SEARCH("G",J36)))</formula>
    </cfRule>
  </conditionalFormatting>
  <conditionalFormatting sqref="F38:AI38">
    <cfRule type="containsText" dxfId="4413" priority="1346" stopIfTrue="1" operator="containsText" text="F">
      <formula>NOT(ISERROR(SEARCH("F",F38)))</formula>
    </cfRule>
    <cfRule type="containsText" dxfId="4412" priority="1357" stopIfTrue="1" operator="containsText" text="G">
      <formula>NOT(ISERROR(SEARCH("G",F38)))</formula>
    </cfRule>
  </conditionalFormatting>
  <conditionalFormatting sqref="H40:AO40">
    <cfRule type="containsText" dxfId="4411" priority="1345" stopIfTrue="1" operator="containsText" text="F">
      <formula>NOT(ISERROR(SEARCH("F",H40)))</formula>
    </cfRule>
    <cfRule type="containsText" dxfId="4410" priority="1356" stopIfTrue="1" operator="containsText" text="G">
      <formula>NOT(ISERROR(SEARCH("G",H40)))</formula>
    </cfRule>
  </conditionalFormatting>
  <conditionalFormatting sqref="I24:AL24 K26:AO26 G28:AJ28 I30:AM30 E32:AI32 E34:AK34 E36:AN36 E38:AI38 E40:AO40">
    <cfRule type="containsText" dxfId="4409" priority="1341" stopIfTrue="1" operator="containsText" text="B">
      <formula>NOT(ISERROR(SEARCH("B",E24)))</formula>
    </cfRule>
  </conditionalFormatting>
  <conditionalFormatting sqref="I24:AL24 E32:AI32 E22:AJ22 E26:AO26 E28:AJ28 E30:AM30 E34:AK34 E36:AN36 E38:AI38 E40:AO40">
    <cfRule type="containsText" dxfId="4408" priority="1331" stopIfTrue="1" operator="containsText" text="F">
      <formula>NOT(ISERROR(SEARCH("F",E22)))</formula>
    </cfRule>
    <cfRule type="containsText" dxfId="4407" priority="1332" stopIfTrue="1" operator="containsText" text="C">
      <formula>NOT(ISERROR(SEARCH("C",E22)))</formula>
    </cfRule>
    <cfRule type="containsText" dxfId="4406" priority="1333" stopIfTrue="1" operator="containsText" text="B">
      <formula>NOT(ISERROR(SEARCH("B",E22)))</formula>
    </cfRule>
    <cfRule type="containsText" dxfId="4405" priority="1334" stopIfTrue="1" operator="containsText" text="G">
      <formula>NOT(ISERROR(SEARCH("G",E22)))</formula>
    </cfRule>
    <cfRule type="containsText" dxfId="4404" priority="1335" stopIfTrue="1" operator="containsText" text="G">
      <formula>NOT(ISERROR(SEARCH("G",E22)))</formula>
    </cfRule>
    <cfRule type="containsText" dxfId="4403" priority="1336" stopIfTrue="1" operator="containsText" text="F">
      <formula>NOT(ISERROR(SEARCH("F",E22)))</formula>
    </cfRule>
    <cfRule type="containsText" dxfId="4402" priority="1337" stopIfTrue="1" operator="containsText" text="E">
      <formula>NOT(ISERROR(SEARCH("E",E22)))</formula>
    </cfRule>
    <cfRule type="containsText" dxfId="4401" priority="1338" stopIfTrue="1" operator="containsText" text="B">
      <formula>NOT(ISERROR(SEARCH("B",E22)))</formula>
    </cfRule>
    <cfRule type="containsText" dxfId="4400" priority="1339" stopIfTrue="1" operator="containsText" text="B">
      <formula>NOT(ISERROR(SEARCH("B",E22)))</formula>
    </cfRule>
    <cfRule type="containsText" dxfId="4399" priority="1340" stopIfTrue="1" operator="containsText" text="B">
      <formula>NOT(ISERROR(SEARCH("B",E22)))</formula>
    </cfRule>
  </conditionalFormatting>
  <conditionalFormatting sqref="X14:X15">
    <cfRule type="containsText" dxfId="4398" priority="1329" stopIfTrue="1" operator="containsText" text="G">
      <formula>NOT(ISERROR(SEARCH("G",X14)))</formula>
    </cfRule>
    <cfRule type="cellIs" priority="1330" stopIfTrue="1" operator="equal">
      <formula>$X$13</formula>
    </cfRule>
  </conditionalFormatting>
  <conditionalFormatting sqref="X15">
    <cfRule type="containsText" dxfId="4397" priority="1328" stopIfTrue="1" operator="containsText" text="G">
      <formula>NOT(ISERROR(SEARCH("G",X15)))</formula>
    </cfRule>
  </conditionalFormatting>
  <conditionalFormatting sqref="AM40:AO40">
    <cfRule type="containsText" dxfId="4396" priority="1326" operator="containsText" text="A">
      <formula>NOT(ISERROR(SEARCH("A",AM40)))</formula>
    </cfRule>
  </conditionalFormatting>
  <conditionalFormatting sqref="AJ32:AO32 AO30:AO32">
    <cfRule type="containsText" dxfId="4395" priority="1325" operator="containsText" text="A">
      <formula>NOT(ISERROR(SEARCH("A",AJ30)))</formula>
    </cfRule>
  </conditionalFormatting>
  <conditionalFormatting sqref="AL34:AO34">
    <cfRule type="containsText" dxfId="4394" priority="1324" operator="containsText" text="A">
      <formula>NOT(ISERROR(SEARCH("A",AL34)))</formula>
    </cfRule>
  </conditionalFormatting>
  <conditionalFormatting sqref="AL34:AO34">
    <cfRule type="containsText" dxfId="4393" priority="1323" operator="containsText" text="A">
      <formula>NOT(ISERROR(SEARCH("A",AL34)))</formula>
    </cfRule>
  </conditionalFormatting>
  <conditionalFormatting sqref="AK28:AO28">
    <cfRule type="containsText" dxfId="4392" priority="1322" operator="containsText" text="A">
      <formula>NOT(ISERROR(SEARCH("A",AK28)))</formula>
    </cfRule>
  </conditionalFormatting>
  <conditionalFormatting sqref="AK28:AO28">
    <cfRule type="containsText" dxfId="4391" priority="1321" operator="containsText" text="A">
      <formula>NOT(ISERROR(SEARCH("A",AK28)))</formula>
    </cfRule>
  </conditionalFormatting>
  <conditionalFormatting sqref="AN30:AO30">
    <cfRule type="containsText" dxfId="4390" priority="1320" operator="containsText" text="A">
      <formula>NOT(ISERROR(SEARCH("A",AN30)))</formula>
    </cfRule>
  </conditionalFormatting>
  <conditionalFormatting sqref="AN30:AO30">
    <cfRule type="containsText" dxfId="4389" priority="1319" operator="containsText" text="A">
      <formula>NOT(ISERROR(SEARCH("A",AN30)))</formula>
    </cfRule>
  </conditionalFormatting>
  <conditionalFormatting sqref="AO36">
    <cfRule type="containsText" dxfId="4388" priority="1318" operator="containsText" text="A">
      <formula>NOT(ISERROR(SEARCH("A",AO36)))</formula>
    </cfRule>
  </conditionalFormatting>
  <conditionalFormatting sqref="AO36">
    <cfRule type="containsText" dxfId="4387" priority="1317" operator="containsText" text="A">
      <formula>NOT(ISERROR(SEARCH("A",AO36)))</formula>
    </cfRule>
  </conditionalFormatting>
  <conditionalFormatting sqref="AK22:AO22 AN22:AO28">
    <cfRule type="containsText" dxfId="4386" priority="1316" operator="containsText" text="A">
      <formula>NOT(ISERROR(SEARCH("A",AK22)))</formula>
    </cfRule>
  </conditionalFormatting>
  <conditionalFormatting sqref="AK22:AO22 AN22:AO28">
    <cfRule type="containsText" dxfId="4385" priority="1315" operator="containsText" text="A">
      <formula>NOT(ISERROR(SEARCH("A",AK22)))</formula>
    </cfRule>
  </conditionalFormatting>
  <conditionalFormatting sqref="AM24:AO24">
    <cfRule type="containsText" dxfId="4384" priority="1314" operator="containsText" text="A">
      <formula>NOT(ISERROR(SEARCH("A",AM24)))</formula>
    </cfRule>
  </conditionalFormatting>
  <conditionalFormatting sqref="AM24:AO24">
    <cfRule type="containsText" dxfId="4383" priority="1313" operator="containsText" text="A">
      <formula>NOT(ISERROR(SEARCH("A",AM24)))</formula>
    </cfRule>
  </conditionalFormatting>
  <conditionalFormatting sqref="AM24:AO24">
    <cfRule type="containsText" dxfId="4382" priority="1312" operator="containsText" text="A">
      <formula>NOT(ISERROR(SEARCH("A",AM24)))</formula>
    </cfRule>
  </conditionalFormatting>
  <conditionalFormatting sqref="J26">
    <cfRule type="containsText" dxfId="4381" priority="1310" stopIfTrue="1" operator="containsText" text="F">
      <formula>NOT(ISERROR(SEARCH("F",J26)))</formula>
    </cfRule>
    <cfRule type="containsText" dxfId="4380" priority="1311" stopIfTrue="1" operator="containsText" text="G">
      <formula>NOT(ISERROR(SEARCH("G",J26)))</formula>
    </cfRule>
  </conditionalFormatting>
  <conditionalFormatting sqref="J26">
    <cfRule type="containsText" dxfId="4379" priority="1309" stopIfTrue="1" operator="containsText" text="B">
      <formula>NOT(ISERROR(SEARCH("B",J26)))</formula>
    </cfRule>
  </conditionalFormatting>
  <conditionalFormatting sqref="J26">
    <cfRule type="containsText" dxfId="4378" priority="1299" stopIfTrue="1" operator="containsText" text="F">
      <formula>NOT(ISERROR(SEARCH("F",J26)))</formula>
    </cfRule>
    <cfRule type="containsText" dxfId="4377" priority="1300" stopIfTrue="1" operator="containsText" text="C">
      <formula>NOT(ISERROR(SEARCH("C",J26)))</formula>
    </cfRule>
    <cfRule type="containsText" dxfId="4376" priority="1301" stopIfTrue="1" operator="containsText" text="B">
      <formula>NOT(ISERROR(SEARCH("B",J26)))</formula>
    </cfRule>
    <cfRule type="containsText" dxfId="4375" priority="1302" stopIfTrue="1" operator="containsText" text="G">
      <formula>NOT(ISERROR(SEARCH("G",J26)))</formula>
    </cfRule>
    <cfRule type="containsText" dxfId="4374" priority="1303" stopIfTrue="1" operator="containsText" text="G">
      <formula>NOT(ISERROR(SEARCH("G",J26)))</formula>
    </cfRule>
    <cfRule type="containsText" dxfId="4373" priority="1304" stopIfTrue="1" operator="containsText" text="F">
      <formula>NOT(ISERROR(SEARCH("F",J26)))</formula>
    </cfRule>
    <cfRule type="containsText" dxfId="4372" priority="1305" stopIfTrue="1" operator="containsText" text="E">
      <formula>NOT(ISERROR(SEARCH("E",J26)))</formula>
    </cfRule>
    <cfRule type="containsText" dxfId="4371" priority="1306" stopIfTrue="1" operator="containsText" text="B">
      <formula>NOT(ISERROR(SEARCH("B",J26)))</formula>
    </cfRule>
    <cfRule type="containsText" dxfId="4370" priority="1307" stopIfTrue="1" operator="containsText" text="B">
      <formula>NOT(ISERROR(SEARCH("B",J26)))</formula>
    </cfRule>
    <cfRule type="containsText" dxfId="4369" priority="1308" stopIfTrue="1" operator="containsText" text="B">
      <formula>NOT(ISERROR(SEARCH("B",J26)))</formula>
    </cfRule>
  </conditionalFormatting>
  <conditionalFormatting sqref="F42:AO42">
    <cfRule type="containsText" dxfId="4368" priority="1298" operator="containsText" text="A">
      <formula>NOT(ISERROR(SEARCH("A",F42)))</formula>
    </cfRule>
  </conditionalFormatting>
  <conditionalFormatting sqref="E42:AO42">
    <cfRule type="containsText" dxfId="4367" priority="1294" operator="containsText" text="E">
      <formula>NOT(ISERROR(SEARCH("E",E42)))</formula>
    </cfRule>
    <cfRule type="containsText" dxfId="4366" priority="1295" operator="containsText" text="D">
      <formula>NOT(ISERROR(SEARCH("D",E42)))</formula>
    </cfRule>
    <cfRule type="containsText" dxfId="4365" priority="1296" operator="containsText" text="C">
      <formula>NOT(ISERROR(SEARCH("C",E42)))</formula>
    </cfRule>
    <cfRule type="containsText" dxfId="4364" priority="1297" operator="containsText" text="B">
      <formula>NOT(ISERROR(SEARCH("B",E42)))</formula>
    </cfRule>
  </conditionalFormatting>
  <conditionalFormatting sqref="H42:AO42">
    <cfRule type="containsText" dxfId="4363" priority="1292" stopIfTrue="1" operator="containsText" text="F">
      <formula>NOT(ISERROR(SEARCH("F",H42)))</formula>
    </cfRule>
    <cfRule type="containsText" dxfId="4362" priority="1293" stopIfTrue="1" operator="containsText" text="G">
      <formula>NOT(ISERROR(SEARCH("G",H42)))</formula>
    </cfRule>
  </conditionalFormatting>
  <conditionalFormatting sqref="H42:AO42">
    <cfRule type="containsText" dxfId="4361" priority="1291" stopIfTrue="1" operator="containsText" text="B">
      <formula>NOT(ISERROR(SEARCH("B",H42)))</formula>
    </cfRule>
  </conditionalFormatting>
  <conditionalFormatting sqref="H42:AO42">
    <cfRule type="containsText" dxfId="4360" priority="1281" stopIfTrue="1" operator="containsText" text="F">
      <formula>NOT(ISERROR(SEARCH("F",H42)))</formula>
    </cfRule>
    <cfRule type="containsText" dxfId="4359" priority="1282" stopIfTrue="1" operator="containsText" text="C">
      <formula>NOT(ISERROR(SEARCH("C",H42)))</formula>
    </cfRule>
    <cfRule type="containsText" dxfId="4358" priority="1283" stopIfTrue="1" operator="containsText" text="B">
      <formula>NOT(ISERROR(SEARCH("B",H42)))</formula>
    </cfRule>
    <cfRule type="containsText" dxfId="4357" priority="1284" stopIfTrue="1" operator="containsText" text="G">
      <formula>NOT(ISERROR(SEARCH("G",H42)))</formula>
    </cfRule>
    <cfRule type="containsText" dxfId="4356" priority="1285" stopIfTrue="1" operator="containsText" text="G">
      <formula>NOT(ISERROR(SEARCH("G",H42)))</formula>
    </cfRule>
    <cfRule type="containsText" dxfId="4355" priority="1286" stopIfTrue="1" operator="containsText" text="F">
      <formula>NOT(ISERROR(SEARCH("F",H42)))</formula>
    </cfRule>
    <cfRule type="containsText" dxfId="4354" priority="1287" stopIfTrue="1" operator="containsText" text="E">
      <formula>NOT(ISERROR(SEARCH("E",H42)))</formula>
    </cfRule>
    <cfRule type="containsText" dxfId="4353" priority="1288" stopIfTrue="1" operator="containsText" text="B">
      <formula>NOT(ISERROR(SEARCH("B",H42)))</formula>
    </cfRule>
    <cfRule type="containsText" dxfId="4352" priority="1289" stopIfTrue="1" operator="containsText" text="B">
      <formula>NOT(ISERROR(SEARCH("B",H42)))</formula>
    </cfRule>
    <cfRule type="containsText" dxfId="4351" priority="1290" stopIfTrue="1" operator="containsText" text="B">
      <formula>NOT(ISERROR(SEARCH("B",H42)))</formula>
    </cfRule>
  </conditionalFormatting>
  <conditionalFormatting sqref="AO42">
    <cfRule type="containsText" dxfId="4350" priority="1280" operator="containsText" text="A">
      <formula>NOT(ISERROR(SEARCH("A",AO42)))</formula>
    </cfRule>
  </conditionalFormatting>
  <conditionalFormatting sqref="E21:K21">
    <cfRule type="expression" dxfId="4349" priority="1275">
      <formula>DAY(E21)&gt;7</formula>
    </cfRule>
  </conditionalFormatting>
  <conditionalFormatting sqref="E23:K23">
    <cfRule type="expression" dxfId="4348" priority="1274">
      <formula>DAY(E23)&gt;7</formula>
    </cfRule>
  </conditionalFormatting>
  <conditionalFormatting sqref="E25:K25">
    <cfRule type="expression" dxfId="4347" priority="1273">
      <formula>DAY(E25)&gt;7</formula>
    </cfRule>
  </conditionalFormatting>
  <conditionalFormatting sqref="E27:K27">
    <cfRule type="expression" dxfId="4346" priority="1272">
      <formula>DAY(E27)&gt;7</formula>
    </cfRule>
  </conditionalFormatting>
  <conditionalFormatting sqref="E29:K29">
    <cfRule type="expression" dxfId="4345" priority="1271">
      <formula>DAY(E29)&gt;7</formula>
    </cfRule>
  </conditionalFormatting>
  <conditionalFormatting sqref="E31:K31">
    <cfRule type="expression" dxfId="4344" priority="1270">
      <formula>DAY(E31)&gt;7</formula>
    </cfRule>
  </conditionalFormatting>
  <conditionalFormatting sqref="E33:K33 G33:H34">
    <cfRule type="expression" dxfId="4343" priority="1269">
      <formula>DAY(E33)&gt;7</formula>
    </cfRule>
  </conditionalFormatting>
  <conditionalFormatting sqref="E35:K35">
    <cfRule type="expression" dxfId="4342" priority="1268">
      <formula>DAY(E35)&gt;7</formula>
    </cfRule>
  </conditionalFormatting>
  <conditionalFormatting sqref="E37:J37">
    <cfRule type="expression" dxfId="4341" priority="1267">
      <formula>DAY(E37)&gt;7</formula>
    </cfRule>
  </conditionalFormatting>
  <conditionalFormatting sqref="AG21:AO21">
    <cfRule type="expression" dxfId="4340" priority="1260">
      <formula>DAY(AG21)&lt;15</formula>
    </cfRule>
  </conditionalFormatting>
  <conditionalFormatting sqref="AG23:AO23">
    <cfRule type="expression" dxfId="4339" priority="1259">
      <formula>DAY(AG23)&lt;15</formula>
    </cfRule>
  </conditionalFormatting>
  <conditionalFormatting sqref="AG25:AO25">
    <cfRule type="expression" dxfId="4338" priority="1258">
      <formula>DAY(AG25)&lt;15</formula>
    </cfRule>
  </conditionalFormatting>
  <conditionalFormatting sqref="AG27:AO27">
    <cfRule type="expression" dxfId="4337" priority="1257">
      <formula>DAY(AG27)&lt;15</formula>
    </cfRule>
  </conditionalFormatting>
  <conditionalFormatting sqref="AG29:AO29">
    <cfRule type="expression" dxfId="4336" priority="1256">
      <formula>DAY(AG29)&lt;15</formula>
    </cfRule>
  </conditionalFormatting>
  <conditionalFormatting sqref="AG31:AO31">
    <cfRule type="expression" dxfId="4335" priority="1255">
      <formula>DAY(AG31)&lt;15</formula>
    </cfRule>
  </conditionalFormatting>
  <conditionalFormatting sqref="AG33:AO33">
    <cfRule type="expression" dxfId="4334" priority="1254">
      <formula>DAY(AG33)&lt;15</formula>
    </cfRule>
  </conditionalFormatting>
  <conditionalFormatting sqref="AG35:AO35">
    <cfRule type="expression" dxfId="4333" priority="1253">
      <formula>DAY(AG35)&lt;15</formula>
    </cfRule>
  </conditionalFormatting>
  <conditionalFormatting sqref="AG37:AO37">
    <cfRule type="expression" dxfId="4332" priority="1252">
      <formula>DAY(AG37)&lt;15</formula>
    </cfRule>
  </conditionalFormatting>
  <conditionalFormatting sqref="L41:AF41">
    <cfRule type="containsText" dxfId="4331" priority="1242" operator="containsText" text="E">
      <formula>NOT(ISERROR(SEARCH("E",L41)))</formula>
    </cfRule>
    <cfRule type="containsText" dxfId="4330" priority="1243" operator="containsText" text="D">
      <formula>NOT(ISERROR(SEARCH("D",L41)))</formula>
    </cfRule>
    <cfRule type="containsText" dxfId="4329" priority="1244" operator="containsText" text="C">
      <formula>NOT(ISERROR(SEARCH("C",L41)))</formula>
    </cfRule>
    <cfRule type="containsText" dxfId="4328" priority="1245" operator="containsText" text="B">
      <formula>NOT(ISERROR(SEARCH("B",L41)))</formula>
    </cfRule>
  </conditionalFormatting>
  <conditionalFormatting sqref="E39:K39">
    <cfRule type="expression" dxfId="4327" priority="1241">
      <formula>DAY(E39)&gt;7</formula>
    </cfRule>
  </conditionalFormatting>
  <conditionalFormatting sqref="E41:K41">
    <cfRule type="containsText" dxfId="4326" priority="1237" operator="containsText" text="E">
      <formula>NOT(ISERROR(SEARCH("E",E41)))</formula>
    </cfRule>
    <cfRule type="containsText" dxfId="4325" priority="1238" operator="containsText" text="D">
      <formula>NOT(ISERROR(SEARCH("D",E41)))</formula>
    </cfRule>
    <cfRule type="containsText" dxfId="4324" priority="1239" operator="containsText" text="C">
      <formula>NOT(ISERROR(SEARCH("C",E41)))</formula>
    </cfRule>
    <cfRule type="containsText" dxfId="4323" priority="1240" operator="containsText" text="B">
      <formula>NOT(ISERROR(SEARCH("B",E41)))</formula>
    </cfRule>
  </conditionalFormatting>
  <conditionalFormatting sqref="E41:K41">
    <cfRule type="expression" dxfId="4322" priority="1236">
      <formula>DAY(E41)&gt;7</formula>
    </cfRule>
  </conditionalFormatting>
  <conditionalFormatting sqref="AG37:AO37">
    <cfRule type="expression" dxfId="4321" priority="1235">
      <formula>DAY(AG37)&lt;15</formula>
    </cfRule>
  </conditionalFormatting>
  <conditionalFormatting sqref="AG39:AO39">
    <cfRule type="expression" dxfId="4320" priority="1234">
      <formula>DAY(AG39)&lt;15</formula>
    </cfRule>
  </conditionalFormatting>
  <conditionalFormatting sqref="AG39:AO39">
    <cfRule type="expression" dxfId="4319" priority="1233">
      <formula>DAY(AG39)&lt;15</formula>
    </cfRule>
  </conditionalFormatting>
  <conditionalFormatting sqref="AG41:AO41">
    <cfRule type="containsText" dxfId="4318" priority="1229" operator="containsText" text="E">
      <formula>NOT(ISERROR(SEARCH("E",AG41)))</formula>
    </cfRule>
    <cfRule type="containsText" dxfId="4317" priority="1230" operator="containsText" text="D">
      <formula>NOT(ISERROR(SEARCH("D",AG41)))</formula>
    </cfRule>
    <cfRule type="containsText" dxfId="4316" priority="1231" operator="containsText" text="C">
      <formula>NOT(ISERROR(SEARCH("C",AG41)))</formula>
    </cfRule>
    <cfRule type="containsText" dxfId="4315" priority="1232" operator="containsText" text="B">
      <formula>NOT(ISERROR(SEARCH("B",AG41)))</formula>
    </cfRule>
  </conditionalFormatting>
  <conditionalFormatting sqref="AG41:AO41">
    <cfRule type="expression" dxfId="4314" priority="1228">
      <formula>DAY(AG41)&lt;15</formula>
    </cfRule>
  </conditionalFormatting>
  <conditionalFormatting sqref="AG41:AO41">
    <cfRule type="expression" dxfId="4313" priority="1227">
      <formula>DAY(AG41)&lt;15</formula>
    </cfRule>
  </conditionalFormatting>
  <conditionalFormatting sqref="A21:A42">
    <cfRule type="expression" dxfId="4312" priority="1226">
      <formula>ISNUMBER(A21)=TRUE</formula>
    </cfRule>
  </conditionalFormatting>
  <conditionalFormatting sqref="AK22:AM22">
    <cfRule type="containsText" dxfId="4311" priority="1212" stopIfTrue="1" operator="containsText" text="G">
      <formula>NOT(ISERROR(SEARCH("G",AK22)))</formula>
    </cfRule>
    <cfRule type="containsText" dxfId="4310" priority="1223" stopIfTrue="1" operator="containsText" text="B">
      <formula>NOT(ISERROR(SEARCH("B",AK22)))</formula>
    </cfRule>
    <cfRule type="containsText" dxfId="4309" priority="1224" stopIfTrue="1" operator="containsText" text="F">
      <formula>NOT(ISERROR(SEARCH("F",AK22)))</formula>
    </cfRule>
    <cfRule type="containsText" dxfId="4308" priority="1225" stopIfTrue="1" operator="containsText" text="G">
      <formula>NOT(ISERROR(SEARCH("G",AK22)))</formula>
    </cfRule>
  </conditionalFormatting>
  <conditionalFormatting sqref="AK22:AM22">
    <cfRule type="containsText" dxfId="4307" priority="1213" stopIfTrue="1" operator="containsText" text="F">
      <formula>NOT(ISERROR(SEARCH("F",AK22)))</formula>
    </cfRule>
    <cfRule type="containsText" dxfId="4306" priority="1214" stopIfTrue="1" operator="containsText" text="C">
      <formula>NOT(ISERROR(SEARCH("C",AK22)))</formula>
    </cfRule>
    <cfRule type="containsText" dxfId="4305" priority="1215" stopIfTrue="1" operator="containsText" text="B">
      <formula>NOT(ISERROR(SEARCH("B",AK22)))</formula>
    </cfRule>
    <cfRule type="containsText" dxfId="4304" priority="1216" stopIfTrue="1" operator="containsText" text="G">
      <formula>NOT(ISERROR(SEARCH("G",AK22)))</formula>
    </cfRule>
    <cfRule type="containsText" dxfId="4303" priority="1217" stopIfTrue="1" operator="containsText" text="G">
      <formula>NOT(ISERROR(SEARCH("G",AK22)))</formula>
    </cfRule>
    <cfRule type="containsText" dxfId="4302" priority="1218" stopIfTrue="1" operator="containsText" text="F">
      <formula>NOT(ISERROR(SEARCH("F",AK22)))</formula>
    </cfRule>
    <cfRule type="containsText" dxfId="4301" priority="1219" stopIfTrue="1" operator="containsText" text="E">
      <formula>NOT(ISERROR(SEARCH("E",AK22)))</formula>
    </cfRule>
    <cfRule type="containsText" dxfId="4300" priority="1220" stopIfTrue="1" operator="containsText" text="B">
      <formula>NOT(ISERROR(SEARCH("B",AK22)))</formula>
    </cfRule>
    <cfRule type="containsText" dxfId="4299" priority="1221" stopIfTrue="1" operator="containsText" text="B">
      <formula>NOT(ISERROR(SEARCH("B",AK22)))</formula>
    </cfRule>
    <cfRule type="containsText" dxfId="4298" priority="1222" stopIfTrue="1" operator="containsText" text="B">
      <formula>NOT(ISERROR(SEARCH("B",AK22)))</formula>
    </cfRule>
  </conditionalFormatting>
  <conditionalFormatting sqref="E24:H24">
    <cfRule type="containsText" dxfId="4297" priority="1209" stopIfTrue="1" operator="containsText" text="F">
      <formula>NOT(ISERROR(SEARCH("F",E24)))</formula>
    </cfRule>
    <cfRule type="containsText" dxfId="4296" priority="1210" stopIfTrue="1" operator="containsText" text="F">
      <formula>NOT(ISERROR(SEARCH("F",E24)))</formula>
    </cfRule>
    <cfRule type="containsText" dxfId="4295" priority="1211" stopIfTrue="1" operator="containsText" text="G">
      <formula>NOT(ISERROR(SEARCH("G",E24)))</formula>
    </cfRule>
  </conditionalFormatting>
  <conditionalFormatting sqref="E24:H24">
    <cfRule type="containsText" dxfId="4294" priority="1208" stopIfTrue="1" operator="containsText" text="B">
      <formula>NOT(ISERROR(SEARCH("B",E24)))</formula>
    </cfRule>
  </conditionalFormatting>
  <conditionalFormatting sqref="E24:H24">
    <cfRule type="containsText" dxfId="4293" priority="1198" stopIfTrue="1" operator="containsText" text="F">
      <formula>NOT(ISERROR(SEARCH("F",E24)))</formula>
    </cfRule>
    <cfRule type="containsText" dxfId="4292" priority="1199" stopIfTrue="1" operator="containsText" text="C">
      <formula>NOT(ISERROR(SEARCH("C",E24)))</formula>
    </cfRule>
    <cfRule type="containsText" dxfId="4291" priority="1200" stopIfTrue="1" operator="containsText" text="B">
      <formula>NOT(ISERROR(SEARCH("B",E24)))</formula>
    </cfRule>
    <cfRule type="containsText" dxfId="4290" priority="1201" stopIfTrue="1" operator="containsText" text="G">
      <formula>NOT(ISERROR(SEARCH("G",E24)))</formula>
    </cfRule>
    <cfRule type="containsText" dxfId="4289" priority="1202" stopIfTrue="1" operator="containsText" text="G">
      <formula>NOT(ISERROR(SEARCH("G",E24)))</formula>
    </cfRule>
    <cfRule type="containsText" dxfId="4288" priority="1203" stopIfTrue="1" operator="containsText" text="F">
      <formula>NOT(ISERROR(SEARCH("F",E24)))</formula>
    </cfRule>
    <cfRule type="containsText" dxfId="4287" priority="1204" stopIfTrue="1" operator="containsText" text="E">
      <formula>NOT(ISERROR(SEARCH("E",E24)))</formula>
    </cfRule>
    <cfRule type="containsText" dxfId="4286" priority="1205" stopIfTrue="1" operator="containsText" text="B">
      <formula>NOT(ISERROR(SEARCH("B",E24)))</formula>
    </cfRule>
    <cfRule type="containsText" dxfId="4285" priority="1206" stopIfTrue="1" operator="containsText" text="B">
      <formula>NOT(ISERROR(SEARCH("B",E24)))</formula>
    </cfRule>
    <cfRule type="containsText" dxfId="4284" priority="1207" stopIfTrue="1" operator="containsText" text="B">
      <formula>NOT(ISERROR(SEARCH("B",E24)))</formula>
    </cfRule>
  </conditionalFormatting>
  <conditionalFormatting sqref="H26:I26">
    <cfRule type="containsText" dxfId="4283" priority="1196" stopIfTrue="1" operator="containsText" text="F">
      <formula>NOT(ISERROR(SEARCH("F",H26)))</formula>
    </cfRule>
    <cfRule type="containsText" dxfId="4282" priority="1197" stopIfTrue="1" operator="containsText" text="G">
      <formula>NOT(ISERROR(SEARCH("G",H26)))</formula>
    </cfRule>
  </conditionalFormatting>
  <conditionalFormatting sqref="H26:I26">
    <cfRule type="containsText" dxfId="4281" priority="1195" stopIfTrue="1" operator="containsText" text="B">
      <formula>NOT(ISERROR(SEARCH("B",H26)))</formula>
    </cfRule>
  </conditionalFormatting>
  <conditionalFormatting sqref="H26:I26">
    <cfRule type="containsText" dxfId="4280" priority="1185" stopIfTrue="1" operator="containsText" text="F">
      <formula>NOT(ISERROR(SEARCH("F",H26)))</formula>
    </cfRule>
    <cfRule type="containsText" dxfId="4279" priority="1186" stopIfTrue="1" operator="containsText" text="C">
      <formula>NOT(ISERROR(SEARCH("C",H26)))</formula>
    </cfRule>
    <cfRule type="containsText" dxfId="4278" priority="1187" stopIfTrue="1" operator="containsText" text="B">
      <formula>NOT(ISERROR(SEARCH("B",H26)))</formula>
    </cfRule>
    <cfRule type="containsText" dxfId="4277" priority="1188" stopIfTrue="1" operator="containsText" text="G">
      <formula>NOT(ISERROR(SEARCH("G",H26)))</formula>
    </cfRule>
    <cfRule type="containsText" dxfId="4276" priority="1189" stopIfTrue="1" operator="containsText" text="G">
      <formula>NOT(ISERROR(SEARCH("G",H26)))</formula>
    </cfRule>
    <cfRule type="containsText" dxfId="4275" priority="1190" stopIfTrue="1" operator="containsText" text="F">
      <formula>NOT(ISERROR(SEARCH("F",H26)))</formula>
    </cfRule>
    <cfRule type="containsText" dxfId="4274" priority="1191" stopIfTrue="1" operator="containsText" text="E">
      <formula>NOT(ISERROR(SEARCH("E",H26)))</formula>
    </cfRule>
    <cfRule type="containsText" dxfId="4273" priority="1192" stopIfTrue="1" operator="containsText" text="B">
      <formula>NOT(ISERROR(SEARCH("B",H26)))</formula>
    </cfRule>
    <cfRule type="containsText" dxfId="4272" priority="1193" stopIfTrue="1" operator="containsText" text="B">
      <formula>NOT(ISERROR(SEARCH("B",H26)))</formula>
    </cfRule>
    <cfRule type="containsText" dxfId="4271" priority="1194" stopIfTrue="1" operator="containsText" text="B">
      <formula>NOT(ISERROR(SEARCH("B",H26)))</formula>
    </cfRule>
  </conditionalFormatting>
  <conditionalFormatting sqref="F28:G30">
    <cfRule type="containsText" dxfId="4270" priority="1183" stopIfTrue="1" operator="containsText" text="F">
      <formula>NOT(ISERROR(SEARCH("F",F28)))</formula>
    </cfRule>
    <cfRule type="containsText" dxfId="4269" priority="1184" stopIfTrue="1" operator="containsText" text="G">
      <formula>NOT(ISERROR(SEARCH("G",F28)))</formula>
    </cfRule>
  </conditionalFormatting>
  <conditionalFormatting sqref="F28:G30">
    <cfRule type="containsText" dxfId="4268" priority="1182" stopIfTrue="1" operator="containsText" text="B">
      <formula>NOT(ISERROR(SEARCH("B",F28)))</formula>
    </cfRule>
  </conditionalFormatting>
  <conditionalFormatting sqref="F28:G30">
    <cfRule type="containsText" dxfId="4267" priority="1172" stopIfTrue="1" operator="containsText" text="F">
      <formula>NOT(ISERROR(SEARCH("F",F28)))</formula>
    </cfRule>
    <cfRule type="containsText" dxfId="4266" priority="1173" stopIfTrue="1" operator="containsText" text="C">
      <formula>NOT(ISERROR(SEARCH("C",F28)))</formula>
    </cfRule>
    <cfRule type="containsText" dxfId="4265" priority="1174" stopIfTrue="1" operator="containsText" text="B">
      <formula>NOT(ISERROR(SEARCH("B",F28)))</formula>
    </cfRule>
    <cfRule type="containsText" dxfId="4264" priority="1175" stopIfTrue="1" operator="containsText" text="G">
      <formula>NOT(ISERROR(SEARCH("G",F28)))</formula>
    </cfRule>
    <cfRule type="containsText" dxfId="4263" priority="1176" stopIfTrue="1" operator="containsText" text="G">
      <formula>NOT(ISERROR(SEARCH("G",F28)))</formula>
    </cfRule>
    <cfRule type="containsText" dxfId="4262" priority="1177" stopIfTrue="1" operator="containsText" text="F">
      <formula>NOT(ISERROR(SEARCH("F",F28)))</formula>
    </cfRule>
    <cfRule type="containsText" dxfId="4261" priority="1178" stopIfTrue="1" operator="containsText" text="E">
      <formula>NOT(ISERROR(SEARCH("E",F28)))</formula>
    </cfRule>
    <cfRule type="containsText" dxfId="4260" priority="1179" stopIfTrue="1" operator="containsText" text="B">
      <formula>NOT(ISERROR(SEARCH("B",F28)))</formula>
    </cfRule>
    <cfRule type="containsText" dxfId="4259" priority="1180" stopIfTrue="1" operator="containsText" text="B">
      <formula>NOT(ISERROR(SEARCH("B",F28)))</formula>
    </cfRule>
    <cfRule type="containsText" dxfId="4258" priority="1181" stopIfTrue="1" operator="containsText" text="B">
      <formula>NOT(ISERROR(SEARCH("B",F28)))</formula>
    </cfRule>
  </conditionalFormatting>
  <conditionalFormatting sqref="AK28:AN28">
    <cfRule type="containsText" dxfId="4257" priority="1171" operator="containsText" text="A">
      <formula>NOT(ISERROR(SEARCH("A",AK28)))</formula>
    </cfRule>
  </conditionalFormatting>
  <conditionalFormatting sqref="AK28:AN28">
    <cfRule type="containsText" dxfId="4256" priority="1169" stopIfTrue="1" operator="containsText" text="F">
      <formula>NOT(ISERROR(SEARCH("F",AK28)))</formula>
    </cfRule>
    <cfRule type="containsText" dxfId="4255" priority="1170" stopIfTrue="1" operator="containsText" text="G">
      <formula>NOT(ISERROR(SEARCH("G",AK28)))</formula>
    </cfRule>
  </conditionalFormatting>
  <conditionalFormatting sqref="AK28:AN28">
    <cfRule type="containsText" dxfId="4254" priority="1168" stopIfTrue="1" operator="containsText" text="B">
      <formula>NOT(ISERROR(SEARCH("B",AK28)))</formula>
    </cfRule>
  </conditionalFormatting>
  <conditionalFormatting sqref="AK28:AN28">
    <cfRule type="containsText" dxfId="4253" priority="1158" stopIfTrue="1" operator="containsText" text="F">
      <formula>NOT(ISERROR(SEARCH("F",AK28)))</formula>
    </cfRule>
    <cfRule type="containsText" dxfId="4252" priority="1159" stopIfTrue="1" operator="containsText" text="C">
      <formula>NOT(ISERROR(SEARCH("C",AK28)))</formula>
    </cfRule>
    <cfRule type="containsText" dxfId="4251" priority="1160" stopIfTrue="1" operator="containsText" text="B">
      <formula>NOT(ISERROR(SEARCH("B",AK28)))</formula>
    </cfRule>
    <cfRule type="containsText" dxfId="4250" priority="1161" stopIfTrue="1" operator="containsText" text="G">
      <formula>NOT(ISERROR(SEARCH("G",AK28)))</formula>
    </cfRule>
    <cfRule type="containsText" dxfId="4249" priority="1162" stopIfTrue="1" operator="containsText" text="G">
      <formula>NOT(ISERROR(SEARCH("G",AK28)))</formula>
    </cfRule>
    <cfRule type="containsText" dxfId="4248" priority="1163" stopIfTrue="1" operator="containsText" text="F">
      <formula>NOT(ISERROR(SEARCH("F",AK28)))</formula>
    </cfRule>
    <cfRule type="containsText" dxfId="4247" priority="1164" stopIfTrue="1" operator="containsText" text="E">
      <formula>NOT(ISERROR(SEARCH("E",AK28)))</formula>
    </cfRule>
    <cfRule type="containsText" dxfId="4246" priority="1165" stopIfTrue="1" operator="containsText" text="B">
      <formula>NOT(ISERROR(SEARCH("B",AK28)))</formula>
    </cfRule>
    <cfRule type="containsText" dxfId="4245" priority="1166" stopIfTrue="1" operator="containsText" text="B">
      <formula>NOT(ISERROR(SEARCH("B",AK28)))</formula>
    </cfRule>
    <cfRule type="containsText" dxfId="4244" priority="1167" stopIfTrue="1" operator="containsText" text="B">
      <formula>NOT(ISERROR(SEARCH("B",AK28)))</formula>
    </cfRule>
  </conditionalFormatting>
  <conditionalFormatting sqref="AJ32:AL32">
    <cfRule type="containsText" dxfId="4243" priority="1155" stopIfTrue="1" operator="containsText" text="E">
      <formula>NOT(ISERROR(SEARCH("E",AJ32)))</formula>
    </cfRule>
    <cfRule type="containsText" dxfId="4242" priority="1156" stopIfTrue="1" operator="containsText" text="F">
      <formula>NOT(ISERROR(SEARCH("F",AJ32)))</formula>
    </cfRule>
    <cfRule type="containsText" dxfId="4241" priority="1157" stopIfTrue="1" operator="containsText" text="G">
      <formula>NOT(ISERROR(SEARCH("G",AJ32)))</formula>
    </cfRule>
  </conditionalFormatting>
  <conditionalFormatting sqref="AJ32:AL32">
    <cfRule type="containsText" dxfId="4240" priority="1154" stopIfTrue="1" operator="containsText" text="B">
      <formula>NOT(ISERROR(SEARCH("B",AJ32)))</formula>
    </cfRule>
  </conditionalFormatting>
  <conditionalFormatting sqref="AJ32:AL32">
    <cfRule type="containsText" dxfId="4239" priority="1144" stopIfTrue="1" operator="containsText" text="F">
      <formula>NOT(ISERROR(SEARCH("F",AJ32)))</formula>
    </cfRule>
    <cfRule type="containsText" dxfId="4238" priority="1145" stopIfTrue="1" operator="containsText" text="C">
      <formula>NOT(ISERROR(SEARCH("C",AJ32)))</formula>
    </cfRule>
    <cfRule type="containsText" dxfId="4237" priority="1146" stopIfTrue="1" operator="containsText" text="B">
      <formula>NOT(ISERROR(SEARCH("B",AJ32)))</formula>
    </cfRule>
    <cfRule type="containsText" dxfId="4236" priority="1147" stopIfTrue="1" operator="containsText" text="G">
      <formula>NOT(ISERROR(SEARCH("G",AJ32)))</formula>
    </cfRule>
    <cfRule type="containsText" dxfId="4235" priority="1148" stopIfTrue="1" operator="containsText" text="G">
      <formula>NOT(ISERROR(SEARCH("G",AJ32)))</formula>
    </cfRule>
    <cfRule type="containsText" dxfId="4234" priority="1149" stopIfTrue="1" operator="containsText" text="F">
      <formula>NOT(ISERROR(SEARCH("F",AJ32)))</formula>
    </cfRule>
    <cfRule type="containsText" dxfId="4233" priority="1150" stopIfTrue="1" operator="containsText" text="E">
      <formula>NOT(ISERROR(SEARCH("E",AJ32)))</formula>
    </cfRule>
    <cfRule type="containsText" dxfId="4232" priority="1151" stopIfTrue="1" operator="containsText" text="B">
      <formula>NOT(ISERROR(SEARCH("B",AJ32)))</formula>
    </cfRule>
    <cfRule type="containsText" dxfId="4231" priority="1152" stopIfTrue="1" operator="containsText" text="B">
      <formula>NOT(ISERROR(SEARCH("B",AJ32)))</formula>
    </cfRule>
    <cfRule type="containsText" dxfId="4230" priority="1153" stopIfTrue="1" operator="containsText" text="B">
      <formula>NOT(ISERROR(SEARCH("B",AJ32)))</formula>
    </cfRule>
  </conditionalFormatting>
  <conditionalFormatting sqref="AL34:AO34">
    <cfRule type="containsText" dxfId="4229" priority="1143" operator="containsText" text="A">
      <formula>NOT(ISERROR(SEARCH("A",AL34)))</formula>
    </cfRule>
  </conditionalFormatting>
  <conditionalFormatting sqref="AL34:AO34">
    <cfRule type="containsText" dxfId="4228" priority="1141" stopIfTrue="1" operator="containsText" text="F">
      <formula>NOT(ISERROR(SEARCH("F",AL34)))</formula>
    </cfRule>
    <cfRule type="containsText" dxfId="4227" priority="1142" stopIfTrue="1" operator="containsText" text="G">
      <formula>NOT(ISERROR(SEARCH("G",AL34)))</formula>
    </cfRule>
  </conditionalFormatting>
  <conditionalFormatting sqref="AL34:AO34">
    <cfRule type="containsText" dxfId="4226" priority="1140" stopIfTrue="1" operator="containsText" text="B">
      <formula>NOT(ISERROR(SEARCH("B",AL34)))</formula>
    </cfRule>
  </conditionalFormatting>
  <conditionalFormatting sqref="AL34:AO34">
    <cfRule type="containsText" dxfId="4225" priority="1130" stopIfTrue="1" operator="containsText" text="F">
      <formula>NOT(ISERROR(SEARCH("F",AL34)))</formula>
    </cfRule>
    <cfRule type="containsText" dxfId="4224" priority="1131" stopIfTrue="1" operator="containsText" text="C">
      <formula>NOT(ISERROR(SEARCH("C",AL34)))</formula>
    </cfRule>
    <cfRule type="containsText" dxfId="4223" priority="1132" stopIfTrue="1" operator="containsText" text="B">
      <formula>NOT(ISERROR(SEARCH("B",AL34)))</formula>
    </cfRule>
    <cfRule type="containsText" dxfId="4222" priority="1133" stopIfTrue="1" operator="containsText" text="G">
      <formula>NOT(ISERROR(SEARCH("G",AL34)))</formula>
    </cfRule>
    <cfRule type="containsText" dxfId="4221" priority="1134" stopIfTrue="1" operator="containsText" text="G">
      <formula>NOT(ISERROR(SEARCH("G",AL34)))</formula>
    </cfRule>
    <cfRule type="containsText" dxfId="4220" priority="1135" stopIfTrue="1" operator="containsText" text="F">
      <formula>NOT(ISERROR(SEARCH("F",AL34)))</formula>
    </cfRule>
    <cfRule type="containsText" dxfId="4219" priority="1136" stopIfTrue="1" operator="containsText" text="E">
      <formula>NOT(ISERROR(SEARCH("E",AL34)))</formula>
    </cfRule>
    <cfRule type="containsText" dxfId="4218" priority="1137" stopIfTrue="1" operator="containsText" text="B">
      <formula>NOT(ISERROR(SEARCH("B",AL34)))</formula>
    </cfRule>
    <cfRule type="containsText" dxfId="4217" priority="1138" stopIfTrue="1" operator="containsText" text="B">
      <formula>NOT(ISERROR(SEARCH("B",AL34)))</formula>
    </cfRule>
    <cfRule type="containsText" dxfId="4216" priority="1139" stopIfTrue="1" operator="containsText" text="B">
      <formula>NOT(ISERROR(SEARCH("B",AL34)))</formula>
    </cfRule>
  </conditionalFormatting>
  <conditionalFormatting sqref="AJ38:AM38">
    <cfRule type="containsText" dxfId="4215" priority="1128" stopIfTrue="1" operator="containsText" text="F">
      <formula>NOT(ISERROR(SEARCH("F",AJ38)))</formula>
    </cfRule>
    <cfRule type="containsText" dxfId="4214" priority="1129" stopIfTrue="1" operator="containsText" text="G">
      <formula>NOT(ISERROR(SEARCH("G",AJ38)))</formula>
    </cfRule>
  </conditionalFormatting>
  <conditionalFormatting sqref="AJ38:AM38">
    <cfRule type="containsText" dxfId="4213" priority="1127" stopIfTrue="1" operator="containsText" text="B">
      <formula>NOT(ISERROR(SEARCH("B",AJ38)))</formula>
    </cfRule>
  </conditionalFormatting>
  <conditionalFormatting sqref="AJ38:AM38">
    <cfRule type="containsText" dxfId="4212" priority="1117" stopIfTrue="1" operator="containsText" text="F">
      <formula>NOT(ISERROR(SEARCH("F",AJ38)))</formula>
    </cfRule>
    <cfRule type="containsText" dxfId="4211" priority="1118" stopIfTrue="1" operator="containsText" text="C">
      <formula>NOT(ISERROR(SEARCH("C",AJ38)))</formula>
    </cfRule>
    <cfRule type="containsText" dxfId="4210" priority="1119" stopIfTrue="1" operator="containsText" text="B">
      <formula>NOT(ISERROR(SEARCH("B",AJ38)))</formula>
    </cfRule>
    <cfRule type="containsText" dxfId="4209" priority="1120" stopIfTrue="1" operator="containsText" text="G">
      <formula>NOT(ISERROR(SEARCH("G",AJ38)))</formula>
    </cfRule>
    <cfRule type="containsText" dxfId="4208" priority="1121" stopIfTrue="1" operator="containsText" text="G">
      <formula>NOT(ISERROR(SEARCH("G",AJ38)))</formula>
    </cfRule>
    <cfRule type="containsText" dxfId="4207" priority="1122" stopIfTrue="1" operator="containsText" text="F">
      <formula>NOT(ISERROR(SEARCH("F",AJ38)))</formula>
    </cfRule>
    <cfRule type="containsText" dxfId="4206" priority="1123" stopIfTrue="1" operator="containsText" text="E">
      <formula>NOT(ISERROR(SEARCH("E",AJ38)))</formula>
    </cfRule>
    <cfRule type="containsText" dxfId="4205" priority="1124" stopIfTrue="1" operator="containsText" text="B">
      <formula>NOT(ISERROR(SEARCH("B",AJ38)))</formula>
    </cfRule>
    <cfRule type="containsText" dxfId="4204" priority="1125" stopIfTrue="1" operator="containsText" text="B">
      <formula>NOT(ISERROR(SEARCH("B",AJ38)))</formula>
    </cfRule>
    <cfRule type="containsText" dxfId="4203" priority="1126" stopIfTrue="1" operator="containsText" text="B">
      <formula>NOT(ISERROR(SEARCH("B",AJ38)))</formula>
    </cfRule>
  </conditionalFormatting>
  <conditionalFormatting sqref="AM32:AN32">
    <cfRule type="containsText" dxfId="4202" priority="1114" stopIfTrue="1" operator="containsText" text="E">
      <formula>NOT(ISERROR(SEARCH("E",AM32)))</formula>
    </cfRule>
    <cfRule type="containsText" dxfId="4201" priority="1115" stopIfTrue="1" operator="containsText" text="F">
      <formula>NOT(ISERROR(SEARCH("F",AM32)))</formula>
    </cfRule>
    <cfRule type="containsText" dxfId="4200" priority="1116" stopIfTrue="1" operator="containsText" text="G">
      <formula>NOT(ISERROR(SEARCH("G",AM32)))</formula>
    </cfRule>
  </conditionalFormatting>
  <conditionalFormatting sqref="AM32:AN32">
    <cfRule type="containsText" dxfId="4199" priority="1113" stopIfTrue="1" operator="containsText" text="B">
      <formula>NOT(ISERROR(SEARCH("B",AM32)))</formula>
    </cfRule>
  </conditionalFormatting>
  <conditionalFormatting sqref="AM32:AN32">
    <cfRule type="containsText" dxfId="4198" priority="1103" stopIfTrue="1" operator="containsText" text="F">
      <formula>NOT(ISERROR(SEARCH("F",AM32)))</formula>
    </cfRule>
    <cfRule type="containsText" dxfId="4197" priority="1104" stopIfTrue="1" operator="containsText" text="C">
      <formula>NOT(ISERROR(SEARCH("C",AM32)))</formula>
    </cfRule>
    <cfRule type="containsText" dxfId="4196" priority="1105" stopIfTrue="1" operator="containsText" text="B">
      <formula>NOT(ISERROR(SEARCH("B",AM32)))</formula>
    </cfRule>
    <cfRule type="containsText" dxfId="4195" priority="1106" stopIfTrue="1" operator="containsText" text="G">
      <formula>NOT(ISERROR(SEARCH("G",AM32)))</formula>
    </cfRule>
    <cfRule type="containsText" dxfId="4194" priority="1107" stopIfTrue="1" operator="containsText" text="G">
      <formula>NOT(ISERROR(SEARCH("G",AM32)))</formula>
    </cfRule>
    <cfRule type="containsText" dxfId="4193" priority="1108" stopIfTrue="1" operator="containsText" text="F">
      <formula>NOT(ISERROR(SEARCH("F",AM32)))</formula>
    </cfRule>
    <cfRule type="containsText" dxfId="4192" priority="1109" stopIfTrue="1" operator="containsText" text="E">
      <formula>NOT(ISERROR(SEARCH("E",AM32)))</formula>
    </cfRule>
    <cfRule type="containsText" dxfId="4191" priority="1110" stopIfTrue="1" operator="containsText" text="B">
      <formula>NOT(ISERROR(SEARCH("B",AM32)))</formula>
    </cfRule>
    <cfRule type="containsText" dxfId="4190" priority="1111" stopIfTrue="1" operator="containsText" text="B">
      <formula>NOT(ISERROR(SEARCH("B",AM32)))</formula>
    </cfRule>
    <cfRule type="containsText" dxfId="4189" priority="1112" stopIfTrue="1" operator="containsText" text="B">
      <formula>NOT(ISERROR(SEARCH("B",AM32)))</formula>
    </cfRule>
  </conditionalFormatting>
  <conditionalFormatting sqref="AM42:AN42">
    <cfRule type="containsText" dxfId="4188" priority="1102" operator="containsText" text="A">
      <formula>NOT(ISERROR(SEARCH("A",AM42)))</formula>
    </cfRule>
  </conditionalFormatting>
  <conditionalFormatting sqref="AM42:AN42">
    <cfRule type="containsText" dxfId="4187" priority="1098" operator="containsText" text="E">
      <formula>NOT(ISERROR(SEARCH("E",AM42)))</formula>
    </cfRule>
    <cfRule type="containsText" dxfId="4186" priority="1099" operator="containsText" text="D">
      <formula>NOT(ISERROR(SEARCH("D",AM42)))</formula>
    </cfRule>
    <cfRule type="containsText" dxfId="4185" priority="1100" operator="containsText" text="C">
      <formula>NOT(ISERROR(SEARCH("C",AM42)))</formula>
    </cfRule>
    <cfRule type="containsText" dxfId="4184" priority="1101" operator="containsText" text="B">
      <formula>NOT(ISERROR(SEARCH("B",AM42)))</formula>
    </cfRule>
  </conditionalFormatting>
  <conditionalFormatting sqref="AM42:AN42">
    <cfRule type="containsText" dxfId="4183" priority="1096" stopIfTrue="1" operator="containsText" text="F">
      <formula>NOT(ISERROR(SEARCH("F",AM42)))</formula>
    </cfRule>
    <cfRule type="containsText" dxfId="4182" priority="1097" stopIfTrue="1" operator="containsText" text="G">
      <formula>NOT(ISERROR(SEARCH("G",AM42)))</formula>
    </cfRule>
  </conditionalFormatting>
  <conditionalFormatting sqref="AM42:AN42">
    <cfRule type="containsText" dxfId="4181" priority="1095" stopIfTrue="1" operator="containsText" text="B">
      <formula>NOT(ISERROR(SEARCH("B",AM42)))</formula>
    </cfRule>
  </conditionalFormatting>
  <conditionalFormatting sqref="AM42:AN42">
    <cfRule type="containsText" dxfId="4180" priority="1085" stopIfTrue="1" operator="containsText" text="F">
      <formula>NOT(ISERROR(SEARCH("F",AM42)))</formula>
    </cfRule>
    <cfRule type="containsText" dxfId="4179" priority="1086" stopIfTrue="1" operator="containsText" text="C">
      <formula>NOT(ISERROR(SEARCH("C",AM42)))</formula>
    </cfRule>
    <cfRule type="containsText" dxfId="4178" priority="1087" stopIfTrue="1" operator="containsText" text="B">
      <formula>NOT(ISERROR(SEARCH("B",AM42)))</formula>
    </cfRule>
    <cfRule type="containsText" dxfId="4177" priority="1088" stopIfTrue="1" operator="containsText" text="G">
      <formula>NOT(ISERROR(SEARCH("G",AM42)))</formula>
    </cfRule>
    <cfRule type="containsText" dxfId="4176" priority="1089" stopIfTrue="1" operator="containsText" text="G">
      <formula>NOT(ISERROR(SEARCH("G",AM42)))</formula>
    </cfRule>
    <cfRule type="containsText" dxfId="4175" priority="1090" stopIfTrue="1" operator="containsText" text="F">
      <formula>NOT(ISERROR(SEARCH("F",AM42)))</formula>
    </cfRule>
    <cfRule type="containsText" dxfId="4174" priority="1091" stopIfTrue="1" operator="containsText" text="E">
      <formula>NOT(ISERROR(SEARCH("E",AM42)))</formula>
    </cfRule>
    <cfRule type="containsText" dxfId="4173" priority="1092" stopIfTrue="1" operator="containsText" text="B">
      <formula>NOT(ISERROR(SEARCH("B",AM42)))</formula>
    </cfRule>
    <cfRule type="containsText" dxfId="4172" priority="1093" stopIfTrue="1" operator="containsText" text="B">
      <formula>NOT(ISERROR(SEARCH("B",AM42)))</formula>
    </cfRule>
    <cfRule type="containsText" dxfId="4171" priority="1094" stopIfTrue="1" operator="containsText" text="B">
      <formula>NOT(ISERROR(SEARCH("B",AM42)))</formula>
    </cfRule>
  </conditionalFormatting>
  <conditionalFormatting sqref="AN38:AO38">
    <cfRule type="containsText" dxfId="4170" priority="1083" stopIfTrue="1" operator="containsText" text="F">
      <formula>NOT(ISERROR(SEARCH("F",AN38)))</formula>
    </cfRule>
    <cfRule type="containsText" dxfId="4169" priority="1084" stopIfTrue="1" operator="containsText" text="G">
      <formula>NOT(ISERROR(SEARCH("G",AN38)))</formula>
    </cfRule>
  </conditionalFormatting>
  <conditionalFormatting sqref="AN38:AO38">
    <cfRule type="containsText" dxfId="4168" priority="1082" stopIfTrue="1" operator="containsText" text="B">
      <formula>NOT(ISERROR(SEARCH("B",AN38)))</formula>
    </cfRule>
  </conditionalFormatting>
  <conditionalFormatting sqref="AN38:AO38">
    <cfRule type="containsText" dxfId="4167" priority="1072" stopIfTrue="1" operator="containsText" text="F">
      <formula>NOT(ISERROR(SEARCH("F",AN38)))</formula>
    </cfRule>
    <cfRule type="containsText" dxfId="4166" priority="1073" stopIfTrue="1" operator="containsText" text="C">
      <formula>NOT(ISERROR(SEARCH("C",AN38)))</formula>
    </cfRule>
    <cfRule type="containsText" dxfId="4165" priority="1074" stopIfTrue="1" operator="containsText" text="B">
      <formula>NOT(ISERROR(SEARCH("B",AN38)))</formula>
    </cfRule>
    <cfRule type="containsText" dxfId="4164" priority="1075" stopIfTrue="1" operator="containsText" text="G">
      <formula>NOT(ISERROR(SEARCH("G",AN38)))</formula>
    </cfRule>
    <cfRule type="containsText" dxfId="4163" priority="1076" stopIfTrue="1" operator="containsText" text="G">
      <formula>NOT(ISERROR(SEARCH("G",AN38)))</formula>
    </cfRule>
    <cfRule type="containsText" dxfId="4162" priority="1077" stopIfTrue="1" operator="containsText" text="F">
      <formula>NOT(ISERROR(SEARCH("F",AN38)))</formula>
    </cfRule>
    <cfRule type="containsText" dxfId="4161" priority="1078" stopIfTrue="1" operator="containsText" text="E">
      <formula>NOT(ISERROR(SEARCH("E",AN38)))</formula>
    </cfRule>
    <cfRule type="containsText" dxfId="4160" priority="1079" stopIfTrue="1" operator="containsText" text="B">
      <formula>NOT(ISERROR(SEARCH("B",AN38)))</formula>
    </cfRule>
    <cfRule type="containsText" dxfId="4159" priority="1080" stopIfTrue="1" operator="containsText" text="B">
      <formula>NOT(ISERROR(SEARCH("B",AN38)))</formula>
    </cfRule>
    <cfRule type="containsText" dxfId="4158" priority="1081" stopIfTrue="1" operator="containsText" text="B">
      <formula>NOT(ISERROR(SEARCH("B",AN38)))</formula>
    </cfRule>
  </conditionalFormatting>
  <conditionalFormatting sqref="E21:AO42">
    <cfRule type="expression" dxfId="4157" priority="1071">
      <formula>AND(DAY(E21)=6,MONTH(E21)=7)</formula>
    </cfRule>
  </conditionalFormatting>
  <conditionalFormatting sqref="H34">
    <cfRule type="expression" dxfId="4156" priority="1070">
      <formula>DAY(H34)&gt;7</formula>
    </cfRule>
  </conditionalFormatting>
  <conditionalFormatting sqref="E26:AO26">
    <cfRule type="containsText" dxfId="4155" priority="1066" stopIfTrue="1" operator="containsText" text="G">
      <formula>NOT(ISERROR(SEARCH("G",E26)))</formula>
    </cfRule>
    <cfRule type="containsText" dxfId="4154" priority="1067" stopIfTrue="1" operator="containsText" text="B">
      <formula>NOT(ISERROR(SEARCH("B",E26)))</formula>
    </cfRule>
    <cfRule type="containsText" dxfId="4153" priority="1069" stopIfTrue="1" operator="containsText" text="G">
      <formula>NOT(ISERROR(SEARCH("G",E26)))</formula>
    </cfRule>
  </conditionalFormatting>
  <conditionalFormatting sqref="AK26:AO26">
    <cfRule type="containsText" dxfId="4152" priority="1065" operator="containsText" text="A">
      <formula>NOT(ISERROR(SEARCH("A",AK26)))</formula>
    </cfRule>
  </conditionalFormatting>
  <conditionalFormatting sqref="AK26:AO26">
    <cfRule type="containsText" dxfId="4151" priority="1064" operator="containsText" text="A">
      <formula>NOT(ISERROR(SEARCH("A",AK26)))</formula>
    </cfRule>
  </conditionalFormatting>
  <conditionalFormatting sqref="AK26:AM26">
    <cfRule type="containsText" dxfId="4150" priority="1050" stopIfTrue="1" operator="containsText" text="G">
      <formula>NOT(ISERROR(SEARCH("G",AK26)))</formula>
    </cfRule>
    <cfRule type="containsText" dxfId="4149" priority="1061" stopIfTrue="1" operator="containsText" text="B">
      <formula>NOT(ISERROR(SEARCH("B",AK26)))</formula>
    </cfRule>
    <cfRule type="containsText" dxfId="4148" priority="1062" stopIfTrue="1" operator="containsText" text="F">
      <formula>NOT(ISERROR(SEARCH("F",AK26)))</formula>
    </cfRule>
    <cfRule type="containsText" dxfId="4147" priority="1063" stopIfTrue="1" operator="containsText" text="G">
      <formula>NOT(ISERROR(SEARCH("G",AK26)))</formula>
    </cfRule>
  </conditionalFormatting>
  <conditionalFormatting sqref="AK26:AM26">
    <cfRule type="containsText" dxfId="4146" priority="1051" stopIfTrue="1" operator="containsText" text="F">
      <formula>NOT(ISERROR(SEARCH("F",AK26)))</formula>
    </cfRule>
    <cfRule type="containsText" dxfId="4145" priority="1052" stopIfTrue="1" operator="containsText" text="C">
      <formula>NOT(ISERROR(SEARCH("C",AK26)))</formula>
    </cfRule>
    <cfRule type="containsText" dxfId="4144" priority="1053" stopIfTrue="1" operator="containsText" text="B">
      <formula>NOT(ISERROR(SEARCH("B",AK26)))</formula>
    </cfRule>
    <cfRule type="containsText" dxfId="4143" priority="1054" stopIfTrue="1" operator="containsText" text="G">
      <formula>NOT(ISERROR(SEARCH("G",AK26)))</formula>
    </cfRule>
    <cfRule type="containsText" dxfId="4142" priority="1055" stopIfTrue="1" operator="containsText" text="G">
      <formula>NOT(ISERROR(SEARCH("G",AK26)))</formula>
    </cfRule>
    <cfRule type="containsText" dxfId="4141" priority="1056" stopIfTrue="1" operator="containsText" text="F">
      <formula>NOT(ISERROR(SEARCH("F",AK26)))</formula>
    </cfRule>
    <cfRule type="containsText" dxfId="4140" priority="1057" stopIfTrue="1" operator="containsText" text="E">
      <formula>NOT(ISERROR(SEARCH("E",AK26)))</formula>
    </cfRule>
    <cfRule type="containsText" dxfId="4139" priority="1058" stopIfTrue="1" operator="containsText" text="B">
      <formula>NOT(ISERROR(SEARCH("B",AK26)))</formula>
    </cfRule>
    <cfRule type="containsText" dxfId="4138" priority="1059" stopIfTrue="1" operator="containsText" text="B">
      <formula>NOT(ISERROR(SEARCH("B",AK26)))</formula>
    </cfRule>
    <cfRule type="containsText" dxfId="4137" priority="1060" stopIfTrue="1" operator="containsText" text="B">
      <formula>NOT(ISERROR(SEARCH("B",AK26)))</formula>
    </cfRule>
  </conditionalFormatting>
  <conditionalFormatting sqref="K28">
    <cfRule type="containsText" dxfId="4136" priority="1048" stopIfTrue="1" operator="containsText" text="F">
      <formula>NOT(ISERROR(SEARCH("F",K28)))</formula>
    </cfRule>
    <cfRule type="containsText" dxfId="4135" priority="1049" stopIfTrue="1" operator="containsText" text="G">
      <formula>NOT(ISERROR(SEARCH("G",K28)))</formula>
    </cfRule>
  </conditionalFormatting>
  <conditionalFormatting sqref="J28">
    <cfRule type="containsText" dxfId="4134" priority="1046" stopIfTrue="1" operator="containsText" text="F">
      <formula>NOT(ISERROR(SEARCH("F",J28)))</formula>
    </cfRule>
    <cfRule type="containsText" dxfId="4133" priority="1047" stopIfTrue="1" operator="containsText" text="G">
      <formula>NOT(ISERROR(SEARCH("G",J28)))</formula>
    </cfRule>
  </conditionalFormatting>
  <conditionalFormatting sqref="J28">
    <cfRule type="containsText" dxfId="4132" priority="1045" stopIfTrue="1" operator="containsText" text="B">
      <formula>NOT(ISERROR(SEARCH("B",J28)))</formula>
    </cfRule>
  </conditionalFormatting>
  <conditionalFormatting sqref="J28">
    <cfRule type="containsText" dxfId="4131" priority="1035" stopIfTrue="1" operator="containsText" text="F">
      <formula>NOT(ISERROR(SEARCH("F",J28)))</formula>
    </cfRule>
    <cfRule type="containsText" dxfId="4130" priority="1036" stopIfTrue="1" operator="containsText" text="C">
      <formula>NOT(ISERROR(SEARCH("C",J28)))</formula>
    </cfRule>
    <cfRule type="containsText" dxfId="4129" priority="1037" stopIfTrue="1" operator="containsText" text="B">
      <formula>NOT(ISERROR(SEARCH("B",J28)))</formula>
    </cfRule>
    <cfRule type="containsText" dxfId="4128" priority="1038" stopIfTrue="1" operator="containsText" text="G">
      <formula>NOT(ISERROR(SEARCH("G",J28)))</formula>
    </cfRule>
    <cfRule type="containsText" dxfId="4127" priority="1039" stopIfTrue="1" operator="containsText" text="G">
      <formula>NOT(ISERROR(SEARCH("G",J28)))</formula>
    </cfRule>
    <cfRule type="containsText" dxfId="4126" priority="1040" stopIfTrue="1" operator="containsText" text="F">
      <formula>NOT(ISERROR(SEARCH("F",J28)))</formula>
    </cfRule>
    <cfRule type="containsText" dxfId="4125" priority="1041" stopIfTrue="1" operator="containsText" text="E">
      <formula>NOT(ISERROR(SEARCH("E",J28)))</formula>
    </cfRule>
    <cfRule type="containsText" dxfId="4124" priority="1042" stopIfTrue="1" operator="containsText" text="B">
      <formula>NOT(ISERROR(SEARCH("B",J28)))</formula>
    </cfRule>
    <cfRule type="containsText" dxfId="4123" priority="1043" stopIfTrue="1" operator="containsText" text="B">
      <formula>NOT(ISERROR(SEARCH("B",J28)))</formula>
    </cfRule>
    <cfRule type="containsText" dxfId="4122" priority="1044" stopIfTrue="1" operator="containsText" text="B">
      <formula>NOT(ISERROR(SEARCH("B",J28)))</formula>
    </cfRule>
  </conditionalFormatting>
  <conditionalFormatting sqref="J28:K28">
    <cfRule type="containsText" dxfId="4121" priority="1031" stopIfTrue="1" operator="containsText" text="G">
      <formula>NOT(ISERROR(SEARCH("G",J28)))</formula>
    </cfRule>
    <cfRule type="containsText" dxfId="4120" priority="1032" stopIfTrue="1" operator="containsText" text="B">
      <formula>NOT(ISERROR(SEARCH("B",J28)))</formula>
    </cfRule>
    <cfRule type="containsText" dxfId="4119" priority="1033" stopIfTrue="1" operator="containsText" text="F">
      <formula>NOT(ISERROR(SEARCH("F",J28)))</formula>
    </cfRule>
    <cfRule type="containsText" dxfId="4118" priority="1034" stopIfTrue="1" operator="containsText" text="G">
      <formula>NOT(ISERROR(SEARCH("G",J28)))</formula>
    </cfRule>
  </conditionalFormatting>
  <conditionalFormatting sqref="Q28:R28">
    <cfRule type="containsText" dxfId="4117" priority="1029" stopIfTrue="1" operator="containsText" text="F">
      <formula>NOT(ISERROR(SEARCH("F",Q28)))</formula>
    </cfRule>
    <cfRule type="containsText" dxfId="4116" priority="1030" stopIfTrue="1" operator="containsText" text="G">
      <formula>NOT(ISERROR(SEARCH("G",Q28)))</formula>
    </cfRule>
  </conditionalFormatting>
  <conditionalFormatting sqref="Q28:R28">
    <cfRule type="containsText" dxfId="4115" priority="1025" stopIfTrue="1" operator="containsText" text="G">
      <formula>NOT(ISERROR(SEARCH("G",Q28)))</formula>
    </cfRule>
    <cfRule type="containsText" dxfId="4114" priority="1026" stopIfTrue="1" operator="containsText" text="B">
      <formula>NOT(ISERROR(SEARCH("B",Q28)))</formula>
    </cfRule>
    <cfRule type="containsText" dxfId="4113" priority="1027" stopIfTrue="1" operator="containsText" text="F">
      <formula>NOT(ISERROR(SEARCH("F",Q28)))</formula>
    </cfRule>
    <cfRule type="containsText" dxfId="4112" priority="1028" stopIfTrue="1" operator="containsText" text="G">
      <formula>NOT(ISERROR(SEARCH("G",Q28)))</formula>
    </cfRule>
  </conditionalFormatting>
  <conditionalFormatting sqref="X28:Y28">
    <cfRule type="containsText" dxfId="4111" priority="1023" stopIfTrue="1" operator="containsText" text="F">
      <formula>NOT(ISERROR(SEARCH("F",X28)))</formula>
    </cfRule>
    <cfRule type="containsText" dxfId="4110" priority="1024" stopIfTrue="1" operator="containsText" text="G">
      <formula>NOT(ISERROR(SEARCH("G",X28)))</formula>
    </cfRule>
  </conditionalFormatting>
  <conditionalFormatting sqref="X28:Y28">
    <cfRule type="containsText" dxfId="4109" priority="1019" stopIfTrue="1" operator="containsText" text="G">
      <formula>NOT(ISERROR(SEARCH("G",X28)))</formula>
    </cfRule>
    <cfRule type="containsText" dxfId="4108" priority="1020" stopIfTrue="1" operator="containsText" text="B">
      <formula>NOT(ISERROR(SEARCH("B",X28)))</formula>
    </cfRule>
    <cfRule type="containsText" dxfId="4107" priority="1021" stopIfTrue="1" operator="containsText" text="F">
      <formula>NOT(ISERROR(SEARCH("F",X28)))</formula>
    </cfRule>
    <cfRule type="containsText" dxfId="4106" priority="1022" stopIfTrue="1" operator="containsText" text="G">
      <formula>NOT(ISERROR(SEARCH("G",X28)))</formula>
    </cfRule>
  </conditionalFormatting>
  <conditionalFormatting sqref="AE28:AF28">
    <cfRule type="containsText" dxfId="4105" priority="1017" stopIfTrue="1" operator="containsText" text="F">
      <formula>NOT(ISERROR(SEARCH("F",AE28)))</formula>
    </cfRule>
    <cfRule type="containsText" dxfId="4104" priority="1018" stopIfTrue="1" operator="containsText" text="G">
      <formula>NOT(ISERROR(SEARCH("G",AE28)))</formula>
    </cfRule>
  </conditionalFormatting>
  <conditionalFormatting sqref="AE28:AF28">
    <cfRule type="containsText" dxfId="4103" priority="1013" stopIfTrue="1" operator="containsText" text="G">
      <formula>NOT(ISERROR(SEARCH("G",AE28)))</formula>
    </cfRule>
    <cfRule type="containsText" dxfId="4102" priority="1014" stopIfTrue="1" operator="containsText" text="B">
      <formula>NOT(ISERROR(SEARCH("B",AE28)))</formula>
    </cfRule>
    <cfRule type="containsText" dxfId="4101" priority="1015" stopIfTrue="1" operator="containsText" text="F">
      <formula>NOT(ISERROR(SEARCH("F",AE28)))</formula>
    </cfRule>
    <cfRule type="containsText" dxfId="4100" priority="1016" stopIfTrue="1" operator="containsText" text="G">
      <formula>NOT(ISERROR(SEARCH("G",AE28)))</formula>
    </cfRule>
  </conditionalFormatting>
  <conditionalFormatting sqref="J30:K30">
    <cfRule type="containsText" dxfId="4099" priority="1011" stopIfTrue="1" operator="containsText" text="F">
      <formula>NOT(ISERROR(SEARCH("F",J30)))</formula>
    </cfRule>
    <cfRule type="containsText" dxfId="4098" priority="1012" stopIfTrue="1" operator="containsText" text="G">
      <formula>NOT(ISERROR(SEARCH("G",J30)))</formula>
    </cfRule>
  </conditionalFormatting>
  <conditionalFormatting sqref="K30">
    <cfRule type="containsText" dxfId="4097" priority="1009" stopIfTrue="1" operator="containsText" text="F">
      <formula>NOT(ISERROR(SEARCH("F",K30)))</formula>
    </cfRule>
    <cfRule type="containsText" dxfId="4096" priority="1010" stopIfTrue="1" operator="containsText" text="G">
      <formula>NOT(ISERROR(SEARCH("G",K30)))</formula>
    </cfRule>
  </conditionalFormatting>
  <conditionalFormatting sqref="J30">
    <cfRule type="containsText" dxfId="4095" priority="1007" stopIfTrue="1" operator="containsText" text="F">
      <formula>NOT(ISERROR(SEARCH("F",J30)))</formula>
    </cfRule>
    <cfRule type="containsText" dxfId="4094" priority="1008" stopIfTrue="1" operator="containsText" text="G">
      <formula>NOT(ISERROR(SEARCH("G",J30)))</formula>
    </cfRule>
  </conditionalFormatting>
  <conditionalFormatting sqref="J30">
    <cfRule type="containsText" dxfId="4093" priority="1006" stopIfTrue="1" operator="containsText" text="B">
      <formula>NOT(ISERROR(SEARCH("B",J30)))</formula>
    </cfRule>
  </conditionalFormatting>
  <conditionalFormatting sqref="J30">
    <cfRule type="containsText" dxfId="4092" priority="996" stopIfTrue="1" operator="containsText" text="F">
      <formula>NOT(ISERROR(SEARCH("F",J30)))</formula>
    </cfRule>
    <cfRule type="containsText" dxfId="4091" priority="997" stopIfTrue="1" operator="containsText" text="C">
      <formula>NOT(ISERROR(SEARCH("C",J30)))</formula>
    </cfRule>
    <cfRule type="containsText" dxfId="4090" priority="998" stopIfTrue="1" operator="containsText" text="B">
      <formula>NOT(ISERROR(SEARCH("B",J30)))</formula>
    </cfRule>
    <cfRule type="containsText" dxfId="4089" priority="999" stopIfTrue="1" operator="containsText" text="G">
      <formula>NOT(ISERROR(SEARCH("G",J30)))</formula>
    </cfRule>
    <cfRule type="containsText" dxfId="4088" priority="1000" stopIfTrue="1" operator="containsText" text="G">
      <formula>NOT(ISERROR(SEARCH("G",J30)))</formula>
    </cfRule>
    <cfRule type="containsText" dxfId="4087" priority="1001" stopIfTrue="1" operator="containsText" text="F">
      <formula>NOT(ISERROR(SEARCH("F",J30)))</formula>
    </cfRule>
    <cfRule type="containsText" dxfId="4086" priority="1002" stopIfTrue="1" operator="containsText" text="E">
      <formula>NOT(ISERROR(SEARCH("E",J30)))</formula>
    </cfRule>
    <cfRule type="containsText" dxfId="4085" priority="1003" stopIfTrue="1" operator="containsText" text="B">
      <formula>NOT(ISERROR(SEARCH("B",J30)))</formula>
    </cfRule>
    <cfRule type="containsText" dxfId="4084" priority="1004" stopIfTrue="1" operator="containsText" text="B">
      <formula>NOT(ISERROR(SEARCH("B",J30)))</formula>
    </cfRule>
    <cfRule type="containsText" dxfId="4083" priority="1005" stopIfTrue="1" operator="containsText" text="B">
      <formula>NOT(ISERROR(SEARCH("B",J30)))</formula>
    </cfRule>
  </conditionalFormatting>
  <conditionalFormatting sqref="J30:K30">
    <cfRule type="containsText" dxfId="4082" priority="992" stopIfTrue="1" operator="containsText" text="G">
      <formula>NOT(ISERROR(SEARCH("G",J30)))</formula>
    </cfRule>
    <cfRule type="containsText" dxfId="4081" priority="993" stopIfTrue="1" operator="containsText" text="B">
      <formula>NOT(ISERROR(SEARCH("B",J30)))</formula>
    </cfRule>
    <cfRule type="containsText" dxfId="4080" priority="994" stopIfTrue="1" operator="containsText" text="F">
      <formula>NOT(ISERROR(SEARCH("F",J30)))</formula>
    </cfRule>
    <cfRule type="containsText" dxfId="4079" priority="995" stopIfTrue="1" operator="containsText" text="G">
      <formula>NOT(ISERROR(SEARCH("G",J30)))</formula>
    </cfRule>
  </conditionalFormatting>
  <conditionalFormatting sqref="Q30:R30">
    <cfRule type="containsText" dxfId="4078" priority="990" stopIfTrue="1" operator="containsText" text="F">
      <formula>NOT(ISERROR(SEARCH("F",Q30)))</formula>
    </cfRule>
    <cfRule type="containsText" dxfId="4077" priority="991" stopIfTrue="1" operator="containsText" text="G">
      <formula>NOT(ISERROR(SEARCH("G",Q30)))</formula>
    </cfRule>
  </conditionalFormatting>
  <conditionalFormatting sqref="Q30:R30">
    <cfRule type="containsText" dxfId="4076" priority="988" stopIfTrue="1" operator="containsText" text="F">
      <formula>NOT(ISERROR(SEARCH("F",Q30)))</formula>
    </cfRule>
    <cfRule type="containsText" dxfId="4075" priority="989" stopIfTrue="1" operator="containsText" text="G">
      <formula>NOT(ISERROR(SEARCH("G",Q30)))</formula>
    </cfRule>
  </conditionalFormatting>
  <conditionalFormatting sqref="Q30:R30">
    <cfRule type="containsText" dxfId="4074" priority="984" stopIfTrue="1" operator="containsText" text="G">
      <formula>NOT(ISERROR(SEARCH("G",Q30)))</formula>
    </cfRule>
    <cfRule type="containsText" dxfId="4073" priority="985" stopIfTrue="1" operator="containsText" text="B">
      <formula>NOT(ISERROR(SEARCH("B",Q30)))</formula>
    </cfRule>
    <cfRule type="containsText" dxfId="4072" priority="986" stopIfTrue="1" operator="containsText" text="F">
      <formula>NOT(ISERROR(SEARCH("F",Q30)))</formula>
    </cfRule>
    <cfRule type="containsText" dxfId="4071" priority="987" stopIfTrue="1" operator="containsText" text="G">
      <formula>NOT(ISERROR(SEARCH("G",Q30)))</formula>
    </cfRule>
  </conditionalFormatting>
  <conditionalFormatting sqref="X30:Y30">
    <cfRule type="containsText" dxfId="4070" priority="982" stopIfTrue="1" operator="containsText" text="F">
      <formula>NOT(ISERROR(SEARCH("F",X30)))</formula>
    </cfRule>
    <cfRule type="containsText" dxfId="4069" priority="983" stopIfTrue="1" operator="containsText" text="G">
      <formula>NOT(ISERROR(SEARCH("G",X30)))</formula>
    </cfRule>
  </conditionalFormatting>
  <conditionalFormatting sqref="X30:Y30">
    <cfRule type="containsText" dxfId="4068" priority="980" stopIfTrue="1" operator="containsText" text="F">
      <formula>NOT(ISERROR(SEARCH("F",X30)))</formula>
    </cfRule>
    <cfRule type="containsText" dxfId="4067" priority="981" stopIfTrue="1" operator="containsText" text="G">
      <formula>NOT(ISERROR(SEARCH("G",X30)))</formula>
    </cfRule>
  </conditionalFormatting>
  <conditionalFormatting sqref="X30:Y30">
    <cfRule type="containsText" dxfId="4066" priority="976" stopIfTrue="1" operator="containsText" text="G">
      <formula>NOT(ISERROR(SEARCH("G",X30)))</formula>
    </cfRule>
    <cfRule type="containsText" dxfId="4065" priority="977" stopIfTrue="1" operator="containsText" text="B">
      <formula>NOT(ISERROR(SEARCH("B",X30)))</formula>
    </cfRule>
    <cfRule type="containsText" dxfId="4064" priority="978" stopIfTrue="1" operator="containsText" text="F">
      <formula>NOT(ISERROR(SEARCH("F",X30)))</formula>
    </cfRule>
    <cfRule type="containsText" dxfId="4063" priority="979" stopIfTrue="1" operator="containsText" text="G">
      <formula>NOT(ISERROR(SEARCH("G",X30)))</formula>
    </cfRule>
  </conditionalFormatting>
  <conditionalFormatting sqref="AE30:AF30">
    <cfRule type="containsText" dxfId="4062" priority="974" stopIfTrue="1" operator="containsText" text="F">
      <formula>NOT(ISERROR(SEARCH("F",AE30)))</formula>
    </cfRule>
    <cfRule type="containsText" dxfId="4061" priority="975" stopIfTrue="1" operator="containsText" text="G">
      <formula>NOT(ISERROR(SEARCH("G",AE30)))</formula>
    </cfRule>
  </conditionalFormatting>
  <conditionalFormatting sqref="AE30:AF30">
    <cfRule type="containsText" dxfId="4060" priority="972" stopIfTrue="1" operator="containsText" text="F">
      <formula>NOT(ISERROR(SEARCH("F",AE30)))</formula>
    </cfRule>
    <cfRule type="containsText" dxfId="4059" priority="973" stopIfTrue="1" operator="containsText" text="G">
      <formula>NOT(ISERROR(SEARCH("G",AE30)))</formula>
    </cfRule>
  </conditionalFormatting>
  <conditionalFormatting sqref="AE30:AF30">
    <cfRule type="containsText" dxfId="4058" priority="968" stopIfTrue="1" operator="containsText" text="G">
      <formula>NOT(ISERROR(SEARCH("G",AE30)))</formula>
    </cfRule>
    <cfRule type="containsText" dxfId="4057" priority="969" stopIfTrue="1" operator="containsText" text="B">
      <formula>NOT(ISERROR(SEARCH("B",AE30)))</formula>
    </cfRule>
    <cfRule type="containsText" dxfId="4056" priority="970" stopIfTrue="1" operator="containsText" text="F">
      <formula>NOT(ISERROR(SEARCH("F",AE30)))</formula>
    </cfRule>
    <cfRule type="containsText" dxfId="4055" priority="971" stopIfTrue="1" operator="containsText" text="G">
      <formula>NOT(ISERROR(SEARCH("G",AE30)))</formula>
    </cfRule>
  </conditionalFormatting>
  <conditionalFormatting sqref="J32:K32">
    <cfRule type="containsText" dxfId="4054" priority="965" stopIfTrue="1" operator="containsText" text="E">
      <formula>NOT(ISERROR(SEARCH("E",J32)))</formula>
    </cfRule>
    <cfRule type="containsText" dxfId="4053" priority="966" stopIfTrue="1" operator="containsText" text="F">
      <formula>NOT(ISERROR(SEARCH("F",J32)))</formula>
    </cfRule>
    <cfRule type="containsText" dxfId="4052" priority="967" stopIfTrue="1" operator="containsText" text="G">
      <formula>NOT(ISERROR(SEARCH("G",J32)))</formula>
    </cfRule>
  </conditionalFormatting>
  <conditionalFormatting sqref="J32:K32">
    <cfRule type="containsText" dxfId="4051" priority="963" stopIfTrue="1" operator="containsText" text="F">
      <formula>NOT(ISERROR(SEARCH("F",J32)))</formula>
    </cfRule>
    <cfRule type="containsText" dxfId="4050" priority="964" stopIfTrue="1" operator="containsText" text="G">
      <formula>NOT(ISERROR(SEARCH("G",J32)))</formula>
    </cfRule>
  </conditionalFormatting>
  <conditionalFormatting sqref="K32">
    <cfRule type="containsText" dxfId="4049" priority="961" stopIfTrue="1" operator="containsText" text="F">
      <formula>NOT(ISERROR(SEARCH("F",K32)))</formula>
    </cfRule>
    <cfRule type="containsText" dxfId="4048" priority="962" stopIfTrue="1" operator="containsText" text="G">
      <formula>NOT(ISERROR(SEARCH("G",K32)))</formula>
    </cfRule>
  </conditionalFormatting>
  <conditionalFormatting sqref="J32">
    <cfRule type="containsText" dxfId="4047" priority="959" stopIfTrue="1" operator="containsText" text="F">
      <formula>NOT(ISERROR(SEARCH("F",J32)))</formula>
    </cfRule>
    <cfRule type="containsText" dxfId="4046" priority="960" stopIfTrue="1" operator="containsText" text="G">
      <formula>NOT(ISERROR(SEARCH("G",J32)))</formula>
    </cfRule>
  </conditionalFormatting>
  <conditionalFormatting sqref="J32">
    <cfRule type="containsText" dxfId="4045" priority="958" stopIfTrue="1" operator="containsText" text="B">
      <formula>NOT(ISERROR(SEARCH("B",J32)))</formula>
    </cfRule>
  </conditionalFormatting>
  <conditionalFormatting sqref="J32">
    <cfRule type="containsText" dxfId="4044" priority="948" stopIfTrue="1" operator="containsText" text="F">
      <formula>NOT(ISERROR(SEARCH("F",J32)))</formula>
    </cfRule>
    <cfRule type="containsText" dxfId="4043" priority="949" stopIfTrue="1" operator="containsText" text="C">
      <formula>NOT(ISERROR(SEARCH("C",J32)))</formula>
    </cfRule>
    <cfRule type="containsText" dxfId="4042" priority="950" stopIfTrue="1" operator="containsText" text="B">
      <formula>NOT(ISERROR(SEARCH("B",J32)))</formula>
    </cfRule>
    <cfRule type="containsText" dxfId="4041" priority="951" stopIfTrue="1" operator="containsText" text="G">
      <formula>NOT(ISERROR(SEARCH("G",J32)))</formula>
    </cfRule>
    <cfRule type="containsText" dxfId="4040" priority="952" stopIfTrue="1" operator="containsText" text="G">
      <formula>NOT(ISERROR(SEARCH("G",J32)))</formula>
    </cfRule>
    <cfRule type="containsText" dxfId="4039" priority="953" stopIfTrue="1" operator="containsText" text="F">
      <formula>NOT(ISERROR(SEARCH("F",J32)))</formula>
    </cfRule>
    <cfRule type="containsText" dxfId="4038" priority="954" stopIfTrue="1" operator="containsText" text="E">
      <formula>NOT(ISERROR(SEARCH("E",J32)))</formula>
    </cfRule>
    <cfRule type="containsText" dxfId="4037" priority="955" stopIfTrue="1" operator="containsText" text="B">
      <formula>NOT(ISERROR(SEARCH("B",J32)))</formula>
    </cfRule>
    <cfRule type="containsText" dxfId="4036" priority="956" stopIfTrue="1" operator="containsText" text="B">
      <formula>NOT(ISERROR(SEARCH("B",J32)))</formula>
    </cfRule>
    <cfRule type="containsText" dxfId="4035" priority="957" stopIfTrue="1" operator="containsText" text="B">
      <formula>NOT(ISERROR(SEARCH("B",J32)))</formula>
    </cfRule>
  </conditionalFormatting>
  <conditionalFormatting sqref="J32:K32">
    <cfRule type="containsText" dxfId="4034" priority="944" stopIfTrue="1" operator="containsText" text="G">
      <formula>NOT(ISERROR(SEARCH("G",J32)))</formula>
    </cfRule>
    <cfRule type="containsText" dxfId="4033" priority="945" stopIfTrue="1" operator="containsText" text="B">
      <formula>NOT(ISERROR(SEARCH("B",J32)))</formula>
    </cfRule>
    <cfRule type="containsText" dxfId="4032" priority="946" stopIfTrue="1" operator="containsText" text="F">
      <formula>NOT(ISERROR(SEARCH("F",J32)))</formula>
    </cfRule>
    <cfRule type="containsText" dxfId="4031" priority="947" stopIfTrue="1" operator="containsText" text="G">
      <formula>NOT(ISERROR(SEARCH("G",J32)))</formula>
    </cfRule>
  </conditionalFormatting>
  <conditionalFormatting sqref="Q32:R32">
    <cfRule type="containsText" dxfId="4030" priority="941" stopIfTrue="1" operator="containsText" text="E">
      <formula>NOT(ISERROR(SEARCH("E",Q32)))</formula>
    </cfRule>
    <cfRule type="containsText" dxfId="4029" priority="942" stopIfTrue="1" operator="containsText" text="F">
      <formula>NOT(ISERROR(SEARCH("F",Q32)))</formula>
    </cfRule>
    <cfRule type="containsText" dxfId="4028" priority="943" stopIfTrue="1" operator="containsText" text="G">
      <formula>NOT(ISERROR(SEARCH("G",Q32)))</formula>
    </cfRule>
  </conditionalFormatting>
  <conditionalFormatting sqref="Q32:R32">
    <cfRule type="containsText" dxfId="4027" priority="939" stopIfTrue="1" operator="containsText" text="F">
      <formula>NOT(ISERROR(SEARCH("F",Q32)))</formula>
    </cfRule>
    <cfRule type="containsText" dxfId="4026" priority="940" stopIfTrue="1" operator="containsText" text="G">
      <formula>NOT(ISERROR(SEARCH("G",Q32)))</formula>
    </cfRule>
  </conditionalFormatting>
  <conditionalFormatting sqref="Q32:R32">
    <cfRule type="containsText" dxfId="4025" priority="937" stopIfTrue="1" operator="containsText" text="F">
      <formula>NOT(ISERROR(SEARCH("F",Q32)))</formula>
    </cfRule>
    <cfRule type="containsText" dxfId="4024" priority="938" stopIfTrue="1" operator="containsText" text="G">
      <formula>NOT(ISERROR(SEARCH("G",Q32)))</formula>
    </cfRule>
  </conditionalFormatting>
  <conditionalFormatting sqref="Q32:R32">
    <cfRule type="containsText" dxfId="4023" priority="933" stopIfTrue="1" operator="containsText" text="G">
      <formula>NOT(ISERROR(SEARCH("G",Q32)))</formula>
    </cfRule>
    <cfRule type="containsText" dxfId="4022" priority="934" stopIfTrue="1" operator="containsText" text="B">
      <formula>NOT(ISERROR(SEARCH("B",Q32)))</formula>
    </cfRule>
    <cfRule type="containsText" dxfId="4021" priority="935" stopIfTrue="1" operator="containsText" text="F">
      <formula>NOT(ISERROR(SEARCH("F",Q32)))</formula>
    </cfRule>
    <cfRule type="containsText" dxfId="4020" priority="936" stopIfTrue="1" operator="containsText" text="G">
      <formula>NOT(ISERROR(SEARCH("G",Q32)))</formula>
    </cfRule>
  </conditionalFormatting>
  <conditionalFormatting sqref="X32:Y32">
    <cfRule type="containsText" dxfId="4019" priority="930" stopIfTrue="1" operator="containsText" text="E">
      <formula>NOT(ISERROR(SEARCH("E",X32)))</formula>
    </cfRule>
    <cfRule type="containsText" dxfId="4018" priority="931" stopIfTrue="1" operator="containsText" text="F">
      <formula>NOT(ISERROR(SEARCH("F",X32)))</formula>
    </cfRule>
    <cfRule type="containsText" dxfId="4017" priority="932" stopIfTrue="1" operator="containsText" text="G">
      <formula>NOT(ISERROR(SEARCH("G",X32)))</formula>
    </cfRule>
  </conditionalFormatting>
  <conditionalFormatting sqref="X32:Y32">
    <cfRule type="containsText" dxfId="4016" priority="928" stopIfTrue="1" operator="containsText" text="F">
      <formula>NOT(ISERROR(SEARCH("F",X32)))</formula>
    </cfRule>
    <cfRule type="containsText" dxfId="4015" priority="929" stopIfTrue="1" operator="containsText" text="G">
      <formula>NOT(ISERROR(SEARCH("G",X32)))</formula>
    </cfRule>
  </conditionalFormatting>
  <conditionalFormatting sqref="X32:Y32">
    <cfRule type="containsText" dxfId="4014" priority="926" stopIfTrue="1" operator="containsText" text="F">
      <formula>NOT(ISERROR(SEARCH("F",X32)))</formula>
    </cfRule>
    <cfRule type="containsText" dxfId="4013" priority="927" stopIfTrue="1" operator="containsText" text="G">
      <formula>NOT(ISERROR(SEARCH("G",X32)))</formula>
    </cfRule>
  </conditionalFormatting>
  <conditionalFormatting sqref="X32:Y32">
    <cfRule type="containsText" dxfId="4012" priority="922" stopIfTrue="1" operator="containsText" text="G">
      <formula>NOT(ISERROR(SEARCH("G",X32)))</formula>
    </cfRule>
    <cfRule type="containsText" dxfId="4011" priority="923" stopIfTrue="1" operator="containsText" text="B">
      <formula>NOT(ISERROR(SEARCH("B",X32)))</formula>
    </cfRule>
    <cfRule type="containsText" dxfId="4010" priority="924" stopIfTrue="1" operator="containsText" text="F">
      <formula>NOT(ISERROR(SEARCH("F",X32)))</formula>
    </cfRule>
    <cfRule type="containsText" dxfId="4009" priority="925" stopIfTrue="1" operator="containsText" text="G">
      <formula>NOT(ISERROR(SEARCH("G",X32)))</formula>
    </cfRule>
  </conditionalFormatting>
  <conditionalFormatting sqref="AE32:AF32">
    <cfRule type="containsText" dxfId="4008" priority="919" stopIfTrue="1" operator="containsText" text="E">
      <formula>NOT(ISERROR(SEARCH("E",AE32)))</formula>
    </cfRule>
    <cfRule type="containsText" dxfId="4007" priority="920" stopIfTrue="1" operator="containsText" text="F">
      <formula>NOT(ISERROR(SEARCH("F",AE32)))</formula>
    </cfRule>
    <cfRule type="containsText" dxfId="4006" priority="921" stopIfTrue="1" operator="containsText" text="G">
      <formula>NOT(ISERROR(SEARCH("G",AE32)))</formula>
    </cfRule>
  </conditionalFormatting>
  <conditionalFormatting sqref="AE32:AF32">
    <cfRule type="containsText" dxfId="4005" priority="917" stopIfTrue="1" operator="containsText" text="F">
      <formula>NOT(ISERROR(SEARCH("F",AE32)))</formula>
    </cfRule>
    <cfRule type="containsText" dxfId="4004" priority="918" stopIfTrue="1" operator="containsText" text="G">
      <formula>NOT(ISERROR(SEARCH("G",AE32)))</formula>
    </cfRule>
  </conditionalFormatting>
  <conditionalFormatting sqref="AE32:AF32">
    <cfRule type="containsText" dxfId="4003" priority="915" stopIfTrue="1" operator="containsText" text="F">
      <formula>NOT(ISERROR(SEARCH("F",AE32)))</formula>
    </cfRule>
    <cfRule type="containsText" dxfId="4002" priority="916" stopIfTrue="1" operator="containsText" text="G">
      <formula>NOT(ISERROR(SEARCH("G",AE32)))</formula>
    </cfRule>
  </conditionalFormatting>
  <conditionalFormatting sqref="AE32:AF32">
    <cfRule type="containsText" dxfId="4001" priority="911" stopIfTrue="1" operator="containsText" text="G">
      <formula>NOT(ISERROR(SEARCH("G",AE32)))</formula>
    </cfRule>
    <cfRule type="containsText" dxfId="4000" priority="912" stopIfTrue="1" operator="containsText" text="B">
      <formula>NOT(ISERROR(SEARCH("B",AE32)))</formula>
    </cfRule>
    <cfRule type="containsText" dxfId="3999" priority="913" stopIfTrue="1" operator="containsText" text="F">
      <formula>NOT(ISERROR(SEARCH("F",AE32)))</formula>
    </cfRule>
    <cfRule type="containsText" dxfId="3998" priority="914" stopIfTrue="1" operator="containsText" text="G">
      <formula>NOT(ISERROR(SEARCH("G",AE32)))</formula>
    </cfRule>
  </conditionalFormatting>
  <conditionalFormatting sqref="J34:K34">
    <cfRule type="containsText" dxfId="3997" priority="908" stopIfTrue="1" operator="containsText" text="E">
      <formula>NOT(ISERROR(SEARCH("E",J34)))</formula>
    </cfRule>
    <cfRule type="containsText" dxfId="3996" priority="909" stopIfTrue="1" operator="containsText" text="F">
      <formula>NOT(ISERROR(SEARCH("F",J34)))</formula>
    </cfRule>
    <cfRule type="containsText" dxfId="3995" priority="910" stopIfTrue="1" operator="containsText" text="G">
      <formula>NOT(ISERROR(SEARCH("G",J34)))</formula>
    </cfRule>
  </conditionalFormatting>
  <conditionalFormatting sqref="J34:K34">
    <cfRule type="containsText" dxfId="3994" priority="905" stopIfTrue="1" operator="containsText" text="E">
      <formula>NOT(ISERROR(SEARCH("E",J34)))</formula>
    </cfRule>
    <cfRule type="containsText" dxfId="3993" priority="906" stopIfTrue="1" operator="containsText" text="F">
      <formula>NOT(ISERROR(SEARCH("F",J34)))</formula>
    </cfRule>
    <cfRule type="containsText" dxfId="3992" priority="907" stopIfTrue="1" operator="containsText" text="G">
      <formula>NOT(ISERROR(SEARCH("G",J34)))</formula>
    </cfRule>
  </conditionalFormatting>
  <conditionalFormatting sqref="J34:K34">
    <cfRule type="containsText" dxfId="3991" priority="903" stopIfTrue="1" operator="containsText" text="F">
      <formula>NOT(ISERROR(SEARCH("F",J34)))</formula>
    </cfRule>
    <cfRule type="containsText" dxfId="3990" priority="904" stopIfTrue="1" operator="containsText" text="G">
      <formula>NOT(ISERROR(SEARCH("G",J34)))</formula>
    </cfRule>
  </conditionalFormatting>
  <conditionalFormatting sqref="K34">
    <cfRule type="containsText" dxfId="3989" priority="901" stopIfTrue="1" operator="containsText" text="F">
      <formula>NOT(ISERROR(SEARCH("F",K34)))</formula>
    </cfRule>
    <cfRule type="containsText" dxfId="3988" priority="902" stopIfTrue="1" operator="containsText" text="G">
      <formula>NOT(ISERROR(SEARCH("G",K34)))</formula>
    </cfRule>
  </conditionalFormatting>
  <conditionalFormatting sqref="J34">
    <cfRule type="containsText" dxfId="3987" priority="899" stopIfTrue="1" operator="containsText" text="F">
      <formula>NOT(ISERROR(SEARCH("F",J34)))</formula>
    </cfRule>
    <cfRule type="containsText" dxfId="3986" priority="900" stopIfTrue="1" operator="containsText" text="G">
      <formula>NOT(ISERROR(SEARCH("G",J34)))</formula>
    </cfRule>
  </conditionalFormatting>
  <conditionalFormatting sqref="J34">
    <cfRule type="containsText" dxfId="3985" priority="898" stopIfTrue="1" operator="containsText" text="B">
      <formula>NOT(ISERROR(SEARCH("B",J34)))</formula>
    </cfRule>
  </conditionalFormatting>
  <conditionalFormatting sqref="J34">
    <cfRule type="containsText" dxfId="3984" priority="888" stopIfTrue="1" operator="containsText" text="F">
      <formula>NOT(ISERROR(SEARCH("F",J34)))</formula>
    </cfRule>
    <cfRule type="containsText" dxfId="3983" priority="889" stopIfTrue="1" operator="containsText" text="C">
      <formula>NOT(ISERROR(SEARCH("C",J34)))</formula>
    </cfRule>
    <cfRule type="containsText" dxfId="3982" priority="890" stopIfTrue="1" operator="containsText" text="B">
      <formula>NOT(ISERROR(SEARCH("B",J34)))</formula>
    </cfRule>
    <cfRule type="containsText" dxfId="3981" priority="891" stopIfTrue="1" operator="containsText" text="G">
      <formula>NOT(ISERROR(SEARCH("G",J34)))</formula>
    </cfRule>
    <cfRule type="containsText" dxfId="3980" priority="892" stopIfTrue="1" operator="containsText" text="G">
      <formula>NOT(ISERROR(SEARCH("G",J34)))</formula>
    </cfRule>
    <cfRule type="containsText" dxfId="3979" priority="893" stopIfTrue="1" operator="containsText" text="F">
      <formula>NOT(ISERROR(SEARCH("F",J34)))</formula>
    </cfRule>
    <cfRule type="containsText" dxfId="3978" priority="894" stopIfTrue="1" operator="containsText" text="E">
      <formula>NOT(ISERROR(SEARCH("E",J34)))</formula>
    </cfRule>
    <cfRule type="containsText" dxfId="3977" priority="895" stopIfTrue="1" operator="containsText" text="B">
      <formula>NOT(ISERROR(SEARCH("B",J34)))</formula>
    </cfRule>
    <cfRule type="containsText" dxfId="3976" priority="896" stopIfTrue="1" operator="containsText" text="B">
      <formula>NOT(ISERROR(SEARCH("B",J34)))</formula>
    </cfRule>
    <cfRule type="containsText" dxfId="3975" priority="897" stopIfTrue="1" operator="containsText" text="B">
      <formula>NOT(ISERROR(SEARCH("B",J34)))</formula>
    </cfRule>
  </conditionalFormatting>
  <conditionalFormatting sqref="J34:K34">
    <cfRule type="containsText" dxfId="3974" priority="884" stopIfTrue="1" operator="containsText" text="G">
      <formula>NOT(ISERROR(SEARCH("G",J34)))</formula>
    </cfRule>
    <cfRule type="containsText" dxfId="3973" priority="885" stopIfTrue="1" operator="containsText" text="B">
      <formula>NOT(ISERROR(SEARCH("B",J34)))</formula>
    </cfRule>
    <cfRule type="containsText" dxfId="3972" priority="886" stopIfTrue="1" operator="containsText" text="F">
      <formula>NOT(ISERROR(SEARCH("F",J34)))</formula>
    </cfRule>
    <cfRule type="containsText" dxfId="3971" priority="887" stopIfTrue="1" operator="containsText" text="G">
      <formula>NOT(ISERROR(SEARCH("G",J34)))</formula>
    </cfRule>
  </conditionalFormatting>
  <conditionalFormatting sqref="Q34:R34">
    <cfRule type="containsText" dxfId="3970" priority="881" stopIfTrue="1" operator="containsText" text="E">
      <formula>NOT(ISERROR(SEARCH("E",Q34)))</formula>
    </cfRule>
    <cfRule type="containsText" dxfId="3969" priority="882" stopIfTrue="1" operator="containsText" text="F">
      <formula>NOT(ISERROR(SEARCH("F",Q34)))</formula>
    </cfRule>
    <cfRule type="containsText" dxfId="3968" priority="883" stopIfTrue="1" operator="containsText" text="G">
      <formula>NOT(ISERROR(SEARCH("G",Q34)))</formula>
    </cfRule>
  </conditionalFormatting>
  <conditionalFormatting sqref="Q34:R34">
    <cfRule type="containsText" dxfId="3967" priority="878" stopIfTrue="1" operator="containsText" text="E">
      <formula>NOT(ISERROR(SEARCH("E",Q34)))</formula>
    </cfRule>
    <cfRule type="containsText" dxfId="3966" priority="879" stopIfTrue="1" operator="containsText" text="F">
      <formula>NOT(ISERROR(SEARCH("F",Q34)))</formula>
    </cfRule>
    <cfRule type="containsText" dxfId="3965" priority="880" stopIfTrue="1" operator="containsText" text="G">
      <formula>NOT(ISERROR(SEARCH("G",Q34)))</formula>
    </cfRule>
  </conditionalFormatting>
  <conditionalFormatting sqref="Q34:R34">
    <cfRule type="containsText" dxfId="3964" priority="876" stopIfTrue="1" operator="containsText" text="F">
      <formula>NOT(ISERROR(SEARCH("F",Q34)))</formula>
    </cfRule>
    <cfRule type="containsText" dxfId="3963" priority="877" stopIfTrue="1" operator="containsText" text="G">
      <formula>NOT(ISERROR(SEARCH("G",Q34)))</formula>
    </cfRule>
  </conditionalFormatting>
  <conditionalFormatting sqref="Q34:R34">
    <cfRule type="containsText" dxfId="3962" priority="874" stopIfTrue="1" operator="containsText" text="F">
      <formula>NOT(ISERROR(SEARCH("F",Q34)))</formula>
    </cfRule>
    <cfRule type="containsText" dxfId="3961" priority="875" stopIfTrue="1" operator="containsText" text="G">
      <formula>NOT(ISERROR(SEARCH("G",Q34)))</formula>
    </cfRule>
  </conditionalFormatting>
  <conditionalFormatting sqref="Q34:R34">
    <cfRule type="containsText" dxfId="3960" priority="870" stopIfTrue="1" operator="containsText" text="G">
      <formula>NOT(ISERROR(SEARCH("G",Q34)))</formula>
    </cfRule>
    <cfRule type="containsText" dxfId="3959" priority="871" stopIfTrue="1" operator="containsText" text="B">
      <formula>NOT(ISERROR(SEARCH("B",Q34)))</formula>
    </cfRule>
    <cfRule type="containsText" dxfId="3958" priority="872" stopIfTrue="1" operator="containsText" text="F">
      <formula>NOT(ISERROR(SEARCH("F",Q34)))</formula>
    </cfRule>
    <cfRule type="containsText" dxfId="3957" priority="873" stopIfTrue="1" operator="containsText" text="G">
      <formula>NOT(ISERROR(SEARCH("G",Q34)))</formula>
    </cfRule>
  </conditionalFormatting>
  <conditionalFormatting sqref="X34:Y34">
    <cfRule type="containsText" dxfId="3956" priority="867" stopIfTrue="1" operator="containsText" text="E">
      <formula>NOT(ISERROR(SEARCH("E",X34)))</formula>
    </cfRule>
    <cfRule type="containsText" dxfId="3955" priority="868" stopIfTrue="1" operator="containsText" text="F">
      <formula>NOT(ISERROR(SEARCH("F",X34)))</formula>
    </cfRule>
    <cfRule type="containsText" dxfId="3954" priority="869" stopIfTrue="1" operator="containsText" text="G">
      <formula>NOT(ISERROR(SEARCH("G",X34)))</formula>
    </cfRule>
  </conditionalFormatting>
  <conditionalFormatting sqref="X34:Y34">
    <cfRule type="containsText" dxfId="3953" priority="864" stopIfTrue="1" operator="containsText" text="E">
      <formula>NOT(ISERROR(SEARCH("E",X34)))</formula>
    </cfRule>
    <cfRule type="containsText" dxfId="3952" priority="865" stopIfTrue="1" operator="containsText" text="F">
      <formula>NOT(ISERROR(SEARCH("F",X34)))</formula>
    </cfRule>
    <cfRule type="containsText" dxfId="3951" priority="866" stopIfTrue="1" operator="containsText" text="G">
      <formula>NOT(ISERROR(SEARCH("G",X34)))</formula>
    </cfRule>
  </conditionalFormatting>
  <conditionalFormatting sqref="X34:Y34">
    <cfRule type="containsText" dxfId="3950" priority="862" stopIfTrue="1" operator="containsText" text="F">
      <formula>NOT(ISERROR(SEARCH("F",X34)))</formula>
    </cfRule>
    <cfRule type="containsText" dxfId="3949" priority="863" stopIfTrue="1" operator="containsText" text="G">
      <formula>NOT(ISERROR(SEARCH("G",X34)))</formula>
    </cfRule>
  </conditionalFormatting>
  <conditionalFormatting sqref="X34:Y34">
    <cfRule type="containsText" dxfId="3948" priority="860" stopIfTrue="1" operator="containsText" text="F">
      <formula>NOT(ISERROR(SEARCH("F",X34)))</formula>
    </cfRule>
    <cfRule type="containsText" dxfId="3947" priority="861" stopIfTrue="1" operator="containsText" text="G">
      <formula>NOT(ISERROR(SEARCH("G",X34)))</formula>
    </cfRule>
  </conditionalFormatting>
  <conditionalFormatting sqref="X34:Y34">
    <cfRule type="containsText" dxfId="3946" priority="856" stopIfTrue="1" operator="containsText" text="G">
      <formula>NOT(ISERROR(SEARCH("G",X34)))</formula>
    </cfRule>
    <cfRule type="containsText" dxfId="3945" priority="857" stopIfTrue="1" operator="containsText" text="B">
      <formula>NOT(ISERROR(SEARCH("B",X34)))</formula>
    </cfRule>
    <cfRule type="containsText" dxfId="3944" priority="858" stopIfTrue="1" operator="containsText" text="F">
      <formula>NOT(ISERROR(SEARCH("F",X34)))</formula>
    </cfRule>
    <cfRule type="containsText" dxfId="3943" priority="859" stopIfTrue="1" operator="containsText" text="G">
      <formula>NOT(ISERROR(SEARCH("G",X34)))</formula>
    </cfRule>
  </conditionalFormatting>
  <conditionalFormatting sqref="AE34:AF34">
    <cfRule type="containsText" dxfId="3942" priority="853" stopIfTrue="1" operator="containsText" text="E">
      <formula>NOT(ISERROR(SEARCH("E",AE34)))</formula>
    </cfRule>
    <cfRule type="containsText" dxfId="3941" priority="854" stopIfTrue="1" operator="containsText" text="F">
      <formula>NOT(ISERROR(SEARCH("F",AE34)))</formula>
    </cfRule>
    <cfRule type="containsText" dxfId="3940" priority="855" stopIfTrue="1" operator="containsText" text="G">
      <formula>NOT(ISERROR(SEARCH("G",AE34)))</formula>
    </cfRule>
  </conditionalFormatting>
  <conditionalFormatting sqref="AE34:AF34">
    <cfRule type="containsText" dxfId="3939" priority="850" stopIfTrue="1" operator="containsText" text="E">
      <formula>NOT(ISERROR(SEARCH("E",AE34)))</formula>
    </cfRule>
    <cfRule type="containsText" dxfId="3938" priority="851" stopIfTrue="1" operator="containsText" text="F">
      <formula>NOT(ISERROR(SEARCH("F",AE34)))</formula>
    </cfRule>
    <cfRule type="containsText" dxfId="3937" priority="852" stopIfTrue="1" operator="containsText" text="G">
      <formula>NOT(ISERROR(SEARCH("G",AE34)))</formula>
    </cfRule>
  </conditionalFormatting>
  <conditionalFormatting sqref="AE34:AF34">
    <cfRule type="containsText" dxfId="3936" priority="848" stopIfTrue="1" operator="containsText" text="F">
      <formula>NOT(ISERROR(SEARCH("F",AE34)))</formula>
    </cfRule>
    <cfRule type="containsText" dxfId="3935" priority="849" stopIfTrue="1" operator="containsText" text="G">
      <formula>NOT(ISERROR(SEARCH("G",AE34)))</formula>
    </cfRule>
  </conditionalFormatting>
  <conditionalFormatting sqref="AE34:AF34">
    <cfRule type="containsText" dxfId="3934" priority="846" stopIfTrue="1" operator="containsText" text="F">
      <formula>NOT(ISERROR(SEARCH("F",AE34)))</formula>
    </cfRule>
    <cfRule type="containsText" dxfId="3933" priority="847" stopIfTrue="1" operator="containsText" text="G">
      <formula>NOT(ISERROR(SEARCH("G",AE34)))</formula>
    </cfRule>
  </conditionalFormatting>
  <conditionalFormatting sqref="AE34:AF34">
    <cfRule type="containsText" dxfId="3932" priority="842" stopIfTrue="1" operator="containsText" text="G">
      <formula>NOT(ISERROR(SEARCH("G",AE34)))</formula>
    </cfRule>
    <cfRule type="containsText" dxfId="3931" priority="843" stopIfTrue="1" operator="containsText" text="B">
      <formula>NOT(ISERROR(SEARCH("B",AE34)))</formula>
    </cfRule>
    <cfRule type="containsText" dxfId="3930" priority="844" stopIfTrue="1" operator="containsText" text="F">
      <formula>NOT(ISERROR(SEARCH("F",AE34)))</formula>
    </cfRule>
    <cfRule type="containsText" dxfId="3929" priority="845" stopIfTrue="1" operator="containsText" text="G">
      <formula>NOT(ISERROR(SEARCH("G",AE34)))</formula>
    </cfRule>
  </conditionalFormatting>
  <conditionalFormatting sqref="Q36:R36">
    <cfRule type="containsText" dxfId="3928" priority="840" stopIfTrue="1" operator="containsText" text="F">
      <formula>NOT(ISERROR(SEARCH("F",Q36)))</formula>
    </cfRule>
    <cfRule type="containsText" dxfId="3927" priority="841" stopIfTrue="1" operator="containsText" text="G">
      <formula>NOT(ISERROR(SEARCH("G",Q36)))</formula>
    </cfRule>
  </conditionalFormatting>
  <conditionalFormatting sqref="Q36:R36">
    <cfRule type="containsText" dxfId="3926" priority="837" stopIfTrue="1" operator="containsText" text="E">
      <formula>NOT(ISERROR(SEARCH("E",Q36)))</formula>
    </cfRule>
    <cfRule type="containsText" dxfId="3925" priority="838" stopIfTrue="1" operator="containsText" text="F">
      <formula>NOT(ISERROR(SEARCH("F",Q36)))</formula>
    </cfRule>
    <cfRule type="containsText" dxfId="3924" priority="839" stopIfTrue="1" operator="containsText" text="G">
      <formula>NOT(ISERROR(SEARCH("G",Q36)))</formula>
    </cfRule>
  </conditionalFormatting>
  <conditionalFormatting sqref="Q36:R36">
    <cfRule type="containsText" dxfId="3923" priority="834" stopIfTrue="1" operator="containsText" text="E">
      <formula>NOT(ISERROR(SEARCH("E",Q36)))</formula>
    </cfRule>
    <cfRule type="containsText" dxfId="3922" priority="835" stopIfTrue="1" operator="containsText" text="F">
      <formula>NOT(ISERROR(SEARCH("F",Q36)))</formula>
    </cfRule>
    <cfRule type="containsText" dxfId="3921" priority="836" stopIfTrue="1" operator="containsText" text="G">
      <formula>NOT(ISERROR(SEARCH("G",Q36)))</formula>
    </cfRule>
  </conditionalFormatting>
  <conditionalFormatting sqref="Q36:R36">
    <cfRule type="containsText" dxfId="3920" priority="832" stopIfTrue="1" operator="containsText" text="F">
      <formula>NOT(ISERROR(SEARCH("F",Q36)))</formula>
    </cfRule>
    <cfRule type="containsText" dxfId="3919" priority="833" stopIfTrue="1" operator="containsText" text="G">
      <formula>NOT(ISERROR(SEARCH("G",Q36)))</formula>
    </cfRule>
  </conditionalFormatting>
  <conditionalFormatting sqref="Q36:R36">
    <cfRule type="containsText" dxfId="3918" priority="830" stopIfTrue="1" operator="containsText" text="F">
      <formula>NOT(ISERROR(SEARCH("F",Q36)))</formula>
    </cfRule>
    <cfRule type="containsText" dxfId="3917" priority="831" stopIfTrue="1" operator="containsText" text="G">
      <formula>NOT(ISERROR(SEARCH("G",Q36)))</formula>
    </cfRule>
  </conditionalFormatting>
  <conditionalFormatting sqref="Q36:R36">
    <cfRule type="containsText" dxfId="3916" priority="826" stopIfTrue="1" operator="containsText" text="G">
      <formula>NOT(ISERROR(SEARCH("G",Q36)))</formula>
    </cfRule>
    <cfRule type="containsText" dxfId="3915" priority="827" stopIfTrue="1" operator="containsText" text="B">
      <formula>NOT(ISERROR(SEARCH("B",Q36)))</formula>
    </cfRule>
    <cfRule type="containsText" dxfId="3914" priority="828" stopIfTrue="1" operator="containsText" text="F">
      <formula>NOT(ISERROR(SEARCH("F",Q36)))</formula>
    </cfRule>
    <cfRule type="containsText" dxfId="3913" priority="829" stopIfTrue="1" operator="containsText" text="G">
      <formula>NOT(ISERROR(SEARCH("G",Q36)))</formula>
    </cfRule>
  </conditionalFormatting>
  <conditionalFormatting sqref="X36:Y36">
    <cfRule type="containsText" dxfId="3912" priority="824" stopIfTrue="1" operator="containsText" text="F">
      <formula>NOT(ISERROR(SEARCH("F",X36)))</formula>
    </cfRule>
    <cfRule type="containsText" dxfId="3911" priority="825" stopIfTrue="1" operator="containsText" text="G">
      <formula>NOT(ISERROR(SEARCH("G",X36)))</formula>
    </cfRule>
  </conditionalFormatting>
  <conditionalFormatting sqref="X36:Y36">
    <cfRule type="containsText" dxfId="3910" priority="821" stopIfTrue="1" operator="containsText" text="E">
      <formula>NOT(ISERROR(SEARCH("E",X36)))</formula>
    </cfRule>
    <cfRule type="containsText" dxfId="3909" priority="822" stopIfTrue="1" operator="containsText" text="F">
      <formula>NOT(ISERROR(SEARCH("F",X36)))</formula>
    </cfRule>
    <cfRule type="containsText" dxfId="3908" priority="823" stopIfTrue="1" operator="containsText" text="G">
      <formula>NOT(ISERROR(SEARCH("G",X36)))</formula>
    </cfRule>
  </conditionalFormatting>
  <conditionalFormatting sqref="X36:Y36">
    <cfRule type="containsText" dxfId="3907" priority="818" stopIfTrue="1" operator="containsText" text="E">
      <formula>NOT(ISERROR(SEARCH("E",X36)))</formula>
    </cfRule>
    <cfRule type="containsText" dxfId="3906" priority="819" stopIfTrue="1" operator="containsText" text="F">
      <formula>NOT(ISERROR(SEARCH("F",X36)))</formula>
    </cfRule>
    <cfRule type="containsText" dxfId="3905" priority="820" stopIfTrue="1" operator="containsText" text="G">
      <formula>NOT(ISERROR(SEARCH("G",X36)))</formula>
    </cfRule>
  </conditionalFormatting>
  <conditionalFormatting sqref="X36:Y36">
    <cfRule type="containsText" dxfId="3904" priority="816" stopIfTrue="1" operator="containsText" text="F">
      <formula>NOT(ISERROR(SEARCH("F",X36)))</formula>
    </cfRule>
    <cfRule type="containsText" dxfId="3903" priority="817" stopIfTrue="1" operator="containsText" text="G">
      <formula>NOT(ISERROR(SEARCH("G",X36)))</formula>
    </cfRule>
  </conditionalFormatting>
  <conditionalFormatting sqref="X36:Y36">
    <cfRule type="containsText" dxfId="3902" priority="814" stopIfTrue="1" operator="containsText" text="F">
      <formula>NOT(ISERROR(SEARCH("F",X36)))</formula>
    </cfRule>
    <cfRule type="containsText" dxfId="3901" priority="815" stopIfTrue="1" operator="containsText" text="G">
      <formula>NOT(ISERROR(SEARCH("G",X36)))</formula>
    </cfRule>
  </conditionalFormatting>
  <conditionalFormatting sqref="X36:Y36">
    <cfRule type="containsText" dxfId="3900" priority="810" stopIfTrue="1" operator="containsText" text="G">
      <formula>NOT(ISERROR(SEARCH("G",X36)))</formula>
    </cfRule>
    <cfRule type="containsText" dxfId="3899" priority="811" stopIfTrue="1" operator="containsText" text="B">
      <formula>NOT(ISERROR(SEARCH("B",X36)))</formula>
    </cfRule>
    <cfRule type="containsText" dxfId="3898" priority="812" stopIfTrue="1" operator="containsText" text="F">
      <formula>NOT(ISERROR(SEARCH("F",X36)))</formula>
    </cfRule>
    <cfRule type="containsText" dxfId="3897" priority="813" stopIfTrue="1" operator="containsText" text="G">
      <formula>NOT(ISERROR(SEARCH("G",X36)))</formula>
    </cfRule>
  </conditionalFormatting>
  <conditionalFormatting sqref="AE36:AF36">
    <cfRule type="containsText" dxfId="3896" priority="808" stopIfTrue="1" operator="containsText" text="F">
      <formula>NOT(ISERROR(SEARCH("F",AE36)))</formula>
    </cfRule>
    <cfRule type="containsText" dxfId="3895" priority="809" stopIfTrue="1" operator="containsText" text="G">
      <formula>NOT(ISERROR(SEARCH("G",AE36)))</formula>
    </cfRule>
  </conditionalFormatting>
  <conditionalFormatting sqref="AE36:AF36">
    <cfRule type="containsText" dxfId="3894" priority="805" stopIfTrue="1" operator="containsText" text="E">
      <formula>NOT(ISERROR(SEARCH("E",AE36)))</formula>
    </cfRule>
    <cfRule type="containsText" dxfId="3893" priority="806" stopIfTrue="1" operator="containsText" text="F">
      <formula>NOT(ISERROR(SEARCH("F",AE36)))</formula>
    </cfRule>
    <cfRule type="containsText" dxfId="3892" priority="807" stopIfTrue="1" operator="containsText" text="G">
      <formula>NOT(ISERROR(SEARCH("G",AE36)))</formula>
    </cfRule>
  </conditionalFormatting>
  <conditionalFormatting sqref="AE36:AF36">
    <cfRule type="containsText" dxfId="3891" priority="802" stopIfTrue="1" operator="containsText" text="E">
      <formula>NOT(ISERROR(SEARCH("E",AE36)))</formula>
    </cfRule>
    <cfRule type="containsText" dxfId="3890" priority="803" stopIfTrue="1" operator="containsText" text="F">
      <formula>NOT(ISERROR(SEARCH("F",AE36)))</formula>
    </cfRule>
    <cfRule type="containsText" dxfId="3889" priority="804" stopIfTrue="1" operator="containsText" text="G">
      <formula>NOT(ISERROR(SEARCH("G",AE36)))</formula>
    </cfRule>
  </conditionalFormatting>
  <conditionalFormatting sqref="AE36:AF36">
    <cfRule type="containsText" dxfId="3888" priority="800" stopIfTrue="1" operator="containsText" text="F">
      <formula>NOT(ISERROR(SEARCH("F",AE36)))</formula>
    </cfRule>
    <cfRule type="containsText" dxfId="3887" priority="801" stopIfTrue="1" operator="containsText" text="G">
      <formula>NOT(ISERROR(SEARCH("G",AE36)))</formula>
    </cfRule>
  </conditionalFormatting>
  <conditionalFormatting sqref="AE36:AF36">
    <cfRule type="containsText" dxfId="3886" priority="798" stopIfTrue="1" operator="containsText" text="F">
      <formula>NOT(ISERROR(SEARCH("F",AE36)))</formula>
    </cfRule>
    <cfRule type="containsText" dxfId="3885" priority="799" stopIfTrue="1" operator="containsText" text="G">
      <formula>NOT(ISERROR(SEARCH("G",AE36)))</formula>
    </cfRule>
  </conditionalFormatting>
  <conditionalFormatting sqref="AE36:AF36">
    <cfRule type="containsText" dxfId="3884" priority="794" stopIfTrue="1" operator="containsText" text="G">
      <formula>NOT(ISERROR(SEARCH("G",AE36)))</formula>
    </cfRule>
    <cfRule type="containsText" dxfId="3883" priority="795" stopIfTrue="1" operator="containsText" text="B">
      <formula>NOT(ISERROR(SEARCH("B",AE36)))</formula>
    </cfRule>
    <cfRule type="containsText" dxfId="3882" priority="796" stopIfTrue="1" operator="containsText" text="F">
      <formula>NOT(ISERROR(SEARCH("F",AE36)))</formula>
    </cfRule>
    <cfRule type="containsText" dxfId="3881" priority="797" stopIfTrue="1" operator="containsText" text="G">
      <formula>NOT(ISERROR(SEARCH("G",AE36)))</formula>
    </cfRule>
  </conditionalFormatting>
  <conditionalFormatting sqref="AL36">
    <cfRule type="containsText" dxfId="3880" priority="793" operator="containsText" text="A">
      <formula>NOT(ISERROR(SEARCH("A",AL36)))</formula>
    </cfRule>
  </conditionalFormatting>
  <conditionalFormatting sqref="AL36">
    <cfRule type="containsText" dxfId="3879" priority="792" operator="containsText" text="A">
      <formula>NOT(ISERROR(SEARCH("A",AL36)))</formula>
    </cfRule>
  </conditionalFormatting>
  <conditionalFormatting sqref="AL36">
    <cfRule type="containsText" dxfId="3878" priority="791" operator="containsText" text="A">
      <formula>NOT(ISERROR(SEARCH("A",AL36)))</formula>
    </cfRule>
  </conditionalFormatting>
  <conditionalFormatting sqref="AL36">
    <cfRule type="containsText" dxfId="3877" priority="789" stopIfTrue="1" operator="containsText" text="F">
      <formula>NOT(ISERROR(SEARCH("F",AL36)))</formula>
    </cfRule>
    <cfRule type="containsText" dxfId="3876" priority="790" stopIfTrue="1" operator="containsText" text="G">
      <formula>NOT(ISERROR(SEARCH("G",AL36)))</formula>
    </cfRule>
  </conditionalFormatting>
  <conditionalFormatting sqref="AL36">
    <cfRule type="containsText" dxfId="3875" priority="788" stopIfTrue="1" operator="containsText" text="B">
      <formula>NOT(ISERROR(SEARCH("B",AL36)))</formula>
    </cfRule>
  </conditionalFormatting>
  <conditionalFormatting sqref="AL36">
    <cfRule type="containsText" dxfId="3874" priority="778" stopIfTrue="1" operator="containsText" text="F">
      <formula>NOT(ISERROR(SEARCH("F",AL36)))</formula>
    </cfRule>
    <cfRule type="containsText" dxfId="3873" priority="779" stopIfTrue="1" operator="containsText" text="C">
      <formula>NOT(ISERROR(SEARCH("C",AL36)))</formula>
    </cfRule>
    <cfRule type="containsText" dxfId="3872" priority="780" stopIfTrue="1" operator="containsText" text="B">
      <formula>NOT(ISERROR(SEARCH("B",AL36)))</formula>
    </cfRule>
    <cfRule type="containsText" dxfId="3871" priority="781" stopIfTrue="1" operator="containsText" text="G">
      <formula>NOT(ISERROR(SEARCH("G",AL36)))</formula>
    </cfRule>
    <cfRule type="containsText" dxfId="3870" priority="782" stopIfTrue="1" operator="containsText" text="G">
      <formula>NOT(ISERROR(SEARCH("G",AL36)))</formula>
    </cfRule>
    <cfRule type="containsText" dxfId="3869" priority="783" stopIfTrue="1" operator="containsText" text="F">
      <formula>NOT(ISERROR(SEARCH("F",AL36)))</formula>
    </cfRule>
    <cfRule type="containsText" dxfId="3868" priority="784" stopIfTrue="1" operator="containsText" text="E">
      <formula>NOT(ISERROR(SEARCH("E",AL36)))</formula>
    </cfRule>
    <cfRule type="containsText" dxfId="3867" priority="785" stopIfTrue="1" operator="containsText" text="B">
      <formula>NOT(ISERROR(SEARCH("B",AL36)))</formula>
    </cfRule>
    <cfRule type="containsText" dxfId="3866" priority="786" stopIfTrue="1" operator="containsText" text="B">
      <formula>NOT(ISERROR(SEARCH("B",AL36)))</formula>
    </cfRule>
    <cfRule type="containsText" dxfId="3865" priority="787" stopIfTrue="1" operator="containsText" text="B">
      <formula>NOT(ISERROR(SEARCH("B",AL36)))</formula>
    </cfRule>
  </conditionalFormatting>
  <conditionalFormatting sqref="J40:K40">
    <cfRule type="containsText" dxfId="3864" priority="776" stopIfTrue="1" operator="containsText" text="F">
      <formula>NOT(ISERROR(SEARCH("F",J40)))</formula>
    </cfRule>
    <cfRule type="containsText" dxfId="3863" priority="777" stopIfTrue="1" operator="containsText" text="G">
      <formula>NOT(ISERROR(SEARCH("G",J40)))</formula>
    </cfRule>
  </conditionalFormatting>
  <conditionalFormatting sqref="Q40:R40">
    <cfRule type="containsText" dxfId="3862" priority="774" stopIfTrue="1" operator="containsText" text="F">
      <formula>NOT(ISERROR(SEARCH("F",Q40)))</formula>
    </cfRule>
    <cfRule type="containsText" dxfId="3861" priority="775" stopIfTrue="1" operator="containsText" text="G">
      <formula>NOT(ISERROR(SEARCH("G",Q40)))</formula>
    </cfRule>
  </conditionalFormatting>
  <conditionalFormatting sqref="X40:Y40">
    <cfRule type="containsText" dxfId="3860" priority="772" stopIfTrue="1" operator="containsText" text="F">
      <formula>NOT(ISERROR(SEARCH("F",X40)))</formula>
    </cfRule>
    <cfRule type="containsText" dxfId="3859" priority="773" stopIfTrue="1" operator="containsText" text="G">
      <formula>NOT(ISERROR(SEARCH("G",X40)))</formula>
    </cfRule>
  </conditionalFormatting>
  <conditionalFormatting sqref="AE40:AF40">
    <cfRule type="containsText" dxfId="3858" priority="770" stopIfTrue="1" operator="containsText" text="F">
      <formula>NOT(ISERROR(SEARCH("F",AE40)))</formula>
    </cfRule>
    <cfRule type="containsText" dxfId="3857" priority="771" stopIfTrue="1" operator="containsText" text="G">
      <formula>NOT(ISERROR(SEARCH("G",AE40)))</formula>
    </cfRule>
  </conditionalFormatting>
  <conditionalFormatting sqref="G33">
    <cfRule type="containsText" dxfId="3856" priority="768" stopIfTrue="1" operator="containsText" text="F">
      <formula>NOT(ISERROR(SEARCH("F",G33)))</formula>
    </cfRule>
    <cfRule type="containsText" dxfId="3855" priority="769" stopIfTrue="1" operator="containsText" text="G">
      <formula>NOT(ISERROR(SEARCH("G",G33)))</formula>
    </cfRule>
  </conditionalFormatting>
  <conditionalFormatting sqref="G33">
    <cfRule type="containsText" dxfId="3854" priority="767" stopIfTrue="1" operator="containsText" text="B">
      <formula>NOT(ISERROR(SEARCH("B",G33)))</formula>
    </cfRule>
  </conditionalFormatting>
  <conditionalFormatting sqref="G33">
    <cfRule type="containsText" dxfId="3853" priority="757" stopIfTrue="1" operator="containsText" text="F">
      <formula>NOT(ISERROR(SEARCH("F",G33)))</formula>
    </cfRule>
    <cfRule type="containsText" dxfId="3852" priority="758" stopIfTrue="1" operator="containsText" text="C">
      <formula>NOT(ISERROR(SEARCH("C",G33)))</formula>
    </cfRule>
    <cfRule type="containsText" dxfId="3851" priority="759" stopIfTrue="1" operator="containsText" text="B">
      <formula>NOT(ISERROR(SEARCH("B",G33)))</formula>
    </cfRule>
    <cfRule type="containsText" dxfId="3850" priority="760" stopIfTrue="1" operator="containsText" text="G">
      <formula>NOT(ISERROR(SEARCH("G",G33)))</formula>
    </cfRule>
    <cfRule type="containsText" dxfId="3849" priority="761" stopIfTrue="1" operator="containsText" text="G">
      <formula>NOT(ISERROR(SEARCH("G",G33)))</formula>
    </cfRule>
    <cfRule type="containsText" dxfId="3848" priority="762" stopIfTrue="1" operator="containsText" text="F">
      <formula>NOT(ISERROR(SEARCH("F",G33)))</formula>
    </cfRule>
    <cfRule type="containsText" dxfId="3847" priority="763" stopIfTrue="1" operator="containsText" text="E">
      <formula>NOT(ISERROR(SEARCH("E",G33)))</formula>
    </cfRule>
    <cfRule type="containsText" dxfId="3846" priority="764" stopIfTrue="1" operator="containsText" text="B">
      <formula>NOT(ISERROR(SEARCH("B",G33)))</formula>
    </cfRule>
    <cfRule type="containsText" dxfId="3845" priority="765" stopIfTrue="1" operator="containsText" text="B">
      <formula>NOT(ISERROR(SEARCH("B",G33)))</formula>
    </cfRule>
    <cfRule type="containsText" dxfId="3844" priority="766" stopIfTrue="1" operator="containsText" text="B">
      <formula>NOT(ISERROR(SEARCH("B",G33)))</formula>
    </cfRule>
  </conditionalFormatting>
  <conditionalFormatting sqref="F34:G34">
    <cfRule type="expression" dxfId="3843" priority="756">
      <formula>DAY(F34)&gt;7</formula>
    </cfRule>
  </conditionalFormatting>
  <conditionalFormatting sqref="F33:G35">
    <cfRule type="containsText" dxfId="3842" priority="754" stopIfTrue="1" operator="containsText" text="F">
      <formula>NOT(ISERROR(SEARCH("F",F33)))</formula>
    </cfRule>
    <cfRule type="containsText" dxfId="3841" priority="755" stopIfTrue="1" operator="containsText" text="G">
      <formula>NOT(ISERROR(SEARCH("G",F33)))</formula>
    </cfRule>
  </conditionalFormatting>
  <conditionalFormatting sqref="F33:G35">
    <cfRule type="containsText" dxfId="3840" priority="753" stopIfTrue="1" operator="containsText" text="B">
      <formula>NOT(ISERROR(SEARCH("B",F33)))</formula>
    </cfRule>
  </conditionalFormatting>
  <conditionalFormatting sqref="F33:G35">
    <cfRule type="containsText" dxfId="3839" priority="743" stopIfTrue="1" operator="containsText" text="F">
      <formula>NOT(ISERROR(SEARCH("F",F33)))</formula>
    </cfRule>
    <cfRule type="containsText" dxfId="3838" priority="744" stopIfTrue="1" operator="containsText" text="C">
      <formula>NOT(ISERROR(SEARCH("C",F33)))</formula>
    </cfRule>
    <cfRule type="containsText" dxfId="3837" priority="745" stopIfTrue="1" operator="containsText" text="B">
      <formula>NOT(ISERROR(SEARCH("B",F33)))</formula>
    </cfRule>
    <cfRule type="containsText" dxfId="3836" priority="746" stopIfTrue="1" operator="containsText" text="G">
      <formula>NOT(ISERROR(SEARCH("G",F33)))</formula>
    </cfRule>
    <cfRule type="containsText" dxfId="3835" priority="747" stopIfTrue="1" operator="containsText" text="G">
      <formula>NOT(ISERROR(SEARCH("G",F33)))</formula>
    </cfRule>
    <cfRule type="containsText" dxfId="3834" priority="748" stopIfTrue="1" operator="containsText" text="F">
      <formula>NOT(ISERROR(SEARCH("F",F33)))</formula>
    </cfRule>
    <cfRule type="containsText" dxfId="3833" priority="749" stopIfTrue="1" operator="containsText" text="E">
      <formula>NOT(ISERROR(SEARCH("E",F33)))</formula>
    </cfRule>
    <cfRule type="containsText" dxfId="3832" priority="750" stopIfTrue="1" operator="containsText" text="B">
      <formula>NOT(ISERROR(SEARCH("B",F33)))</formula>
    </cfRule>
    <cfRule type="containsText" dxfId="3831" priority="751" stopIfTrue="1" operator="containsText" text="B">
      <formula>NOT(ISERROR(SEARCH("B",F33)))</formula>
    </cfRule>
    <cfRule type="containsText" dxfId="3830" priority="752" stopIfTrue="1" operator="containsText" text="B">
      <formula>NOT(ISERROR(SEARCH("B",F33)))</formula>
    </cfRule>
  </conditionalFormatting>
  <conditionalFormatting sqref="H30">
    <cfRule type="containsText" dxfId="3829" priority="741" stopIfTrue="1" operator="containsText" text="F">
      <formula>NOT(ISERROR(SEARCH("F",H30)))</formula>
    </cfRule>
    <cfRule type="containsText" dxfId="3828" priority="742" stopIfTrue="1" operator="containsText" text="G">
      <formula>NOT(ISERROR(SEARCH("G",H30)))</formula>
    </cfRule>
  </conditionalFormatting>
  <conditionalFormatting sqref="H30">
    <cfRule type="containsText" dxfId="3827" priority="740" stopIfTrue="1" operator="containsText" text="B">
      <formula>NOT(ISERROR(SEARCH("B",H30)))</formula>
    </cfRule>
  </conditionalFormatting>
  <conditionalFormatting sqref="H30">
    <cfRule type="containsText" dxfId="3826" priority="730" stopIfTrue="1" operator="containsText" text="F">
      <formula>NOT(ISERROR(SEARCH("F",H30)))</formula>
    </cfRule>
    <cfRule type="containsText" dxfId="3825" priority="731" stopIfTrue="1" operator="containsText" text="C">
      <formula>NOT(ISERROR(SEARCH("C",H30)))</formula>
    </cfRule>
    <cfRule type="containsText" dxfId="3824" priority="732" stopIfTrue="1" operator="containsText" text="B">
      <formula>NOT(ISERROR(SEARCH("B",H30)))</formula>
    </cfRule>
    <cfRule type="containsText" dxfId="3823" priority="733" stopIfTrue="1" operator="containsText" text="G">
      <formula>NOT(ISERROR(SEARCH("G",H30)))</formula>
    </cfRule>
    <cfRule type="containsText" dxfId="3822" priority="734" stopIfTrue="1" operator="containsText" text="G">
      <formula>NOT(ISERROR(SEARCH("G",H30)))</formula>
    </cfRule>
    <cfRule type="containsText" dxfId="3821" priority="735" stopIfTrue="1" operator="containsText" text="F">
      <formula>NOT(ISERROR(SEARCH("F",H30)))</formula>
    </cfRule>
    <cfRule type="containsText" dxfId="3820" priority="736" stopIfTrue="1" operator="containsText" text="E">
      <formula>NOT(ISERROR(SEARCH("E",H30)))</formula>
    </cfRule>
    <cfRule type="containsText" dxfId="3819" priority="737" stopIfTrue="1" operator="containsText" text="B">
      <formula>NOT(ISERROR(SEARCH("B",H30)))</formula>
    </cfRule>
    <cfRule type="containsText" dxfId="3818" priority="738" stopIfTrue="1" operator="containsText" text="B">
      <formula>NOT(ISERROR(SEARCH("B",H30)))</formula>
    </cfRule>
    <cfRule type="containsText" dxfId="3817" priority="739" stopIfTrue="1" operator="containsText" text="B">
      <formula>NOT(ISERROR(SEARCH("B",H30)))</formula>
    </cfRule>
  </conditionalFormatting>
  <conditionalFormatting sqref="F36:I36">
    <cfRule type="containsText" dxfId="3816" priority="728" stopIfTrue="1" operator="containsText" text="F">
      <formula>NOT(ISERROR(SEARCH("F",F36)))</formula>
    </cfRule>
    <cfRule type="containsText" dxfId="3815" priority="729" stopIfTrue="1" operator="containsText" text="G">
      <formula>NOT(ISERROR(SEARCH("G",F36)))</formula>
    </cfRule>
  </conditionalFormatting>
  <conditionalFormatting sqref="F36:I36">
    <cfRule type="containsText" dxfId="3814" priority="727" stopIfTrue="1" operator="containsText" text="B">
      <formula>NOT(ISERROR(SEARCH("B",F36)))</formula>
    </cfRule>
  </conditionalFormatting>
  <conditionalFormatting sqref="F36:I36">
    <cfRule type="containsText" dxfId="3813" priority="717" stopIfTrue="1" operator="containsText" text="F">
      <formula>NOT(ISERROR(SEARCH("F",F36)))</formula>
    </cfRule>
    <cfRule type="containsText" dxfId="3812" priority="718" stopIfTrue="1" operator="containsText" text="C">
      <formula>NOT(ISERROR(SEARCH("C",F36)))</formula>
    </cfRule>
    <cfRule type="containsText" dxfId="3811" priority="719" stopIfTrue="1" operator="containsText" text="B">
      <formula>NOT(ISERROR(SEARCH("B",F36)))</formula>
    </cfRule>
    <cfRule type="containsText" dxfId="3810" priority="720" stopIfTrue="1" operator="containsText" text="G">
      <formula>NOT(ISERROR(SEARCH("G",F36)))</formula>
    </cfRule>
    <cfRule type="containsText" dxfId="3809" priority="721" stopIfTrue="1" operator="containsText" text="G">
      <formula>NOT(ISERROR(SEARCH("G",F36)))</formula>
    </cfRule>
    <cfRule type="containsText" dxfId="3808" priority="722" stopIfTrue="1" operator="containsText" text="F">
      <formula>NOT(ISERROR(SEARCH("F",F36)))</formula>
    </cfRule>
    <cfRule type="containsText" dxfId="3807" priority="723" stopIfTrue="1" operator="containsText" text="E">
      <formula>NOT(ISERROR(SEARCH("E",F36)))</formula>
    </cfRule>
    <cfRule type="containsText" dxfId="3806" priority="724" stopIfTrue="1" operator="containsText" text="B">
      <formula>NOT(ISERROR(SEARCH("B",F36)))</formula>
    </cfRule>
    <cfRule type="containsText" dxfId="3805" priority="725" stopIfTrue="1" operator="containsText" text="B">
      <formula>NOT(ISERROR(SEARCH("B",F36)))</formula>
    </cfRule>
    <cfRule type="containsText" dxfId="3804" priority="726" stopIfTrue="1" operator="containsText" text="B">
      <formula>NOT(ISERROR(SEARCH("B",F36)))</formula>
    </cfRule>
  </conditionalFormatting>
  <conditionalFormatting sqref="F40:G40">
    <cfRule type="expression" dxfId="3803" priority="716">
      <formula>DAY(F40)&gt;7</formula>
    </cfRule>
  </conditionalFormatting>
  <conditionalFormatting sqref="F40:G40">
    <cfRule type="expression" dxfId="3802" priority="715">
      <formula>DAY(F40)&gt;7</formula>
    </cfRule>
  </conditionalFormatting>
  <conditionalFormatting sqref="F40:G40">
    <cfRule type="containsText" dxfId="3801" priority="713" stopIfTrue="1" operator="containsText" text="F">
      <formula>NOT(ISERROR(SEARCH("F",F40)))</formula>
    </cfRule>
    <cfRule type="containsText" dxfId="3800" priority="714" stopIfTrue="1" operator="containsText" text="G">
      <formula>NOT(ISERROR(SEARCH("G",F40)))</formula>
    </cfRule>
  </conditionalFormatting>
  <conditionalFormatting sqref="F40:G40">
    <cfRule type="containsText" dxfId="3799" priority="712" stopIfTrue="1" operator="containsText" text="B">
      <formula>NOT(ISERROR(SEARCH("B",F40)))</formula>
    </cfRule>
  </conditionalFormatting>
  <conditionalFormatting sqref="F40:G40">
    <cfRule type="containsText" dxfId="3798" priority="702" stopIfTrue="1" operator="containsText" text="F">
      <formula>NOT(ISERROR(SEARCH("F",F40)))</formula>
    </cfRule>
    <cfRule type="containsText" dxfId="3797" priority="703" stopIfTrue="1" operator="containsText" text="C">
      <formula>NOT(ISERROR(SEARCH("C",F40)))</formula>
    </cfRule>
    <cfRule type="containsText" dxfId="3796" priority="704" stopIfTrue="1" operator="containsText" text="B">
      <formula>NOT(ISERROR(SEARCH("B",F40)))</formula>
    </cfRule>
    <cfRule type="containsText" dxfId="3795" priority="705" stopIfTrue="1" operator="containsText" text="G">
      <formula>NOT(ISERROR(SEARCH("G",F40)))</formula>
    </cfRule>
    <cfRule type="containsText" dxfId="3794" priority="706" stopIfTrue="1" operator="containsText" text="G">
      <formula>NOT(ISERROR(SEARCH("G",F40)))</formula>
    </cfRule>
    <cfRule type="containsText" dxfId="3793" priority="707" stopIfTrue="1" operator="containsText" text="F">
      <formula>NOT(ISERROR(SEARCH("F",F40)))</formula>
    </cfRule>
    <cfRule type="containsText" dxfId="3792" priority="708" stopIfTrue="1" operator="containsText" text="E">
      <formula>NOT(ISERROR(SEARCH("E",F40)))</formula>
    </cfRule>
    <cfRule type="containsText" dxfId="3791" priority="709" stopIfTrue="1" operator="containsText" text="B">
      <formula>NOT(ISERROR(SEARCH("B",F40)))</formula>
    </cfRule>
    <cfRule type="containsText" dxfId="3790" priority="710" stopIfTrue="1" operator="containsText" text="B">
      <formula>NOT(ISERROR(SEARCH("B",F40)))</formula>
    </cfRule>
    <cfRule type="containsText" dxfId="3789" priority="711" stopIfTrue="1" operator="containsText" text="B">
      <formula>NOT(ISERROR(SEARCH("B",F40)))</formula>
    </cfRule>
  </conditionalFormatting>
  <conditionalFormatting sqref="F42:G42">
    <cfRule type="containsText" dxfId="3788" priority="701" operator="containsText" text="A">
      <formula>NOT(ISERROR(SEARCH("A",F42)))</formula>
    </cfRule>
  </conditionalFormatting>
  <conditionalFormatting sqref="F42:G42">
    <cfRule type="containsText" dxfId="3787" priority="697" operator="containsText" text="E">
      <formula>NOT(ISERROR(SEARCH("E",F42)))</formula>
    </cfRule>
    <cfRule type="containsText" dxfId="3786" priority="698" operator="containsText" text="D">
      <formula>NOT(ISERROR(SEARCH("D",F42)))</formula>
    </cfRule>
    <cfRule type="containsText" dxfId="3785" priority="699" operator="containsText" text="C">
      <formula>NOT(ISERROR(SEARCH("C",F42)))</formula>
    </cfRule>
    <cfRule type="containsText" dxfId="3784" priority="700" operator="containsText" text="B">
      <formula>NOT(ISERROR(SEARCH("B",F42)))</formula>
    </cfRule>
  </conditionalFormatting>
  <conditionalFormatting sqref="F42:G42">
    <cfRule type="expression" dxfId="3783" priority="696">
      <formula>DAY(F42)&gt;7</formula>
    </cfRule>
  </conditionalFormatting>
  <conditionalFormatting sqref="F42:G42">
    <cfRule type="expression" dxfId="3782" priority="695">
      <formula>DAY(F42)&gt;7</formula>
    </cfRule>
  </conditionalFormatting>
  <conditionalFormatting sqref="F42:G42">
    <cfRule type="containsText" dxfId="3781" priority="693" stopIfTrue="1" operator="containsText" text="F">
      <formula>NOT(ISERROR(SEARCH("F",F42)))</formula>
    </cfRule>
    <cfRule type="containsText" dxfId="3780" priority="694" stopIfTrue="1" operator="containsText" text="G">
      <formula>NOT(ISERROR(SEARCH("G",F42)))</formula>
    </cfRule>
  </conditionalFormatting>
  <conditionalFormatting sqref="F42:G42">
    <cfRule type="containsText" dxfId="3779" priority="692" stopIfTrue="1" operator="containsText" text="B">
      <formula>NOT(ISERROR(SEARCH("B",F42)))</formula>
    </cfRule>
  </conditionalFormatting>
  <conditionalFormatting sqref="F42:G42">
    <cfRule type="containsText" dxfId="3778" priority="682" stopIfTrue="1" operator="containsText" text="F">
      <formula>NOT(ISERROR(SEARCH("F",F42)))</formula>
    </cfRule>
    <cfRule type="containsText" dxfId="3777" priority="683" stopIfTrue="1" operator="containsText" text="C">
      <formula>NOT(ISERROR(SEARCH("C",F42)))</formula>
    </cfRule>
    <cfRule type="containsText" dxfId="3776" priority="684" stopIfTrue="1" operator="containsText" text="B">
      <formula>NOT(ISERROR(SEARCH("B",F42)))</formula>
    </cfRule>
    <cfRule type="containsText" dxfId="3775" priority="685" stopIfTrue="1" operator="containsText" text="G">
      <formula>NOT(ISERROR(SEARCH("G",F42)))</formula>
    </cfRule>
    <cfRule type="containsText" dxfId="3774" priority="686" stopIfTrue="1" operator="containsText" text="G">
      <formula>NOT(ISERROR(SEARCH("G",F42)))</formula>
    </cfRule>
    <cfRule type="containsText" dxfId="3773" priority="687" stopIfTrue="1" operator="containsText" text="F">
      <formula>NOT(ISERROR(SEARCH("F",F42)))</formula>
    </cfRule>
    <cfRule type="containsText" dxfId="3772" priority="688" stopIfTrue="1" operator="containsText" text="E">
      <formula>NOT(ISERROR(SEARCH("E",F42)))</formula>
    </cfRule>
    <cfRule type="containsText" dxfId="3771" priority="689" stopIfTrue="1" operator="containsText" text="B">
      <formula>NOT(ISERROR(SEARCH("B",F42)))</formula>
    </cfRule>
    <cfRule type="containsText" dxfId="3770" priority="690" stopIfTrue="1" operator="containsText" text="B">
      <formula>NOT(ISERROR(SEARCH("B",F42)))</formula>
    </cfRule>
    <cfRule type="containsText" dxfId="3769" priority="691" stopIfTrue="1" operator="containsText" text="B">
      <formula>NOT(ISERROR(SEARCH("B",F42)))</formula>
    </cfRule>
  </conditionalFormatting>
  <conditionalFormatting sqref="AM24">
    <cfRule type="containsText" dxfId="3768" priority="681" operator="containsText" text="A">
      <formula>NOT(ISERROR(SEARCH("A",AM24)))</formula>
    </cfRule>
  </conditionalFormatting>
  <conditionalFormatting sqref="AM24">
    <cfRule type="containsText" dxfId="3767" priority="678" stopIfTrue="1" operator="containsText" text="F">
      <formula>NOT(ISERROR(SEARCH("F",AM24)))</formula>
    </cfRule>
    <cfRule type="containsText" dxfId="3766" priority="679" stopIfTrue="1" operator="containsText" text="F">
      <formula>NOT(ISERROR(SEARCH("F",AM24)))</formula>
    </cfRule>
    <cfRule type="containsText" dxfId="3765" priority="680" stopIfTrue="1" operator="containsText" text="G">
      <formula>NOT(ISERROR(SEARCH("G",AM24)))</formula>
    </cfRule>
  </conditionalFormatting>
  <conditionalFormatting sqref="AM24">
    <cfRule type="containsText" dxfId="3764" priority="677" stopIfTrue="1" operator="containsText" text="B">
      <formula>NOT(ISERROR(SEARCH("B",AM24)))</formula>
    </cfRule>
  </conditionalFormatting>
  <conditionalFormatting sqref="AM24">
    <cfRule type="containsText" dxfId="3763" priority="667" stopIfTrue="1" operator="containsText" text="F">
      <formula>NOT(ISERROR(SEARCH("F",AM24)))</formula>
    </cfRule>
    <cfRule type="containsText" dxfId="3762" priority="668" stopIfTrue="1" operator="containsText" text="C">
      <formula>NOT(ISERROR(SEARCH("C",AM24)))</formula>
    </cfRule>
    <cfRule type="containsText" dxfId="3761" priority="669" stopIfTrue="1" operator="containsText" text="B">
      <formula>NOT(ISERROR(SEARCH("B",AM24)))</formula>
    </cfRule>
    <cfRule type="containsText" dxfId="3760" priority="670" stopIfTrue="1" operator="containsText" text="G">
      <formula>NOT(ISERROR(SEARCH("G",AM24)))</formula>
    </cfRule>
    <cfRule type="containsText" dxfId="3759" priority="671" stopIfTrue="1" operator="containsText" text="G">
      <formula>NOT(ISERROR(SEARCH("G",AM24)))</formula>
    </cfRule>
    <cfRule type="containsText" dxfId="3758" priority="672" stopIfTrue="1" operator="containsText" text="F">
      <formula>NOT(ISERROR(SEARCH("F",AM24)))</formula>
    </cfRule>
    <cfRule type="containsText" dxfId="3757" priority="673" stopIfTrue="1" operator="containsText" text="E">
      <formula>NOT(ISERROR(SEARCH("E",AM24)))</formula>
    </cfRule>
    <cfRule type="containsText" dxfId="3756" priority="674" stopIfTrue="1" operator="containsText" text="B">
      <formula>NOT(ISERROR(SEARCH("B",AM24)))</formula>
    </cfRule>
    <cfRule type="containsText" dxfId="3755" priority="675" stopIfTrue="1" operator="containsText" text="B">
      <formula>NOT(ISERROR(SEARCH("B",AM24)))</formula>
    </cfRule>
    <cfRule type="containsText" dxfId="3754" priority="676" stopIfTrue="1" operator="containsText" text="B">
      <formula>NOT(ISERROR(SEARCH("B",AM24)))</formula>
    </cfRule>
  </conditionalFormatting>
  <conditionalFormatting sqref="AN22:AO28">
    <cfRule type="containsText" dxfId="3753" priority="653" stopIfTrue="1" operator="containsText" text="G">
      <formula>NOT(ISERROR(SEARCH("G",AN22)))</formula>
    </cfRule>
    <cfRule type="containsText" dxfId="3752" priority="664" stopIfTrue="1" operator="containsText" text="B">
      <formula>NOT(ISERROR(SEARCH("B",AN22)))</formula>
    </cfRule>
    <cfRule type="containsText" dxfId="3751" priority="666" stopIfTrue="1" operator="containsText" text="G">
      <formula>NOT(ISERROR(SEARCH("G",AN22)))</formula>
    </cfRule>
  </conditionalFormatting>
  <conditionalFormatting sqref="AN22:AO28">
    <cfRule type="containsText" dxfId="3750" priority="654" stopIfTrue="1" operator="containsText" text="F">
      <formula>NOT(ISERROR(SEARCH("F",AN22)))</formula>
    </cfRule>
    <cfRule type="containsText" dxfId="3749" priority="655" stopIfTrue="1" operator="containsText" text="C">
      <formula>NOT(ISERROR(SEARCH("C",AN22)))</formula>
    </cfRule>
    <cfRule type="containsText" dxfId="3748" priority="656" stopIfTrue="1" operator="containsText" text="B">
      <formula>NOT(ISERROR(SEARCH("B",AN22)))</formula>
    </cfRule>
    <cfRule type="containsText" dxfId="3747" priority="657" stopIfTrue="1" operator="containsText" text="G">
      <formula>NOT(ISERROR(SEARCH("G",AN22)))</formula>
    </cfRule>
    <cfRule type="containsText" dxfId="3746" priority="658" stopIfTrue="1" operator="containsText" text="G">
      <formula>NOT(ISERROR(SEARCH("G",AN22)))</formula>
    </cfRule>
    <cfRule type="containsText" dxfId="3745" priority="659" stopIfTrue="1" operator="containsText" text="F">
      <formula>NOT(ISERROR(SEARCH("F",AN22)))</formula>
    </cfRule>
    <cfRule type="containsText" dxfId="3744" priority="660" stopIfTrue="1" operator="containsText" text="E">
      <formula>NOT(ISERROR(SEARCH("E",AN22)))</formula>
    </cfRule>
    <cfRule type="containsText" dxfId="3743" priority="661" stopIfTrue="1" operator="containsText" text="B">
      <formula>NOT(ISERROR(SEARCH("B",AN22)))</formula>
    </cfRule>
    <cfRule type="containsText" dxfId="3742" priority="662" stopIfTrue="1" operator="containsText" text="B">
      <formula>NOT(ISERROR(SEARCH("B",AN22)))</formula>
    </cfRule>
    <cfRule type="containsText" dxfId="3741" priority="663" stopIfTrue="1" operator="containsText" text="B">
      <formula>NOT(ISERROR(SEARCH("B",AN22)))</formula>
    </cfRule>
  </conditionalFormatting>
  <conditionalFormatting sqref="AN30">
    <cfRule type="containsText" dxfId="3740" priority="652" operator="containsText" text="A">
      <formula>NOT(ISERROR(SEARCH("A",AN30)))</formula>
    </cfRule>
  </conditionalFormatting>
  <conditionalFormatting sqref="AN30">
    <cfRule type="containsText" dxfId="3739" priority="651" operator="containsText" text="A">
      <formula>NOT(ISERROR(SEARCH("A",AN30)))</formula>
    </cfRule>
  </conditionalFormatting>
  <conditionalFormatting sqref="AN30">
    <cfRule type="containsText" dxfId="3738" priority="648" stopIfTrue="1" operator="containsText" text="E">
      <formula>NOT(ISERROR(SEARCH("E",AN30)))</formula>
    </cfRule>
    <cfRule type="containsText" dxfId="3737" priority="649" stopIfTrue="1" operator="containsText" text="F">
      <formula>NOT(ISERROR(SEARCH("F",AN30)))</formula>
    </cfRule>
    <cfRule type="containsText" dxfId="3736" priority="650" stopIfTrue="1" operator="containsText" text="G">
      <formula>NOT(ISERROR(SEARCH("G",AN30)))</formula>
    </cfRule>
  </conditionalFormatting>
  <conditionalFormatting sqref="AN30">
    <cfRule type="containsText" dxfId="3735" priority="647" stopIfTrue="1" operator="containsText" text="B">
      <formula>NOT(ISERROR(SEARCH("B",AN30)))</formula>
    </cfRule>
  </conditionalFormatting>
  <conditionalFormatting sqref="AN30">
    <cfRule type="containsText" dxfId="3734" priority="637" stopIfTrue="1" operator="containsText" text="F">
      <formula>NOT(ISERROR(SEARCH("F",AN30)))</formula>
    </cfRule>
    <cfRule type="containsText" dxfId="3733" priority="638" stopIfTrue="1" operator="containsText" text="C">
      <formula>NOT(ISERROR(SEARCH("C",AN30)))</formula>
    </cfRule>
    <cfRule type="containsText" dxfId="3732" priority="639" stopIfTrue="1" operator="containsText" text="B">
      <formula>NOT(ISERROR(SEARCH("B",AN30)))</formula>
    </cfRule>
    <cfRule type="containsText" dxfId="3731" priority="640" stopIfTrue="1" operator="containsText" text="G">
      <formula>NOT(ISERROR(SEARCH("G",AN30)))</formula>
    </cfRule>
    <cfRule type="containsText" dxfId="3730" priority="641" stopIfTrue="1" operator="containsText" text="G">
      <formula>NOT(ISERROR(SEARCH("G",AN30)))</formula>
    </cfRule>
    <cfRule type="containsText" dxfId="3729" priority="642" stopIfTrue="1" operator="containsText" text="F">
      <formula>NOT(ISERROR(SEARCH("F",AN30)))</formula>
    </cfRule>
    <cfRule type="containsText" dxfId="3728" priority="643" stopIfTrue="1" operator="containsText" text="E">
      <formula>NOT(ISERROR(SEARCH("E",AN30)))</formula>
    </cfRule>
    <cfRule type="containsText" dxfId="3727" priority="644" stopIfTrue="1" operator="containsText" text="B">
      <formula>NOT(ISERROR(SEARCH("B",AN30)))</formula>
    </cfRule>
    <cfRule type="containsText" dxfId="3726" priority="645" stopIfTrue="1" operator="containsText" text="B">
      <formula>NOT(ISERROR(SEARCH("B",AN30)))</formula>
    </cfRule>
    <cfRule type="containsText" dxfId="3725" priority="646" stopIfTrue="1" operator="containsText" text="B">
      <formula>NOT(ISERROR(SEARCH("B",AN30)))</formula>
    </cfRule>
  </conditionalFormatting>
  <conditionalFormatting sqref="AO30:AO32">
    <cfRule type="containsText" dxfId="3724" priority="636" operator="containsText" text="A">
      <formula>NOT(ISERROR(SEARCH("A",AO30)))</formula>
    </cfRule>
  </conditionalFormatting>
  <conditionalFormatting sqref="AO30:AO32">
    <cfRule type="containsText" dxfId="3723" priority="633" stopIfTrue="1" operator="containsText" text="E">
      <formula>NOT(ISERROR(SEARCH("E",AO30)))</formula>
    </cfRule>
    <cfRule type="containsText" dxfId="3722" priority="634" stopIfTrue="1" operator="containsText" text="F">
      <formula>NOT(ISERROR(SEARCH("F",AO30)))</formula>
    </cfRule>
    <cfRule type="containsText" dxfId="3721" priority="635" stopIfTrue="1" operator="containsText" text="G">
      <formula>NOT(ISERROR(SEARCH("G",AO30)))</formula>
    </cfRule>
  </conditionalFormatting>
  <conditionalFormatting sqref="AO30:AO32">
    <cfRule type="containsText" dxfId="3720" priority="632" stopIfTrue="1" operator="containsText" text="B">
      <formula>NOT(ISERROR(SEARCH("B",AO30)))</formula>
    </cfRule>
  </conditionalFormatting>
  <conditionalFormatting sqref="AO30:AO32">
    <cfRule type="containsText" dxfId="3719" priority="622" stopIfTrue="1" operator="containsText" text="F">
      <formula>NOT(ISERROR(SEARCH("F",AO30)))</formula>
    </cfRule>
    <cfRule type="containsText" dxfId="3718" priority="623" stopIfTrue="1" operator="containsText" text="C">
      <formula>NOT(ISERROR(SEARCH("C",AO30)))</formula>
    </cfRule>
    <cfRule type="containsText" dxfId="3717" priority="624" stopIfTrue="1" operator="containsText" text="B">
      <formula>NOT(ISERROR(SEARCH("B",AO30)))</formula>
    </cfRule>
    <cfRule type="containsText" dxfId="3716" priority="625" stopIfTrue="1" operator="containsText" text="G">
      <formula>NOT(ISERROR(SEARCH("G",AO30)))</formula>
    </cfRule>
    <cfRule type="containsText" dxfId="3715" priority="626" stopIfTrue="1" operator="containsText" text="G">
      <formula>NOT(ISERROR(SEARCH("G",AO30)))</formula>
    </cfRule>
    <cfRule type="containsText" dxfId="3714" priority="627" stopIfTrue="1" operator="containsText" text="F">
      <formula>NOT(ISERROR(SEARCH("F",AO30)))</formula>
    </cfRule>
    <cfRule type="containsText" dxfId="3713" priority="628" stopIfTrue="1" operator="containsText" text="E">
      <formula>NOT(ISERROR(SEARCH("E",AO30)))</formula>
    </cfRule>
    <cfRule type="containsText" dxfId="3712" priority="629" stopIfTrue="1" operator="containsText" text="B">
      <formula>NOT(ISERROR(SEARCH("B",AO30)))</formula>
    </cfRule>
    <cfRule type="containsText" dxfId="3711" priority="630" stopIfTrue="1" operator="containsText" text="B">
      <formula>NOT(ISERROR(SEARCH("B",AO30)))</formula>
    </cfRule>
    <cfRule type="containsText" dxfId="3710" priority="631" stopIfTrue="1" operator="containsText" text="B">
      <formula>NOT(ISERROR(SEARCH("B",AO30)))</formula>
    </cfRule>
  </conditionalFormatting>
  <conditionalFormatting sqref="AO36">
    <cfRule type="containsText" dxfId="3709" priority="621" operator="containsText" text="A">
      <formula>NOT(ISERROR(SEARCH("A",AO36)))</formula>
    </cfRule>
  </conditionalFormatting>
  <conditionalFormatting sqref="AO36">
    <cfRule type="containsText" dxfId="3708" priority="619" stopIfTrue="1" operator="containsText" text="F">
      <formula>NOT(ISERROR(SEARCH("F",AO36)))</formula>
    </cfRule>
    <cfRule type="containsText" dxfId="3707" priority="620" stopIfTrue="1" operator="containsText" text="G">
      <formula>NOT(ISERROR(SEARCH("G",AO36)))</formula>
    </cfRule>
  </conditionalFormatting>
  <conditionalFormatting sqref="AO36">
    <cfRule type="containsText" dxfId="3706" priority="618" stopIfTrue="1" operator="containsText" text="B">
      <formula>NOT(ISERROR(SEARCH("B",AO36)))</formula>
    </cfRule>
  </conditionalFormatting>
  <conditionalFormatting sqref="AO36">
    <cfRule type="containsText" dxfId="3705" priority="608" stopIfTrue="1" operator="containsText" text="F">
      <formula>NOT(ISERROR(SEARCH("F",AO36)))</formula>
    </cfRule>
    <cfRule type="containsText" dxfId="3704" priority="609" stopIfTrue="1" operator="containsText" text="C">
      <formula>NOT(ISERROR(SEARCH("C",AO36)))</formula>
    </cfRule>
    <cfRule type="containsText" dxfId="3703" priority="610" stopIfTrue="1" operator="containsText" text="B">
      <formula>NOT(ISERROR(SEARCH("B",AO36)))</formula>
    </cfRule>
    <cfRule type="containsText" dxfId="3702" priority="611" stopIfTrue="1" operator="containsText" text="G">
      <formula>NOT(ISERROR(SEARCH("G",AO36)))</formula>
    </cfRule>
    <cfRule type="containsText" dxfId="3701" priority="612" stopIfTrue="1" operator="containsText" text="G">
      <formula>NOT(ISERROR(SEARCH("G",AO36)))</formula>
    </cfRule>
    <cfRule type="containsText" dxfId="3700" priority="613" stopIfTrue="1" operator="containsText" text="F">
      <formula>NOT(ISERROR(SEARCH("F",AO36)))</formula>
    </cfRule>
    <cfRule type="containsText" dxfId="3699" priority="614" stopIfTrue="1" operator="containsText" text="E">
      <formula>NOT(ISERROR(SEARCH("E",AO36)))</formula>
    </cfRule>
    <cfRule type="containsText" dxfId="3698" priority="615" stopIfTrue="1" operator="containsText" text="B">
      <formula>NOT(ISERROR(SEARCH("B",AO36)))</formula>
    </cfRule>
    <cfRule type="containsText" dxfId="3697" priority="616" stopIfTrue="1" operator="containsText" text="B">
      <formula>NOT(ISERROR(SEARCH("B",AO36)))</formula>
    </cfRule>
    <cfRule type="containsText" dxfId="3696" priority="617" stopIfTrue="1" operator="containsText" text="B">
      <formula>NOT(ISERROR(SEARCH("B",AO36)))</formula>
    </cfRule>
  </conditionalFormatting>
  <conditionalFormatting sqref="AM40">
    <cfRule type="containsText" dxfId="3695" priority="607" operator="containsText" text="A">
      <formula>NOT(ISERROR(SEARCH("A",AM40)))</formula>
    </cfRule>
  </conditionalFormatting>
  <conditionalFormatting sqref="AM40">
    <cfRule type="containsText" dxfId="3694" priority="605" stopIfTrue="1" operator="containsText" text="F">
      <formula>NOT(ISERROR(SEARCH("F",AM40)))</formula>
    </cfRule>
    <cfRule type="containsText" dxfId="3693" priority="606" stopIfTrue="1" operator="containsText" text="G">
      <formula>NOT(ISERROR(SEARCH("G",AM40)))</formula>
    </cfRule>
  </conditionalFormatting>
  <conditionalFormatting sqref="AM40">
    <cfRule type="containsText" dxfId="3692" priority="604" stopIfTrue="1" operator="containsText" text="B">
      <formula>NOT(ISERROR(SEARCH("B",AM40)))</formula>
    </cfRule>
  </conditionalFormatting>
  <conditionalFormatting sqref="AM40">
    <cfRule type="containsText" dxfId="3691" priority="594" stopIfTrue="1" operator="containsText" text="F">
      <formula>NOT(ISERROR(SEARCH("F",AM40)))</formula>
    </cfRule>
    <cfRule type="containsText" dxfId="3690" priority="595" stopIfTrue="1" operator="containsText" text="C">
      <formula>NOT(ISERROR(SEARCH("C",AM40)))</formula>
    </cfRule>
    <cfRule type="containsText" dxfId="3689" priority="596" stopIfTrue="1" operator="containsText" text="B">
      <formula>NOT(ISERROR(SEARCH("B",AM40)))</formula>
    </cfRule>
    <cfRule type="containsText" dxfId="3688" priority="597" stopIfTrue="1" operator="containsText" text="G">
      <formula>NOT(ISERROR(SEARCH("G",AM40)))</formula>
    </cfRule>
    <cfRule type="containsText" dxfId="3687" priority="598" stopIfTrue="1" operator="containsText" text="G">
      <formula>NOT(ISERROR(SEARCH("G",AM40)))</formula>
    </cfRule>
    <cfRule type="containsText" dxfId="3686" priority="599" stopIfTrue="1" operator="containsText" text="F">
      <formula>NOT(ISERROR(SEARCH("F",AM40)))</formula>
    </cfRule>
    <cfRule type="containsText" dxfId="3685" priority="600" stopIfTrue="1" operator="containsText" text="E">
      <formula>NOT(ISERROR(SEARCH("E",AM40)))</formula>
    </cfRule>
    <cfRule type="containsText" dxfId="3684" priority="601" stopIfTrue="1" operator="containsText" text="B">
      <formula>NOT(ISERROR(SEARCH("B",AM40)))</formula>
    </cfRule>
    <cfRule type="containsText" dxfId="3683" priority="602" stopIfTrue="1" operator="containsText" text="B">
      <formula>NOT(ISERROR(SEARCH("B",AM40)))</formula>
    </cfRule>
    <cfRule type="containsText" dxfId="3682" priority="603" stopIfTrue="1" operator="containsText" text="B">
      <formula>NOT(ISERROR(SEARCH("B",AM40)))</formula>
    </cfRule>
  </conditionalFormatting>
  <conditionalFormatting sqref="AN40:AO42">
    <cfRule type="containsText" dxfId="3681" priority="593" operator="containsText" text="A">
      <formula>NOT(ISERROR(SEARCH("A",AN40)))</formula>
    </cfRule>
  </conditionalFormatting>
  <conditionalFormatting sqref="AN40:AO42">
    <cfRule type="containsText" dxfId="3680" priority="591" stopIfTrue="1" operator="containsText" text="F">
      <formula>NOT(ISERROR(SEARCH("F",AN40)))</formula>
    </cfRule>
    <cfRule type="containsText" dxfId="3679" priority="592" stopIfTrue="1" operator="containsText" text="G">
      <formula>NOT(ISERROR(SEARCH("G",AN40)))</formula>
    </cfRule>
  </conditionalFormatting>
  <conditionalFormatting sqref="AN40:AO42">
    <cfRule type="containsText" dxfId="3678" priority="590" stopIfTrue="1" operator="containsText" text="B">
      <formula>NOT(ISERROR(SEARCH("B",AN40)))</formula>
    </cfRule>
  </conditionalFormatting>
  <conditionalFormatting sqref="AN40:AO42">
    <cfRule type="containsText" dxfId="3677" priority="580" stopIfTrue="1" operator="containsText" text="F">
      <formula>NOT(ISERROR(SEARCH("F",AN40)))</formula>
    </cfRule>
    <cfRule type="containsText" dxfId="3676" priority="581" stopIfTrue="1" operator="containsText" text="C">
      <formula>NOT(ISERROR(SEARCH("C",AN40)))</formula>
    </cfRule>
    <cfRule type="containsText" dxfId="3675" priority="582" stopIfTrue="1" operator="containsText" text="B">
      <formula>NOT(ISERROR(SEARCH("B",AN40)))</formula>
    </cfRule>
    <cfRule type="containsText" dxfId="3674" priority="583" stopIfTrue="1" operator="containsText" text="G">
      <formula>NOT(ISERROR(SEARCH("G",AN40)))</formula>
    </cfRule>
    <cfRule type="containsText" dxfId="3673" priority="584" stopIfTrue="1" operator="containsText" text="G">
      <formula>NOT(ISERROR(SEARCH("G",AN40)))</formula>
    </cfRule>
    <cfRule type="containsText" dxfId="3672" priority="585" stopIfTrue="1" operator="containsText" text="F">
      <formula>NOT(ISERROR(SEARCH("F",AN40)))</formula>
    </cfRule>
    <cfRule type="containsText" dxfId="3671" priority="586" stopIfTrue="1" operator="containsText" text="E">
      <formula>NOT(ISERROR(SEARCH("E",AN40)))</formula>
    </cfRule>
    <cfRule type="containsText" dxfId="3670" priority="587" stopIfTrue="1" operator="containsText" text="B">
      <formula>NOT(ISERROR(SEARCH("B",AN40)))</formula>
    </cfRule>
    <cfRule type="containsText" dxfId="3669" priority="588" stopIfTrue="1" operator="containsText" text="B">
      <formula>NOT(ISERROR(SEARCH("B",AN40)))</formula>
    </cfRule>
    <cfRule type="containsText" dxfId="3668" priority="589" stopIfTrue="1" operator="containsText" text="B">
      <formula>NOT(ISERROR(SEARCH("B",AN40)))</formula>
    </cfRule>
  </conditionalFormatting>
  <conditionalFormatting sqref="R36">
    <cfRule type="containsText" dxfId="3667" priority="578" stopIfTrue="1" operator="containsText" text="F">
      <formula>NOT(ISERROR(SEARCH("F",R36)))</formula>
    </cfRule>
    <cfRule type="containsText" dxfId="3666" priority="579" stopIfTrue="1" operator="containsText" text="G">
      <formula>NOT(ISERROR(SEARCH("G",R36)))</formula>
    </cfRule>
  </conditionalFormatting>
  <conditionalFormatting sqref="E26">
    <cfRule type="containsText" dxfId="3665" priority="575" stopIfTrue="1" operator="containsText" text="E">
      <formula>NOT(ISERROR(SEARCH("E",E26)))</formula>
    </cfRule>
    <cfRule type="containsText" dxfId="3664" priority="577" stopIfTrue="1" operator="containsText" text="G">
      <formula>NOT(ISERROR(SEARCH("G",E26)))</formula>
    </cfRule>
  </conditionalFormatting>
  <conditionalFormatting sqref="E26">
    <cfRule type="containsText" dxfId="3663" priority="574" stopIfTrue="1" operator="containsText" text="B">
      <formula>NOT(ISERROR(SEARCH("B",E26)))</formula>
    </cfRule>
  </conditionalFormatting>
  <conditionalFormatting sqref="AJ26:AO26">
    <cfRule type="containsText" dxfId="3662" priority="572" stopIfTrue="1" operator="containsText" text="E">
      <formula>NOT(ISERROR(SEARCH("E",AJ26)))</formula>
    </cfRule>
    <cfRule type="containsText" dxfId="3661" priority="573" stopIfTrue="1" operator="containsText" text="G">
      <formula>NOT(ISERROR(SEARCH("G",AJ26)))</formula>
    </cfRule>
  </conditionalFormatting>
  <conditionalFormatting sqref="AJ26:AO26">
    <cfRule type="containsText" dxfId="3660" priority="571" stopIfTrue="1" operator="containsText" text="B">
      <formula>NOT(ISERROR(SEARCH("B",AJ26)))</formula>
    </cfRule>
  </conditionalFormatting>
  <conditionalFormatting sqref="AN22:AO22">
    <cfRule type="containsText" dxfId="3659" priority="557" stopIfTrue="1" operator="containsText" text="G">
      <formula>NOT(ISERROR(SEARCH("G",AN22)))</formula>
    </cfRule>
    <cfRule type="containsText" dxfId="3658" priority="568" stopIfTrue="1" operator="containsText" text="B">
      <formula>NOT(ISERROR(SEARCH("B",AN22)))</formula>
    </cfRule>
    <cfRule type="containsText" dxfId="3657" priority="569" stopIfTrue="1" operator="containsText" text="F">
      <formula>NOT(ISERROR(SEARCH("F",AN22)))</formula>
    </cfRule>
    <cfRule type="containsText" dxfId="3656" priority="570" stopIfTrue="1" operator="containsText" text="G">
      <formula>NOT(ISERROR(SEARCH("G",AN22)))</formula>
    </cfRule>
  </conditionalFormatting>
  <conditionalFormatting sqref="AN22:AO22">
    <cfRule type="containsText" dxfId="3655" priority="558" stopIfTrue="1" operator="containsText" text="F">
      <formula>NOT(ISERROR(SEARCH("F",AN22)))</formula>
    </cfRule>
    <cfRule type="containsText" dxfId="3654" priority="559" stopIfTrue="1" operator="containsText" text="C">
      <formula>NOT(ISERROR(SEARCH("C",AN22)))</formula>
    </cfRule>
    <cfRule type="containsText" dxfId="3653" priority="560" stopIfTrue="1" operator="containsText" text="B">
      <formula>NOT(ISERROR(SEARCH("B",AN22)))</formula>
    </cfRule>
    <cfRule type="containsText" dxfId="3652" priority="561" stopIfTrue="1" operator="containsText" text="G">
      <formula>NOT(ISERROR(SEARCH("G",AN22)))</formula>
    </cfRule>
    <cfRule type="containsText" dxfId="3651" priority="562" stopIfTrue="1" operator="containsText" text="G">
      <formula>NOT(ISERROR(SEARCH("G",AN22)))</formula>
    </cfRule>
    <cfRule type="containsText" dxfId="3650" priority="563" stopIfTrue="1" operator="containsText" text="F">
      <formula>NOT(ISERROR(SEARCH("F",AN22)))</formula>
    </cfRule>
    <cfRule type="containsText" dxfId="3649" priority="564" stopIfTrue="1" operator="containsText" text="E">
      <formula>NOT(ISERROR(SEARCH("E",AN22)))</formula>
    </cfRule>
    <cfRule type="containsText" dxfId="3648" priority="565" stopIfTrue="1" operator="containsText" text="B">
      <formula>NOT(ISERROR(SEARCH("B",AN22)))</formula>
    </cfRule>
    <cfRule type="containsText" dxfId="3647" priority="566" stopIfTrue="1" operator="containsText" text="B">
      <formula>NOT(ISERROR(SEARCH("B",AN22)))</formula>
    </cfRule>
    <cfRule type="containsText" dxfId="3646" priority="567" stopIfTrue="1" operator="containsText" text="B">
      <formula>NOT(ISERROR(SEARCH("B",AN22)))</formula>
    </cfRule>
  </conditionalFormatting>
  <conditionalFormatting sqref="AN24:AO24">
    <cfRule type="containsText" dxfId="3645" priority="554" stopIfTrue="1" operator="containsText" text="F">
      <formula>NOT(ISERROR(SEARCH("F",AN24)))</formula>
    </cfRule>
    <cfRule type="containsText" dxfId="3644" priority="555" stopIfTrue="1" operator="containsText" text="F">
      <formula>NOT(ISERROR(SEARCH("F",AN24)))</formula>
    </cfRule>
    <cfRule type="containsText" dxfId="3643" priority="556" stopIfTrue="1" operator="containsText" text="G">
      <formula>NOT(ISERROR(SEARCH("G",AN24)))</formula>
    </cfRule>
  </conditionalFormatting>
  <conditionalFormatting sqref="AN24:AO24">
    <cfRule type="containsText" dxfId="3642" priority="553" stopIfTrue="1" operator="containsText" text="B">
      <formula>NOT(ISERROR(SEARCH("B",AN24)))</formula>
    </cfRule>
  </conditionalFormatting>
  <conditionalFormatting sqref="AN24:AO24">
    <cfRule type="containsText" dxfId="3641" priority="543" stopIfTrue="1" operator="containsText" text="F">
      <formula>NOT(ISERROR(SEARCH("F",AN24)))</formula>
    </cfRule>
    <cfRule type="containsText" dxfId="3640" priority="544" stopIfTrue="1" operator="containsText" text="C">
      <formula>NOT(ISERROR(SEARCH("C",AN24)))</formula>
    </cfRule>
    <cfRule type="containsText" dxfId="3639" priority="545" stopIfTrue="1" operator="containsText" text="B">
      <formula>NOT(ISERROR(SEARCH("B",AN24)))</formula>
    </cfRule>
    <cfRule type="containsText" dxfId="3638" priority="546" stopIfTrue="1" operator="containsText" text="G">
      <formula>NOT(ISERROR(SEARCH("G",AN24)))</formula>
    </cfRule>
    <cfRule type="containsText" dxfId="3637" priority="547" stopIfTrue="1" operator="containsText" text="G">
      <formula>NOT(ISERROR(SEARCH("G",AN24)))</formula>
    </cfRule>
    <cfRule type="containsText" dxfId="3636" priority="548" stopIfTrue="1" operator="containsText" text="F">
      <formula>NOT(ISERROR(SEARCH("F",AN24)))</formula>
    </cfRule>
    <cfRule type="containsText" dxfId="3635" priority="549" stopIfTrue="1" operator="containsText" text="E">
      <formula>NOT(ISERROR(SEARCH("E",AN24)))</formula>
    </cfRule>
    <cfRule type="containsText" dxfId="3634" priority="550" stopIfTrue="1" operator="containsText" text="B">
      <formula>NOT(ISERROR(SEARCH("B",AN24)))</formula>
    </cfRule>
    <cfRule type="containsText" dxfId="3633" priority="551" stopIfTrue="1" operator="containsText" text="B">
      <formula>NOT(ISERROR(SEARCH("B",AN24)))</formula>
    </cfRule>
    <cfRule type="containsText" dxfId="3632" priority="552" stopIfTrue="1" operator="containsText" text="B">
      <formula>NOT(ISERROR(SEARCH("B",AN24)))</formula>
    </cfRule>
  </conditionalFormatting>
  <conditionalFormatting sqref="E28:G28">
    <cfRule type="containsText" dxfId="3631" priority="540" stopIfTrue="1" operator="containsText" text="G">
      <formula>NOT(ISERROR(SEARCH("G",E28)))</formula>
    </cfRule>
    <cfRule type="containsText" dxfId="3630" priority="541" stopIfTrue="1" operator="containsText" text="B">
      <formula>NOT(ISERROR(SEARCH("B",E28)))</formula>
    </cfRule>
    <cfRule type="containsText" dxfId="3629" priority="542" stopIfTrue="1" operator="containsText" text="G">
      <formula>NOT(ISERROR(SEARCH("G",E28)))</formula>
    </cfRule>
  </conditionalFormatting>
  <conditionalFormatting sqref="E28:G28">
    <cfRule type="containsText" dxfId="3628" priority="538" stopIfTrue="1" operator="containsText" text="E">
      <formula>NOT(ISERROR(SEARCH("E",E28)))</formula>
    </cfRule>
    <cfRule type="containsText" dxfId="3627" priority="539" stopIfTrue="1" operator="containsText" text="G">
      <formula>NOT(ISERROR(SEARCH("G",E28)))</formula>
    </cfRule>
  </conditionalFormatting>
  <conditionalFormatting sqref="E28:G28">
    <cfRule type="containsText" dxfId="3626" priority="537" stopIfTrue="1" operator="containsText" text="B">
      <formula>NOT(ISERROR(SEARCH("B",E28)))</formula>
    </cfRule>
  </conditionalFormatting>
  <conditionalFormatting sqref="AN28">
    <cfRule type="containsText" dxfId="3625" priority="535" stopIfTrue="1" operator="containsText" text="F">
      <formula>NOT(ISERROR(SEARCH("F",AN28)))</formula>
    </cfRule>
    <cfRule type="containsText" dxfId="3624" priority="536" stopIfTrue="1" operator="containsText" text="G">
      <formula>NOT(ISERROR(SEARCH("G",AN28)))</formula>
    </cfRule>
  </conditionalFormatting>
  <conditionalFormatting sqref="AN28">
    <cfRule type="containsText" dxfId="3623" priority="534" stopIfTrue="1" operator="containsText" text="B">
      <formula>NOT(ISERROR(SEARCH("B",AN28)))</formula>
    </cfRule>
  </conditionalFormatting>
  <conditionalFormatting sqref="AL28:AN28">
    <cfRule type="containsText" dxfId="3622" priority="524" stopIfTrue="1" operator="containsText" text="F">
      <formula>NOT(ISERROR(SEARCH("F",AL28)))</formula>
    </cfRule>
    <cfRule type="containsText" dxfId="3621" priority="525" stopIfTrue="1" operator="containsText" text="C">
      <formula>NOT(ISERROR(SEARCH("C",AL28)))</formula>
    </cfRule>
    <cfRule type="containsText" dxfId="3620" priority="526" stopIfTrue="1" operator="containsText" text="B">
      <formula>NOT(ISERROR(SEARCH("B",AL28)))</formula>
    </cfRule>
    <cfRule type="containsText" dxfId="3619" priority="527" stopIfTrue="1" operator="containsText" text="G">
      <formula>NOT(ISERROR(SEARCH("G",AL28)))</formula>
    </cfRule>
    <cfRule type="containsText" dxfId="3618" priority="528" stopIfTrue="1" operator="containsText" text="G">
      <formula>NOT(ISERROR(SEARCH("G",AL28)))</formula>
    </cfRule>
    <cfRule type="containsText" dxfId="3617" priority="529" stopIfTrue="1" operator="containsText" text="F">
      <formula>NOT(ISERROR(SEARCH("F",AL28)))</formula>
    </cfRule>
    <cfRule type="containsText" dxfId="3616" priority="530" stopIfTrue="1" operator="containsText" text="E">
      <formula>NOT(ISERROR(SEARCH("E",AL28)))</formula>
    </cfRule>
    <cfRule type="containsText" dxfId="3615" priority="531" stopIfTrue="1" operator="containsText" text="B">
      <formula>NOT(ISERROR(SEARCH("B",AL28)))</formula>
    </cfRule>
    <cfRule type="containsText" dxfId="3614" priority="532" stopIfTrue="1" operator="containsText" text="B">
      <formula>NOT(ISERROR(SEARCH("B",AL28)))</formula>
    </cfRule>
    <cfRule type="containsText" dxfId="3613" priority="533" stopIfTrue="1" operator="containsText" text="B">
      <formula>NOT(ISERROR(SEARCH("B",AL28)))</formula>
    </cfRule>
  </conditionalFormatting>
  <conditionalFormatting sqref="AM28:AN28">
    <cfRule type="containsText" dxfId="3612" priority="522" stopIfTrue="1" operator="containsText" text="F">
      <formula>NOT(ISERROR(SEARCH("F",AM28)))</formula>
    </cfRule>
    <cfRule type="containsText" dxfId="3611" priority="523" stopIfTrue="1" operator="containsText" text="G">
      <formula>NOT(ISERROR(SEARCH("G",AM28)))</formula>
    </cfRule>
  </conditionalFormatting>
  <conditionalFormatting sqref="AM28:AN28">
    <cfRule type="containsText" dxfId="3610" priority="521" stopIfTrue="1" operator="containsText" text="B">
      <formula>NOT(ISERROR(SEARCH("B",AM28)))</formula>
    </cfRule>
  </conditionalFormatting>
  <conditionalFormatting sqref="AM28:AN28">
    <cfRule type="containsText" dxfId="3609" priority="511" stopIfTrue="1" operator="containsText" text="F">
      <formula>NOT(ISERROR(SEARCH("F",AM28)))</formula>
    </cfRule>
    <cfRule type="containsText" dxfId="3608" priority="512" stopIfTrue="1" operator="containsText" text="C">
      <formula>NOT(ISERROR(SEARCH("C",AM28)))</formula>
    </cfRule>
    <cfRule type="containsText" dxfId="3607" priority="513" stopIfTrue="1" operator="containsText" text="B">
      <formula>NOT(ISERROR(SEARCH("B",AM28)))</formula>
    </cfRule>
    <cfRule type="containsText" dxfId="3606" priority="514" stopIfTrue="1" operator="containsText" text="G">
      <formula>NOT(ISERROR(SEARCH("G",AM28)))</formula>
    </cfRule>
    <cfRule type="containsText" dxfId="3605" priority="515" stopIfTrue="1" operator="containsText" text="G">
      <formula>NOT(ISERROR(SEARCH("G",AM28)))</formula>
    </cfRule>
    <cfRule type="containsText" dxfId="3604" priority="516" stopIfTrue="1" operator="containsText" text="F">
      <formula>NOT(ISERROR(SEARCH("F",AM28)))</formula>
    </cfRule>
    <cfRule type="containsText" dxfId="3603" priority="517" stopIfTrue="1" operator="containsText" text="E">
      <formula>NOT(ISERROR(SEARCH("E",AM28)))</formula>
    </cfRule>
    <cfRule type="containsText" dxfId="3602" priority="518" stopIfTrue="1" operator="containsText" text="B">
      <formula>NOT(ISERROR(SEARCH("B",AM28)))</formula>
    </cfRule>
    <cfRule type="containsText" dxfId="3601" priority="519" stopIfTrue="1" operator="containsText" text="B">
      <formula>NOT(ISERROR(SEARCH("B",AM28)))</formula>
    </cfRule>
    <cfRule type="containsText" dxfId="3600" priority="520" stopIfTrue="1" operator="containsText" text="B">
      <formula>NOT(ISERROR(SEARCH("B",AM28)))</formula>
    </cfRule>
  </conditionalFormatting>
  <conditionalFormatting sqref="AL28:AN28">
    <cfRule type="containsText" dxfId="3599" priority="508" stopIfTrue="1" operator="containsText" text="G">
      <formula>NOT(ISERROR(SEARCH("G",AL28)))</formula>
    </cfRule>
    <cfRule type="containsText" dxfId="3598" priority="509" stopIfTrue="1" operator="containsText" text="B">
      <formula>NOT(ISERROR(SEARCH("B",AL28)))</formula>
    </cfRule>
    <cfRule type="containsText" dxfId="3597" priority="510" stopIfTrue="1" operator="containsText" text="G">
      <formula>NOT(ISERROR(SEARCH("G",AL28)))</formula>
    </cfRule>
  </conditionalFormatting>
  <conditionalFormatting sqref="AL28:AN28">
    <cfRule type="containsText" dxfId="3596" priority="506" stopIfTrue="1" operator="containsText" text="E">
      <formula>NOT(ISERROR(SEARCH("E",AL28)))</formula>
    </cfRule>
    <cfRule type="containsText" dxfId="3595" priority="507" stopIfTrue="1" operator="containsText" text="G">
      <formula>NOT(ISERROR(SEARCH("G",AL28)))</formula>
    </cfRule>
  </conditionalFormatting>
  <conditionalFormatting sqref="AL28:AN28">
    <cfRule type="containsText" dxfId="3594" priority="505" stopIfTrue="1" operator="containsText" text="B">
      <formula>NOT(ISERROR(SEARCH("B",AL28)))</formula>
    </cfRule>
  </conditionalFormatting>
  <conditionalFormatting sqref="AO28">
    <cfRule type="containsText" dxfId="3593" priority="504" operator="containsText" text="A">
      <formula>NOT(ISERROR(SEARCH("A",AO28)))</formula>
    </cfRule>
  </conditionalFormatting>
  <conditionalFormatting sqref="AO28">
    <cfRule type="containsText" dxfId="3592" priority="502" stopIfTrue="1" operator="containsText" text="F">
      <formula>NOT(ISERROR(SEARCH("F",AO28)))</formula>
    </cfRule>
    <cfRule type="containsText" dxfId="3591" priority="503" stopIfTrue="1" operator="containsText" text="G">
      <formula>NOT(ISERROR(SEARCH("G",AO28)))</formula>
    </cfRule>
  </conditionalFormatting>
  <conditionalFormatting sqref="AO28">
    <cfRule type="containsText" dxfId="3590" priority="501" stopIfTrue="1" operator="containsText" text="B">
      <formula>NOT(ISERROR(SEARCH("B",AO28)))</formula>
    </cfRule>
  </conditionalFormatting>
  <conditionalFormatting sqref="AO28">
    <cfRule type="containsText" dxfId="3589" priority="491" stopIfTrue="1" operator="containsText" text="F">
      <formula>NOT(ISERROR(SEARCH("F",AO28)))</formula>
    </cfRule>
    <cfRule type="containsText" dxfId="3588" priority="492" stopIfTrue="1" operator="containsText" text="C">
      <formula>NOT(ISERROR(SEARCH("C",AO28)))</formula>
    </cfRule>
    <cfRule type="containsText" dxfId="3587" priority="493" stopIfTrue="1" operator="containsText" text="B">
      <formula>NOT(ISERROR(SEARCH("B",AO28)))</formula>
    </cfRule>
    <cfRule type="containsText" dxfId="3586" priority="494" stopIfTrue="1" operator="containsText" text="G">
      <formula>NOT(ISERROR(SEARCH("G",AO28)))</formula>
    </cfRule>
    <cfRule type="containsText" dxfId="3585" priority="495" stopIfTrue="1" operator="containsText" text="G">
      <formula>NOT(ISERROR(SEARCH("G",AO28)))</formula>
    </cfRule>
    <cfRule type="containsText" dxfId="3584" priority="496" stopIfTrue="1" operator="containsText" text="F">
      <formula>NOT(ISERROR(SEARCH("F",AO28)))</formula>
    </cfRule>
    <cfRule type="containsText" dxfId="3583" priority="497" stopIfTrue="1" operator="containsText" text="E">
      <formula>NOT(ISERROR(SEARCH("E",AO28)))</formula>
    </cfRule>
    <cfRule type="containsText" dxfId="3582" priority="498" stopIfTrue="1" operator="containsText" text="B">
      <formula>NOT(ISERROR(SEARCH("B",AO28)))</formula>
    </cfRule>
    <cfRule type="containsText" dxfId="3581" priority="499" stopIfTrue="1" operator="containsText" text="B">
      <formula>NOT(ISERROR(SEARCH("B",AO28)))</formula>
    </cfRule>
    <cfRule type="containsText" dxfId="3580" priority="500" stopIfTrue="1" operator="containsText" text="B">
      <formula>NOT(ISERROR(SEARCH("B",AO28)))</formula>
    </cfRule>
  </conditionalFormatting>
  <conditionalFormatting sqref="AO28">
    <cfRule type="containsText" dxfId="3579" priority="489" stopIfTrue="1" operator="containsText" text="F">
      <formula>NOT(ISERROR(SEARCH("F",AO28)))</formula>
    </cfRule>
    <cfRule type="containsText" dxfId="3578" priority="490" stopIfTrue="1" operator="containsText" text="G">
      <formula>NOT(ISERROR(SEARCH("G",AO28)))</formula>
    </cfRule>
  </conditionalFormatting>
  <conditionalFormatting sqref="AO28">
    <cfRule type="containsText" dxfId="3577" priority="488" stopIfTrue="1" operator="containsText" text="B">
      <formula>NOT(ISERROR(SEARCH("B",AO28)))</formula>
    </cfRule>
  </conditionalFormatting>
  <conditionalFormatting sqref="AO28">
    <cfRule type="containsText" dxfId="3576" priority="478" stopIfTrue="1" operator="containsText" text="F">
      <formula>NOT(ISERROR(SEARCH("F",AO28)))</formula>
    </cfRule>
    <cfRule type="containsText" dxfId="3575" priority="479" stopIfTrue="1" operator="containsText" text="C">
      <formula>NOT(ISERROR(SEARCH("C",AO28)))</formula>
    </cfRule>
    <cfRule type="containsText" dxfId="3574" priority="480" stopIfTrue="1" operator="containsText" text="B">
      <formula>NOT(ISERROR(SEARCH("B",AO28)))</formula>
    </cfRule>
    <cfRule type="containsText" dxfId="3573" priority="481" stopIfTrue="1" operator="containsText" text="G">
      <formula>NOT(ISERROR(SEARCH("G",AO28)))</formula>
    </cfRule>
    <cfRule type="containsText" dxfId="3572" priority="482" stopIfTrue="1" operator="containsText" text="G">
      <formula>NOT(ISERROR(SEARCH("G",AO28)))</formula>
    </cfRule>
    <cfRule type="containsText" dxfId="3571" priority="483" stopIfTrue="1" operator="containsText" text="F">
      <formula>NOT(ISERROR(SEARCH("F",AO28)))</formula>
    </cfRule>
    <cfRule type="containsText" dxfId="3570" priority="484" stopIfTrue="1" operator="containsText" text="E">
      <formula>NOT(ISERROR(SEARCH("E",AO28)))</formula>
    </cfRule>
    <cfRule type="containsText" dxfId="3569" priority="485" stopIfTrue="1" operator="containsText" text="B">
      <formula>NOT(ISERROR(SEARCH("B",AO28)))</formula>
    </cfRule>
    <cfRule type="containsText" dxfId="3568" priority="486" stopIfTrue="1" operator="containsText" text="B">
      <formula>NOT(ISERROR(SEARCH("B",AO28)))</formula>
    </cfRule>
    <cfRule type="containsText" dxfId="3567" priority="487" stopIfTrue="1" operator="containsText" text="B">
      <formula>NOT(ISERROR(SEARCH("B",AO28)))</formula>
    </cfRule>
  </conditionalFormatting>
  <conditionalFormatting sqref="AO28">
    <cfRule type="containsText" dxfId="3566" priority="476" stopIfTrue="1" operator="containsText" text="F">
      <formula>NOT(ISERROR(SEARCH("F",AO28)))</formula>
    </cfRule>
    <cfRule type="containsText" dxfId="3565" priority="477" stopIfTrue="1" operator="containsText" text="G">
      <formula>NOT(ISERROR(SEARCH("G",AO28)))</formula>
    </cfRule>
  </conditionalFormatting>
  <conditionalFormatting sqref="AO28">
    <cfRule type="containsText" dxfId="3564" priority="475" stopIfTrue="1" operator="containsText" text="B">
      <formula>NOT(ISERROR(SEARCH("B",AO28)))</formula>
    </cfRule>
  </conditionalFormatting>
  <conditionalFormatting sqref="AO28">
    <cfRule type="containsText" dxfId="3563" priority="465" stopIfTrue="1" operator="containsText" text="F">
      <formula>NOT(ISERROR(SEARCH("F",AO28)))</formula>
    </cfRule>
    <cfRule type="containsText" dxfId="3562" priority="466" stopIfTrue="1" operator="containsText" text="C">
      <formula>NOT(ISERROR(SEARCH("C",AO28)))</formula>
    </cfRule>
    <cfRule type="containsText" dxfId="3561" priority="467" stopIfTrue="1" operator="containsText" text="B">
      <formula>NOT(ISERROR(SEARCH("B",AO28)))</formula>
    </cfRule>
    <cfRule type="containsText" dxfId="3560" priority="468" stopIfTrue="1" operator="containsText" text="G">
      <formula>NOT(ISERROR(SEARCH("G",AO28)))</formula>
    </cfRule>
    <cfRule type="containsText" dxfId="3559" priority="469" stopIfTrue="1" operator="containsText" text="G">
      <formula>NOT(ISERROR(SEARCH("G",AO28)))</formula>
    </cfRule>
    <cfRule type="containsText" dxfId="3558" priority="470" stopIfTrue="1" operator="containsText" text="F">
      <formula>NOT(ISERROR(SEARCH("F",AO28)))</formula>
    </cfRule>
    <cfRule type="containsText" dxfId="3557" priority="471" stopIfTrue="1" operator="containsText" text="E">
      <formula>NOT(ISERROR(SEARCH("E",AO28)))</formula>
    </cfRule>
    <cfRule type="containsText" dxfId="3556" priority="472" stopIfTrue="1" operator="containsText" text="B">
      <formula>NOT(ISERROR(SEARCH("B",AO28)))</formula>
    </cfRule>
    <cfRule type="containsText" dxfId="3555" priority="473" stopIfTrue="1" operator="containsText" text="B">
      <formula>NOT(ISERROR(SEARCH("B",AO28)))</formula>
    </cfRule>
    <cfRule type="containsText" dxfId="3554" priority="474" stopIfTrue="1" operator="containsText" text="B">
      <formula>NOT(ISERROR(SEARCH("B",AO28)))</formula>
    </cfRule>
  </conditionalFormatting>
  <conditionalFormatting sqref="AO28">
    <cfRule type="containsText" dxfId="3553" priority="462" stopIfTrue="1" operator="containsText" text="G">
      <formula>NOT(ISERROR(SEARCH("G",AO28)))</formula>
    </cfRule>
    <cfRule type="containsText" dxfId="3552" priority="463" stopIfTrue="1" operator="containsText" text="B">
      <formula>NOT(ISERROR(SEARCH("B",AO28)))</formula>
    </cfRule>
    <cfRule type="containsText" dxfId="3551" priority="464" stopIfTrue="1" operator="containsText" text="G">
      <formula>NOT(ISERROR(SEARCH("G",AO28)))</formula>
    </cfRule>
  </conditionalFormatting>
  <conditionalFormatting sqref="AO28">
    <cfRule type="containsText" dxfId="3550" priority="460" stopIfTrue="1" operator="containsText" text="E">
      <formula>NOT(ISERROR(SEARCH("E",AO28)))</formula>
    </cfRule>
    <cfRule type="containsText" dxfId="3549" priority="461" stopIfTrue="1" operator="containsText" text="G">
      <formula>NOT(ISERROR(SEARCH("G",AO28)))</formula>
    </cfRule>
  </conditionalFormatting>
  <conditionalFormatting sqref="AO28">
    <cfRule type="containsText" dxfId="3548" priority="459" stopIfTrue="1" operator="containsText" text="B">
      <formula>NOT(ISERROR(SEARCH("B",AO28)))</formula>
    </cfRule>
  </conditionalFormatting>
  <conditionalFormatting sqref="E30:I30">
    <cfRule type="containsText" dxfId="3547" priority="456" stopIfTrue="1" operator="containsText" text="G">
      <formula>NOT(ISERROR(SEARCH("G",E30)))</formula>
    </cfRule>
    <cfRule type="containsText" dxfId="3546" priority="457" stopIfTrue="1" operator="containsText" text="B">
      <formula>NOT(ISERROR(SEARCH("B",E30)))</formula>
    </cfRule>
    <cfRule type="containsText" dxfId="3545" priority="458" stopIfTrue="1" operator="containsText" text="G">
      <formula>NOT(ISERROR(SEARCH("G",E30)))</formula>
    </cfRule>
  </conditionalFormatting>
  <conditionalFormatting sqref="E30:I30">
    <cfRule type="containsText" dxfId="3544" priority="454" stopIfTrue="1" operator="containsText" text="E">
      <formula>NOT(ISERROR(SEARCH("E",E30)))</formula>
    </cfRule>
    <cfRule type="containsText" dxfId="3543" priority="455" stopIfTrue="1" operator="containsText" text="G">
      <formula>NOT(ISERROR(SEARCH("G",E30)))</formula>
    </cfRule>
  </conditionalFormatting>
  <conditionalFormatting sqref="E30:I30">
    <cfRule type="containsText" dxfId="3542" priority="453" stopIfTrue="1" operator="containsText" text="B">
      <formula>NOT(ISERROR(SEARCH("B",E30)))</formula>
    </cfRule>
  </conditionalFormatting>
  <conditionalFormatting sqref="AN30:AO30">
    <cfRule type="containsText" dxfId="3541" priority="452" operator="containsText" text="A">
      <formula>NOT(ISERROR(SEARCH("A",AN30)))</formula>
    </cfRule>
  </conditionalFormatting>
  <conditionalFormatting sqref="AN30:AO30">
    <cfRule type="containsText" dxfId="3540" priority="449" stopIfTrue="1" operator="containsText" text="E">
      <formula>NOT(ISERROR(SEARCH("E",AN30)))</formula>
    </cfRule>
    <cfRule type="containsText" dxfId="3539" priority="450" stopIfTrue="1" operator="containsText" text="F">
      <formula>NOT(ISERROR(SEARCH("F",AN30)))</formula>
    </cfRule>
    <cfRule type="containsText" dxfId="3538" priority="451" stopIfTrue="1" operator="containsText" text="G">
      <formula>NOT(ISERROR(SEARCH("G",AN30)))</formula>
    </cfRule>
  </conditionalFormatting>
  <conditionalFormatting sqref="AN30:AO30">
    <cfRule type="containsText" dxfId="3537" priority="448" stopIfTrue="1" operator="containsText" text="B">
      <formula>NOT(ISERROR(SEARCH("B",AN30)))</formula>
    </cfRule>
  </conditionalFormatting>
  <conditionalFormatting sqref="AN30:AO30">
    <cfRule type="containsText" dxfId="3536" priority="438" stopIfTrue="1" operator="containsText" text="F">
      <formula>NOT(ISERROR(SEARCH("F",AN30)))</formula>
    </cfRule>
    <cfRule type="containsText" dxfId="3535" priority="439" stopIfTrue="1" operator="containsText" text="C">
      <formula>NOT(ISERROR(SEARCH("C",AN30)))</formula>
    </cfRule>
    <cfRule type="containsText" dxfId="3534" priority="440" stopIfTrue="1" operator="containsText" text="B">
      <formula>NOT(ISERROR(SEARCH("B",AN30)))</formula>
    </cfRule>
    <cfRule type="containsText" dxfId="3533" priority="441" stopIfTrue="1" operator="containsText" text="G">
      <formula>NOT(ISERROR(SEARCH("G",AN30)))</formula>
    </cfRule>
    <cfRule type="containsText" dxfId="3532" priority="442" stopIfTrue="1" operator="containsText" text="G">
      <formula>NOT(ISERROR(SEARCH("G",AN30)))</formula>
    </cfRule>
    <cfRule type="containsText" dxfId="3531" priority="443" stopIfTrue="1" operator="containsText" text="F">
      <formula>NOT(ISERROR(SEARCH("F",AN30)))</formula>
    </cfRule>
    <cfRule type="containsText" dxfId="3530" priority="444" stopIfTrue="1" operator="containsText" text="E">
      <formula>NOT(ISERROR(SEARCH("E",AN30)))</formula>
    </cfRule>
    <cfRule type="containsText" dxfId="3529" priority="445" stopIfTrue="1" operator="containsText" text="B">
      <formula>NOT(ISERROR(SEARCH("B",AN30)))</formula>
    </cfRule>
    <cfRule type="containsText" dxfId="3528" priority="446" stopIfTrue="1" operator="containsText" text="B">
      <formula>NOT(ISERROR(SEARCH("B",AN30)))</formula>
    </cfRule>
    <cfRule type="containsText" dxfId="3527" priority="447" stopIfTrue="1" operator="containsText" text="B">
      <formula>NOT(ISERROR(SEARCH("B",AN30)))</formula>
    </cfRule>
  </conditionalFormatting>
  <conditionalFormatting sqref="AN30:AO30">
    <cfRule type="containsText" dxfId="3526" priority="435" stopIfTrue="1" operator="containsText" text="G">
      <formula>NOT(ISERROR(SEARCH("G",AN30)))</formula>
    </cfRule>
    <cfRule type="containsText" dxfId="3525" priority="436" stopIfTrue="1" operator="containsText" text="B">
      <formula>NOT(ISERROR(SEARCH("B",AN30)))</formula>
    </cfRule>
    <cfRule type="containsText" dxfId="3524" priority="437" stopIfTrue="1" operator="containsText" text="G">
      <formula>NOT(ISERROR(SEARCH("G",AN30)))</formula>
    </cfRule>
  </conditionalFormatting>
  <conditionalFormatting sqref="AN30:AO30">
    <cfRule type="containsText" dxfId="3523" priority="433" stopIfTrue="1" operator="containsText" text="E">
      <formula>NOT(ISERROR(SEARCH("E",AN30)))</formula>
    </cfRule>
    <cfRule type="containsText" dxfId="3522" priority="434" stopIfTrue="1" operator="containsText" text="G">
      <formula>NOT(ISERROR(SEARCH("G",AN30)))</formula>
    </cfRule>
  </conditionalFormatting>
  <conditionalFormatting sqref="AN30:AO30">
    <cfRule type="containsText" dxfId="3521" priority="432" stopIfTrue="1" operator="containsText" text="B">
      <formula>NOT(ISERROR(SEARCH("B",AN30)))</formula>
    </cfRule>
  </conditionalFormatting>
  <conditionalFormatting sqref="AK32:AO32">
    <cfRule type="containsText" dxfId="3520" priority="429" stopIfTrue="1" operator="containsText" text="E">
      <formula>NOT(ISERROR(SEARCH("E",AK32)))</formula>
    </cfRule>
    <cfRule type="containsText" dxfId="3519" priority="430" stopIfTrue="1" operator="containsText" text="F">
      <formula>NOT(ISERROR(SEARCH("F",AK32)))</formula>
    </cfRule>
    <cfRule type="containsText" dxfId="3518" priority="431" stopIfTrue="1" operator="containsText" text="G">
      <formula>NOT(ISERROR(SEARCH("G",AK32)))</formula>
    </cfRule>
  </conditionalFormatting>
  <conditionalFormatting sqref="AK32:AO32">
    <cfRule type="containsText" dxfId="3517" priority="428" stopIfTrue="1" operator="containsText" text="B">
      <formula>NOT(ISERROR(SEARCH("B",AK32)))</formula>
    </cfRule>
  </conditionalFormatting>
  <conditionalFormatting sqref="AK32:AO32">
    <cfRule type="containsText" dxfId="3516" priority="418" stopIfTrue="1" operator="containsText" text="F">
      <formula>NOT(ISERROR(SEARCH("F",AK32)))</formula>
    </cfRule>
    <cfRule type="containsText" dxfId="3515" priority="419" stopIfTrue="1" operator="containsText" text="C">
      <formula>NOT(ISERROR(SEARCH("C",AK32)))</formula>
    </cfRule>
    <cfRule type="containsText" dxfId="3514" priority="420" stopIfTrue="1" operator="containsText" text="B">
      <formula>NOT(ISERROR(SEARCH("B",AK32)))</formula>
    </cfRule>
    <cfRule type="containsText" dxfId="3513" priority="421" stopIfTrue="1" operator="containsText" text="G">
      <formula>NOT(ISERROR(SEARCH("G",AK32)))</formula>
    </cfRule>
    <cfRule type="containsText" dxfId="3512" priority="422" stopIfTrue="1" operator="containsText" text="G">
      <formula>NOT(ISERROR(SEARCH("G",AK32)))</formula>
    </cfRule>
    <cfRule type="containsText" dxfId="3511" priority="423" stopIfTrue="1" operator="containsText" text="F">
      <formula>NOT(ISERROR(SEARCH("F",AK32)))</formula>
    </cfRule>
    <cfRule type="containsText" dxfId="3510" priority="424" stopIfTrue="1" operator="containsText" text="E">
      <formula>NOT(ISERROR(SEARCH("E",AK32)))</formula>
    </cfRule>
    <cfRule type="containsText" dxfId="3509" priority="425" stopIfTrue="1" operator="containsText" text="B">
      <formula>NOT(ISERROR(SEARCH("B",AK32)))</formula>
    </cfRule>
    <cfRule type="containsText" dxfId="3508" priority="426" stopIfTrue="1" operator="containsText" text="B">
      <formula>NOT(ISERROR(SEARCH("B",AK32)))</formula>
    </cfRule>
    <cfRule type="containsText" dxfId="3507" priority="427" stopIfTrue="1" operator="containsText" text="B">
      <formula>NOT(ISERROR(SEARCH("B",AK32)))</formula>
    </cfRule>
  </conditionalFormatting>
  <conditionalFormatting sqref="E34:H34">
    <cfRule type="containsText" dxfId="3506" priority="417" operator="containsText" text="A">
      <formula>NOT(ISERROR(SEARCH("A",E34)))</formula>
    </cfRule>
  </conditionalFormatting>
  <conditionalFormatting sqref="E34:H34">
    <cfRule type="containsText" dxfId="3505" priority="416" operator="containsText" text="A">
      <formula>NOT(ISERROR(SEARCH("A",E34)))</formula>
    </cfRule>
  </conditionalFormatting>
  <conditionalFormatting sqref="E34:H34">
    <cfRule type="containsText" dxfId="3504" priority="413" stopIfTrue="1" operator="containsText" text="E">
      <formula>NOT(ISERROR(SEARCH("E",E34)))</formula>
    </cfRule>
    <cfRule type="containsText" dxfId="3503" priority="414" stopIfTrue="1" operator="containsText" text="F">
      <formula>NOT(ISERROR(SEARCH("F",E34)))</formula>
    </cfRule>
    <cfRule type="containsText" dxfId="3502" priority="415" stopIfTrue="1" operator="containsText" text="G">
      <formula>NOT(ISERROR(SEARCH("G",E34)))</formula>
    </cfRule>
  </conditionalFormatting>
  <conditionalFormatting sqref="E34:H34">
    <cfRule type="containsText" dxfId="3501" priority="412" stopIfTrue="1" operator="containsText" text="B">
      <formula>NOT(ISERROR(SEARCH("B",E34)))</formula>
    </cfRule>
  </conditionalFormatting>
  <conditionalFormatting sqref="E34:H34">
    <cfRule type="containsText" dxfId="3500" priority="402" stopIfTrue="1" operator="containsText" text="F">
      <formula>NOT(ISERROR(SEARCH("F",E34)))</formula>
    </cfRule>
    <cfRule type="containsText" dxfId="3499" priority="403" stopIfTrue="1" operator="containsText" text="C">
      <formula>NOT(ISERROR(SEARCH("C",E34)))</formula>
    </cfRule>
    <cfRule type="containsText" dxfId="3498" priority="404" stopIfTrue="1" operator="containsText" text="B">
      <formula>NOT(ISERROR(SEARCH("B",E34)))</formula>
    </cfRule>
    <cfRule type="containsText" dxfId="3497" priority="405" stopIfTrue="1" operator="containsText" text="G">
      <formula>NOT(ISERROR(SEARCH("G",E34)))</formula>
    </cfRule>
    <cfRule type="containsText" dxfId="3496" priority="406" stopIfTrue="1" operator="containsText" text="G">
      <formula>NOT(ISERROR(SEARCH("G",E34)))</formula>
    </cfRule>
    <cfRule type="containsText" dxfId="3495" priority="407" stopIfTrue="1" operator="containsText" text="F">
      <formula>NOT(ISERROR(SEARCH("F",E34)))</formula>
    </cfRule>
    <cfRule type="containsText" dxfId="3494" priority="408" stopIfTrue="1" operator="containsText" text="E">
      <formula>NOT(ISERROR(SEARCH("E",E34)))</formula>
    </cfRule>
    <cfRule type="containsText" dxfId="3493" priority="409" stopIfTrue="1" operator="containsText" text="B">
      <formula>NOT(ISERROR(SEARCH("B",E34)))</formula>
    </cfRule>
    <cfRule type="containsText" dxfId="3492" priority="410" stopIfTrue="1" operator="containsText" text="B">
      <formula>NOT(ISERROR(SEARCH("B",E34)))</formula>
    </cfRule>
    <cfRule type="containsText" dxfId="3491" priority="411" stopIfTrue="1" operator="containsText" text="B">
      <formula>NOT(ISERROR(SEARCH("B",E34)))</formula>
    </cfRule>
  </conditionalFormatting>
  <conditionalFormatting sqref="E34:H34">
    <cfRule type="containsText" dxfId="3490" priority="399" stopIfTrue="1" operator="containsText" text="E">
      <formula>NOT(ISERROR(SEARCH("E",E34)))</formula>
    </cfRule>
    <cfRule type="containsText" dxfId="3489" priority="400" stopIfTrue="1" operator="containsText" text="F">
      <formula>NOT(ISERROR(SEARCH("F",E34)))</formula>
    </cfRule>
    <cfRule type="containsText" dxfId="3488" priority="401" stopIfTrue="1" operator="containsText" text="G">
      <formula>NOT(ISERROR(SEARCH("G",E34)))</formula>
    </cfRule>
  </conditionalFormatting>
  <conditionalFormatting sqref="E34:H34">
    <cfRule type="containsText" dxfId="3487" priority="398" stopIfTrue="1" operator="containsText" text="B">
      <formula>NOT(ISERROR(SEARCH("B",E34)))</formula>
    </cfRule>
  </conditionalFormatting>
  <conditionalFormatting sqref="E34:H34">
    <cfRule type="containsText" dxfId="3486" priority="388" stopIfTrue="1" operator="containsText" text="F">
      <formula>NOT(ISERROR(SEARCH("F",E34)))</formula>
    </cfRule>
    <cfRule type="containsText" dxfId="3485" priority="389" stopIfTrue="1" operator="containsText" text="C">
      <formula>NOT(ISERROR(SEARCH("C",E34)))</formula>
    </cfRule>
    <cfRule type="containsText" dxfId="3484" priority="390" stopIfTrue="1" operator="containsText" text="B">
      <formula>NOT(ISERROR(SEARCH("B",E34)))</formula>
    </cfRule>
    <cfRule type="containsText" dxfId="3483" priority="391" stopIfTrue="1" operator="containsText" text="G">
      <formula>NOT(ISERROR(SEARCH("G",E34)))</formula>
    </cfRule>
    <cfRule type="containsText" dxfId="3482" priority="392" stopIfTrue="1" operator="containsText" text="G">
      <formula>NOT(ISERROR(SEARCH("G",E34)))</formula>
    </cfRule>
    <cfRule type="containsText" dxfId="3481" priority="393" stopIfTrue="1" operator="containsText" text="F">
      <formula>NOT(ISERROR(SEARCH("F",E34)))</formula>
    </cfRule>
    <cfRule type="containsText" dxfId="3480" priority="394" stopIfTrue="1" operator="containsText" text="E">
      <formula>NOT(ISERROR(SEARCH("E",E34)))</formula>
    </cfRule>
    <cfRule type="containsText" dxfId="3479" priority="395" stopIfTrue="1" operator="containsText" text="B">
      <formula>NOT(ISERROR(SEARCH("B",E34)))</formula>
    </cfRule>
    <cfRule type="containsText" dxfId="3478" priority="396" stopIfTrue="1" operator="containsText" text="B">
      <formula>NOT(ISERROR(SEARCH("B",E34)))</formula>
    </cfRule>
    <cfRule type="containsText" dxfId="3477" priority="397" stopIfTrue="1" operator="containsText" text="B">
      <formula>NOT(ISERROR(SEARCH("B",E34)))</formula>
    </cfRule>
  </conditionalFormatting>
  <conditionalFormatting sqref="AK32:AO32">
    <cfRule type="containsText" dxfId="3476" priority="385" stopIfTrue="1" operator="containsText" text="E">
      <formula>NOT(ISERROR(SEARCH("E",AK32)))</formula>
    </cfRule>
    <cfRule type="containsText" dxfId="3475" priority="386" stopIfTrue="1" operator="containsText" text="F">
      <formula>NOT(ISERROR(SEARCH("F",AK32)))</formula>
    </cfRule>
    <cfRule type="containsText" dxfId="3474" priority="387" stopIfTrue="1" operator="containsText" text="G">
      <formula>NOT(ISERROR(SEARCH("G",AK32)))</formula>
    </cfRule>
  </conditionalFormatting>
  <conditionalFormatting sqref="AK32:AO32">
    <cfRule type="containsText" dxfId="3473" priority="384" stopIfTrue="1" operator="containsText" text="B">
      <formula>NOT(ISERROR(SEARCH("B",AK32)))</formula>
    </cfRule>
  </conditionalFormatting>
  <conditionalFormatting sqref="AK32:AO32">
    <cfRule type="containsText" dxfId="3472" priority="374" stopIfTrue="1" operator="containsText" text="F">
      <formula>NOT(ISERROR(SEARCH("F",AK32)))</formula>
    </cfRule>
    <cfRule type="containsText" dxfId="3471" priority="375" stopIfTrue="1" operator="containsText" text="C">
      <formula>NOT(ISERROR(SEARCH("C",AK32)))</formula>
    </cfRule>
    <cfRule type="containsText" dxfId="3470" priority="376" stopIfTrue="1" operator="containsText" text="B">
      <formula>NOT(ISERROR(SEARCH("B",AK32)))</formula>
    </cfRule>
    <cfRule type="containsText" dxfId="3469" priority="377" stopIfTrue="1" operator="containsText" text="G">
      <formula>NOT(ISERROR(SEARCH("G",AK32)))</formula>
    </cfRule>
    <cfRule type="containsText" dxfId="3468" priority="378" stopIfTrue="1" operator="containsText" text="G">
      <formula>NOT(ISERROR(SEARCH("G",AK32)))</formula>
    </cfRule>
    <cfRule type="containsText" dxfId="3467" priority="379" stopIfTrue="1" operator="containsText" text="F">
      <formula>NOT(ISERROR(SEARCH("F",AK32)))</formula>
    </cfRule>
    <cfRule type="containsText" dxfId="3466" priority="380" stopIfTrue="1" operator="containsText" text="E">
      <formula>NOT(ISERROR(SEARCH("E",AK32)))</formula>
    </cfRule>
    <cfRule type="containsText" dxfId="3465" priority="381" stopIfTrue="1" operator="containsText" text="B">
      <formula>NOT(ISERROR(SEARCH("B",AK32)))</formula>
    </cfRule>
    <cfRule type="containsText" dxfId="3464" priority="382" stopIfTrue="1" operator="containsText" text="B">
      <formula>NOT(ISERROR(SEARCH("B",AK32)))</formula>
    </cfRule>
    <cfRule type="containsText" dxfId="3463" priority="383" stopIfTrue="1" operator="containsText" text="B">
      <formula>NOT(ISERROR(SEARCH("B",AK32)))</formula>
    </cfRule>
  </conditionalFormatting>
  <conditionalFormatting sqref="E34:H34">
    <cfRule type="containsText" dxfId="3462" priority="371" stopIfTrue="1" operator="containsText" text="E">
      <formula>NOT(ISERROR(SEARCH("E",E34)))</formula>
    </cfRule>
    <cfRule type="containsText" dxfId="3461" priority="372" stopIfTrue="1" operator="containsText" text="F">
      <formula>NOT(ISERROR(SEARCH("F",E34)))</formula>
    </cfRule>
    <cfRule type="containsText" dxfId="3460" priority="373" stopIfTrue="1" operator="containsText" text="G">
      <formula>NOT(ISERROR(SEARCH("G",E34)))</formula>
    </cfRule>
  </conditionalFormatting>
  <conditionalFormatting sqref="AM34:AO34">
    <cfRule type="containsText" dxfId="3459" priority="370" operator="containsText" text="A">
      <formula>NOT(ISERROR(SEARCH("A",AM34)))</formula>
    </cfRule>
  </conditionalFormatting>
  <conditionalFormatting sqref="AM34:AO34">
    <cfRule type="containsText" dxfId="3458" priority="368" stopIfTrue="1" operator="containsText" text="F">
      <formula>NOT(ISERROR(SEARCH("F",AM34)))</formula>
    </cfRule>
    <cfRule type="containsText" dxfId="3457" priority="369" stopIfTrue="1" operator="containsText" text="G">
      <formula>NOT(ISERROR(SEARCH("G",AM34)))</formula>
    </cfRule>
  </conditionalFormatting>
  <conditionalFormatting sqref="AM34:AO34">
    <cfRule type="containsText" dxfId="3456" priority="367" stopIfTrue="1" operator="containsText" text="B">
      <formula>NOT(ISERROR(SEARCH("B",AM34)))</formula>
    </cfRule>
  </conditionalFormatting>
  <conditionalFormatting sqref="AM34:AO34">
    <cfRule type="containsText" dxfId="3455" priority="357" stopIfTrue="1" operator="containsText" text="F">
      <formula>NOT(ISERROR(SEARCH("F",AM34)))</formula>
    </cfRule>
    <cfRule type="containsText" dxfId="3454" priority="358" stopIfTrue="1" operator="containsText" text="C">
      <formula>NOT(ISERROR(SEARCH("C",AM34)))</formula>
    </cfRule>
    <cfRule type="containsText" dxfId="3453" priority="359" stopIfTrue="1" operator="containsText" text="B">
      <formula>NOT(ISERROR(SEARCH("B",AM34)))</formula>
    </cfRule>
    <cfRule type="containsText" dxfId="3452" priority="360" stopIfTrue="1" operator="containsText" text="G">
      <formula>NOT(ISERROR(SEARCH("G",AM34)))</formula>
    </cfRule>
    <cfRule type="containsText" dxfId="3451" priority="361" stopIfTrue="1" operator="containsText" text="G">
      <formula>NOT(ISERROR(SEARCH("G",AM34)))</formula>
    </cfRule>
    <cfRule type="containsText" dxfId="3450" priority="362" stopIfTrue="1" operator="containsText" text="F">
      <formula>NOT(ISERROR(SEARCH("F",AM34)))</formula>
    </cfRule>
    <cfRule type="containsText" dxfId="3449" priority="363" stopIfTrue="1" operator="containsText" text="E">
      <formula>NOT(ISERROR(SEARCH("E",AM34)))</formula>
    </cfRule>
    <cfRule type="containsText" dxfId="3448" priority="364" stopIfTrue="1" operator="containsText" text="B">
      <formula>NOT(ISERROR(SEARCH("B",AM34)))</formula>
    </cfRule>
    <cfRule type="containsText" dxfId="3447" priority="365" stopIfTrue="1" operator="containsText" text="B">
      <formula>NOT(ISERROR(SEARCH("B",AM34)))</formula>
    </cfRule>
    <cfRule type="containsText" dxfId="3446" priority="366" stopIfTrue="1" operator="containsText" text="B">
      <formula>NOT(ISERROR(SEARCH("B",AM34)))</formula>
    </cfRule>
  </conditionalFormatting>
  <conditionalFormatting sqref="AM34:AO34">
    <cfRule type="expression" dxfId="3445" priority="356">
      <formula>DAY(AM34)&gt;7</formula>
    </cfRule>
  </conditionalFormatting>
  <conditionalFormatting sqref="AM34:AO34">
    <cfRule type="expression" dxfId="3444" priority="355">
      <formula>DAY(AM34)&gt;7</formula>
    </cfRule>
  </conditionalFormatting>
  <conditionalFormatting sqref="AM34:AO34">
    <cfRule type="containsText" dxfId="3443" priority="354" operator="containsText" text="A">
      <formula>NOT(ISERROR(SEARCH("A",AM34)))</formula>
    </cfRule>
  </conditionalFormatting>
  <conditionalFormatting sqref="AM34:AO34">
    <cfRule type="containsText" dxfId="3442" priority="353" operator="containsText" text="A">
      <formula>NOT(ISERROR(SEARCH("A",AM34)))</formula>
    </cfRule>
  </conditionalFormatting>
  <conditionalFormatting sqref="AM34:AO34">
    <cfRule type="containsText" dxfId="3441" priority="350" stopIfTrue="1" operator="containsText" text="E">
      <formula>NOT(ISERROR(SEARCH("E",AM34)))</formula>
    </cfRule>
    <cfRule type="containsText" dxfId="3440" priority="351" stopIfTrue="1" operator="containsText" text="F">
      <formula>NOT(ISERROR(SEARCH("F",AM34)))</formula>
    </cfRule>
    <cfRule type="containsText" dxfId="3439" priority="352" stopIfTrue="1" operator="containsText" text="G">
      <formula>NOT(ISERROR(SEARCH("G",AM34)))</formula>
    </cfRule>
  </conditionalFormatting>
  <conditionalFormatting sqref="AM34:AO34">
    <cfRule type="containsText" dxfId="3438" priority="349" stopIfTrue="1" operator="containsText" text="B">
      <formula>NOT(ISERROR(SEARCH("B",AM34)))</formula>
    </cfRule>
  </conditionalFormatting>
  <conditionalFormatting sqref="AM34:AO34">
    <cfRule type="containsText" dxfId="3437" priority="339" stopIfTrue="1" operator="containsText" text="F">
      <formula>NOT(ISERROR(SEARCH("F",AM34)))</formula>
    </cfRule>
    <cfRule type="containsText" dxfId="3436" priority="340" stopIfTrue="1" operator="containsText" text="C">
      <formula>NOT(ISERROR(SEARCH("C",AM34)))</formula>
    </cfRule>
    <cfRule type="containsText" dxfId="3435" priority="341" stopIfTrue="1" operator="containsText" text="B">
      <formula>NOT(ISERROR(SEARCH("B",AM34)))</formula>
    </cfRule>
    <cfRule type="containsText" dxfId="3434" priority="342" stopIfTrue="1" operator="containsText" text="G">
      <formula>NOT(ISERROR(SEARCH("G",AM34)))</formula>
    </cfRule>
    <cfRule type="containsText" dxfId="3433" priority="343" stopIfTrue="1" operator="containsText" text="G">
      <formula>NOT(ISERROR(SEARCH("G",AM34)))</formula>
    </cfRule>
    <cfRule type="containsText" dxfId="3432" priority="344" stopIfTrue="1" operator="containsText" text="F">
      <formula>NOT(ISERROR(SEARCH("F",AM34)))</formula>
    </cfRule>
    <cfRule type="containsText" dxfId="3431" priority="345" stopIfTrue="1" operator="containsText" text="E">
      <formula>NOT(ISERROR(SEARCH("E",AM34)))</formula>
    </cfRule>
    <cfRule type="containsText" dxfId="3430" priority="346" stopIfTrue="1" operator="containsText" text="B">
      <formula>NOT(ISERROR(SEARCH("B",AM34)))</formula>
    </cfRule>
    <cfRule type="containsText" dxfId="3429" priority="347" stopIfTrue="1" operator="containsText" text="B">
      <formula>NOT(ISERROR(SEARCH("B",AM34)))</formula>
    </cfRule>
    <cfRule type="containsText" dxfId="3428" priority="348" stopIfTrue="1" operator="containsText" text="B">
      <formula>NOT(ISERROR(SEARCH("B",AM34)))</formula>
    </cfRule>
  </conditionalFormatting>
  <conditionalFormatting sqref="AM34:AO34">
    <cfRule type="containsText" dxfId="3427" priority="336" stopIfTrue="1" operator="containsText" text="E">
      <formula>NOT(ISERROR(SEARCH("E",AM34)))</formula>
    </cfRule>
    <cfRule type="containsText" dxfId="3426" priority="337" stopIfTrue="1" operator="containsText" text="F">
      <formula>NOT(ISERROR(SEARCH("F",AM34)))</formula>
    </cfRule>
    <cfRule type="containsText" dxfId="3425" priority="338" stopIfTrue="1" operator="containsText" text="G">
      <formula>NOT(ISERROR(SEARCH("G",AM34)))</formula>
    </cfRule>
  </conditionalFormatting>
  <conditionalFormatting sqref="AM34:AO34">
    <cfRule type="containsText" dxfId="3424" priority="335" stopIfTrue="1" operator="containsText" text="B">
      <formula>NOT(ISERROR(SEARCH("B",AM34)))</formula>
    </cfRule>
  </conditionalFormatting>
  <conditionalFormatting sqref="AM34:AO34">
    <cfRule type="containsText" dxfId="3423" priority="325" stopIfTrue="1" operator="containsText" text="F">
      <formula>NOT(ISERROR(SEARCH("F",AM34)))</formula>
    </cfRule>
    <cfRule type="containsText" dxfId="3422" priority="326" stopIfTrue="1" operator="containsText" text="C">
      <formula>NOT(ISERROR(SEARCH("C",AM34)))</formula>
    </cfRule>
    <cfRule type="containsText" dxfId="3421" priority="327" stopIfTrue="1" operator="containsText" text="B">
      <formula>NOT(ISERROR(SEARCH("B",AM34)))</formula>
    </cfRule>
    <cfRule type="containsText" dxfId="3420" priority="328" stopIfTrue="1" operator="containsText" text="G">
      <formula>NOT(ISERROR(SEARCH("G",AM34)))</formula>
    </cfRule>
    <cfRule type="containsText" dxfId="3419" priority="329" stopIfTrue="1" operator="containsText" text="G">
      <formula>NOT(ISERROR(SEARCH("G",AM34)))</formula>
    </cfRule>
    <cfRule type="containsText" dxfId="3418" priority="330" stopIfTrue="1" operator="containsText" text="F">
      <formula>NOT(ISERROR(SEARCH("F",AM34)))</formula>
    </cfRule>
    <cfRule type="containsText" dxfId="3417" priority="331" stopIfTrue="1" operator="containsText" text="E">
      <formula>NOT(ISERROR(SEARCH("E",AM34)))</formula>
    </cfRule>
    <cfRule type="containsText" dxfId="3416" priority="332" stopIfTrue="1" operator="containsText" text="B">
      <formula>NOT(ISERROR(SEARCH("B",AM34)))</formula>
    </cfRule>
    <cfRule type="containsText" dxfId="3415" priority="333" stopIfTrue="1" operator="containsText" text="B">
      <formula>NOT(ISERROR(SEARCH("B",AM34)))</formula>
    </cfRule>
    <cfRule type="containsText" dxfId="3414" priority="334" stopIfTrue="1" operator="containsText" text="B">
      <formula>NOT(ISERROR(SEARCH("B",AM34)))</formula>
    </cfRule>
  </conditionalFormatting>
  <conditionalFormatting sqref="AM34:AO34">
    <cfRule type="containsText" dxfId="3413" priority="322" stopIfTrue="1" operator="containsText" text="E">
      <formula>NOT(ISERROR(SEARCH("E",AM34)))</formula>
    </cfRule>
    <cfRule type="containsText" dxfId="3412" priority="323" stopIfTrue="1" operator="containsText" text="F">
      <formula>NOT(ISERROR(SEARCH("F",AM34)))</formula>
    </cfRule>
    <cfRule type="containsText" dxfId="3411" priority="324" stopIfTrue="1" operator="containsText" text="G">
      <formula>NOT(ISERROR(SEARCH("G",AM34)))</formula>
    </cfRule>
  </conditionalFormatting>
  <conditionalFormatting sqref="E36:J36">
    <cfRule type="containsText" dxfId="3410" priority="321" operator="containsText" text="A">
      <formula>NOT(ISERROR(SEARCH("A",E36)))</formula>
    </cfRule>
  </conditionalFormatting>
  <conditionalFormatting sqref="E36:J36">
    <cfRule type="containsText" dxfId="3409" priority="320" operator="containsText" text="A">
      <formula>NOT(ISERROR(SEARCH("A",E36)))</formula>
    </cfRule>
  </conditionalFormatting>
  <conditionalFormatting sqref="E36:J36">
    <cfRule type="containsText" dxfId="3408" priority="317" stopIfTrue="1" operator="containsText" text="E">
      <formula>NOT(ISERROR(SEARCH("E",E36)))</formula>
    </cfRule>
    <cfRule type="containsText" dxfId="3407" priority="318" stopIfTrue="1" operator="containsText" text="F">
      <formula>NOT(ISERROR(SEARCH("F",E36)))</formula>
    </cfRule>
    <cfRule type="containsText" dxfId="3406" priority="319" stopIfTrue="1" operator="containsText" text="G">
      <formula>NOT(ISERROR(SEARCH("G",E36)))</formula>
    </cfRule>
  </conditionalFormatting>
  <conditionalFormatting sqref="E36:J36">
    <cfRule type="containsText" dxfId="3405" priority="316" stopIfTrue="1" operator="containsText" text="B">
      <formula>NOT(ISERROR(SEARCH("B",E36)))</formula>
    </cfRule>
  </conditionalFormatting>
  <conditionalFormatting sqref="E36:J36">
    <cfRule type="containsText" dxfId="3404" priority="306" stopIfTrue="1" operator="containsText" text="F">
      <formula>NOT(ISERROR(SEARCH("F",E36)))</formula>
    </cfRule>
    <cfRule type="containsText" dxfId="3403" priority="307" stopIfTrue="1" operator="containsText" text="C">
      <formula>NOT(ISERROR(SEARCH("C",E36)))</formula>
    </cfRule>
    <cfRule type="containsText" dxfId="3402" priority="308" stopIfTrue="1" operator="containsText" text="B">
      <formula>NOT(ISERROR(SEARCH("B",E36)))</formula>
    </cfRule>
    <cfRule type="containsText" dxfId="3401" priority="309" stopIfTrue="1" operator="containsText" text="G">
      <formula>NOT(ISERROR(SEARCH("G",E36)))</formula>
    </cfRule>
    <cfRule type="containsText" dxfId="3400" priority="310" stopIfTrue="1" operator="containsText" text="G">
      <formula>NOT(ISERROR(SEARCH("G",E36)))</formula>
    </cfRule>
    <cfRule type="containsText" dxfId="3399" priority="311" stopIfTrue="1" operator="containsText" text="F">
      <formula>NOT(ISERROR(SEARCH("F",E36)))</formula>
    </cfRule>
    <cfRule type="containsText" dxfId="3398" priority="312" stopIfTrue="1" operator="containsText" text="E">
      <formula>NOT(ISERROR(SEARCH("E",E36)))</formula>
    </cfRule>
    <cfRule type="containsText" dxfId="3397" priority="313" stopIfTrue="1" operator="containsText" text="B">
      <formula>NOT(ISERROR(SEARCH("B",E36)))</formula>
    </cfRule>
    <cfRule type="containsText" dxfId="3396" priority="314" stopIfTrue="1" operator="containsText" text="B">
      <formula>NOT(ISERROR(SEARCH("B",E36)))</formula>
    </cfRule>
    <cfRule type="containsText" dxfId="3395" priority="315" stopIfTrue="1" operator="containsText" text="B">
      <formula>NOT(ISERROR(SEARCH("B",E36)))</formula>
    </cfRule>
  </conditionalFormatting>
  <conditionalFormatting sqref="E36:J36">
    <cfRule type="containsText" dxfId="3394" priority="303" stopIfTrue="1" operator="containsText" text="E">
      <formula>NOT(ISERROR(SEARCH("E",E36)))</formula>
    </cfRule>
    <cfRule type="containsText" dxfId="3393" priority="304" stopIfTrue="1" operator="containsText" text="F">
      <formula>NOT(ISERROR(SEARCH("F",E36)))</formula>
    </cfRule>
    <cfRule type="containsText" dxfId="3392" priority="305" stopIfTrue="1" operator="containsText" text="G">
      <formula>NOT(ISERROR(SEARCH("G",E36)))</formula>
    </cfRule>
  </conditionalFormatting>
  <conditionalFormatting sqref="E36:J36">
    <cfRule type="containsText" dxfId="3391" priority="302" stopIfTrue="1" operator="containsText" text="B">
      <formula>NOT(ISERROR(SEARCH("B",E36)))</formula>
    </cfRule>
  </conditionalFormatting>
  <conditionalFormatting sqref="E36:J36">
    <cfRule type="containsText" dxfId="3390" priority="292" stopIfTrue="1" operator="containsText" text="F">
      <formula>NOT(ISERROR(SEARCH("F",E36)))</formula>
    </cfRule>
    <cfRule type="containsText" dxfId="3389" priority="293" stopIfTrue="1" operator="containsText" text="C">
      <formula>NOT(ISERROR(SEARCH("C",E36)))</formula>
    </cfRule>
    <cfRule type="containsText" dxfId="3388" priority="294" stopIfTrue="1" operator="containsText" text="B">
      <formula>NOT(ISERROR(SEARCH("B",E36)))</formula>
    </cfRule>
    <cfRule type="containsText" dxfId="3387" priority="295" stopIfTrue="1" operator="containsText" text="G">
      <formula>NOT(ISERROR(SEARCH("G",E36)))</formula>
    </cfRule>
    <cfRule type="containsText" dxfId="3386" priority="296" stopIfTrue="1" operator="containsText" text="G">
      <formula>NOT(ISERROR(SEARCH("G",E36)))</formula>
    </cfRule>
    <cfRule type="containsText" dxfId="3385" priority="297" stopIfTrue="1" operator="containsText" text="F">
      <formula>NOT(ISERROR(SEARCH("F",E36)))</formula>
    </cfRule>
    <cfRule type="containsText" dxfId="3384" priority="298" stopIfTrue="1" operator="containsText" text="E">
      <formula>NOT(ISERROR(SEARCH("E",E36)))</formula>
    </cfRule>
    <cfRule type="containsText" dxfId="3383" priority="299" stopIfTrue="1" operator="containsText" text="B">
      <formula>NOT(ISERROR(SEARCH("B",E36)))</formula>
    </cfRule>
    <cfRule type="containsText" dxfId="3382" priority="300" stopIfTrue="1" operator="containsText" text="B">
      <formula>NOT(ISERROR(SEARCH("B",E36)))</formula>
    </cfRule>
    <cfRule type="containsText" dxfId="3381" priority="301" stopIfTrue="1" operator="containsText" text="B">
      <formula>NOT(ISERROR(SEARCH("B",E36)))</formula>
    </cfRule>
  </conditionalFormatting>
  <conditionalFormatting sqref="E36:J36">
    <cfRule type="containsText" dxfId="3380" priority="289" stopIfTrue="1" operator="containsText" text="E">
      <formula>NOT(ISERROR(SEARCH("E",E36)))</formula>
    </cfRule>
    <cfRule type="containsText" dxfId="3379" priority="290" stopIfTrue="1" operator="containsText" text="F">
      <formula>NOT(ISERROR(SEARCH("F",E36)))</formula>
    </cfRule>
    <cfRule type="containsText" dxfId="3378" priority="291" stopIfTrue="1" operator="containsText" text="G">
      <formula>NOT(ISERROR(SEARCH("G",E36)))</formula>
    </cfRule>
  </conditionalFormatting>
  <conditionalFormatting sqref="AO37">
    <cfRule type="containsText" dxfId="3377" priority="288" operator="containsText" text="A">
      <formula>NOT(ISERROR(SEARCH("A",AO37)))</formula>
    </cfRule>
  </conditionalFormatting>
  <conditionalFormatting sqref="AO37">
    <cfRule type="containsText" dxfId="3376" priority="287" stopIfTrue="1" operator="containsText" text="B">
      <formula>NOT(ISERROR(SEARCH("B",AO37)))</formula>
    </cfRule>
  </conditionalFormatting>
  <conditionalFormatting sqref="AO37">
    <cfRule type="containsText" dxfId="3375" priority="277" stopIfTrue="1" operator="containsText" text="F">
      <formula>NOT(ISERROR(SEARCH("F",AO37)))</formula>
    </cfRule>
    <cfRule type="containsText" dxfId="3374" priority="278" stopIfTrue="1" operator="containsText" text="C">
      <formula>NOT(ISERROR(SEARCH("C",AO37)))</formula>
    </cfRule>
    <cfRule type="containsText" dxfId="3373" priority="279" stopIfTrue="1" operator="containsText" text="B">
      <formula>NOT(ISERROR(SEARCH("B",AO37)))</formula>
    </cfRule>
    <cfRule type="containsText" dxfId="3372" priority="280" stopIfTrue="1" operator="containsText" text="G">
      <formula>NOT(ISERROR(SEARCH("G",AO37)))</formula>
    </cfRule>
    <cfRule type="containsText" dxfId="3371" priority="281" stopIfTrue="1" operator="containsText" text="G">
      <formula>NOT(ISERROR(SEARCH("G",AO37)))</formula>
    </cfRule>
    <cfRule type="containsText" dxfId="3370" priority="282" stopIfTrue="1" operator="containsText" text="F">
      <formula>NOT(ISERROR(SEARCH("F",AO37)))</formula>
    </cfRule>
    <cfRule type="containsText" dxfId="3369" priority="283" stopIfTrue="1" operator="containsText" text="E">
      <formula>NOT(ISERROR(SEARCH("E",AO37)))</formula>
    </cfRule>
    <cfRule type="containsText" dxfId="3368" priority="284" stopIfTrue="1" operator="containsText" text="B">
      <formula>NOT(ISERROR(SEARCH("B",AO37)))</formula>
    </cfRule>
    <cfRule type="containsText" dxfId="3367" priority="285" stopIfTrue="1" operator="containsText" text="B">
      <formula>NOT(ISERROR(SEARCH("B",AO37)))</formula>
    </cfRule>
    <cfRule type="containsText" dxfId="3366" priority="286" stopIfTrue="1" operator="containsText" text="B">
      <formula>NOT(ISERROR(SEARCH("B",AO37)))</formula>
    </cfRule>
  </conditionalFormatting>
  <conditionalFormatting sqref="AO37">
    <cfRule type="containsText" dxfId="3365" priority="276" operator="containsText" text="A">
      <formula>NOT(ISERROR(SEARCH("A",AO37)))</formula>
    </cfRule>
  </conditionalFormatting>
  <conditionalFormatting sqref="AO37">
    <cfRule type="containsText" dxfId="3364" priority="275" operator="containsText" text="A">
      <formula>NOT(ISERROR(SEARCH("A",AO37)))</formula>
    </cfRule>
  </conditionalFormatting>
  <conditionalFormatting sqref="AO37">
    <cfRule type="containsText" dxfId="3363" priority="272" stopIfTrue="1" operator="containsText" text="E">
      <formula>NOT(ISERROR(SEARCH("E",AO37)))</formula>
    </cfRule>
    <cfRule type="containsText" dxfId="3362" priority="273" stopIfTrue="1" operator="containsText" text="F">
      <formula>NOT(ISERROR(SEARCH("F",AO37)))</formula>
    </cfRule>
    <cfRule type="containsText" dxfId="3361" priority="274" stopIfTrue="1" operator="containsText" text="G">
      <formula>NOT(ISERROR(SEARCH("G",AO37)))</formula>
    </cfRule>
  </conditionalFormatting>
  <conditionalFormatting sqref="AO37">
    <cfRule type="containsText" dxfId="3360" priority="271" stopIfTrue="1" operator="containsText" text="B">
      <formula>NOT(ISERROR(SEARCH("B",AO37)))</formula>
    </cfRule>
  </conditionalFormatting>
  <conditionalFormatting sqref="AO37">
    <cfRule type="containsText" dxfId="3359" priority="261" stopIfTrue="1" operator="containsText" text="F">
      <formula>NOT(ISERROR(SEARCH("F",AO37)))</formula>
    </cfRule>
    <cfRule type="containsText" dxfId="3358" priority="262" stopIfTrue="1" operator="containsText" text="C">
      <formula>NOT(ISERROR(SEARCH("C",AO37)))</formula>
    </cfRule>
    <cfRule type="containsText" dxfId="3357" priority="263" stopIfTrue="1" operator="containsText" text="B">
      <formula>NOT(ISERROR(SEARCH("B",AO37)))</formula>
    </cfRule>
    <cfRule type="containsText" dxfId="3356" priority="264" stopIfTrue="1" operator="containsText" text="G">
      <formula>NOT(ISERROR(SEARCH("G",AO37)))</formula>
    </cfRule>
    <cfRule type="containsText" dxfId="3355" priority="265" stopIfTrue="1" operator="containsText" text="G">
      <formula>NOT(ISERROR(SEARCH("G",AO37)))</formula>
    </cfRule>
    <cfRule type="containsText" dxfId="3354" priority="266" stopIfTrue="1" operator="containsText" text="F">
      <formula>NOT(ISERROR(SEARCH("F",AO37)))</formula>
    </cfRule>
    <cfRule type="containsText" dxfId="3353" priority="267" stopIfTrue="1" operator="containsText" text="E">
      <formula>NOT(ISERROR(SEARCH("E",AO37)))</formula>
    </cfRule>
    <cfRule type="containsText" dxfId="3352" priority="268" stopIfTrue="1" operator="containsText" text="B">
      <formula>NOT(ISERROR(SEARCH("B",AO37)))</formula>
    </cfRule>
    <cfRule type="containsText" dxfId="3351" priority="269" stopIfTrue="1" operator="containsText" text="B">
      <formula>NOT(ISERROR(SEARCH("B",AO37)))</formula>
    </cfRule>
    <cfRule type="containsText" dxfId="3350" priority="270" stopIfTrue="1" operator="containsText" text="B">
      <formula>NOT(ISERROR(SEARCH("B",AO37)))</formula>
    </cfRule>
  </conditionalFormatting>
  <conditionalFormatting sqref="AO37">
    <cfRule type="containsText" dxfId="3349" priority="258" stopIfTrue="1" operator="containsText" text="E">
      <formula>NOT(ISERROR(SEARCH("E",AO37)))</formula>
    </cfRule>
    <cfRule type="containsText" dxfId="3348" priority="259" stopIfTrue="1" operator="containsText" text="F">
      <formula>NOT(ISERROR(SEARCH("F",AO37)))</formula>
    </cfRule>
    <cfRule type="containsText" dxfId="3347" priority="260" stopIfTrue="1" operator="containsText" text="G">
      <formula>NOT(ISERROR(SEARCH("G",AO37)))</formula>
    </cfRule>
  </conditionalFormatting>
  <conditionalFormatting sqref="AO37">
    <cfRule type="containsText" dxfId="3346" priority="257" stopIfTrue="1" operator="containsText" text="B">
      <formula>NOT(ISERROR(SEARCH("B",AO37)))</formula>
    </cfRule>
  </conditionalFormatting>
  <conditionalFormatting sqref="AO37">
    <cfRule type="containsText" dxfId="3345" priority="247" stopIfTrue="1" operator="containsText" text="F">
      <formula>NOT(ISERROR(SEARCH("F",AO37)))</formula>
    </cfRule>
    <cfRule type="containsText" dxfId="3344" priority="248" stopIfTrue="1" operator="containsText" text="C">
      <formula>NOT(ISERROR(SEARCH("C",AO37)))</formula>
    </cfRule>
    <cfRule type="containsText" dxfId="3343" priority="249" stopIfTrue="1" operator="containsText" text="B">
      <formula>NOT(ISERROR(SEARCH("B",AO37)))</formula>
    </cfRule>
    <cfRule type="containsText" dxfId="3342" priority="250" stopIfTrue="1" operator="containsText" text="G">
      <formula>NOT(ISERROR(SEARCH("G",AO37)))</formula>
    </cfRule>
    <cfRule type="containsText" dxfId="3341" priority="251" stopIfTrue="1" operator="containsText" text="G">
      <formula>NOT(ISERROR(SEARCH("G",AO37)))</formula>
    </cfRule>
    <cfRule type="containsText" dxfId="3340" priority="252" stopIfTrue="1" operator="containsText" text="F">
      <formula>NOT(ISERROR(SEARCH("F",AO37)))</formula>
    </cfRule>
    <cfRule type="containsText" dxfId="3339" priority="253" stopIfTrue="1" operator="containsText" text="E">
      <formula>NOT(ISERROR(SEARCH("E",AO37)))</formula>
    </cfRule>
    <cfRule type="containsText" dxfId="3338" priority="254" stopIfTrue="1" operator="containsText" text="B">
      <formula>NOT(ISERROR(SEARCH("B",AO37)))</formula>
    </cfRule>
    <cfRule type="containsText" dxfId="3337" priority="255" stopIfTrue="1" operator="containsText" text="B">
      <formula>NOT(ISERROR(SEARCH("B",AO37)))</formula>
    </cfRule>
    <cfRule type="containsText" dxfId="3336" priority="256" stopIfTrue="1" operator="containsText" text="B">
      <formula>NOT(ISERROR(SEARCH("B",AO37)))</formula>
    </cfRule>
  </conditionalFormatting>
  <conditionalFormatting sqref="AO37">
    <cfRule type="containsText" dxfId="3335" priority="244" stopIfTrue="1" operator="containsText" text="E">
      <formula>NOT(ISERROR(SEARCH("E",AO37)))</formula>
    </cfRule>
    <cfRule type="containsText" dxfId="3334" priority="245" stopIfTrue="1" operator="containsText" text="F">
      <formula>NOT(ISERROR(SEARCH("F",AO37)))</formula>
    </cfRule>
    <cfRule type="containsText" dxfId="3333" priority="246" stopIfTrue="1" operator="containsText" text="G">
      <formula>NOT(ISERROR(SEARCH("G",AO37)))</formula>
    </cfRule>
  </conditionalFormatting>
  <conditionalFormatting sqref="E38:F38">
    <cfRule type="containsText" dxfId="3332" priority="243" operator="containsText" text="A">
      <formula>NOT(ISERROR(SEARCH("A",E38)))</formula>
    </cfRule>
  </conditionalFormatting>
  <conditionalFormatting sqref="E38:F38">
    <cfRule type="containsText" dxfId="3331" priority="242" operator="containsText" text="A">
      <formula>NOT(ISERROR(SEARCH("A",E38)))</formula>
    </cfRule>
  </conditionalFormatting>
  <conditionalFormatting sqref="E38:F38">
    <cfRule type="containsText" dxfId="3330" priority="239" stopIfTrue="1" operator="containsText" text="E">
      <formula>NOT(ISERROR(SEARCH("E",E38)))</formula>
    </cfRule>
    <cfRule type="containsText" dxfId="3329" priority="240" stopIfTrue="1" operator="containsText" text="F">
      <formula>NOT(ISERROR(SEARCH("F",E38)))</formula>
    </cfRule>
    <cfRule type="containsText" dxfId="3328" priority="241" stopIfTrue="1" operator="containsText" text="G">
      <formula>NOT(ISERROR(SEARCH("G",E38)))</formula>
    </cfRule>
  </conditionalFormatting>
  <conditionalFormatting sqref="E38:F38">
    <cfRule type="containsText" dxfId="3327" priority="238" stopIfTrue="1" operator="containsText" text="B">
      <formula>NOT(ISERROR(SEARCH("B",E38)))</formula>
    </cfRule>
  </conditionalFormatting>
  <conditionalFormatting sqref="E38:F38">
    <cfRule type="containsText" dxfId="3326" priority="228" stopIfTrue="1" operator="containsText" text="F">
      <formula>NOT(ISERROR(SEARCH("F",E38)))</formula>
    </cfRule>
    <cfRule type="containsText" dxfId="3325" priority="229" stopIfTrue="1" operator="containsText" text="C">
      <formula>NOT(ISERROR(SEARCH("C",E38)))</formula>
    </cfRule>
    <cfRule type="containsText" dxfId="3324" priority="230" stopIfTrue="1" operator="containsText" text="B">
      <formula>NOT(ISERROR(SEARCH("B",E38)))</formula>
    </cfRule>
    <cfRule type="containsText" dxfId="3323" priority="231" stopIfTrue="1" operator="containsText" text="G">
      <formula>NOT(ISERROR(SEARCH("G",E38)))</formula>
    </cfRule>
    <cfRule type="containsText" dxfId="3322" priority="232" stopIfTrue="1" operator="containsText" text="G">
      <formula>NOT(ISERROR(SEARCH("G",E38)))</formula>
    </cfRule>
    <cfRule type="containsText" dxfId="3321" priority="233" stopIfTrue="1" operator="containsText" text="F">
      <formula>NOT(ISERROR(SEARCH("F",E38)))</formula>
    </cfRule>
    <cfRule type="containsText" dxfId="3320" priority="234" stopIfTrue="1" operator="containsText" text="E">
      <formula>NOT(ISERROR(SEARCH("E",E38)))</formula>
    </cfRule>
    <cfRule type="containsText" dxfId="3319" priority="235" stopIfTrue="1" operator="containsText" text="B">
      <formula>NOT(ISERROR(SEARCH("B",E38)))</formula>
    </cfRule>
    <cfRule type="containsText" dxfId="3318" priority="236" stopIfTrue="1" operator="containsText" text="B">
      <formula>NOT(ISERROR(SEARCH("B",E38)))</formula>
    </cfRule>
    <cfRule type="containsText" dxfId="3317" priority="237" stopIfTrue="1" operator="containsText" text="B">
      <formula>NOT(ISERROR(SEARCH("B",E38)))</formula>
    </cfRule>
  </conditionalFormatting>
  <conditionalFormatting sqref="E38:F38">
    <cfRule type="containsText" dxfId="3316" priority="225" stopIfTrue="1" operator="containsText" text="E">
      <formula>NOT(ISERROR(SEARCH("E",E38)))</formula>
    </cfRule>
    <cfRule type="containsText" dxfId="3315" priority="226" stopIfTrue="1" operator="containsText" text="F">
      <formula>NOT(ISERROR(SEARCH("F",E38)))</formula>
    </cfRule>
    <cfRule type="containsText" dxfId="3314" priority="227" stopIfTrue="1" operator="containsText" text="G">
      <formula>NOT(ISERROR(SEARCH("G",E38)))</formula>
    </cfRule>
  </conditionalFormatting>
  <conditionalFormatting sqref="E38:F38">
    <cfRule type="containsText" dxfId="3313" priority="224" stopIfTrue="1" operator="containsText" text="B">
      <formula>NOT(ISERROR(SEARCH("B",E38)))</formula>
    </cfRule>
  </conditionalFormatting>
  <conditionalFormatting sqref="E38:F38">
    <cfRule type="containsText" dxfId="3312" priority="214" stopIfTrue="1" operator="containsText" text="F">
      <formula>NOT(ISERROR(SEARCH("F",E38)))</formula>
    </cfRule>
    <cfRule type="containsText" dxfId="3311" priority="215" stopIfTrue="1" operator="containsText" text="C">
      <formula>NOT(ISERROR(SEARCH("C",E38)))</formula>
    </cfRule>
    <cfRule type="containsText" dxfId="3310" priority="216" stopIfTrue="1" operator="containsText" text="B">
      <formula>NOT(ISERROR(SEARCH("B",E38)))</formula>
    </cfRule>
    <cfRule type="containsText" dxfId="3309" priority="217" stopIfTrue="1" operator="containsText" text="G">
      <formula>NOT(ISERROR(SEARCH("G",E38)))</formula>
    </cfRule>
    <cfRule type="containsText" dxfId="3308" priority="218" stopIfTrue="1" operator="containsText" text="G">
      <formula>NOT(ISERROR(SEARCH("G",E38)))</formula>
    </cfRule>
    <cfRule type="containsText" dxfId="3307" priority="219" stopIfTrue="1" operator="containsText" text="F">
      <formula>NOT(ISERROR(SEARCH("F",E38)))</formula>
    </cfRule>
    <cfRule type="containsText" dxfId="3306" priority="220" stopIfTrue="1" operator="containsText" text="E">
      <formula>NOT(ISERROR(SEARCH("E",E38)))</formula>
    </cfRule>
    <cfRule type="containsText" dxfId="3305" priority="221" stopIfTrue="1" operator="containsText" text="B">
      <formula>NOT(ISERROR(SEARCH("B",E38)))</formula>
    </cfRule>
    <cfRule type="containsText" dxfId="3304" priority="222" stopIfTrue="1" operator="containsText" text="B">
      <formula>NOT(ISERROR(SEARCH("B",E38)))</formula>
    </cfRule>
    <cfRule type="containsText" dxfId="3303" priority="223" stopIfTrue="1" operator="containsText" text="B">
      <formula>NOT(ISERROR(SEARCH("B",E38)))</formula>
    </cfRule>
  </conditionalFormatting>
  <conditionalFormatting sqref="E38:F38">
    <cfRule type="containsText" dxfId="3302" priority="211" stopIfTrue="1" operator="containsText" text="E">
      <formula>NOT(ISERROR(SEARCH("E",E38)))</formula>
    </cfRule>
    <cfRule type="containsText" dxfId="3301" priority="212" stopIfTrue="1" operator="containsText" text="F">
      <formula>NOT(ISERROR(SEARCH("F",E38)))</formula>
    </cfRule>
    <cfRule type="containsText" dxfId="3300" priority="213" stopIfTrue="1" operator="containsText" text="G">
      <formula>NOT(ISERROR(SEARCH("G",E38)))</formula>
    </cfRule>
  </conditionalFormatting>
  <conditionalFormatting sqref="AK38:AO38">
    <cfRule type="containsText" dxfId="3299" priority="209" stopIfTrue="1" operator="containsText" text="F">
      <formula>NOT(ISERROR(SEARCH("F",AK38)))</formula>
    </cfRule>
    <cfRule type="containsText" dxfId="3298" priority="210" stopIfTrue="1" operator="containsText" text="G">
      <formula>NOT(ISERROR(SEARCH("G",AK38)))</formula>
    </cfRule>
  </conditionalFormatting>
  <conditionalFormatting sqref="AK38:AO38">
    <cfRule type="containsText" dxfId="3297" priority="208" stopIfTrue="1" operator="containsText" text="B">
      <formula>NOT(ISERROR(SEARCH("B",AK38)))</formula>
    </cfRule>
  </conditionalFormatting>
  <conditionalFormatting sqref="AK38:AO38">
    <cfRule type="containsText" dxfId="3296" priority="198" stopIfTrue="1" operator="containsText" text="F">
      <formula>NOT(ISERROR(SEARCH("F",AK38)))</formula>
    </cfRule>
    <cfRule type="containsText" dxfId="3295" priority="199" stopIfTrue="1" operator="containsText" text="C">
      <formula>NOT(ISERROR(SEARCH("C",AK38)))</formula>
    </cfRule>
    <cfRule type="containsText" dxfId="3294" priority="200" stopIfTrue="1" operator="containsText" text="B">
      <formula>NOT(ISERROR(SEARCH("B",AK38)))</formula>
    </cfRule>
    <cfRule type="containsText" dxfId="3293" priority="201" stopIfTrue="1" operator="containsText" text="G">
      <formula>NOT(ISERROR(SEARCH("G",AK38)))</formula>
    </cfRule>
    <cfRule type="containsText" dxfId="3292" priority="202" stopIfTrue="1" operator="containsText" text="G">
      <formula>NOT(ISERROR(SEARCH("G",AK38)))</formula>
    </cfRule>
    <cfRule type="containsText" dxfId="3291" priority="203" stopIfTrue="1" operator="containsText" text="F">
      <formula>NOT(ISERROR(SEARCH("F",AK38)))</formula>
    </cfRule>
    <cfRule type="containsText" dxfId="3290" priority="204" stopIfTrue="1" operator="containsText" text="E">
      <formula>NOT(ISERROR(SEARCH("E",AK38)))</formula>
    </cfRule>
    <cfRule type="containsText" dxfId="3289" priority="205" stopIfTrue="1" operator="containsText" text="B">
      <formula>NOT(ISERROR(SEARCH("B",AK38)))</formula>
    </cfRule>
    <cfRule type="containsText" dxfId="3288" priority="206" stopIfTrue="1" operator="containsText" text="B">
      <formula>NOT(ISERROR(SEARCH("B",AK38)))</formula>
    </cfRule>
    <cfRule type="containsText" dxfId="3287" priority="207" stopIfTrue="1" operator="containsText" text="B">
      <formula>NOT(ISERROR(SEARCH("B",AK38)))</formula>
    </cfRule>
  </conditionalFormatting>
  <conditionalFormatting sqref="AK38:AO38">
    <cfRule type="containsText" dxfId="3286" priority="197" operator="containsText" text="A">
      <formula>NOT(ISERROR(SEARCH("A",AK38)))</formula>
    </cfRule>
  </conditionalFormatting>
  <conditionalFormatting sqref="AK38:AO38">
    <cfRule type="containsText" dxfId="3285" priority="196" operator="containsText" text="A">
      <formula>NOT(ISERROR(SEARCH("A",AK38)))</formula>
    </cfRule>
  </conditionalFormatting>
  <conditionalFormatting sqref="AK38:AO38">
    <cfRule type="containsText" dxfId="3284" priority="193" stopIfTrue="1" operator="containsText" text="E">
      <formula>NOT(ISERROR(SEARCH("E",AK38)))</formula>
    </cfRule>
    <cfRule type="containsText" dxfId="3283" priority="194" stopIfTrue="1" operator="containsText" text="F">
      <formula>NOT(ISERROR(SEARCH("F",AK38)))</formula>
    </cfRule>
    <cfRule type="containsText" dxfId="3282" priority="195" stopIfTrue="1" operator="containsText" text="G">
      <formula>NOT(ISERROR(SEARCH("G",AK38)))</formula>
    </cfRule>
  </conditionalFormatting>
  <conditionalFormatting sqref="AK38:AO38">
    <cfRule type="containsText" dxfId="3281" priority="192" stopIfTrue="1" operator="containsText" text="B">
      <formula>NOT(ISERROR(SEARCH("B",AK38)))</formula>
    </cfRule>
  </conditionalFormatting>
  <conditionalFormatting sqref="AK38:AO38">
    <cfRule type="containsText" dxfId="3280" priority="182" stopIfTrue="1" operator="containsText" text="F">
      <formula>NOT(ISERROR(SEARCH("F",AK38)))</formula>
    </cfRule>
    <cfRule type="containsText" dxfId="3279" priority="183" stopIfTrue="1" operator="containsText" text="C">
      <formula>NOT(ISERROR(SEARCH("C",AK38)))</formula>
    </cfRule>
    <cfRule type="containsText" dxfId="3278" priority="184" stopIfTrue="1" operator="containsText" text="B">
      <formula>NOT(ISERROR(SEARCH("B",AK38)))</formula>
    </cfRule>
    <cfRule type="containsText" dxfId="3277" priority="185" stopIfTrue="1" operator="containsText" text="G">
      <formula>NOT(ISERROR(SEARCH("G",AK38)))</formula>
    </cfRule>
    <cfRule type="containsText" dxfId="3276" priority="186" stopIfTrue="1" operator="containsText" text="G">
      <formula>NOT(ISERROR(SEARCH("G",AK38)))</formula>
    </cfRule>
    <cfRule type="containsText" dxfId="3275" priority="187" stopIfTrue="1" operator="containsText" text="F">
      <formula>NOT(ISERROR(SEARCH("F",AK38)))</formula>
    </cfRule>
    <cfRule type="containsText" dxfId="3274" priority="188" stopIfTrue="1" operator="containsText" text="E">
      <formula>NOT(ISERROR(SEARCH("E",AK38)))</formula>
    </cfRule>
    <cfRule type="containsText" dxfId="3273" priority="189" stopIfTrue="1" operator="containsText" text="B">
      <formula>NOT(ISERROR(SEARCH("B",AK38)))</formula>
    </cfRule>
    <cfRule type="containsText" dxfId="3272" priority="190" stopIfTrue="1" operator="containsText" text="B">
      <formula>NOT(ISERROR(SEARCH("B",AK38)))</formula>
    </cfRule>
    <cfRule type="containsText" dxfId="3271" priority="191" stopIfTrue="1" operator="containsText" text="B">
      <formula>NOT(ISERROR(SEARCH("B",AK38)))</formula>
    </cfRule>
  </conditionalFormatting>
  <conditionalFormatting sqref="AK38:AO38">
    <cfRule type="containsText" dxfId="3270" priority="179" stopIfTrue="1" operator="containsText" text="E">
      <formula>NOT(ISERROR(SEARCH("E",AK38)))</formula>
    </cfRule>
    <cfRule type="containsText" dxfId="3269" priority="180" stopIfTrue="1" operator="containsText" text="F">
      <formula>NOT(ISERROR(SEARCH("F",AK38)))</formula>
    </cfRule>
    <cfRule type="containsText" dxfId="3268" priority="181" stopIfTrue="1" operator="containsText" text="G">
      <formula>NOT(ISERROR(SEARCH("G",AK38)))</formula>
    </cfRule>
  </conditionalFormatting>
  <conditionalFormatting sqref="AK38:AO38">
    <cfRule type="containsText" dxfId="3267" priority="178" stopIfTrue="1" operator="containsText" text="B">
      <formula>NOT(ISERROR(SEARCH("B",AK38)))</formula>
    </cfRule>
  </conditionalFormatting>
  <conditionalFormatting sqref="AK38:AO38">
    <cfRule type="containsText" dxfId="3266" priority="168" stopIfTrue="1" operator="containsText" text="F">
      <formula>NOT(ISERROR(SEARCH("F",AK38)))</formula>
    </cfRule>
    <cfRule type="containsText" dxfId="3265" priority="169" stopIfTrue="1" operator="containsText" text="C">
      <formula>NOT(ISERROR(SEARCH("C",AK38)))</formula>
    </cfRule>
    <cfRule type="containsText" dxfId="3264" priority="170" stopIfTrue="1" operator="containsText" text="B">
      <formula>NOT(ISERROR(SEARCH("B",AK38)))</formula>
    </cfRule>
    <cfRule type="containsText" dxfId="3263" priority="171" stopIfTrue="1" operator="containsText" text="G">
      <formula>NOT(ISERROR(SEARCH("G",AK38)))</formula>
    </cfRule>
    <cfRule type="containsText" dxfId="3262" priority="172" stopIfTrue="1" operator="containsText" text="G">
      <formula>NOT(ISERROR(SEARCH("G",AK38)))</formula>
    </cfRule>
    <cfRule type="containsText" dxfId="3261" priority="173" stopIfTrue="1" operator="containsText" text="F">
      <formula>NOT(ISERROR(SEARCH("F",AK38)))</formula>
    </cfRule>
    <cfRule type="containsText" dxfId="3260" priority="174" stopIfTrue="1" operator="containsText" text="E">
      <formula>NOT(ISERROR(SEARCH("E",AK38)))</formula>
    </cfRule>
    <cfRule type="containsText" dxfId="3259" priority="175" stopIfTrue="1" operator="containsText" text="B">
      <formula>NOT(ISERROR(SEARCH("B",AK38)))</formula>
    </cfRule>
    <cfRule type="containsText" dxfId="3258" priority="176" stopIfTrue="1" operator="containsText" text="B">
      <formula>NOT(ISERROR(SEARCH("B",AK38)))</formula>
    </cfRule>
    <cfRule type="containsText" dxfId="3257" priority="177" stopIfTrue="1" operator="containsText" text="B">
      <formula>NOT(ISERROR(SEARCH("B",AK38)))</formula>
    </cfRule>
  </conditionalFormatting>
  <conditionalFormatting sqref="AK38:AO38">
    <cfRule type="containsText" dxfId="3256" priority="165" stopIfTrue="1" operator="containsText" text="E">
      <formula>NOT(ISERROR(SEARCH("E",AK38)))</formula>
    </cfRule>
    <cfRule type="containsText" dxfId="3255" priority="166" stopIfTrue="1" operator="containsText" text="F">
      <formula>NOT(ISERROR(SEARCH("F",AK38)))</formula>
    </cfRule>
    <cfRule type="containsText" dxfId="3254" priority="167" stopIfTrue="1" operator="containsText" text="G">
      <formula>NOT(ISERROR(SEARCH("G",AK38)))</formula>
    </cfRule>
  </conditionalFormatting>
  <conditionalFormatting sqref="E40:H40">
    <cfRule type="containsText" dxfId="3253" priority="164" operator="containsText" text="A">
      <formula>NOT(ISERROR(SEARCH("A",E40)))</formula>
    </cfRule>
  </conditionalFormatting>
  <conditionalFormatting sqref="E40:H40">
    <cfRule type="containsText" dxfId="3252" priority="163" operator="containsText" text="A">
      <formula>NOT(ISERROR(SEARCH("A",E40)))</formula>
    </cfRule>
  </conditionalFormatting>
  <conditionalFormatting sqref="E40:H40">
    <cfRule type="containsText" dxfId="3251" priority="160" stopIfTrue="1" operator="containsText" text="E">
      <formula>NOT(ISERROR(SEARCH("E",E40)))</formula>
    </cfRule>
    <cfRule type="containsText" dxfId="3250" priority="161" stopIfTrue="1" operator="containsText" text="F">
      <formula>NOT(ISERROR(SEARCH("F",E40)))</formula>
    </cfRule>
    <cfRule type="containsText" dxfId="3249" priority="162" stopIfTrue="1" operator="containsText" text="G">
      <formula>NOT(ISERROR(SEARCH("G",E40)))</formula>
    </cfRule>
  </conditionalFormatting>
  <conditionalFormatting sqref="E40:H40">
    <cfRule type="containsText" dxfId="3248" priority="159" stopIfTrue="1" operator="containsText" text="B">
      <formula>NOT(ISERROR(SEARCH("B",E40)))</formula>
    </cfRule>
  </conditionalFormatting>
  <conditionalFormatting sqref="E40:H40">
    <cfRule type="containsText" dxfId="3247" priority="149" stopIfTrue="1" operator="containsText" text="F">
      <formula>NOT(ISERROR(SEARCH("F",E40)))</formula>
    </cfRule>
    <cfRule type="containsText" dxfId="3246" priority="150" stopIfTrue="1" operator="containsText" text="C">
      <formula>NOT(ISERROR(SEARCH("C",E40)))</formula>
    </cfRule>
    <cfRule type="containsText" dxfId="3245" priority="151" stopIfTrue="1" operator="containsText" text="B">
      <formula>NOT(ISERROR(SEARCH("B",E40)))</formula>
    </cfRule>
    <cfRule type="containsText" dxfId="3244" priority="152" stopIfTrue="1" operator="containsText" text="G">
      <formula>NOT(ISERROR(SEARCH("G",E40)))</formula>
    </cfRule>
    <cfRule type="containsText" dxfId="3243" priority="153" stopIfTrue="1" operator="containsText" text="G">
      <formula>NOT(ISERROR(SEARCH("G",E40)))</formula>
    </cfRule>
    <cfRule type="containsText" dxfId="3242" priority="154" stopIfTrue="1" operator="containsText" text="F">
      <formula>NOT(ISERROR(SEARCH("F",E40)))</formula>
    </cfRule>
    <cfRule type="containsText" dxfId="3241" priority="155" stopIfTrue="1" operator="containsText" text="E">
      <formula>NOT(ISERROR(SEARCH("E",E40)))</formula>
    </cfRule>
    <cfRule type="containsText" dxfId="3240" priority="156" stopIfTrue="1" operator="containsText" text="B">
      <formula>NOT(ISERROR(SEARCH("B",E40)))</formula>
    </cfRule>
    <cfRule type="containsText" dxfId="3239" priority="157" stopIfTrue="1" operator="containsText" text="B">
      <formula>NOT(ISERROR(SEARCH("B",E40)))</formula>
    </cfRule>
    <cfRule type="containsText" dxfId="3238" priority="158" stopIfTrue="1" operator="containsText" text="B">
      <formula>NOT(ISERROR(SEARCH("B",E40)))</formula>
    </cfRule>
  </conditionalFormatting>
  <conditionalFormatting sqref="E40:H40">
    <cfRule type="containsText" dxfId="3237" priority="146" stopIfTrue="1" operator="containsText" text="E">
      <formula>NOT(ISERROR(SEARCH("E",E40)))</formula>
    </cfRule>
    <cfRule type="containsText" dxfId="3236" priority="147" stopIfTrue="1" operator="containsText" text="F">
      <formula>NOT(ISERROR(SEARCH("F",E40)))</formula>
    </cfRule>
    <cfRule type="containsText" dxfId="3235" priority="148" stopIfTrue="1" operator="containsText" text="G">
      <formula>NOT(ISERROR(SEARCH("G",E40)))</formula>
    </cfRule>
  </conditionalFormatting>
  <conditionalFormatting sqref="E40:H40">
    <cfRule type="containsText" dxfId="3234" priority="145" stopIfTrue="1" operator="containsText" text="B">
      <formula>NOT(ISERROR(SEARCH("B",E40)))</formula>
    </cfRule>
  </conditionalFormatting>
  <conditionalFormatting sqref="E40:H40">
    <cfRule type="containsText" dxfId="3233" priority="135" stopIfTrue="1" operator="containsText" text="F">
      <formula>NOT(ISERROR(SEARCH("F",E40)))</formula>
    </cfRule>
    <cfRule type="containsText" dxfId="3232" priority="136" stopIfTrue="1" operator="containsText" text="C">
      <formula>NOT(ISERROR(SEARCH("C",E40)))</formula>
    </cfRule>
    <cfRule type="containsText" dxfId="3231" priority="137" stopIfTrue="1" operator="containsText" text="B">
      <formula>NOT(ISERROR(SEARCH("B",E40)))</formula>
    </cfRule>
    <cfRule type="containsText" dxfId="3230" priority="138" stopIfTrue="1" operator="containsText" text="G">
      <formula>NOT(ISERROR(SEARCH("G",E40)))</formula>
    </cfRule>
    <cfRule type="containsText" dxfId="3229" priority="139" stopIfTrue="1" operator="containsText" text="G">
      <formula>NOT(ISERROR(SEARCH("G",E40)))</formula>
    </cfRule>
    <cfRule type="containsText" dxfId="3228" priority="140" stopIfTrue="1" operator="containsText" text="F">
      <formula>NOT(ISERROR(SEARCH("F",E40)))</formula>
    </cfRule>
    <cfRule type="containsText" dxfId="3227" priority="141" stopIfTrue="1" operator="containsText" text="E">
      <formula>NOT(ISERROR(SEARCH("E",E40)))</formula>
    </cfRule>
    <cfRule type="containsText" dxfId="3226" priority="142" stopIfTrue="1" operator="containsText" text="B">
      <formula>NOT(ISERROR(SEARCH("B",E40)))</formula>
    </cfRule>
    <cfRule type="containsText" dxfId="3225" priority="143" stopIfTrue="1" operator="containsText" text="B">
      <formula>NOT(ISERROR(SEARCH("B",E40)))</formula>
    </cfRule>
    <cfRule type="containsText" dxfId="3224" priority="144" stopIfTrue="1" operator="containsText" text="B">
      <formula>NOT(ISERROR(SEARCH("B",E40)))</formula>
    </cfRule>
  </conditionalFormatting>
  <conditionalFormatting sqref="E40:H40">
    <cfRule type="containsText" dxfId="3223" priority="132" stopIfTrue="1" operator="containsText" text="E">
      <formula>NOT(ISERROR(SEARCH("E",E40)))</formula>
    </cfRule>
    <cfRule type="containsText" dxfId="3222" priority="133" stopIfTrue="1" operator="containsText" text="F">
      <formula>NOT(ISERROR(SEARCH("F",E40)))</formula>
    </cfRule>
    <cfRule type="containsText" dxfId="3221" priority="134" stopIfTrue="1" operator="containsText" text="G">
      <formula>NOT(ISERROR(SEARCH("G",E40)))</formula>
    </cfRule>
  </conditionalFormatting>
  <conditionalFormatting sqref="AH40:AO40">
    <cfRule type="containsText" dxfId="3220" priority="131" operator="containsText" text="A">
      <formula>NOT(ISERROR(SEARCH("A",AH40)))</formula>
    </cfRule>
  </conditionalFormatting>
  <conditionalFormatting sqref="AH40:AO40">
    <cfRule type="containsText" dxfId="3219" priority="130" operator="containsText" text="A">
      <formula>NOT(ISERROR(SEARCH("A",AH40)))</formula>
    </cfRule>
  </conditionalFormatting>
  <conditionalFormatting sqref="AH40:AO40">
    <cfRule type="containsText" dxfId="3218" priority="127" stopIfTrue="1" operator="containsText" text="E">
      <formula>NOT(ISERROR(SEARCH("E",AH40)))</formula>
    </cfRule>
    <cfRule type="containsText" dxfId="3217" priority="128" stopIfTrue="1" operator="containsText" text="F">
      <formula>NOT(ISERROR(SEARCH("F",AH40)))</formula>
    </cfRule>
    <cfRule type="containsText" dxfId="3216" priority="129" stopIfTrue="1" operator="containsText" text="G">
      <formula>NOT(ISERROR(SEARCH("G",AH40)))</formula>
    </cfRule>
  </conditionalFormatting>
  <conditionalFormatting sqref="AH40:AO40">
    <cfRule type="containsText" dxfId="3215" priority="126" stopIfTrue="1" operator="containsText" text="B">
      <formula>NOT(ISERROR(SEARCH("B",AH40)))</formula>
    </cfRule>
  </conditionalFormatting>
  <conditionalFormatting sqref="AH40:AO40">
    <cfRule type="containsText" dxfId="3214" priority="116" stopIfTrue="1" operator="containsText" text="F">
      <formula>NOT(ISERROR(SEARCH("F",AH40)))</formula>
    </cfRule>
    <cfRule type="containsText" dxfId="3213" priority="117" stopIfTrue="1" operator="containsText" text="C">
      <formula>NOT(ISERROR(SEARCH("C",AH40)))</formula>
    </cfRule>
    <cfRule type="containsText" dxfId="3212" priority="118" stopIfTrue="1" operator="containsText" text="B">
      <formula>NOT(ISERROR(SEARCH("B",AH40)))</formula>
    </cfRule>
    <cfRule type="containsText" dxfId="3211" priority="119" stopIfTrue="1" operator="containsText" text="G">
      <formula>NOT(ISERROR(SEARCH("G",AH40)))</formula>
    </cfRule>
    <cfRule type="containsText" dxfId="3210" priority="120" stopIfTrue="1" operator="containsText" text="G">
      <formula>NOT(ISERROR(SEARCH("G",AH40)))</formula>
    </cfRule>
    <cfRule type="containsText" dxfId="3209" priority="121" stopIfTrue="1" operator="containsText" text="F">
      <formula>NOT(ISERROR(SEARCH("F",AH40)))</formula>
    </cfRule>
    <cfRule type="containsText" dxfId="3208" priority="122" stopIfTrue="1" operator="containsText" text="E">
      <formula>NOT(ISERROR(SEARCH("E",AH40)))</formula>
    </cfRule>
    <cfRule type="containsText" dxfId="3207" priority="123" stopIfTrue="1" operator="containsText" text="B">
      <formula>NOT(ISERROR(SEARCH("B",AH40)))</formula>
    </cfRule>
    <cfRule type="containsText" dxfId="3206" priority="124" stopIfTrue="1" operator="containsText" text="B">
      <formula>NOT(ISERROR(SEARCH("B",AH40)))</formula>
    </cfRule>
    <cfRule type="containsText" dxfId="3205" priority="125" stopIfTrue="1" operator="containsText" text="B">
      <formula>NOT(ISERROR(SEARCH("B",AH40)))</formula>
    </cfRule>
  </conditionalFormatting>
  <conditionalFormatting sqref="AH40:AO40">
    <cfRule type="containsText" dxfId="3204" priority="113" stopIfTrue="1" operator="containsText" text="E">
      <formula>NOT(ISERROR(SEARCH("E",AH40)))</formula>
    </cfRule>
    <cfRule type="containsText" dxfId="3203" priority="114" stopIfTrue="1" operator="containsText" text="F">
      <formula>NOT(ISERROR(SEARCH("F",AH40)))</formula>
    </cfRule>
    <cfRule type="containsText" dxfId="3202" priority="115" stopIfTrue="1" operator="containsText" text="G">
      <formula>NOT(ISERROR(SEARCH("G",AH40)))</formula>
    </cfRule>
  </conditionalFormatting>
  <conditionalFormatting sqref="AH40:AO40">
    <cfRule type="containsText" dxfId="3201" priority="112" stopIfTrue="1" operator="containsText" text="B">
      <formula>NOT(ISERROR(SEARCH("B",AH40)))</formula>
    </cfRule>
  </conditionalFormatting>
  <conditionalFormatting sqref="AH40:AO40">
    <cfRule type="containsText" dxfId="3200" priority="102" stopIfTrue="1" operator="containsText" text="F">
      <formula>NOT(ISERROR(SEARCH("F",AH40)))</formula>
    </cfRule>
    <cfRule type="containsText" dxfId="3199" priority="103" stopIfTrue="1" operator="containsText" text="C">
      <formula>NOT(ISERROR(SEARCH("C",AH40)))</formula>
    </cfRule>
    <cfRule type="containsText" dxfId="3198" priority="104" stopIfTrue="1" operator="containsText" text="B">
      <formula>NOT(ISERROR(SEARCH("B",AH40)))</formula>
    </cfRule>
    <cfRule type="containsText" dxfId="3197" priority="105" stopIfTrue="1" operator="containsText" text="G">
      <formula>NOT(ISERROR(SEARCH("G",AH40)))</formula>
    </cfRule>
    <cfRule type="containsText" dxfId="3196" priority="106" stopIfTrue="1" operator="containsText" text="G">
      <formula>NOT(ISERROR(SEARCH("G",AH40)))</formula>
    </cfRule>
    <cfRule type="containsText" dxfId="3195" priority="107" stopIfTrue="1" operator="containsText" text="F">
      <formula>NOT(ISERROR(SEARCH("F",AH40)))</formula>
    </cfRule>
    <cfRule type="containsText" dxfId="3194" priority="108" stopIfTrue="1" operator="containsText" text="E">
      <formula>NOT(ISERROR(SEARCH("E",AH40)))</formula>
    </cfRule>
    <cfRule type="containsText" dxfId="3193" priority="109" stopIfTrue="1" operator="containsText" text="B">
      <formula>NOT(ISERROR(SEARCH("B",AH40)))</formula>
    </cfRule>
    <cfRule type="containsText" dxfId="3192" priority="110" stopIfTrue="1" operator="containsText" text="B">
      <formula>NOT(ISERROR(SEARCH("B",AH40)))</formula>
    </cfRule>
    <cfRule type="containsText" dxfId="3191" priority="111" stopIfTrue="1" operator="containsText" text="B">
      <formula>NOT(ISERROR(SEARCH("B",AH40)))</formula>
    </cfRule>
  </conditionalFormatting>
  <conditionalFormatting sqref="AH40:AO40">
    <cfRule type="containsText" dxfId="3190" priority="99" stopIfTrue="1" operator="containsText" text="E">
      <formula>NOT(ISERROR(SEARCH("E",AH40)))</formula>
    </cfRule>
    <cfRule type="containsText" dxfId="3189" priority="100" stopIfTrue="1" operator="containsText" text="F">
      <formula>NOT(ISERROR(SEARCH("F",AH40)))</formula>
    </cfRule>
    <cfRule type="containsText" dxfId="3188" priority="101" stopIfTrue="1" operator="containsText" text="G">
      <formula>NOT(ISERROR(SEARCH("G",AH40)))</formula>
    </cfRule>
  </conditionalFormatting>
  <conditionalFormatting sqref="E42">
    <cfRule type="containsText" dxfId="3187" priority="98" operator="containsText" text="A">
      <formula>NOT(ISERROR(SEARCH("A",E42)))</formula>
    </cfRule>
  </conditionalFormatting>
  <conditionalFormatting sqref="E42">
    <cfRule type="containsText" dxfId="3186" priority="94" operator="containsText" text="E">
      <formula>NOT(ISERROR(SEARCH("E",E42)))</formula>
    </cfRule>
    <cfRule type="containsText" dxfId="3185" priority="95" operator="containsText" text="D">
      <formula>NOT(ISERROR(SEARCH("D",E42)))</formula>
    </cfRule>
    <cfRule type="containsText" dxfId="3184" priority="96" operator="containsText" text="C">
      <formula>NOT(ISERROR(SEARCH("C",E42)))</formula>
    </cfRule>
    <cfRule type="containsText" dxfId="3183" priority="97" operator="containsText" text="B">
      <formula>NOT(ISERROR(SEARCH("B",E42)))</formula>
    </cfRule>
  </conditionalFormatting>
  <conditionalFormatting sqref="E42">
    <cfRule type="containsText" dxfId="3182" priority="93" stopIfTrue="1" operator="containsText" text="B">
      <formula>NOT(ISERROR(SEARCH("B",E42)))</formula>
    </cfRule>
  </conditionalFormatting>
  <conditionalFormatting sqref="E42">
    <cfRule type="containsText" dxfId="3181" priority="83" stopIfTrue="1" operator="containsText" text="F">
      <formula>NOT(ISERROR(SEARCH("F",E42)))</formula>
    </cfRule>
    <cfRule type="containsText" dxfId="3180" priority="84" stopIfTrue="1" operator="containsText" text="C">
      <formula>NOT(ISERROR(SEARCH("C",E42)))</formula>
    </cfRule>
    <cfRule type="containsText" dxfId="3179" priority="85" stopIfTrue="1" operator="containsText" text="B">
      <formula>NOT(ISERROR(SEARCH("B",E42)))</formula>
    </cfRule>
    <cfRule type="containsText" dxfId="3178" priority="86" stopIfTrue="1" operator="containsText" text="G">
      <formula>NOT(ISERROR(SEARCH("G",E42)))</formula>
    </cfRule>
    <cfRule type="containsText" dxfId="3177" priority="87" stopIfTrue="1" operator="containsText" text="G">
      <formula>NOT(ISERROR(SEARCH("G",E42)))</formula>
    </cfRule>
    <cfRule type="containsText" dxfId="3176" priority="88" stopIfTrue="1" operator="containsText" text="F">
      <formula>NOT(ISERROR(SEARCH("F",E42)))</formula>
    </cfRule>
    <cfRule type="containsText" dxfId="3175" priority="89" stopIfTrue="1" operator="containsText" text="E">
      <formula>NOT(ISERROR(SEARCH("E",E42)))</formula>
    </cfRule>
    <cfRule type="containsText" dxfId="3174" priority="90" stopIfTrue="1" operator="containsText" text="B">
      <formula>NOT(ISERROR(SEARCH("B",E42)))</formula>
    </cfRule>
    <cfRule type="containsText" dxfId="3173" priority="91" stopIfTrue="1" operator="containsText" text="B">
      <formula>NOT(ISERROR(SEARCH("B",E42)))</formula>
    </cfRule>
    <cfRule type="containsText" dxfId="3172" priority="92" stopIfTrue="1" operator="containsText" text="B">
      <formula>NOT(ISERROR(SEARCH("B",E42)))</formula>
    </cfRule>
  </conditionalFormatting>
  <conditionalFormatting sqref="E42">
    <cfRule type="containsText" dxfId="3171" priority="82" operator="containsText" text="A">
      <formula>NOT(ISERROR(SEARCH("A",E42)))</formula>
    </cfRule>
  </conditionalFormatting>
  <conditionalFormatting sqref="E42">
    <cfRule type="containsText" dxfId="3170" priority="81" operator="containsText" text="A">
      <formula>NOT(ISERROR(SEARCH("A",E42)))</formula>
    </cfRule>
  </conditionalFormatting>
  <conditionalFormatting sqref="E42">
    <cfRule type="containsText" dxfId="3169" priority="78" stopIfTrue="1" operator="containsText" text="E">
      <formula>NOT(ISERROR(SEARCH("E",E42)))</formula>
    </cfRule>
    <cfRule type="containsText" dxfId="3168" priority="79" stopIfTrue="1" operator="containsText" text="F">
      <formula>NOT(ISERROR(SEARCH("F",E42)))</formula>
    </cfRule>
    <cfRule type="containsText" dxfId="3167" priority="80" stopIfTrue="1" operator="containsText" text="G">
      <formula>NOT(ISERROR(SEARCH("G",E42)))</formula>
    </cfRule>
  </conditionalFormatting>
  <conditionalFormatting sqref="E42">
    <cfRule type="containsText" dxfId="3166" priority="77" stopIfTrue="1" operator="containsText" text="B">
      <formula>NOT(ISERROR(SEARCH("B",E42)))</formula>
    </cfRule>
  </conditionalFormatting>
  <conditionalFormatting sqref="E42">
    <cfRule type="containsText" dxfId="3165" priority="67" stopIfTrue="1" operator="containsText" text="F">
      <formula>NOT(ISERROR(SEARCH("F",E42)))</formula>
    </cfRule>
    <cfRule type="containsText" dxfId="3164" priority="68" stopIfTrue="1" operator="containsText" text="C">
      <formula>NOT(ISERROR(SEARCH("C",E42)))</formula>
    </cfRule>
    <cfRule type="containsText" dxfId="3163" priority="69" stopIfTrue="1" operator="containsText" text="B">
      <formula>NOT(ISERROR(SEARCH("B",E42)))</formula>
    </cfRule>
    <cfRule type="containsText" dxfId="3162" priority="70" stopIfTrue="1" operator="containsText" text="G">
      <formula>NOT(ISERROR(SEARCH("G",E42)))</formula>
    </cfRule>
    <cfRule type="containsText" dxfId="3161" priority="71" stopIfTrue="1" operator="containsText" text="G">
      <formula>NOT(ISERROR(SEARCH("G",E42)))</formula>
    </cfRule>
    <cfRule type="containsText" dxfId="3160" priority="72" stopIfTrue="1" operator="containsText" text="F">
      <formula>NOT(ISERROR(SEARCH("F",E42)))</formula>
    </cfRule>
    <cfRule type="containsText" dxfId="3159" priority="73" stopIfTrue="1" operator="containsText" text="E">
      <formula>NOT(ISERROR(SEARCH("E",E42)))</formula>
    </cfRule>
    <cfRule type="containsText" dxfId="3158" priority="74" stopIfTrue="1" operator="containsText" text="B">
      <formula>NOT(ISERROR(SEARCH("B",E42)))</formula>
    </cfRule>
    <cfRule type="containsText" dxfId="3157" priority="75" stopIfTrue="1" operator="containsText" text="B">
      <formula>NOT(ISERROR(SEARCH("B",E42)))</formula>
    </cfRule>
    <cfRule type="containsText" dxfId="3156" priority="76" stopIfTrue="1" operator="containsText" text="B">
      <formula>NOT(ISERROR(SEARCH("B",E42)))</formula>
    </cfRule>
  </conditionalFormatting>
  <conditionalFormatting sqref="E42">
    <cfRule type="containsText" dxfId="3155" priority="64" stopIfTrue="1" operator="containsText" text="E">
      <formula>NOT(ISERROR(SEARCH("E",E42)))</formula>
    </cfRule>
    <cfRule type="containsText" dxfId="3154" priority="65" stopIfTrue="1" operator="containsText" text="F">
      <formula>NOT(ISERROR(SEARCH("F",E42)))</formula>
    </cfRule>
    <cfRule type="containsText" dxfId="3153" priority="66" stopIfTrue="1" operator="containsText" text="G">
      <formula>NOT(ISERROR(SEARCH("G",E42)))</formula>
    </cfRule>
  </conditionalFormatting>
  <conditionalFormatting sqref="E42">
    <cfRule type="containsText" dxfId="3152" priority="63" stopIfTrue="1" operator="containsText" text="B">
      <formula>NOT(ISERROR(SEARCH("B",E42)))</formula>
    </cfRule>
  </conditionalFormatting>
  <conditionalFormatting sqref="E42">
    <cfRule type="containsText" dxfId="3151" priority="53" stopIfTrue="1" operator="containsText" text="F">
      <formula>NOT(ISERROR(SEARCH("F",E42)))</formula>
    </cfRule>
    <cfRule type="containsText" dxfId="3150" priority="54" stopIfTrue="1" operator="containsText" text="C">
      <formula>NOT(ISERROR(SEARCH("C",E42)))</formula>
    </cfRule>
    <cfRule type="containsText" dxfId="3149" priority="55" stopIfTrue="1" operator="containsText" text="B">
      <formula>NOT(ISERROR(SEARCH("B",E42)))</formula>
    </cfRule>
    <cfRule type="containsText" dxfId="3148" priority="56" stopIfTrue="1" operator="containsText" text="G">
      <formula>NOT(ISERROR(SEARCH("G",E42)))</formula>
    </cfRule>
    <cfRule type="containsText" dxfId="3147" priority="57" stopIfTrue="1" operator="containsText" text="G">
      <formula>NOT(ISERROR(SEARCH("G",E42)))</formula>
    </cfRule>
    <cfRule type="containsText" dxfId="3146" priority="58" stopIfTrue="1" operator="containsText" text="F">
      <formula>NOT(ISERROR(SEARCH("F",E42)))</formula>
    </cfRule>
    <cfRule type="containsText" dxfId="3145" priority="59" stopIfTrue="1" operator="containsText" text="E">
      <formula>NOT(ISERROR(SEARCH("E",E42)))</formula>
    </cfRule>
    <cfRule type="containsText" dxfId="3144" priority="60" stopIfTrue="1" operator="containsText" text="B">
      <formula>NOT(ISERROR(SEARCH("B",E42)))</formula>
    </cfRule>
    <cfRule type="containsText" dxfId="3143" priority="61" stopIfTrue="1" operator="containsText" text="B">
      <formula>NOT(ISERROR(SEARCH("B",E42)))</formula>
    </cfRule>
    <cfRule type="containsText" dxfId="3142" priority="62" stopIfTrue="1" operator="containsText" text="B">
      <formula>NOT(ISERROR(SEARCH("B",E42)))</formula>
    </cfRule>
  </conditionalFormatting>
  <conditionalFormatting sqref="E42">
    <cfRule type="containsText" dxfId="3141" priority="50" stopIfTrue="1" operator="containsText" text="E">
      <formula>NOT(ISERROR(SEARCH("E",E42)))</formula>
    </cfRule>
    <cfRule type="containsText" dxfId="3140" priority="51" stopIfTrue="1" operator="containsText" text="F">
      <formula>NOT(ISERROR(SEARCH("F",E42)))</formula>
    </cfRule>
    <cfRule type="containsText" dxfId="3139" priority="52" stopIfTrue="1" operator="containsText" text="G">
      <formula>NOT(ISERROR(SEARCH("G",E42)))</formula>
    </cfRule>
  </conditionalFormatting>
  <conditionalFormatting sqref="F42:H42">
    <cfRule type="containsText" dxfId="3138" priority="49" operator="containsText" text="A">
      <formula>NOT(ISERROR(SEARCH("A",F42)))</formula>
    </cfRule>
  </conditionalFormatting>
  <conditionalFormatting sqref="F42:H42">
    <cfRule type="containsText" dxfId="3137" priority="45" operator="containsText" text="E">
      <formula>NOT(ISERROR(SEARCH("E",F42)))</formula>
    </cfRule>
    <cfRule type="containsText" dxfId="3136" priority="46" operator="containsText" text="D">
      <formula>NOT(ISERROR(SEARCH("D",F42)))</formula>
    </cfRule>
    <cfRule type="containsText" dxfId="3135" priority="47" operator="containsText" text="C">
      <formula>NOT(ISERROR(SEARCH("C",F42)))</formula>
    </cfRule>
    <cfRule type="containsText" dxfId="3134" priority="48" operator="containsText" text="B">
      <formula>NOT(ISERROR(SEARCH("B",F42)))</formula>
    </cfRule>
  </conditionalFormatting>
  <conditionalFormatting sqref="F42:H42">
    <cfRule type="containsText" dxfId="3133" priority="44" stopIfTrue="1" operator="containsText" text="B">
      <formula>NOT(ISERROR(SEARCH("B",F42)))</formula>
    </cfRule>
  </conditionalFormatting>
  <conditionalFormatting sqref="F42:H42">
    <cfRule type="containsText" dxfId="3132" priority="34" stopIfTrue="1" operator="containsText" text="F">
      <formula>NOT(ISERROR(SEARCH("F",F42)))</formula>
    </cfRule>
    <cfRule type="containsText" dxfId="3131" priority="35" stopIfTrue="1" operator="containsText" text="C">
      <formula>NOT(ISERROR(SEARCH("C",F42)))</formula>
    </cfRule>
    <cfRule type="containsText" dxfId="3130" priority="36" stopIfTrue="1" operator="containsText" text="B">
      <formula>NOT(ISERROR(SEARCH("B",F42)))</formula>
    </cfRule>
    <cfRule type="containsText" dxfId="3129" priority="37" stopIfTrue="1" operator="containsText" text="G">
      <formula>NOT(ISERROR(SEARCH("G",F42)))</formula>
    </cfRule>
    <cfRule type="containsText" dxfId="3128" priority="38" stopIfTrue="1" operator="containsText" text="G">
      <formula>NOT(ISERROR(SEARCH("G",F42)))</formula>
    </cfRule>
    <cfRule type="containsText" dxfId="3127" priority="39" stopIfTrue="1" operator="containsText" text="F">
      <formula>NOT(ISERROR(SEARCH("F",F42)))</formula>
    </cfRule>
    <cfRule type="containsText" dxfId="3126" priority="40" stopIfTrue="1" operator="containsText" text="E">
      <formula>NOT(ISERROR(SEARCH("E",F42)))</formula>
    </cfRule>
    <cfRule type="containsText" dxfId="3125" priority="41" stopIfTrue="1" operator="containsText" text="B">
      <formula>NOT(ISERROR(SEARCH("B",F42)))</formula>
    </cfRule>
    <cfRule type="containsText" dxfId="3124" priority="42" stopIfTrue="1" operator="containsText" text="B">
      <formula>NOT(ISERROR(SEARCH("B",F42)))</formula>
    </cfRule>
    <cfRule type="containsText" dxfId="3123" priority="43" stopIfTrue="1" operator="containsText" text="B">
      <formula>NOT(ISERROR(SEARCH("B",F42)))</formula>
    </cfRule>
  </conditionalFormatting>
  <conditionalFormatting sqref="F42:H42">
    <cfRule type="containsText" dxfId="3122" priority="33" operator="containsText" text="A">
      <formula>NOT(ISERROR(SEARCH("A",F42)))</formula>
    </cfRule>
  </conditionalFormatting>
  <conditionalFormatting sqref="F42:H42">
    <cfRule type="containsText" dxfId="3121" priority="32" operator="containsText" text="A">
      <formula>NOT(ISERROR(SEARCH("A",F42)))</formula>
    </cfRule>
  </conditionalFormatting>
  <conditionalFormatting sqref="F42:H42">
    <cfRule type="containsText" dxfId="3120" priority="29" stopIfTrue="1" operator="containsText" text="E">
      <formula>NOT(ISERROR(SEARCH("E",F42)))</formula>
    </cfRule>
    <cfRule type="containsText" dxfId="3119" priority="30" stopIfTrue="1" operator="containsText" text="F">
      <formula>NOT(ISERROR(SEARCH("F",F42)))</formula>
    </cfRule>
    <cfRule type="containsText" dxfId="3118" priority="31" stopIfTrue="1" operator="containsText" text="G">
      <formula>NOT(ISERROR(SEARCH("G",F42)))</formula>
    </cfRule>
  </conditionalFormatting>
  <conditionalFormatting sqref="F42:H42">
    <cfRule type="containsText" dxfId="3117" priority="28" stopIfTrue="1" operator="containsText" text="B">
      <formula>NOT(ISERROR(SEARCH("B",F42)))</formula>
    </cfRule>
  </conditionalFormatting>
  <conditionalFormatting sqref="F42:H42">
    <cfRule type="containsText" dxfId="3116" priority="18" stopIfTrue="1" operator="containsText" text="F">
      <formula>NOT(ISERROR(SEARCH("F",F42)))</formula>
    </cfRule>
    <cfRule type="containsText" dxfId="3115" priority="19" stopIfTrue="1" operator="containsText" text="C">
      <formula>NOT(ISERROR(SEARCH("C",F42)))</formula>
    </cfRule>
    <cfRule type="containsText" dxfId="3114" priority="20" stopIfTrue="1" operator="containsText" text="B">
      <formula>NOT(ISERROR(SEARCH("B",F42)))</formula>
    </cfRule>
    <cfRule type="containsText" dxfId="3113" priority="21" stopIfTrue="1" operator="containsText" text="G">
      <formula>NOT(ISERROR(SEARCH("G",F42)))</formula>
    </cfRule>
    <cfRule type="containsText" dxfId="3112" priority="22" stopIfTrue="1" operator="containsText" text="G">
      <formula>NOT(ISERROR(SEARCH("G",F42)))</formula>
    </cfRule>
    <cfRule type="containsText" dxfId="3111" priority="23" stopIfTrue="1" operator="containsText" text="F">
      <formula>NOT(ISERROR(SEARCH("F",F42)))</formula>
    </cfRule>
    <cfRule type="containsText" dxfId="3110" priority="24" stopIfTrue="1" operator="containsText" text="E">
      <formula>NOT(ISERROR(SEARCH("E",F42)))</formula>
    </cfRule>
    <cfRule type="containsText" dxfId="3109" priority="25" stopIfTrue="1" operator="containsText" text="B">
      <formula>NOT(ISERROR(SEARCH("B",F42)))</formula>
    </cfRule>
    <cfRule type="containsText" dxfId="3108" priority="26" stopIfTrue="1" operator="containsText" text="B">
      <formula>NOT(ISERROR(SEARCH("B",F42)))</formula>
    </cfRule>
    <cfRule type="containsText" dxfId="3107" priority="27" stopIfTrue="1" operator="containsText" text="B">
      <formula>NOT(ISERROR(SEARCH("B",F42)))</formula>
    </cfRule>
  </conditionalFormatting>
  <conditionalFormatting sqref="F42:H42">
    <cfRule type="containsText" dxfId="3106" priority="15" stopIfTrue="1" operator="containsText" text="E">
      <formula>NOT(ISERROR(SEARCH("E",F42)))</formula>
    </cfRule>
    <cfRule type="containsText" dxfId="3105" priority="16" stopIfTrue="1" operator="containsText" text="F">
      <formula>NOT(ISERROR(SEARCH("F",F42)))</formula>
    </cfRule>
    <cfRule type="containsText" dxfId="3104" priority="17" stopIfTrue="1" operator="containsText" text="G">
      <formula>NOT(ISERROR(SEARCH("G",F42)))</formula>
    </cfRule>
  </conditionalFormatting>
  <conditionalFormatting sqref="F42:H42">
    <cfRule type="containsText" dxfId="3103" priority="14" stopIfTrue="1" operator="containsText" text="B">
      <formula>NOT(ISERROR(SEARCH("B",F42)))</formula>
    </cfRule>
  </conditionalFormatting>
  <conditionalFormatting sqref="F42:H42">
    <cfRule type="containsText" dxfId="3102" priority="4" stopIfTrue="1" operator="containsText" text="F">
      <formula>NOT(ISERROR(SEARCH("F",F42)))</formula>
    </cfRule>
    <cfRule type="containsText" dxfId="3101" priority="5" stopIfTrue="1" operator="containsText" text="C">
      <formula>NOT(ISERROR(SEARCH("C",F42)))</formula>
    </cfRule>
    <cfRule type="containsText" dxfId="3100" priority="6" stopIfTrue="1" operator="containsText" text="B">
      <formula>NOT(ISERROR(SEARCH("B",F42)))</formula>
    </cfRule>
    <cfRule type="containsText" dxfId="3099" priority="7" stopIfTrue="1" operator="containsText" text="G">
      <formula>NOT(ISERROR(SEARCH("G",F42)))</formula>
    </cfRule>
    <cfRule type="containsText" dxfId="3098" priority="8" stopIfTrue="1" operator="containsText" text="G">
      <formula>NOT(ISERROR(SEARCH("G",F42)))</formula>
    </cfRule>
    <cfRule type="containsText" dxfId="3097" priority="9" stopIfTrue="1" operator="containsText" text="F">
      <formula>NOT(ISERROR(SEARCH("F",F42)))</formula>
    </cfRule>
    <cfRule type="containsText" dxfId="3096" priority="10" stopIfTrue="1" operator="containsText" text="E">
      <formula>NOT(ISERROR(SEARCH("E",F42)))</formula>
    </cfRule>
    <cfRule type="containsText" dxfId="3095" priority="11" stopIfTrue="1" operator="containsText" text="B">
      <formula>NOT(ISERROR(SEARCH("B",F42)))</formula>
    </cfRule>
    <cfRule type="containsText" dxfId="3094" priority="12" stopIfTrue="1" operator="containsText" text="B">
      <formula>NOT(ISERROR(SEARCH("B",F42)))</formula>
    </cfRule>
    <cfRule type="containsText" dxfId="3093" priority="13" stopIfTrue="1" operator="containsText" text="B">
      <formula>NOT(ISERROR(SEARCH("B",F42)))</formula>
    </cfRule>
  </conditionalFormatting>
  <conditionalFormatting sqref="F42:H42">
    <cfRule type="containsText" dxfId="3092" priority="1" stopIfTrue="1" operator="containsText" text="E">
      <formula>NOT(ISERROR(SEARCH("E",F42)))</formula>
    </cfRule>
    <cfRule type="containsText" dxfId="3091" priority="2" stopIfTrue="1" operator="containsText" text="F">
      <formula>NOT(ISERROR(SEARCH("F",F42)))</formula>
    </cfRule>
    <cfRule type="containsText" dxfId="3090" priority="3" stopIfTrue="1" operator="containsText" text="G">
      <formula>NOT(ISERROR(SEARCH("G",F42)))</formula>
    </cfRule>
  </conditionalFormatting>
  <dataValidations count="5">
    <dataValidation type="list" allowBlank="1" showInputMessage="1" showErrorMessage="1" sqref="E38:AO38 E22:AO22 E28:AO28 E30:AO30 E32:AO32 E36:AN36 E34:AO34 E24:AL24 AN24:AO24 E26:AO26 E40:AO40 E42:AO42">
      <formula1>$X$9:$X$15</formula1>
    </dataValidation>
    <dataValidation type="list" allowBlank="1" showInputMessage="1" showErrorMessage="1" sqref="G38:AJ38 I42:AO42 I40:AG40">
      <formula1>$X$8:$X$14</formula1>
    </dataValidation>
    <dataValidation type="list" allowBlank="1" showInputMessage="1" showErrorMessage="1" sqref="AO36">
      <formula1>$Z$8:$Z$12</formula1>
    </dataValidation>
    <dataValidation type="list" allowBlank="1" showInputMessage="1" showErrorMessage="1" sqref="B20:D20">
      <formula1>"FEBRERO,MARZO,ABRIL,MAYO"</formula1>
    </dataValidation>
    <dataValidation type="list" allowBlank="1" showInputMessage="1" showErrorMessage="1" sqref="AM24">
      <formula1>#REF!</formula1>
    </dataValidation>
  </dataValidations>
  <pageMargins left="0.7" right="0.17" top="0.27" bottom="0.28000000000000003" header="0.3" footer="0.17"/>
  <pageSetup paperSize="9" scale="61" fitToHeight="0" orientation="landscape" r:id="rId1"/>
  <ignoredErrors>
    <ignoredError sqref="G29 AO23 AO25 AO27 AO41 G33 G35" unlockedFormula="1"/>
  </ignoredError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2"/>
    <pageSetUpPr fitToPage="1"/>
  </sheetPr>
  <dimension ref="A1:AU46"/>
  <sheetViews>
    <sheetView showGridLines="0" zoomScale="80" zoomScaleNormal="80" workbookViewId="0">
      <pane ySplit="5" topLeftCell="A6" activePane="bottomLeft" state="frozen"/>
      <selection pane="bottomLeft" activeCell="C2" sqref="C2"/>
    </sheetView>
  </sheetViews>
  <sheetFormatPr baseColWidth="10" defaultColWidth="11.42578125" defaultRowHeight="15"/>
  <cols>
    <col min="1" max="1" width="9.140625" style="36" customWidth="1"/>
    <col min="2" max="2" width="4" style="36" customWidth="1"/>
    <col min="3" max="3" width="11.42578125" style="36" customWidth="1"/>
    <col min="4" max="4" width="7.28515625" style="36" customWidth="1"/>
    <col min="5" max="41" width="4.7109375" style="36" customWidth="1"/>
    <col min="42" max="42" width="9.42578125" style="36" customWidth="1"/>
    <col min="43" max="44" width="16.42578125" style="36" customWidth="1"/>
    <col min="45" max="45" width="6.7109375" style="36" customWidth="1"/>
    <col min="46" max="46" width="4.28515625" style="43" customWidth="1"/>
    <col min="47" max="47" width="11.42578125" style="43"/>
    <col min="48" max="16384" width="11.42578125" style="36"/>
  </cols>
  <sheetData>
    <row r="1" spans="1:47" ht="22.5" customHeight="1">
      <c r="A1" s="627"/>
      <c r="B1" s="939" t="s">
        <v>552</v>
      </c>
      <c r="C1" s="627"/>
      <c r="D1" s="627"/>
      <c r="E1" s="627"/>
      <c r="F1" s="627"/>
      <c r="G1" s="627"/>
      <c r="H1" s="627"/>
      <c r="I1" s="627"/>
      <c r="J1" s="627"/>
      <c r="K1" s="627"/>
      <c r="L1" s="627"/>
      <c r="M1" s="627"/>
      <c r="N1" s="627"/>
      <c r="O1" s="627"/>
      <c r="P1" s="627"/>
      <c r="Q1" s="627"/>
      <c r="R1" s="627"/>
      <c r="S1" s="627"/>
      <c r="T1" s="627"/>
      <c r="U1" s="627"/>
      <c r="V1" s="627"/>
      <c r="W1" s="627"/>
      <c r="X1" s="627"/>
      <c r="Y1" s="627"/>
      <c r="Z1" s="627"/>
      <c r="AA1" s="627"/>
      <c r="AB1" s="627"/>
      <c r="AC1" s="627"/>
      <c r="AD1" s="627"/>
      <c r="AE1" s="627"/>
      <c r="AF1" s="627"/>
      <c r="AG1" s="627"/>
      <c r="AH1" s="627"/>
      <c r="AI1" s="627"/>
      <c r="AJ1" s="627"/>
      <c r="AK1" s="627"/>
      <c r="AL1" s="627"/>
      <c r="AM1" s="627"/>
      <c r="AN1" s="627"/>
      <c r="AO1" s="627"/>
      <c r="AP1" s="627"/>
      <c r="AQ1" s="627"/>
      <c r="AR1" s="627"/>
      <c r="AS1" s="627"/>
      <c r="AT1" s="627"/>
      <c r="AU1" s="36"/>
    </row>
    <row r="2" spans="1:47" ht="37.5" customHeight="1">
      <c r="A2" s="76"/>
      <c r="B2" s="942" t="s">
        <v>474</v>
      </c>
      <c r="C2" s="400"/>
      <c r="D2" s="400"/>
      <c r="E2" s="400"/>
      <c r="F2" s="400"/>
      <c r="G2" s="400"/>
      <c r="H2" s="400"/>
      <c r="I2" s="400"/>
      <c r="J2" s="400"/>
      <c r="K2" s="400"/>
      <c r="L2" s="400"/>
      <c r="M2" s="400"/>
      <c r="N2" s="400"/>
      <c r="O2" s="400"/>
      <c r="P2" s="401"/>
      <c r="Q2" s="402"/>
      <c r="R2" s="402"/>
      <c r="S2" s="402"/>
      <c r="T2" s="402"/>
      <c r="U2" s="402"/>
      <c r="V2" s="402"/>
      <c r="W2" s="402"/>
      <c r="X2" s="402"/>
      <c r="Y2" s="403"/>
      <c r="Z2" s="403"/>
      <c r="AA2" s="404"/>
      <c r="AB2" s="405"/>
      <c r="AC2" s="405"/>
      <c r="AD2" s="405"/>
      <c r="AE2" s="405"/>
      <c r="AF2" s="405"/>
      <c r="AG2" s="402"/>
      <c r="AH2" s="402"/>
      <c r="AI2" s="402"/>
      <c r="AJ2" s="402"/>
      <c r="AK2" s="402"/>
      <c r="AL2" s="402"/>
      <c r="AM2" s="402"/>
      <c r="AN2" s="402"/>
      <c r="AO2" s="402"/>
      <c r="AP2" s="76"/>
      <c r="AQ2" s="76"/>
      <c r="AR2" s="76"/>
      <c r="AS2" s="76"/>
      <c r="AT2" s="182"/>
    </row>
    <row r="3" spans="1:47" s="398" customFormat="1" ht="18.75" customHeight="1">
      <c r="A3" s="406"/>
      <c r="B3" s="420" t="s">
        <v>53</v>
      </c>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8"/>
      <c r="AQ3" s="408"/>
      <c r="AR3" s="408"/>
      <c r="AS3" s="408"/>
      <c r="AT3" s="396"/>
    </row>
    <row r="4" spans="1:47" s="398" customFormat="1" ht="46.5" customHeight="1">
      <c r="A4" s="406"/>
      <c r="B4" s="1473" t="s">
        <v>666</v>
      </c>
      <c r="C4" s="1473"/>
      <c r="D4" s="1473"/>
      <c r="E4" s="1473"/>
      <c r="F4" s="1473"/>
      <c r="G4" s="1473"/>
      <c r="H4" s="1473"/>
      <c r="I4" s="1473"/>
      <c r="J4" s="1473"/>
      <c r="K4" s="1473"/>
      <c r="L4" s="1473"/>
      <c r="M4" s="1473"/>
      <c r="N4" s="1473"/>
      <c r="O4" s="1473"/>
      <c r="P4" s="1473"/>
      <c r="Q4" s="1473"/>
      <c r="R4" s="1473"/>
      <c r="S4" s="1473"/>
      <c r="T4" s="1473"/>
      <c r="U4" s="1473"/>
      <c r="V4" s="1473"/>
      <c r="W4" s="1473"/>
      <c r="X4" s="1473"/>
      <c r="Y4" s="1473"/>
      <c r="Z4" s="1473"/>
      <c r="AA4" s="1473"/>
      <c r="AB4" s="1473"/>
      <c r="AC4" s="1473"/>
      <c r="AD4" s="1473"/>
      <c r="AE4" s="1473"/>
      <c r="AF4" s="1473"/>
      <c r="AG4" s="1473"/>
      <c r="AH4" s="1473"/>
      <c r="AI4" s="1473"/>
      <c r="AJ4" s="1473"/>
      <c r="AK4" s="1473"/>
      <c r="AL4" s="1473"/>
      <c r="AM4" s="1473"/>
      <c r="AN4" s="1473"/>
      <c r="AO4" s="1473"/>
      <c r="AP4" s="409"/>
      <c r="AQ4" s="410"/>
      <c r="AR4" s="410"/>
      <c r="AS4" s="410"/>
      <c r="AT4" s="396"/>
    </row>
    <row r="5" spans="1:47" s="398" customFormat="1" ht="19.5" customHeight="1">
      <c r="A5" s="406"/>
      <c r="B5" s="1473" t="s">
        <v>549</v>
      </c>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c r="AA5" s="1473"/>
      <c r="AB5" s="1473"/>
      <c r="AC5" s="1473"/>
      <c r="AD5" s="1473"/>
      <c r="AE5" s="1473"/>
      <c r="AF5" s="1473"/>
      <c r="AG5" s="1473"/>
      <c r="AH5" s="1473"/>
      <c r="AI5" s="1473"/>
      <c r="AJ5" s="1473"/>
      <c r="AK5" s="1473"/>
      <c r="AL5" s="1473"/>
      <c r="AM5" s="1473"/>
      <c r="AN5" s="1473"/>
      <c r="AO5" s="411"/>
      <c r="AP5" s="409"/>
      <c r="AQ5" s="410"/>
      <c r="AR5" s="410"/>
      <c r="AS5" s="410"/>
      <c r="AT5" s="396"/>
    </row>
    <row r="6" spans="1:47" ht="15.75" customHeight="1">
      <c r="A6" s="99"/>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11"/>
    </row>
    <row r="7" spans="1:47" ht="15.75" customHeight="1">
      <c r="A7" s="99"/>
      <c r="B7" s="79"/>
      <c r="C7" s="79"/>
      <c r="D7" s="360" t="s">
        <v>556</v>
      </c>
      <c r="E7" s="79"/>
      <c r="F7" s="79"/>
      <c r="G7" s="79"/>
      <c r="H7" s="79"/>
      <c r="I7" s="184"/>
      <c r="J7" s="184"/>
      <c r="K7" s="184"/>
      <c r="L7" s="184"/>
      <c r="M7" s="185"/>
      <c r="N7" s="185"/>
      <c r="O7" s="185"/>
      <c r="P7" s="185"/>
      <c r="Q7" s="185"/>
      <c r="R7" s="185"/>
      <c r="S7" s="185"/>
      <c r="T7" s="185"/>
      <c r="U7" s="185"/>
      <c r="V7" s="107"/>
      <c r="W7" s="99"/>
      <c r="X7" s="99"/>
      <c r="Y7" s="99"/>
      <c r="Z7" s="99"/>
      <c r="AA7" s="99"/>
      <c r="AB7" s="99"/>
      <c r="AC7" s="99"/>
      <c r="AD7" s="99"/>
      <c r="AE7" s="99"/>
      <c r="AF7" s="99"/>
      <c r="AG7" s="99"/>
      <c r="AH7" s="99"/>
      <c r="AI7" s="99"/>
      <c r="AJ7" s="99"/>
      <c r="AK7" s="99"/>
      <c r="AL7" s="99"/>
      <c r="AM7" s="99"/>
      <c r="AN7" s="99"/>
      <c r="AO7" s="108"/>
      <c r="AP7" s="108"/>
      <c r="AQ7" s="99"/>
      <c r="AR7" s="109"/>
      <c r="AS7" s="99"/>
      <c r="AT7" s="99"/>
      <c r="AU7" s="36"/>
    </row>
    <row r="8" spans="1:47" ht="21" customHeight="1">
      <c r="A8" s="99"/>
      <c r="B8" s="79"/>
      <c r="C8" s="79"/>
      <c r="D8" s="1493" t="s">
        <v>172</v>
      </c>
      <c r="E8" s="1493"/>
      <c r="F8" s="1486" t="s">
        <v>183</v>
      </c>
      <c r="G8" s="1486"/>
      <c r="H8" s="1486"/>
      <c r="I8" s="1486"/>
      <c r="J8" s="1486"/>
      <c r="K8" s="1486"/>
      <c r="L8" s="1486"/>
      <c r="M8" s="1486"/>
      <c r="N8" s="1486"/>
      <c r="O8" s="1486"/>
      <c r="P8" s="1486"/>
      <c r="Q8" s="1486"/>
      <c r="R8" s="1486"/>
      <c r="S8" s="1486"/>
      <c r="T8" s="1486"/>
      <c r="U8" s="182"/>
      <c r="V8" s="111"/>
      <c r="W8" s="99"/>
      <c r="X8" s="112"/>
      <c r="Y8" s="353" t="s">
        <v>149</v>
      </c>
      <c r="Z8" s="354"/>
      <c r="AA8" s="354"/>
      <c r="AB8" s="354"/>
      <c r="AC8" s="354"/>
      <c r="AD8" s="354"/>
      <c r="AE8" s="354"/>
      <c r="AF8" s="354"/>
      <c r="AG8" s="354"/>
      <c r="AH8" s="361"/>
      <c r="AI8" s="362" t="s">
        <v>150</v>
      </c>
      <c r="AJ8" s="363"/>
      <c r="AK8" s="364"/>
      <c r="AL8" s="99"/>
      <c r="AM8" s="56" t="s">
        <v>152</v>
      </c>
      <c r="AN8" s="54"/>
      <c r="AO8" s="54"/>
      <c r="AP8" s="54"/>
      <c r="AQ8" s="54"/>
      <c r="AR8" s="39"/>
      <c r="AS8" s="39"/>
      <c r="AT8" s="76"/>
      <c r="AU8" s="36"/>
    </row>
    <row r="9" spans="1:47" ht="21" customHeight="1">
      <c r="A9" s="99"/>
      <c r="B9" s="79"/>
      <c r="C9" s="79"/>
      <c r="D9" s="1493" t="s">
        <v>173</v>
      </c>
      <c r="E9" s="1493"/>
      <c r="F9" s="1486" t="s">
        <v>184</v>
      </c>
      <c r="G9" s="1486"/>
      <c r="H9" s="1486"/>
      <c r="I9" s="1486"/>
      <c r="J9" s="1486"/>
      <c r="K9" s="1486"/>
      <c r="L9" s="1486"/>
      <c r="M9" s="1486"/>
      <c r="N9" s="1486"/>
      <c r="O9" s="1486"/>
      <c r="P9" s="1486"/>
      <c r="Q9" s="1486"/>
      <c r="R9" s="1486"/>
      <c r="S9" s="1486"/>
      <c r="T9" s="1486"/>
      <c r="U9" s="182"/>
      <c r="V9" s="111"/>
      <c r="W9" s="99"/>
      <c r="X9" s="44" t="s">
        <v>64</v>
      </c>
      <c r="Y9" s="1483" t="s">
        <v>151</v>
      </c>
      <c r="Z9" s="1484"/>
      <c r="AA9" s="1484"/>
      <c r="AB9" s="1484"/>
      <c r="AC9" s="1484"/>
      <c r="AD9" s="1484"/>
      <c r="AE9" s="1484"/>
      <c r="AF9" s="1484"/>
      <c r="AG9" s="1484"/>
      <c r="AH9" s="1485"/>
      <c r="AI9" s="1474">
        <f>COUNTIF(E21:AO40,"A")</f>
        <v>184</v>
      </c>
      <c r="AJ9" s="1475"/>
      <c r="AK9" s="1476"/>
      <c r="AL9" s="99"/>
      <c r="AM9" s="56" t="s">
        <v>154</v>
      </c>
      <c r="AN9" s="55"/>
      <c r="AO9" s="55"/>
      <c r="AP9" s="55"/>
      <c r="AQ9" s="183"/>
      <c r="AR9" s="39"/>
      <c r="AS9" s="39"/>
      <c r="AT9" s="76"/>
      <c r="AU9" s="36"/>
    </row>
    <row r="10" spans="1:47" ht="21" customHeight="1">
      <c r="A10" s="99"/>
      <c r="B10" s="79"/>
      <c r="C10" s="79"/>
      <c r="D10" s="1493" t="s">
        <v>174</v>
      </c>
      <c r="E10" s="1493"/>
      <c r="F10" s="1487" t="s">
        <v>440</v>
      </c>
      <c r="G10" s="1487"/>
      <c r="H10" s="1487"/>
      <c r="I10" s="1487"/>
      <c r="J10" s="1487"/>
      <c r="K10" s="1487"/>
      <c r="L10" s="1487"/>
      <c r="M10" s="1487"/>
      <c r="N10" s="1487"/>
      <c r="O10" s="1487"/>
      <c r="P10" s="1487"/>
      <c r="Q10" s="1487"/>
      <c r="R10" s="1487"/>
      <c r="S10" s="1487"/>
      <c r="T10" s="1487"/>
      <c r="U10" s="186"/>
      <c r="V10" s="110"/>
      <c r="W10" s="99"/>
      <c r="X10" s="60" t="s">
        <v>65</v>
      </c>
      <c r="Y10" s="49" t="s">
        <v>153</v>
      </c>
      <c r="Z10" s="50"/>
      <c r="AA10" s="50"/>
      <c r="AB10" s="50"/>
      <c r="AC10" s="50"/>
      <c r="AD10" s="50"/>
      <c r="AE10" s="50"/>
      <c r="AF10" s="50"/>
      <c r="AG10" s="50"/>
      <c r="AH10" s="51"/>
      <c r="AI10" s="1474">
        <f>COUNTIF(E21:AO40,"B")</f>
        <v>8</v>
      </c>
      <c r="AJ10" s="1475"/>
      <c r="AK10" s="1476"/>
      <c r="AL10" s="99"/>
      <c r="AM10" s="1491" t="s">
        <v>156</v>
      </c>
      <c r="AN10" s="1491"/>
      <c r="AO10" s="1491"/>
      <c r="AP10" s="1491"/>
      <c r="AQ10" s="1491"/>
      <c r="AR10" s="1491"/>
      <c r="AS10" s="1491"/>
      <c r="AT10" s="76"/>
      <c r="AU10" s="36"/>
    </row>
    <row r="11" spans="1:47" ht="21" customHeight="1">
      <c r="A11" s="99"/>
      <c r="B11" s="350"/>
      <c r="C11" s="350"/>
      <c r="D11" s="350"/>
      <c r="E11" s="350"/>
      <c r="F11" s="350"/>
      <c r="G11" s="350"/>
      <c r="H11" s="350"/>
      <c r="I11" s="350"/>
      <c r="J11" s="350"/>
      <c r="K11" s="350"/>
      <c r="L11" s="350"/>
      <c r="M11" s="350"/>
      <c r="N11" s="350"/>
      <c r="O11" s="186"/>
      <c r="P11" s="186"/>
      <c r="Q11" s="186"/>
      <c r="R11" s="186"/>
      <c r="S11" s="186"/>
      <c r="T11" s="186"/>
      <c r="U11" s="186"/>
      <c r="V11" s="110"/>
      <c r="W11" s="99"/>
      <c r="X11" s="58" t="s">
        <v>66</v>
      </c>
      <c r="Y11" s="49" t="s">
        <v>155</v>
      </c>
      <c r="Z11" s="50"/>
      <c r="AA11" s="50"/>
      <c r="AB11" s="50"/>
      <c r="AC11" s="50"/>
      <c r="AD11" s="50"/>
      <c r="AE11" s="50"/>
      <c r="AF11" s="50"/>
      <c r="AG11" s="50"/>
      <c r="AH11" s="51"/>
      <c r="AI11" s="1474">
        <f>COUNTIF(E21:AO40,"C")</f>
        <v>0</v>
      </c>
      <c r="AJ11" s="1475"/>
      <c r="AK11" s="1476"/>
      <c r="AL11" s="99"/>
      <c r="AM11" s="1491"/>
      <c r="AN11" s="1491"/>
      <c r="AO11" s="1491"/>
      <c r="AP11" s="1491"/>
      <c r="AQ11" s="1491"/>
      <c r="AR11" s="1491"/>
      <c r="AS11" s="1491"/>
      <c r="AT11" s="76"/>
      <c r="AU11" s="36"/>
    </row>
    <row r="12" spans="1:47" ht="21" customHeight="1">
      <c r="A12" s="99"/>
      <c r="B12" s="351"/>
      <c r="C12" s="351"/>
      <c r="D12" s="360" t="s">
        <v>475</v>
      </c>
      <c r="E12" s="350"/>
      <c r="F12" s="350"/>
      <c r="G12" s="350"/>
      <c r="H12" s="350"/>
      <c r="I12" s="76"/>
      <c r="J12" s="76"/>
      <c r="K12" s="76"/>
      <c r="L12" s="76"/>
      <c r="M12" s="186"/>
      <c r="N12" s="76"/>
      <c r="O12" s="76"/>
      <c r="P12" s="76"/>
      <c r="Q12" s="76"/>
      <c r="R12" s="76"/>
      <c r="S12" s="76"/>
      <c r="T12" s="76"/>
      <c r="U12" s="76"/>
      <c r="V12" s="110"/>
      <c r="W12" s="99"/>
      <c r="X12" s="45" t="s">
        <v>157</v>
      </c>
      <c r="Y12" s="49" t="s">
        <v>555</v>
      </c>
      <c r="Z12" s="50"/>
      <c r="AA12" s="50"/>
      <c r="AB12" s="50"/>
      <c r="AC12" s="50"/>
      <c r="AD12" s="50"/>
      <c r="AE12" s="50"/>
      <c r="AF12" s="50"/>
      <c r="AG12" s="50"/>
      <c r="AH12" s="51"/>
      <c r="AI12" s="1474">
        <f>COUNTIF(E21:AO40,"D")</f>
        <v>84</v>
      </c>
      <c r="AJ12" s="1475"/>
      <c r="AK12" s="1476"/>
      <c r="AL12" s="99"/>
      <c r="AM12" s="1491" t="s">
        <v>160</v>
      </c>
      <c r="AN12" s="1491"/>
      <c r="AO12" s="1491"/>
      <c r="AP12" s="1491"/>
      <c r="AQ12" s="1491"/>
      <c r="AR12" s="1491"/>
      <c r="AS12" s="1491"/>
      <c r="AT12" s="76"/>
      <c r="AU12" s="36"/>
    </row>
    <row r="13" spans="1:47" ht="21" customHeight="1">
      <c r="A13" s="99"/>
      <c r="B13" s="186"/>
      <c r="C13" s="352"/>
      <c r="D13" s="1488" t="s">
        <v>667</v>
      </c>
      <c r="E13" s="1489"/>
      <c r="F13" s="1489"/>
      <c r="G13" s="1489"/>
      <c r="H13" s="1489"/>
      <c r="I13" s="1489"/>
      <c r="J13" s="1489"/>
      <c r="K13" s="1490"/>
      <c r="L13" s="888"/>
      <c r="M13" s="76"/>
      <c r="N13" s="352"/>
      <c r="O13" s="352"/>
      <c r="P13" s="352"/>
      <c r="Q13" s="352"/>
      <c r="R13" s="352"/>
      <c r="S13" s="352"/>
      <c r="T13" s="352"/>
      <c r="U13" s="352"/>
      <c r="V13" s="110"/>
      <c r="W13" s="99"/>
      <c r="X13" s="48" t="s">
        <v>158</v>
      </c>
      <c r="Y13" s="49" t="s">
        <v>554</v>
      </c>
      <c r="Z13" s="50"/>
      <c r="AA13" s="50"/>
      <c r="AB13" s="50"/>
      <c r="AC13" s="50"/>
      <c r="AD13" s="50"/>
      <c r="AE13" s="50"/>
      <c r="AF13" s="50"/>
      <c r="AG13" s="50"/>
      <c r="AH13" s="51"/>
      <c r="AI13" s="1474">
        <f>COUNTIF(E21:AO40,"E")</f>
        <v>8</v>
      </c>
      <c r="AJ13" s="1475"/>
      <c r="AK13" s="1476"/>
      <c r="AL13" s="99"/>
      <c r="AM13" s="1491"/>
      <c r="AN13" s="1491"/>
      <c r="AO13" s="1491"/>
      <c r="AP13" s="1491"/>
      <c r="AQ13" s="1491"/>
      <c r="AR13" s="1491"/>
      <c r="AS13" s="1491"/>
      <c r="AT13" s="76"/>
      <c r="AU13" s="36"/>
    </row>
    <row r="14" spans="1:47" ht="21" customHeight="1">
      <c r="A14" s="99"/>
      <c r="B14" s="186"/>
      <c r="C14" s="352"/>
      <c r="D14" s="1494" t="s">
        <v>665</v>
      </c>
      <c r="E14" s="1495"/>
      <c r="F14" s="1495"/>
      <c r="G14" s="1495"/>
      <c r="H14" s="1495"/>
      <c r="I14" s="1495"/>
      <c r="J14" s="1495"/>
      <c r="K14" s="1496"/>
      <c r="L14" s="889"/>
      <c r="M14" s="352"/>
      <c r="N14" s="352"/>
      <c r="O14" s="352"/>
      <c r="P14" s="352"/>
      <c r="Q14" s="352"/>
      <c r="R14" s="352"/>
      <c r="S14" s="352"/>
      <c r="T14" s="352"/>
      <c r="U14" s="352"/>
      <c r="V14" s="110"/>
      <c r="W14" s="99"/>
      <c r="X14" s="61" t="s">
        <v>159</v>
      </c>
      <c r="Y14" s="49" t="s">
        <v>553</v>
      </c>
      <c r="Z14" s="50"/>
      <c r="AA14" s="50"/>
      <c r="AB14" s="50"/>
      <c r="AC14" s="50"/>
      <c r="AD14" s="50"/>
      <c r="AE14" s="50"/>
      <c r="AF14" s="50"/>
      <c r="AG14" s="50"/>
      <c r="AH14" s="51"/>
      <c r="AI14" s="1474">
        <f>COUNTIF(E21:AO40,"F")</f>
        <v>10</v>
      </c>
      <c r="AJ14" s="1475"/>
      <c r="AK14" s="1476"/>
      <c r="AL14" s="99"/>
      <c r="AM14" s="1491"/>
      <c r="AN14" s="1491"/>
      <c r="AO14" s="1491"/>
      <c r="AP14" s="1491"/>
      <c r="AQ14" s="1491"/>
      <c r="AR14" s="1491"/>
      <c r="AS14" s="1491"/>
      <c r="AT14" s="76"/>
      <c r="AU14" s="36"/>
    </row>
    <row r="15" spans="1:47" ht="21" customHeight="1">
      <c r="A15" s="99"/>
      <c r="B15" s="110"/>
      <c r="C15" s="99"/>
      <c r="D15" s="99"/>
      <c r="E15" s="99"/>
      <c r="F15" s="99"/>
      <c r="G15" s="99"/>
      <c r="H15" s="99"/>
      <c r="I15" s="99"/>
      <c r="J15" s="99"/>
      <c r="K15" s="99"/>
      <c r="L15" s="99"/>
      <c r="M15" s="99"/>
      <c r="N15" s="99"/>
      <c r="O15" s="99"/>
      <c r="P15" s="99"/>
      <c r="Q15" s="99"/>
      <c r="R15" s="99"/>
      <c r="S15" s="99"/>
      <c r="T15" s="99"/>
      <c r="U15" s="99"/>
      <c r="V15" s="110"/>
      <c r="W15" s="99"/>
      <c r="X15" s="59" t="s">
        <v>161</v>
      </c>
      <c r="Y15" s="49" t="s">
        <v>162</v>
      </c>
      <c r="Z15" s="50"/>
      <c r="AA15" s="50"/>
      <c r="AB15" s="50"/>
      <c r="AC15" s="50"/>
      <c r="AD15" s="50"/>
      <c r="AE15" s="50"/>
      <c r="AF15" s="50"/>
      <c r="AG15" s="50"/>
      <c r="AH15" s="51"/>
      <c r="AI15" s="1474">
        <f>COUNTIF(E21:AO40,"G")</f>
        <v>5</v>
      </c>
      <c r="AJ15" s="1475"/>
      <c r="AK15" s="1476"/>
      <c r="AL15" s="99"/>
      <c r="AM15" s="1491"/>
      <c r="AN15" s="1491"/>
      <c r="AO15" s="1491"/>
      <c r="AP15" s="1491"/>
      <c r="AQ15" s="1491"/>
      <c r="AR15" s="1491"/>
      <c r="AS15" s="1491"/>
      <c r="AT15" s="76"/>
      <c r="AU15" s="36"/>
    </row>
    <row r="16" spans="1:47" ht="21" customHeight="1">
      <c r="A16" s="99"/>
      <c r="B16" s="110"/>
      <c r="C16" s="99"/>
      <c r="D16" s="99"/>
      <c r="E16" s="99"/>
      <c r="F16" s="99"/>
      <c r="G16" s="99"/>
      <c r="H16" s="99"/>
      <c r="I16" s="99"/>
      <c r="J16" s="99"/>
      <c r="K16" s="99"/>
      <c r="L16" s="99"/>
      <c r="M16" s="99"/>
      <c r="N16" s="99"/>
      <c r="O16" s="99"/>
      <c r="P16" s="99"/>
      <c r="Q16" s="99"/>
      <c r="R16" s="99"/>
      <c r="S16" s="99"/>
      <c r="T16" s="99"/>
      <c r="U16" s="99"/>
      <c r="V16" s="110"/>
      <c r="W16" s="99"/>
      <c r="X16" s="417" t="s">
        <v>163</v>
      </c>
      <c r="Y16" s="99"/>
      <c r="Z16" s="113"/>
      <c r="AA16" s="113"/>
      <c r="AB16" s="113"/>
      <c r="AC16" s="113"/>
      <c r="AD16" s="113"/>
      <c r="AE16" s="113"/>
      <c r="AF16" s="113"/>
      <c r="AG16" s="113"/>
      <c r="AH16" s="113"/>
      <c r="AI16" s="113"/>
      <c r="AJ16" s="113"/>
      <c r="AK16" s="113"/>
      <c r="AL16" s="99"/>
      <c r="AM16" s="113"/>
      <c r="AN16" s="113"/>
      <c r="AO16" s="113"/>
      <c r="AP16" s="113"/>
      <c r="AQ16" s="113"/>
      <c r="AR16" s="113"/>
      <c r="AS16" s="113"/>
      <c r="AT16" s="76"/>
      <c r="AU16" s="36"/>
    </row>
    <row r="17" spans="1:47" ht="17.25" customHeight="1">
      <c r="A17" s="99"/>
      <c r="B17" s="99"/>
      <c r="C17" s="99"/>
      <c r="D17" s="99"/>
      <c r="E17" s="99"/>
      <c r="F17" s="99"/>
      <c r="G17" s="99"/>
      <c r="H17" s="99"/>
      <c r="I17" s="99"/>
      <c r="J17" s="99"/>
      <c r="K17" s="99"/>
      <c r="L17" s="99"/>
      <c r="M17" s="99"/>
      <c r="N17" s="99"/>
      <c r="O17" s="99"/>
      <c r="P17" s="99"/>
      <c r="Q17" s="99"/>
      <c r="R17" s="99"/>
      <c r="S17" s="99"/>
      <c r="T17" s="99"/>
      <c r="U17" s="99"/>
      <c r="V17" s="99"/>
      <c r="W17" s="99"/>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36"/>
    </row>
    <row r="18" spans="1:47" ht="26.25" customHeight="1">
      <c r="A18" s="99"/>
      <c r="B18" s="1477">
        <v>2017</v>
      </c>
      <c r="C18" s="1478"/>
      <c r="D18" s="147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111"/>
    </row>
    <row r="19" spans="1:47" ht="19.5" customHeight="1">
      <c r="A19" s="99"/>
      <c r="B19" s="1477" t="s">
        <v>164</v>
      </c>
      <c r="C19" s="1478"/>
      <c r="D19" s="1479"/>
      <c r="E19" s="1046" t="s">
        <v>165</v>
      </c>
      <c r="F19" s="1046"/>
      <c r="G19" s="1046"/>
      <c r="H19" s="1046"/>
      <c r="I19" s="1046"/>
      <c r="J19" s="1046"/>
      <c r="K19" s="1046"/>
      <c r="L19" s="1046" t="s">
        <v>166</v>
      </c>
      <c r="M19" s="1046"/>
      <c r="N19" s="1046"/>
      <c r="O19" s="1046"/>
      <c r="P19" s="1046"/>
      <c r="Q19" s="1046"/>
      <c r="R19" s="1046"/>
      <c r="S19" s="1046" t="s">
        <v>167</v>
      </c>
      <c r="T19" s="1046"/>
      <c r="U19" s="1046"/>
      <c r="V19" s="1046"/>
      <c r="W19" s="1046"/>
      <c r="X19" s="1046"/>
      <c r="Y19" s="1046"/>
      <c r="Z19" s="1046" t="s">
        <v>168</v>
      </c>
      <c r="AA19" s="1046"/>
      <c r="AB19" s="1046"/>
      <c r="AC19" s="1046"/>
      <c r="AD19" s="1046"/>
      <c r="AE19" s="1046"/>
      <c r="AF19" s="1046"/>
      <c r="AG19" s="1046" t="s">
        <v>169</v>
      </c>
      <c r="AH19" s="1046"/>
      <c r="AI19" s="1046"/>
      <c r="AJ19" s="1046"/>
      <c r="AK19" s="1046"/>
      <c r="AL19" s="1046"/>
      <c r="AM19" s="1046"/>
      <c r="AN19" s="1503" t="s">
        <v>170</v>
      </c>
      <c r="AO19" s="1503"/>
      <c r="AP19" s="1493" t="s">
        <v>171</v>
      </c>
      <c r="AQ19" s="1505" t="s">
        <v>441</v>
      </c>
      <c r="AR19" s="1505" t="s">
        <v>442</v>
      </c>
      <c r="AS19" s="99"/>
      <c r="AT19" s="111"/>
    </row>
    <row r="20" spans="1:47" ht="20.25" customHeight="1">
      <c r="A20" s="99"/>
      <c r="B20" s="1500" t="s">
        <v>181</v>
      </c>
      <c r="C20" s="1501"/>
      <c r="D20" s="1502"/>
      <c r="E20" s="163" t="s">
        <v>175</v>
      </c>
      <c r="F20" s="163" t="s">
        <v>176</v>
      </c>
      <c r="G20" s="163" t="s">
        <v>177</v>
      </c>
      <c r="H20" s="163" t="s">
        <v>178</v>
      </c>
      <c r="I20" s="163" t="s">
        <v>179</v>
      </c>
      <c r="J20" s="163" t="s">
        <v>180</v>
      </c>
      <c r="K20" s="163" t="s">
        <v>157</v>
      </c>
      <c r="L20" s="163" t="s">
        <v>175</v>
      </c>
      <c r="M20" s="163" t="s">
        <v>176</v>
      </c>
      <c r="N20" s="163" t="s">
        <v>177</v>
      </c>
      <c r="O20" s="163" t="s">
        <v>178</v>
      </c>
      <c r="P20" s="163" t="s">
        <v>179</v>
      </c>
      <c r="Q20" s="163" t="s">
        <v>180</v>
      </c>
      <c r="R20" s="163" t="s">
        <v>157</v>
      </c>
      <c r="S20" s="163" t="s">
        <v>175</v>
      </c>
      <c r="T20" s="163" t="s">
        <v>176</v>
      </c>
      <c r="U20" s="163" t="s">
        <v>177</v>
      </c>
      <c r="V20" s="163" t="s">
        <v>178</v>
      </c>
      <c r="W20" s="163" t="s">
        <v>179</v>
      </c>
      <c r="X20" s="163" t="s">
        <v>180</v>
      </c>
      <c r="Y20" s="163" t="s">
        <v>157</v>
      </c>
      <c r="Z20" s="163" t="s">
        <v>175</v>
      </c>
      <c r="AA20" s="163" t="s">
        <v>176</v>
      </c>
      <c r="AB20" s="163" t="s">
        <v>177</v>
      </c>
      <c r="AC20" s="163" t="s">
        <v>178</v>
      </c>
      <c r="AD20" s="163" t="s">
        <v>179</v>
      </c>
      <c r="AE20" s="163" t="s">
        <v>180</v>
      </c>
      <c r="AF20" s="163" t="s">
        <v>157</v>
      </c>
      <c r="AG20" s="163" t="s">
        <v>175</v>
      </c>
      <c r="AH20" s="163" t="s">
        <v>176</v>
      </c>
      <c r="AI20" s="163" t="s">
        <v>177</v>
      </c>
      <c r="AJ20" s="163" t="s">
        <v>178</v>
      </c>
      <c r="AK20" s="163" t="s">
        <v>179</v>
      </c>
      <c r="AL20" s="163" t="s">
        <v>180</v>
      </c>
      <c r="AM20" s="163" t="s">
        <v>157</v>
      </c>
      <c r="AN20" s="163" t="s">
        <v>175</v>
      </c>
      <c r="AO20" s="163" t="s">
        <v>176</v>
      </c>
      <c r="AP20" s="1493"/>
      <c r="AQ20" s="1505"/>
      <c r="AR20" s="1505"/>
      <c r="AS20" s="99"/>
      <c r="AT20" s="111"/>
    </row>
    <row r="21" spans="1:47" ht="15" customHeight="1">
      <c r="A21" s="99">
        <f>IF(B20="Febrero",2,IF(B20="MARZO",3,IF(B20="Abril",4,IF(B20="Mayo",5))))</f>
        <v>3</v>
      </c>
      <c r="B21" s="1499">
        <f>DATE($B$18,A21,1)</f>
        <v>42795</v>
      </c>
      <c r="C21" s="1499"/>
      <c r="D21" s="164" t="s">
        <v>182</v>
      </c>
      <c r="E21" s="399">
        <f>B21+1-WEEKDAY(B21,2)</f>
        <v>42793</v>
      </c>
      <c r="F21" s="399">
        <f>E21+1</f>
        <v>42794</v>
      </c>
      <c r="G21" s="399">
        <f t="shared" ref="G21:V21" si="0">F21+1</f>
        <v>42795</v>
      </c>
      <c r="H21" s="399">
        <f t="shared" si="0"/>
        <v>42796</v>
      </c>
      <c r="I21" s="399">
        <f t="shared" si="0"/>
        <v>42797</v>
      </c>
      <c r="J21" s="399">
        <f t="shared" si="0"/>
        <v>42798</v>
      </c>
      <c r="K21" s="399">
        <f t="shared" si="0"/>
        <v>42799</v>
      </c>
      <c r="L21" s="399">
        <f t="shared" si="0"/>
        <v>42800</v>
      </c>
      <c r="M21" s="399">
        <f t="shared" si="0"/>
        <v>42801</v>
      </c>
      <c r="N21" s="399">
        <f t="shared" si="0"/>
        <v>42802</v>
      </c>
      <c r="O21" s="399">
        <f t="shared" si="0"/>
        <v>42803</v>
      </c>
      <c r="P21" s="399">
        <f t="shared" si="0"/>
        <v>42804</v>
      </c>
      <c r="Q21" s="399">
        <f t="shared" si="0"/>
        <v>42805</v>
      </c>
      <c r="R21" s="399">
        <f t="shared" si="0"/>
        <v>42806</v>
      </c>
      <c r="S21" s="399">
        <f t="shared" si="0"/>
        <v>42807</v>
      </c>
      <c r="T21" s="399">
        <f t="shared" si="0"/>
        <v>42808</v>
      </c>
      <c r="U21" s="399">
        <f t="shared" si="0"/>
        <v>42809</v>
      </c>
      <c r="V21" s="399">
        <f t="shared" si="0"/>
        <v>42810</v>
      </c>
      <c r="W21" s="399">
        <f t="shared" ref="W21:AL21" si="1">V21+1</f>
        <v>42811</v>
      </c>
      <c r="X21" s="399">
        <f t="shared" si="1"/>
        <v>42812</v>
      </c>
      <c r="Y21" s="399">
        <f t="shared" si="1"/>
        <v>42813</v>
      </c>
      <c r="Z21" s="399">
        <f t="shared" si="1"/>
        <v>42814</v>
      </c>
      <c r="AA21" s="399">
        <f t="shared" si="1"/>
        <v>42815</v>
      </c>
      <c r="AB21" s="399">
        <f t="shared" si="1"/>
        <v>42816</v>
      </c>
      <c r="AC21" s="399">
        <f t="shared" si="1"/>
        <v>42817</v>
      </c>
      <c r="AD21" s="399">
        <f t="shared" si="1"/>
        <v>42818</v>
      </c>
      <c r="AE21" s="399">
        <f t="shared" si="1"/>
        <v>42819</v>
      </c>
      <c r="AF21" s="399">
        <f t="shared" si="1"/>
        <v>42820</v>
      </c>
      <c r="AG21" s="399">
        <f t="shared" si="1"/>
        <v>42821</v>
      </c>
      <c r="AH21" s="399">
        <f t="shared" si="1"/>
        <v>42822</v>
      </c>
      <c r="AI21" s="399">
        <f t="shared" si="1"/>
        <v>42823</v>
      </c>
      <c r="AJ21" s="399">
        <f t="shared" si="1"/>
        <v>42824</v>
      </c>
      <c r="AK21" s="399">
        <f t="shared" si="1"/>
        <v>42825</v>
      </c>
      <c r="AL21" s="399">
        <f t="shared" si="1"/>
        <v>42826</v>
      </c>
      <c r="AM21" s="399">
        <f>AL21+1</f>
        <v>42827</v>
      </c>
      <c r="AN21" s="399">
        <f>AM21+1</f>
        <v>42828</v>
      </c>
      <c r="AO21" s="399">
        <f>AN21+1</f>
        <v>42829</v>
      </c>
      <c r="AP21" s="1492">
        <f>COUNTIF(E22:AO22,"A")</f>
        <v>14</v>
      </c>
      <c r="AQ21" s="1472">
        <f>AP21*$L$14</f>
        <v>0</v>
      </c>
      <c r="AR21" s="1472">
        <f>AQ21*$L$13</f>
        <v>0</v>
      </c>
      <c r="AS21" s="99"/>
      <c r="AT21" s="114"/>
    </row>
    <row r="22" spans="1:47" ht="15" customHeight="1">
      <c r="A22" s="99"/>
      <c r="B22" s="1499"/>
      <c r="C22" s="1499"/>
      <c r="D22" s="161" t="s">
        <v>185</v>
      </c>
      <c r="E22" s="28"/>
      <c r="F22" s="28"/>
      <c r="G22" s="28" t="s">
        <v>65</v>
      </c>
      <c r="H22" s="28" t="s">
        <v>65</v>
      </c>
      <c r="I22" s="28" t="s">
        <v>65</v>
      </c>
      <c r="J22" s="28" t="s">
        <v>157</v>
      </c>
      <c r="K22" s="28" t="s">
        <v>157</v>
      </c>
      <c r="L22" s="28" t="s">
        <v>65</v>
      </c>
      <c r="M22" s="28" t="s">
        <v>65</v>
      </c>
      <c r="N22" s="28" t="s">
        <v>65</v>
      </c>
      <c r="O22" s="57" t="s">
        <v>65</v>
      </c>
      <c r="P22" s="57" t="s">
        <v>65</v>
      </c>
      <c r="Q22" s="28" t="s">
        <v>157</v>
      </c>
      <c r="R22" s="28" t="s">
        <v>157</v>
      </c>
      <c r="S22" s="28" t="s">
        <v>64</v>
      </c>
      <c r="T22" s="28" t="s">
        <v>64</v>
      </c>
      <c r="U22" s="28" t="s">
        <v>64</v>
      </c>
      <c r="V22" s="28" t="s">
        <v>64</v>
      </c>
      <c r="W22" s="28" t="s">
        <v>64</v>
      </c>
      <c r="X22" s="28" t="s">
        <v>157</v>
      </c>
      <c r="Y22" s="28" t="s">
        <v>157</v>
      </c>
      <c r="Z22" s="28" t="s">
        <v>64</v>
      </c>
      <c r="AA22" s="28" t="s">
        <v>64</v>
      </c>
      <c r="AB22" s="28" t="s">
        <v>64</v>
      </c>
      <c r="AC22" s="28" t="s">
        <v>64</v>
      </c>
      <c r="AD22" s="28" t="s">
        <v>64</v>
      </c>
      <c r="AE22" s="28" t="s">
        <v>157</v>
      </c>
      <c r="AF22" s="28" t="s">
        <v>157</v>
      </c>
      <c r="AG22" s="28" t="s">
        <v>64</v>
      </c>
      <c r="AH22" s="28" t="s">
        <v>64</v>
      </c>
      <c r="AI22" s="28" t="s">
        <v>64</v>
      </c>
      <c r="AJ22" s="28" t="s">
        <v>64</v>
      </c>
      <c r="AK22" s="28"/>
      <c r="AL22" s="28"/>
      <c r="AM22" s="28"/>
      <c r="AN22" s="28"/>
      <c r="AO22" s="28"/>
      <c r="AP22" s="1492"/>
      <c r="AQ22" s="1472"/>
      <c r="AR22" s="1472"/>
      <c r="AS22" s="99"/>
      <c r="AT22" s="111"/>
    </row>
    <row r="23" spans="1:47">
      <c r="A23" s="99">
        <f>A21+1</f>
        <v>4</v>
      </c>
      <c r="B23" s="1499">
        <f>DATE($B$18,A23,1)</f>
        <v>42826</v>
      </c>
      <c r="C23" s="1499"/>
      <c r="D23" s="164" t="s">
        <v>182</v>
      </c>
      <c r="E23" s="399">
        <f>B23+1-WEEKDAY(B23,2)</f>
        <v>42821</v>
      </c>
      <c r="F23" s="399">
        <f>E23+1</f>
        <v>42822</v>
      </c>
      <c r="G23" s="399">
        <f t="shared" ref="G23:V23" si="2">F23+1</f>
        <v>42823</v>
      </c>
      <c r="H23" s="399">
        <f t="shared" si="2"/>
        <v>42824</v>
      </c>
      <c r="I23" s="399">
        <f t="shared" si="2"/>
        <v>42825</v>
      </c>
      <c r="J23" s="399">
        <f t="shared" si="2"/>
        <v>42826</v>
      </c>
      <c r="K23" s="399">
        <f t="shared" si="2"/>
        <v>42827</v>
      </c>
      <c r="L23" s="399">
        <f t="shared" si="2"/>
        <v>42828</v>
      </c>
      <c r="M23" s="399">
        <f t="shared" si="2"/>
        <v>42829</v>
      </c>
      <c r="N23" s="399">
        <f t="shared" si="2"/>
        <v>42830</v>
      </c>
      <c r="O23" s="399">
        <f t="shared" si="2"/>
        <v>42831</v>
      </c>
      <c r="P23" s="399">
        <f t="shared" si="2"/>
        <v>42832</v>
      </c>
      <c r="Q23" s="399">
        <f t="shared" si="2"/>
        <v>42833</v>
      </c>
      <c r="R23" s="399">
        <f t="shared" si="2"/>
        <v>42834</v>
      </c>
      <c r="S23" s="399">
        <f t="shared" si="2"/>
        <v>42835</v>
      </c>
      <c r="T23" s="399">
        <f t="shared" si="2"/>
        <v>42836</v>
      </c>
      <c r="U23" s="399">
        <f t="shared" si="2"/>
        <v>42837</v>
      </c>
      <c r="V23" s="399">
        <f t="shared" si="2"/>
        <v>42838</v>
      </c>
      <c r="W23" s="399">
        <f t="shared" ref="W23:AL23" si="3">V23+1</f>
        <v>42839</v>
      </c>
      <c r="X23" s="399">
        <f t="shared" si="3"/>
        <v>42840</v>
      </c>
      <c r="Y23" s="399">
        <f t="shared" si="3"/>
        <v>42841</v>
      </c>
      <c r="Z23" s="399">
        <f t="shared" si="3"/>
        <v>42842</v>
      </c>
      <c r="AA23" s="399">
        <f t="shared" si="3"/>
        <v>42843</v>
      </c>
      <c r="AB23" s="399">
        <f t="shared" si="3"/>
        <v>42844</v>
      </c>
      <c r="AC23" s="399">
        <f t="shared" si="3"/>
        <v>42845</v>
      </c>
      <c r="AD23" s="399">
        <f t="shared" si="3"/>
        <v>42846</v>
      </c>
      <c r="AE23" s="399">
        <f t="shared" si="3"/>
        <v>42847</v>
      </c>
      <c r="AF23" s="399">
        <f t="shared" si="3"/>
        <v>42848</v>
      </c>
      <c r="AG23" s="399">
        <f t="shared" si="3"/>
        <v>42849</v>
      </c>
      <c r="AH23" s="399">
        <f t="shared" si="3"/>
        <v>42850</v>
      </c>
      <c r="AI23" s="399">
        <f t="shared" si="3"/>
        <v>42851</v>
      </c>
      <c r="AJ23" s="399">
        <f t="shared" si="3"/>
        <v>42852</v>
      </c>
      <c r="AK23" s="399">
        <f t="shared" si="3"/>
        <v>42853</v>
      </c>
      <c r="AL23" s="399">
        <f t="shared" si="3"/>
        <v>42854</v>
      </c>
      <c r="AM23" s="399">
        <f>AL23+1</f>
        <v>42855</v>
      </c>
      <c r="AN23" s="399">
        <f>AM23+1</f>
        <v>42856</v>
      </c>
      <c r="AO23" s="399">
        <f>AN23+1</f>
        <v>42857</v>
      </c>
      <c r="AP23" s="1492">
        <f>COUNTIF(E24:AO24,"A")</f>
        <v>20</v>
      </c>
      <c r="AQ23" s="1472">
        <f>AP23*$L$14</f>
        <v>0</v>
      </c>
      <c r="AR23" s="1472">
        <f>AQ23*$L$13</f>
        <v>0</v>
      </c>
      <c r="AS23" s="99"/>
      <c r="AT23" s="111"/>
    </row>
    <row r="24" spans="1:47">
      <c r="A24" s="99"/>
      <c r="B24" s="1499"/>
      <c r="C24" s="1499"/>
      <c r="D24" s="161" t="s">
        <v>185</v>
      </c>
      <c r="E24" s="394"/>
      <c r="F24" s="28"/>
      <c r="G24" s="28"/>
      <c r="H24" s="28"/>
      <c r="I24" s="28"/>
      <c r="J24" s="28" t="s">
        <v>157</v>
      </c>
      <c r="K24" s="28" t="s">
        <v>157</v>
      </c>
      <c r="L24" s="28" t="s">
        <v>64</v>
      </c>
      <c r="M24" s="28" t="s">
        <v>64</v>
      </c>
      <c r="N24" s="28" t="s">
        <v>64</v>
      </c>
      <c r="O24" s="28" t="s">
        <v>64</v>
      </c>
      <c r="P24" s="28" t="s">
        <v>64</v>
      </c>
      <c r="Q24" s="28" t="s">
        <v>157</v>
      </c>
      <c r="R24" s="28" t="s">
        <v>157</v>
      </c>
      <c r="S24" s="28" t="s">
        <v>64</v>
      </c>
      <c r="T24" s="28" t="s">
        <v>64</v>
      </c>
      <c r="U24" s="28" t="s">
        <v>64</v>
      </c>
      <c r="V24" s="28" t="s">
        <v>64</v>
      </c>
      <c r="W24" s="28" t="s">
        <v>64</v>
      </c>
      <c r="X24" s="28" t="s">
        <v>157</v>
      </c>
      <c r="Y24" s="28" t="s">
        <v>157</v>
      </c>
      <c r="Z24" s="28" t="s">
        <v>64</v>
      </c>
      <c r="AA24" s="28" t="s">
        <v>64</v>
      </c>
      <c r="AB24" s="28" t="s">
        <v>64</v>
      </c>
      <c r="AC24" s="28" t="s">
        <v>64</v>
      </c>
      <c r="AD24" s="28" t="s">
        <v>64</v>
      </c>
      <c r="AE24" s="28" t="s">
        <v>157</v>
      </c>
      <c r="AF24" s="28" t="s">
        <v>157</v>
      </c>
      <c r="AG24" s="28" t="s">
        <v>64</v>
      </c>
      <c r="AH24" s="28" t="s">
        <v>64</v>
      </c>
      <c r="AI24" s="28" t="s">
        <v>64</v>
      </c>
      <c r="AJ24" s="28" t="s">
        <v>64</v>
      </c>
      <c r="AK24" s="28" t="s">
        <v>64</v>
      </c>
      <c r="AL24" s="28" t="s">
        <v>157</v>
      </c>
      <c r="AM24" s="28" t="s">
        <v>157</v>
      </c>
      <c r="AN24" s="394"/>
      <c r="AO24" s="394"/>
      <c r="AP24" s="1492"/>
      <c r="AQ24" s="1472"/>
      <c r="AR24" s="1472"/>
      <c r="AS24" s="99"/>
      <c r="AT24" s="111"/>
    </row>
    <row r="25" spans="1:47">
      <c r="A25" s="99">
        <f>A23+1</f>
        <v>5</v>
      </c>
      <c r="B25" s="1499">
        <f>DATE($B$18,A25,1)</f>
        <v>42856</v>
      </c>
      <c r="C25" s="1499"/>
      <c r="D25" s="164" t="s">
        <v>182</v>
      </c>
      <c r="E25" s="399">
        <f>B25+1-WEEKDAY(B25,2)</f>
        <v>42856</v>
      </c>
      <c r="F25" s="399">
        <f>E25+1</f>
        <v>42857</v>
      </c>
      <c r="G25" s="399">
        <f t="shared" ref="G25:V25" si="4">F25+1</f>
        <v>42858</v>
      </c>
      <c r="H25" s="399">
        <f t="shared" si="4"/>
        <v>42859</v>
      </c>
      <c r="I25" s="399">
        <f t="shared" si="4"/>
        <v>42860</v>
      </c>
      <c r="J25" s="399">
        <f t="shared" si="4"/>
        <v>42861</v>
      </c>
      <c r="K25" s="399">
        <f t="shared" si="4"/>
        <v>42862</v>
      </c>
      <c r="L25" s="399">
        <f t="shared" si="4"/>
        <v>42863</v>
      </c>
      <c r="M25" s="399">
        <f t="shared" si="4"/>
        <v>42864</v>
      </c>
      <c r="N25" s="399">
        <f t="shared" si="4"/>
        <v>42865</v>
      </c>
      <c r="O25" s="399">
        <f t="shared" si="4"/>
        <v>42866</v>
      </c>
      <c r="P25" s="399">
        <f t="shared" si="4"/>
        <v>42867</v>
      </c>
      <c r="Q25" s="399">
        <f t="shared" si="4"/>
        <v>42868</v>
      </c>
      <c r="R25" s="399">
        <f t="shared" si="4"/>
        <v>42869</v>
      </c>
      <c r="S25" s="399">
        <f t="shared" si="4"/>
        <v>42870</v>
      </c>
      <c r="T25" s="399">
        <f t="shared" si="4"/>
        <v>42871</v>
      </c>
      <c r="U25" s="399">
        <f t="shared" si="4"/>
        <v>42872</v>
      </c>
      <c r="V25" s="399">
        <f t="shared" si="4"/>
        <v>42873</v>
      </c>
      <c r="W25" s="399">
        <f t="shared" ref="W25:AL25" si="5">V25+1</f>
        <v>42874</v>
      </c>
      <c r="X25" s="399">
        <f t="shared" si="5"/>
        <v>42875</v>
      </c>
      <c r="Y25" s="399">
        <f t="shared" si="5"/>
        <v>42876</v>
      </c>
      <c r="Z25" s="399">
        <f t="shared" si="5"/>
        <v>42877</v>
      </c>
      <c r="AA25" s="399">
        <f t="shared" si="5"/>
        <v>42878</v>
      </c>
      <c r="AB25" s="399">
        <f t="shared" si="5"/>
        <v>42879</v>
      </c>
      <c r="AC25" s="399">
        <f t="shared" si="5"/>
        <v>42880</v>
      </c>
      <c r="AD25" s="399">
        <f t="shared" si="5"/>
        <v>42881</v>
      </c>
      <c r="AE25" s="399">
        <f t="shared" si="5"/>
        <v>42882</v>
      </c>
      <c r="AF25" s="399">
        <f t="shared" si="5"/>
        <v>42883</v>
      </c>
      <c r="AG25" s="399">
        <f t="shared" si="5"/>
        <v>42884</v>
      </c>
      <c r="AH25" s="399">
        <f t="shared" si="5"/>
        <v>42885</v>
      </c>
      <c r="AI25" s="399">
        <f t="shared" si="5"/>
        <v>42886</v>
      </c>
      <c r="AJ25" s="399">
        <f t="shared" si="5"/>
        <v>42887</v>
      </c>
      <c r="AK25" s="399">
        <f t="shared" si="5"/>
        <v>42888</v>
      </c>
      <c r="AL25" s="399">
        <f t="shared" si="5"/>
        <v>42889</v>
      </c>
      <c r="AM25" s="399">
        <f>AL25+1</f>
        <v>42890</v>
      </c>
      <c r="AN25" s="399">
        <f>AM25+1</f>
        <v>42891</v>
      </c>
      <c r="AO25" s="399">
        <f>AN25+1</f>
        <v>42892</v>
      </c>
      <c r="AP25" s="1492">
        <f>COUNTIF(E26:AO26,"A")</f>
        <v>22</v>
      </c>
      <c r="AQ25" s="1472">
        <f>AP25*$L$14</f>
        <v>0</v>
      </c>
      <c r="AR25" s="1472">
        <f>AQ25*$L$13</f>
        <v>0</v>
      </c>
      <c r="AS25" s="99"/>
      <c r="AT25" s="111"/>
    </row>
    <row r="26" spans="1:47">
      <c r="A26" s="99"/>
      <c r="B26" s="1499"/>
      <c r="C26" s="1499"/>
      <c r="D26" s="161" t="s">
        <v>185</v>
      </c>
      <c r="E26" s="28" t="s">
        <v>159</v>
      </c>
      <c r="F26" s="28" t="s">
        <v>64</v>
      </c>
      <c r="G26" s="28" t="s">
        <v>64</v>
      </c>
      <c r="H26" s="28" t="s">
        <v>64</v>
      </c>
      <c r="I26" s="28" t="s">
        <v>64</v>
      </c>
      <c r="J26" s="28" t="s">
        <v>157</v>
      </c>
      <c r="K26" s="28" t="s">
        <v>157</v>
      </c>
      <c r="L26" s="28" t="s">
        <v>64</v>
      </c>
      <c r="M26" s="28" t="s">
        <v>64</v>
      </c>
      <c r="N26" s="28" t="s">
        <v>64</v>
      </c>
      <c r="O26" s="57" t="s">
        <v>64</v>
      </c>
      <c r="P26" s="57" t="s">
        <v>64</v>
      </c>
      <c r="Q26" s="28" t="s">
        <v>157</v>
      </c>
      <c r="R26" s="28" t="s">
        <v>157</v>
      </c>
      <c r="S26" s="28" t="s">
        <v>64</v>
      </c>
      <c r="T26" s="28" t="s">
        <v>64</v>
      </c>
      <c r="U26" s="28" t="s">
        <v>64</v>
      </c>
      <c r="V26" s="28" t="s">
        <v>64</v>
      </c>
      <c r="W26" s="28" t="s">
        <v>64</v>
      </c>
      <c r="X26" s="28" t="s">
        <v>157</v>
      </c>
      <c r="Y26" s="28" t="s">
        <v>157</v>
      </c>
      <c r="Z26" s="28" t="s">
        <v>64</v>
      </c>
      <c r="AA26" s="28" t="s">
        <v>64</v>
      </c>
      <c r="AB26" s="28" t="s">
        <v>64</v>
      </c>
      <c r="AC26" s="28" t="s">
        <v>64</v>
      </c>
      <c r="AD26" s="28" t="s">
        <v>64</v>
      </c>
      <c r="AE26" s="28" t="s">
        <v>157</v>
      </c>
      <c r="AF26" s="28" t="s">
        <v>157</v>
      </c>
      <c r="AG26" s="28" t="s">
        <v>64</v>
      </c>
      <c r="AH26" s="28" t="s">
        <v>64</v>
      </c>
      <c r="AI26" s="28" t="s">
        <v>64</v>
      </c>
      <c r="AJ26" s="28"/>
      <c r="AK26" s="28"/>
      <c r="AL26" s="28"/>
      <c r="AM26" s="28"/>
      <c r="AN26" s="28"/>
      <c r="AO26" s="28"/>
      <c r="AP26" s="1492"/>
      <c r="AQ26" s="1472"/>
      <c r="AR26" s="1472"/>
      <c r="AS26" s="99"/>
      <c r="AT26" s="111"/>
    </row>
    <row r="27" spans="1:47">
      <c r="A27" s="99">
        <f>A25+1</f>
        <v>6</v>
      </c>
      <c r="B27" s="1499">
        <f>DATE($B$18,A27,1)</f>
        <v>42887</v>
      </c>
      <c r="C27" s="1499"/>
      <c r="D27" s="164" t="s">
        <v>182</v>
      </c>
      <c r="E27" s="399">
        <f>B27+1-WEEKDAY(B27,2)</f>
        <v>42884</v>
      </c>
      <c r="F27" s="399">
        <f>E27+1</f>
        <v>42885</v>
      </c>
      <c r="G27" s="399">
        <f t="shared" ref="G27:V27" si="6">F27+1</f>
        <v>42886</v>
      </c>
      <c r="H27" s="399">
        <f t="shared" si="6"/>
        <v>42887</v>
      </c>
      <c r="I27" s="399">
        <f t="shared" si="6"/>
        <v>42888</v>
      </c>
      <c r="J27" s="399">
        <f t="shared" si="6"/>
        <v>42889</v>
      </c>
      <c r="K27" s="399">
        <f t="shared" si="6"/>
        <v>42890</v>
      </c>
      <c r="L27" s="399">
        <f t="shared" si="6"/>
        <v>42891</v>
      </c>
      <c r="M27" s="399">
        <f t="shared" si="6"/>
        <v>42892</v>
      </c>
      <c r="N27" s="399">
        <f t="shared" si="6"/>
        <v>42893</v>
      </c>
      <c r="O27" s="399">
        <f t="shared" si="6"/>
        <v>42894</v>
      </c>
      <c r="P27" s="399">
        <f t="shared" si="6"/>
        <v>42895</v>
      </c>
      <c r="Q27" s="399">
        <f t="shared" si="6"/>
        <v>42896</v>
      </c>
      <c r="R27" s="399">
        <f t="shared" si="6"/>
        <v>42897</v>
      </c>
      <c r="S27" s="399">
        <f t="shared" si="6"/>
        <v>42898</v>
      </c>
      <c r="T27" s="399">
        <f t="shared" si="6"/>
        <v>42899</v>
      </c>
      <c r="U27" s="399">
        <f t="shared" si="6"/>
        <v>42900</v>
      </c>
      <c r="V27" s="399">
        <f t="shared" si="6"/>
        <v>42901</v>
      </c>
      <c r="W27" s="399">
        <f t="shared" ref="W27:AL27" si="7">V27+1</f>
        <v>42902</v>
      </c>
      <c r="X27" s="399">
        <f t="shared" si="7"/>
        <v>42903</v>
      </c>
      <c r="Y27" s="399">
        <f t="shared" si="7"/>
        <v>42904</v>
      </c>
      <c r="Z27" s="399">
        <f t="shared" si="7"/>
        <v>42905</v>
      </c>
      <c r="AA27" s="399">
        <f t="shared" si="7"/>
        <v>42906</v>
      </c>
      <c r="AB27" s="399">
        <f t="shared" si="7"/>
        <v>42907</v>
      </c>
      <c r="AC27" s="399">
        <f t="shared" si="7"/>
        <v>42908</v>
      </c>
      <c r="AD27" s="399">
        <f t="shared" si="7"/>
        <v>42909</v>
      </c>
      <c r="AE27" s="399">
        <f t="shared" si="7"/>
        <v>42910</v>
      </c>
      <c r="AF27" s="399">
        <f t="shared" si="7"/>
        <v>42911</v>
      </c>
      <c r="AG27" s="399">
        <f t="shared" si="7"/>
        <v>42912</v>
      </c>
      <c r="AH27" s="399">
        <f t="shared" si="7"/>
        <v>42913</v>
      </c>
      <c r="AI27" s="399">
        <f t="shared" si="7"/>
        <v>42914</v>
      </c>
      <c r="AJ27" s="399">
        <f t="shared" si="7"/>
        <v>42915</v>
      </c>
      <c r="AK27" s="399">
        <f t="shared" si="7"/>
        <v>42916</v>
      </c>
      <c r="AL27" s="399">
        <f t="shared" si="7"/>
        <v>42917</v>
      </c>
      <c r="AM27" s="399">
        <f>AL27+1</f>
        <v>42918</v>
      </c>
      <c r="AN27" s="399">
        <f>AM27+1</f>
        <v>42919</v>
      </c>
      <c r="AO27" s="399">
        <f>AN27+1</f>
        <v>42920</v>
      </c>
      <c r="AP27" s="1492">
        <f>COUNTIF(E28:AO28,"A")</f>
        <v>21</v>
      </c>
      <c r="AQ27" s="1472">
        <f>AP27*$L$14</f>
        <v>0</v>
      </c>
      <c r="AR27" s="1472">
        <f>AQ27*$L$13</f>
        <v>0</v>
      </c>
      <c r="AS27" s="99"/>
      <c r="AT27" s="111"/>
    </row>
    <row r="28" spans="1:47">
      <c r="A28" s="99"/>
      <c r="B28" s="1499"/>
      <c r="C28" s="1499"/>
      <c r="D28" s="161" t="s">
        <v>185</v>
      </c>
      <c r="E28" s="28"/>
      <c r="F28" s="28"/>
      <c r="G28" s="28"/>
      <c r="H28" s="28" t="s">
        <v>64</v>
      </c>
      <c r="I28" s="28" t="s">
        <v>64</v>
      </c>
      <c r="J28" s="28" t="s">
        <v>157</v>
      </c>
      <c r="K28" s="28" t="s">
        <v>157</v>
      </c>
      <c r="L28" s="28" t="s">
        <v>64</v>
      </c>
      <c r="M28" s="28" t="s">
        <v>64</v>
      </c>
      <c r="N28" s="28" t="s">
        <v>64</v>
      </c>
      <c r="O28" s="28" t="s">
        <v>64</v>
      </c>
      <c r="P28" s="28" t="s">
        <v>64</v>
      </c>
      <c r="Q28" s="28" t="s">
        <v>157</v>
      </c>
      <c r="R28" s="28" t="s">
        <v>157</v>
      </c>
      <c r="S28" s="28" t="s">
        <v>64</v>
      </c>
      <c r="T28" s="28" t="s">
        <v>64</v>
      </c>
      <c r="U28" s="28" t="s">
        <v>64</v>
      </c>
      <c r="V28" s="28" t="s">
        <v>64</v>
      </c>
      <c r="W28" s="28" t="s">
        <v>64</v>
      </c>
      <c r="X28" s="28" t="s">
        <v>157</v>
      </c>
      <c r="Y28" s="28" t="s">
        <v>157</v>
      </c>
      <c r="Z28" s="28" t="s">
        <v>64</v>
      </c>
      <c r="AA28" s="28" t="s">
        <v>64</v>
      </c>
      <c r="AB28" s="28" t="s">
        <v>64</v>
      </c>
      <c r="AC28" s="28" t="s">
        <v>64</v>
      </c>
      <c r="AD28" s="28" t="s">
        <v>64</v>
      </c>
      <c r="AE28" s="28" t="s">
        <v>157</v>
      </c>
      <c r="AF28" s="28" t="s">
        <v>157</v>
      </c>
      <c r="AG28" s="28" t="s">
        <v>64</v>
      </c>
      <c r="AH28" s="28" t="s">
        <v>64</v>
      </c>
      <c r="AI28" s="28" t="s">
        <v>64</v>
      </c>
      <c r="AJ28" s="28" t="s">
        <v>159</v>
      </c>
      <c r="AK28" s="28" t="s">
        <v>64</v>
      </c>
      <c r="AL28" s="28"/>
      <c r="AM28" s="28"/>
      <c r="AN28" s="28"/>
      <c r="AO28" s="28"/>
      <c r="AP28" s="1492"/>
      <c r="AQ28" s="1472"/>
      <c r="AR28" s="1472"/>
      <c r="AS28" s="99"/>
      <c r="AT28" s="111"/>
    </row>
    <row r="29" spans="1:47">
      <c r="A29" s="99">
        <f>A27+1</f>
        <v>7</v>
      </c>
      <c r="B29" s="1499">
        <f>DATE($B$18,A29,1)</f>
        <v>42917</v>
      </c>
      <c r="C29" s="1499"/>
      <c r="D29" s="164" t="s">
        <v>182</v>
      </c>
      <c r="E29" s="399">
        <f>B29+1-WEEKDAY(B29,2)</f>
        <v>42912</v>
      </c>
      <c r="F29" s="399">
        <f>E29+1</f>
        <v>42913</v>
      </c>
      <c r="G29" s="399">
        <f t="shared" ref="G29:V29" si="8">F29+1</f>
        <v>42914</v>
      </c>
      <c r="H29" s="399">
        <f t="shared" si="8"/>
        <v>42915</v>
      </c>
      <c r="I29" s="399">
        <f t="shared" si="8"/>
        <v>42916</v>
      </c>
      <c r="J29" s="399">
        <f t="shared" si="8"/>
        <v>42917</v>
      </c>
      <c r="K29" s="399">
        <f t="shared" si="8"/>
        <v>42918</v>
      </c>
      <c r="L29" s="399">
        <f t="shared" si="8"/>
        <v>42919</v>
      </c>
      <c r="M29" s="399">
        <f t="shared" si="8"/>
        <v>42920</v>
      </c>
      <c r="N29" s="399">
        <f t="shared" si="8"/>
        <v>42921</v>
      </c>
      <c r="O29" s="399">
        <f>N29+1</f>
        <v>42922</v>
      </c>
      <c r="P29" s="399">
        <f t="shared" si="8"/>
        <v>42923</v>
      </c>
      <c r="Q29" s="399">
        <f t="shared" si="8"/>
        <v>42924</v>
      </c>
      <c r="R29" s="399">
        <f t="shared" si="8"/>
        <v>42925</v>
      </c>
      <c r="S29" s="399">
        <f t="shared" si="8"/>
        <v>42926</v>
      </c>
      <c r="T29" s="399">
        <f t="shared" si="8"/>
        <v>42927</v>
      </c>
      <c r="U29" s="399">
        <f t="shared" si="8"/>
        <v>42928</v>
      </c>
      <c r="V29" s="399">
        <f t="shared" si="8"/>
        <v>42929</v>
      </c>
      <c r="W29" s="399">
        <f t="shared" ref="W29:AL29" si="9">V29+1</f>
        <v>42930</v>
      </c>
      <c r="X29" s="399">
        <f t="shared" si="9"/>
        <v>42931</v>
      </c>
      <c r="Y29" s="399">
        <f t="shared" si="9"/>
        <v>42932</v>
      </c>
      <c r="Z29" s="399">
        <f t="shared" si="9"/>
        <v>42933</v>
      </c>
      <c r="AA29" s="399">
        <f t="shared" si="9"/>
        <v>42934</v>
      </c>
      <c r="AB29" s="399">
        <f t="shared" si="9"/>
        <v>42935</v>
      </c>
      <c r="AC29" s="399">
        <f t="shared" si="9"/>
        <v>42936</v>
      </c>
      <c r="AD29" s="399">
        <f t="shared" si="9"/>
        <v>42937</v>
      </c>
      <c r="AE29" s="399">
        <f t="shared" si="9"/>
        <v>42938</v>
      </c>
      <c r="AF29" s="399">
        <f t="shared" si="9"/>
        <v>42939</v>
      </c>
      <c r="AG29" s="399">
        <f t="shared" si="9"/>
        <v>42940</v>
      </c>
      <c r="AH29" s="399">
        <f t="shared" si="9"/>
        <v>42941</v>
      </c>
      <c r="AI29" s="399">
        <f t="shared" si="9"/>
        <v>42942</v>
      </c>
      <c r="AJ29" s="399">
        <f t="shared" si="9"/>
        <v>42943</v>
      </c>
      <c r="AK29" s="399">
        <f t="shared" si="9"/>
        <v>42944</v>
      </c>
      <c r="AL29" s="399">
        <f t="shared" si="9"/>
        <v>42945</v>
      </c>
      <c r="AM29" s="399">
        <f>AL29+1</f>
        <v>42946</v>
      </c>
      <c r="AN29" s="399">
        <f>AM29+1</f>
        <v>42947</v>
      </c>
      <c r="AO29" s="399">
        <f>AN29+1</f>
        <v>42948</v>
      </c>
      <c r="AP29" s="1492">
        <f>COUNTIF(E30:AO30,"A")</f>
        <v>15</v>
      </c>
      <c r="AQ29" s="1472">
        <f>AP29*$L$14</f>
        <v>0</v>
      </c>
      <c r="AR29" s="1472">
        <f>AQ29*$L$13</f>
        <v>0</v>
      </c>
      <c r="AS29" s="99"/>
      <c r="AT29" s="111"/>
    </row>
    <row r="30" spans="1:47">
      <c r="A30" s="99"/>
      <c r="B30" s="1499"/>
      <c r="C30" s="1499"/>
      <c r="D30" s="161" t="s">
        <v>185</v>
      </c>
      <c r="E30" s="28"/>
      <c r="F30" s="28"/>
      <c r="G30" s="28"/>
      <c r="H30" s="28"/>
      <c r="I30" s="28"/>
      <c r="J30" s="28" t="s">
        <v>157</v>
      </c>
      <c r="K30" s="28" t="s">
        <v>157</v>
      </c>
      <c r="L30" s="28" t="s">
        <v>64</v>
      </c>
      <c r="M30" s="28" t="s">
        <v>64</v>
      </c>
      <c r="N30" s="28" t="s">
        <v>64</v>
      </c>
      <c r="O30" s="28" t="s">
        <v>159</v>
      </c>
      <c r="P30" s="28" t="s">
        <v>64</v>
      </c>
      <c r="Q30" s="28" t="s">
        <v>157</v>
      </c>
      <c r="R30" s="28" t="s">
        <v>157</v>
      </c>
      <c r="S30" s="28" t="s">
        <v>64</v>
      </c>
      <c r="T30" s="28" t="s">
        <v>64</v>
      </c>
      <c r="U30" s="28" t="s">
        <v>64</v>
      </c>
      <c r="V30" s="28" t="s">
        <v>64</v>
      </c>
      <c r="W30" s="28" t="s">
        <v>64</v>
      </c>
      <c r="X30" s="28" t="s">
        <v>157</v>
      </c>
      <c r="Y30" s="28" t="s">
        <v>157</v>
      </c>
      <c r="Z30" s="28" t="s">
        <v>64</v>
      </c>
      <c r="AA30" s="28" t="s">
        <v>64</v>
      </c>
      <c r="AB30" s="28" t="s">
        <v>64</v>
      </c>
      <c r="AC30" s="28" t="s">
        <v>64</v>
      </c>
      <c r="AD30" s="28" t="s">
        <v>64</v>
      </c>
      <c r="AE30" s="28" t="s">
        <v>157</v>
      </c>
      <c r="AF30" s="28" t="s">
        <v>157</v>
      </c>
      <c r="AG30" s="28" t="s">
        <v>158</v>
      </c>
      <c r="AH30" s="28" t="s">
        <v>158</v>
      </c>
      <c r="AI30" s="28" t="s">
        <v>158</v>
      </c>
      <c r="AJ30" s="28" t="s">
        <v>158</v>
      </c>
      <c r="AK30" s="28" t="s">
        <v>159</v>
      </c>
      <c r="AL30" s="28" t="s">
        <v>159</v>
      </c>
      <c r="AM30" s="28" t="s">
        <v>157</v>
      </c>
      <c r="AN30" s="28" t="s">
        <v>64</v>
      </c>
      <c r="AO30" s="28"/>
      <c r="AP30" s="1492"/>
      <c r="AQ30" s="1472"/>
      <c r="AR30" s="1472"/>
      <c r="AS30" s="99"/>
      <c r="AT30" s="111"/>
    </row>
    <row r="31" spans="1:47">
      <c r="A31" s="99">
        <f>A29+1</f>
        <v>8</v>
      </c>
      <c r="B31" s="1499">
        <f>DATE($B$18,A31,1)</f>
        <v>42948</v>
      </c>
      <c r="C31" s="1499"/>
      <c r="D31" s="164" t="s">
        <v>182</v>
      </c>
      <c r="E31" s="399">
        <f>B31+1-WEEKDAY(B31,2)</f>
        <v>42947</v>
      </c>
      <c r="F31" s="399">
        <f>E31+1</f>
        <v>42948</v>
      </c>
      <c r="G31" s="399">
        <f t="shared" ref="G31:V31" si="10">F31+1</f>
        <v>42949</v>
      </c>
      <c r="H31" s="399">
        <f t="shared" si="10"/>
        <v>42950</v>
      </c>
      <c r="I31" s="399">
        <f t="shared" si="10"/>
        <v>42951</v>
      </c>
      <c r="J31" s="399">
        <f t="shared" si="10"/>
        <v>42952</v>
      </c>
      <c r="K31" s="399">
        <f t="shared" si="10"/>
        <v>42953</v>
      </c>
      <c r="L31" s="399">
        <f t="shared" si="10"/>
        <v>42954</v>
      </c>
      <c r="M31" s="399">
        <f t="shared" si="10"/>
        <v>42955</v>
      </c>
      <c r="N31" s="399">
        <f t="shared" si="10"/>
        <v>42956</v>
      </c>
      <c r="O31" s="399">
        <f t="shared" si="10"/>
        <v>42957</v>
      </c>
      <c r="P31" s="399">
        <f t="shared" si="10"/>
        <v>42958</v>
      </c>
      <c r="Q31" s="399">
        <f t="shared" si="10"/>
        <v>42959</v>
      </c>
      <c r="R31" s="399">
        <f t="shared" si="10"/>
        <v>42960</v>
      </c>
      <c r="S31" s="399">
        <f t="shared" si="10"/>
        <v>42961</v>
      </c>
      <c r="T31" s="399">
        <f t="shared" si="10"/>
        <v>42962</v>
      </c>
      <c r="U31" s="399">
        <f t="shared" si="10"/>
        <v>42963</v>
      </c>
      <c r="V31" s="399">
        <f t="shared" si="10"/>
        <v>42964</v>
      </c>
      <c r="W31" s="399">
        <f t="shared" ref="W31:AL31" si="11">V31+1</f>
        <v>42965</v>
      </c>
      <c r="X31" s="399">
        <f t="shared" si="11"/>
        <v>42966</v>
      </c>
      <c r="Y31" s="399">
        <f t="shared" si="11"/>
        <v>42967</v>
      </c>
      <c r="Z31" s="399">
        <f t="shared" si="11"/>
        <v>42968</v>
      </c>
      <c r="AA31" s="399">
        <f t="shared" si="11"/>
        <v>42969</v>
      </c>
      <c r="AB31" s="399">
        <f t="shared" si="11"/>
        <v>42970</v>
      </c>
      <c r="AC31" s="399">
        <f t="shared" si="11"/>
        <v>42971</v>
      </c>
      <c r="AD31" s="399">
        <f t="shared" si="11"/>
        <v>42972</v>
      </c>
      <c r="AE31" s="399">
        <f t="shared" si="11"/>
        <v>42973</v>
      </c>
      <c r="AF31" s="399">
        <f t="shared" si="11"/>
        <v>42974</v>
      </c>
      <c r="AG31" s="399">
        <f t="shared" si="11"/>
        <v>42975</v>
      </c>
      <c r="AH31" s="399">
        <f t="shared" si="11"/>
        <v>42976</v>
      </c>
      <c r="AI31" s="399">
        <f t="shared" si="11"/>
        <v>42977</v>
      </c>
      <c r="AJ31" s="399">
        <f t="shared" si="11"/>
        <v>42978</v>
      </c>
      <c r="AK31" s="399">
        <f t="shared" si="11"/>
        <v>42979</v>
      </c>
      <c r="AL31" s="399">
        <f t="shared" si="11"/>
        <v>42980</v>
      </c>
      <c r="AM31" s="399">
        <f>AL31+1</f>
        <v>42981</v>
      </c>
      <c r="AN31" s="399">
        <f>AM31+1</f>
        <v>42982</v>
      </c>
      <c r="AO31" s="399">
        <f>AN31+1</f>
        <v>42983</v>
      </c>
      <c r="AP31" s="1492">
        <f>COUNTIF(E32:AO32,"A")</f>
        <v>18</v>
      </c>
      <c r="AQ31" s="1472">
        <f>AP31*$L$14</f>
        <v>0</v>
      </c>
      <c r="AR31" s="1472">
        <f>AQ31*$L$13</f>
        <v>0</v>
      </c>
      <c r="AS31" s="99"/>
      <c r="AT31" s="111"/>
    </row>
    <row r="32" spans="1:47">
      <c r="A32" s="99"/>
      <c r="B32" s="1499"/>
      <c r="C32" s="1499"/>
      <c r="D32" s="161" t="s">
        <v>185</v>
      </c>
      <c r="E32" s="394"/>
      <c r="F32" s="28" t="s">
        <v>158</v>
      </c>
      <c r="G32" s="28" t="s">
        <v>158</v>
      </c>
      <c r="H32" s="28" t="s">
        <v>158</v>
      </c>
      <c r="I32" s="28" t="s">
        <v>158</v>
      </c>
      <c r="J32" s="28" t="s">
        <v>157</v>
      </c>
      <c r="K32" s="28" t="s">
        <v>157</v>
      </c>
      <c r="L32" s="28" t="s">
        <v>64</v>
      </c>
      <c r="M32" s="28" t="s">
        <v>64</v>
      </c>
      <c r="N32" s="28" t="s">
        <v>64</v>
      </c>
      <c r="O32" s="28" t="s">
        <v>64</v>
      </c>
      <c r="P32" s="28" t="s">
        <v>64</v>
      </c>
      <c r="Q32" s="28" t="s">
        <v>157</v>
      </c>
      <c r="R32" s="28" t="s">
        <v>157</v>
      </c>
      <c r="S32" s="28" t="s">
        <v>64</v>
      </c>
      <c r="T32" s="28" t="s">
        <v>64</v>
      </c>
      <c r="U32" s="28" t="s">
        <v>64</v>
      </c>
      <c r="V32" s="28" t="s">
        <v>64</v>
      </c>
      <c r="W32" s="28" t="s">
        <v>64</v>
      </c>
      <c r="X32" s="28" t="s">
        <v>157</v>
      </c>
      <c r="Y32" s="28" t="s">
        <v>157</v>
      </c>
      <c r="Z32" s="28" t="s">
        <v>64</v>
      </c>
      <c r="AA32" s="28" t="s">
        <v>64</v>
      </c>
      <c r="AB32" s="28" t="s">
        <v>64</v>
      </c>
      <c r="AC32" s="28" t="s">
        <v>64</v>
      </c>
      <c r="AD32" s="28" t="s">
        <v>64</v>
      </c>
      <c r="AE32" s="28" t="s">
        <v>157</v>
      </c>
      <c r="AF32" s="28" t="s">
        <v>157</v>
      </c>
      <c r="AG32" s="28" t="s">
        <v>64</v>
      </c>
      <c r="AH32" s="28" t="s">
        <v>64</v>
      </c>
      <c r="AI32" s="28" t="s">
        <v>159</v>
      </c>
      <c r="AJ32" s="28" t="s">
        <v>64</v>
      </c>
      <c r="AK32" s="394"/>
      <c r="AL32" s="394"/>
      <c r="AM32" s="394"/>
      <c r="AN32" s="394"/>
      <c r="AO32" s="394"/>
      <c r="AP32" s="1492"/>
      <c r="AQ32" s="1472"/>
      <c r="AR32" s="1472"/>
      <c r="AS32" s="99"/>
      <c r="AT32" s="111"/>
    </row>
    <row r="33" spans="1:46">
      <c r="A33" s="99">
        <f>A31+1</f>
        <v>9</v>
      </c>
      <c r="B33" s="1499">
        <f>DATE($B$18,A33,1)</f>
        <v>42979</v>
      </c>
      <c r="C33" s="1499"/>
      <c r="D33" s="164" t="s">
        <v>182</v>
      </c>
      <c r="E33" s="399">
        <f>B33+1-WEEKDAY(B33,2)</f>
        <v>42975</v>
      </c>
      <c r="F33" s="399">
        <f>E33+1</f>
        <v>42976</v>
      </c>
      <c r="G33" s="399">
        <f t="shared" ref="G33:V33" si="12">F33+1</f>
        <v>42977</v>
      </c>
      <c r="H33" s="399">
        <f t="shared" si="12"/>
        <v>42978</v>
      </c>
      <c r="I33" s="399">
        <f t="shared" si="12"/>
        <v>42979</v>
      </c>
      <c r="J33" s="399">
        <f t="shared" si="12"/>
        <v>42980</v>
      </c>
      <c r="K33" s="399">
        <f t="shared" si="12"/>
        <v>42981</v>
      </c>
      <c r="L33" s="399">
        <f t="shared" si="12"/>
        <v>42982</v>
      </c>
      <c r="M33" s="399">
        <f t="shared" si="12"/>
        <v>42983</v>
      </c>
      <c r="N33" s="399">
        <f t="shared" si="12"/>
        <v>42984</v>
      </c>
      <c r="O33" s="399">
        <f t="shared" si="12"/>
        <v>42985</v>
      </c>
      <c r="P33" s="399">
        <f t="shared" si="12"/>
        <v>42986</v>
      </c>
      <c r="Q33" s="399">
        <f t="shared" si="12"/>
        <v>42987</v>
      </c>
      <c r="R33" s="399">
        <f t="shared" si="12"/>
        <v>42988</v>
      </c>
      <c r="S33" s="399">
        <f t="shared" si="12"/>
        <v>42989</v>
      </c>
      <c r="T33" s="399">
        <f t="shared" si="12"/>
        <v>42990</v>
      </c>
      <c r="U33" s="399">
        <f t="shared" si="12"/>
        <v>42991</v>
      </c>
      <c r="V33" s="399">
        <f t="shared" si="12"/>
        <v>42992</v>
      </c>
      <c r="W33" s="399">
        <f t="shared" ref="W33:AL33" si="13">V33+1</f>
        <v>42993</v>
      </c>
      <c r="X33" s="399">
        <f t="shared" si="13"/>
        <v>42994</v>
      </c>
      <c r="Y33" s="399">
        <f t="shared" si="13"/>
        <v>42995</v>
      </c>
      <c r="Z33" s="399">
        <f t="shared" si="13"/>
        <v>42996</v>
      </c>
      <c r="AA33" s="399">
        <f t="shared" si="13"/>
        <v>42997</v>
      </c>
      <c r="AB33" s="399">
        <f t="shared" si="13"/>
        <v>42998</v>
      </c>
      <c r="AC33" s="399">
        <f t="shared" si="13"/>
        <v>42999</v>
      </c>
      <c r="AD33" s="399">
        <f t="shared" si="13"/>
        <v>43000</v>
      </c>
      <c r="AE33" s="399">
        <f t="shared" si="13"/>
        <v>43001</v>
      </c>
      <c r="AF33" s="399">
        <f t="shared" si="13"/>
        <v>43002</v>
      </c>
      <c r="AG33" s="399">
        <f t="shared" si="13"/>
        <v>43003</v>
      </c>
      <c r="AH33" s="399">
        <f t="shared" si="13"/>
        <v>43004</v>
      </c>
      <c r="AI33" s="399">
        <f t="shared" si="13"/>
        <v>43005</v>
      </c>
      <c r="AJ33" s="399">
        <f t="shared" si="13"/>
        <v>43006</v>
      </c>
      <c r="AK33" s="399">
        <f t="shared" si="13"/>
        <v>43007</v>
      </c>
      <c r="AL33" s="399">
        <f t="shared" si="13"/>
        <v>43008</v>
      </c>
      <c r="AM33" s="399">
        <f>AL33+1</f>
        <v>43009</v>
      </c>
      <c r="AN33" s="399">
        <f>AM33+1</f>
        <v>43010</v>
      </c>
      <c r="AO33" s="399">
        <f>AN33+1</f>
        <v>43011</v>
      </c>
      <c r="AP33" s="1492">
        <f>COUNTIF(E34:AO34,"A")</f>
        <v>21</v>
      </c>
      <c r="AQ33" s="1472">
        <f>AP33*$L$14</f>
        <v>0</v>
      </c>
      <c r="AR33" s="1472">
        <f>AQ33*$L$13</f>
        <v>0</v>
      </c>
      <c r="AS33" s="99"/>
      <c r="AT33" s="111"/>
    </row>
    <row r="34" spans="1:46">
      <c r="A34" s="99"/>
      <c r="B34" s="1499"/>
      <c r="C34" s="1499"/>
      <c r="D34" s="161" t="s">
        <v>185</v>
      </c>
      <c r="E34" s="394"/>
      <c r="F34" s="394"/>
      <c r="G34" s="394"/>
      <c r="H34" s="394"/>
      <c r="I34" s="28" t="s">
        <v>64</v>
      </c>
      <c r="J34" s="28" t="s">
        <v>157</v>
      </c>
      <c r="K34" s="28" t="s">
        <v>157</v>
      </c>
      <c r="L34" s="28" t="s">
        <v>64</v>
      </c>
      <c r="M34" s="28" t="s">
        <v>64</v>
      </c>
      <c r="N34" s="28" t="s">
        <v>64</v>
      </c>
      <c r="O34" s="28" t="s">
        <v>64</v>
      </c>
      <c r="P34" s="28" t="s">
        <v>64</v>
      </c>
      <c r="Q34" s="28" t="s">
        <v>157</v>
      </c>
      <c r="R34" s="28" t="s">
        <v>157</v>
      </c>
      <c r="S34" s="28" t="s">
        <v>64</v>
      </c>
      <c r="T34" s="28" t="s">
        <v>64</v>
      </c>
      <c r="U34" s="28" t="s">
        <v>64</v>
      </c>
      <c r="V34" s="28" t="s">
        <v>64</v>
      </c>
      <c r="W34" s="28" t="s">
        <v>64</v>
      </c>
      <c r="X34" s="28" t="s">
        <v>157</v>
      </c>
      <c r="Y34" s="28" t="s">
        <v>157</v>
      </c>
      <c r="Z34" s="28" t="s">
        <v>64</v>
      </c>
      <c r="AA34" s="28" t="s">
        <v>64</v>
      </c>
      <c r="AB34" s="28" t="s">
        <v>64</v>
      </c>
      <c r="AC34" s="28" t="s">
        <v>64</v>
      </c>
      <c r="AD34" s="28" t="s">
        <v>64</v>
      </c>
      <c r="AE34" s="28" t="s">
        <v>157</v>
      </c>
      <c r="AF34" s="28" t="s">
        <v>157</v>
      </c>
      <c r="AG34" s="28" t="s">
        <v>64</v>
      </c>
      <c r="AH34" s="28" t="s">
        <v>64</v>
      </c>
      <c r="AI34" s="28" t="s">
        <v>64</v>
      </c>
      <c r="AJ34" s="28" t="s">
        <v>64</v>
      </c>
      <c r="AK34" s="28" t="s">
        <v>64</v>
      </c>
      <c r="AL34" s="28" t="s">
        <v>157</v>
      </c>
      <c r="AM34" s="394"/>
      <c r="AN34" s="394"/>
      <c r="AO34" s="394"/>
      <c r="AP34" s="1492"/>
      <c r="AQ34" s="1472"/>
      <c r="AR34" s="1472"/>
      <c r="AS34" s="99"/>
      <c r="AT34" s="111"/>
    </row>
    <row r="35" spans="1:46">
      <c r="A35" s="99">
        <f>A33+1</f>
        <v>10</v>
      </c>
      <c r="B35" s="1499">
        <f>DATE($B$18,A35,1)</f>
        <v>43009</v>
      </c>
      <c r="C35" s="1499"/>
      <c r="D35" s="164" t="s">
        <v>182</v>
      </c>
      <c r="E35" s="399">
        <f>B35+1-WEEKDAY(B35,2)</f>
        <v>43003</v>
      </c>
      <c r="F35" s="399">
        <f>E35+1</f>
        <v>43004</v>
      </c>
      <c r="G35" s="399">
        <f t="shared" ref="G35:V35" si="14">F35+1</f>
        <v>43005</v>
      </c>
      <c r="H35" s="399">
        <f t="shared" si="14"/>
        <v>43006</v>
      </c>
      <c r="I35" s="399">
        <f t="shared" si="14"/>
        <v>43007</v>
      </c>
      <c r="J35" s="399">
        <f t="shared" si="14"/>
        <v>43008</v>
      </c>
      <c r="K35" s="399">
        <f t="shared" si="14"/>
        <v>43009</v>
      </c>
      <c r="L35" s="399">
        <f t="shared" si="14"/>
        <v>43010</v>
      </c>
      <c r="M35" s="399">
        <f t="shared" si="14"/>
        <v>43011</v>
      </c>
      <c r="N35" s="399">
        <f t="shared" si="14"/>
        <v>43012</v>
      </c>
      <c r="O35" s="399">
        <f t="shared" si="14"/>
        <v>43013</v>
      </c>
      <c r="P35" s="399">
        <f t="shared" si="14"/>
        <v>43014</v>
      </c>
      <c r="Q35" s="399">
        <f t="shared" si="14"/>
        <v>43015</v>
      </c>
      <c r="R35" s="399">
        <f t="shared" si="14"/>
        <v>43016</v>
      </c>
      <c r="S35" s="399">
        <f t="shared" si="14"/>
        <v>43017</v>
      </c>
      <c r="T35" s="399">
        <f t="shared" si="14"/>
        <v>43018</v>
      </c>
      <c r="U35" s="399">
        <f t="shared" si="14"/>
        <v>43019</v>
      </c>
      <c r="V35" s="399">
        <f t="shared" si="14"/>
        <v>43020</v>
      </c>
      <c r="W35" s="399">
        <f t="shared" ref="W35:AO35" si="15">V35+1</f>
        <v>43021</v>
      </c>
      <c r="X35" s="399">
        <f t="shared" si="15"/>
        <v>43022</v>
      </c>
      <c r="Y35" s="399">
        <f t="shared" si="15"/>
        <v>43023</v>
      </c>
      <c r="Z35" s="399">
        <f t="shared" si="15"/>
        <v>43024</v>
      </c>
      <c r="AA35" s="399">
        <f t="shared" si="15"/>
        <v>43025</v>
      </c>
      <c r="AB35" s="399">
        <f t="shared" si="15"/>
        <v>43026</v>
      </c>
      <c r="AC35" s="399">
        <f t="shared" si="15"/>
        <v>43027</v>
      </c>
      <c r="AD35" s="399">
        <f t="shared" si="15"/>
        <v>43028</v>
      </c>
      <c r="AE35" s="399">
        <f t="shared" si="15"/>
        <v>43029</v>
      </c>
      <c r="AF35" s="399">
        <f t="shared" si="15"/>
        <v>43030</v>
      </c>
      <c r="AG35" s="399">
        <f t="shared" si="15"/>
        <v>43031</v>
      </c>
      <c r="AH35" s="399">
        <f t="shared" si="15"/>
        <v>43032</v>
      </c>
      <c r="AI35" s="399">
        <f t="shared" si="15"/>
        <v>43033</v>
      </c>
      <c r="AJ35" s="399">
        <f t="shared" si="15"/>
        <v>43034</v>
      </c>
      <c r="AK35" s="399">
        <f t="shared" si="15"/>
        <v>43035</v>
      </c>
      <c r="AL35" s="399">
        <f t="shared" si="15"/>
        <v>43036</v>
      </c>
      <c r="AM35" s="399">
        <f t="shared" si="15"/>
        <v>43037</v>
      </c>
      <c r="AN35" s="399">
        <f t="shared" si="15"/>
        <v>43038</v>
      </c>
      <c r="AO35" s="399">
        <f t="shared" si="15"/>
        <v>43039</v>
      </c>
      <c r="AP35" s="1492">
        <f>COUNTIF(E36:AO36,"A")</f>
        <v>22</v>
      </c>
      <c r="AQ35" s="1472">
        <f>AP35*$L$14</f>
        <v>0</v>
      </c>
      <c r="AR35" s="1472">
        <f>AQ35*$L$13</f>
        <v>0</v>
      </c>
      <c r="AS35" s="99"/>
      <c r="AT35" s="111"/>
    </row>
    <row r="36" spans="1:46">
      <c r="A36" s="99"/>
      <c r="B36" s="1499"/>
      <c r="C36" s="1499"/>
      <c r="D36" s="161" t="s">
        <v>185</v>
      </c>
      <c r="E36" s="394"/>
      <c r="F36" s="394"/>
      <c r="G36" s="394"/>
      <c r="H36" s="394"/>
      <c r="I36" s="394"/>
      <c r="J36" s="394"/>
      <c r="K36" s="28" t="s">
        <v>157</v>
      </c>
      <c r="L36" s="28" t="s">
        <v>64</v>
      </c>
      <c r="M36" s="28" t="s">
        <v>64</v>
      </c>
      <c r="N36" s="28" t="s">
        <v>64</v>
      </c>
      <c r="O36" s="28" t="s">
        <v>64</v>
      </c>
      <c r="P36" s="28" t="s">
        <v>64</v>
      </c>
      <c r="Q36" s="28" t="s">
        <v>157</v>
      </c>
      <c r="R36" s="28" t="s">
        <v>159</v>
      </c>
      <c r="S36" s="28" t="s">
        <v>64</v>
      </c>
      <c r="T36" s="28" t="s">
        <v>64</v>
      </c>
      <c r="U36" s="28" t="s">
        <v>64</v>
      </c>
      <c r="V36" s="28" t="s">
        <v>64</v>
      </c>
      <c r="W36" s="28" t="s">
        <v>64</v>
      </c>
      <c r="X36" s="28" t="s">
        <v>157</v>
      </c>
      <c r="Y36" s="28" t="s">
        <v>157</v>
      </c>
      <c r="Z36" s="28" t="s">
        <v>64</v>
      </c>
      <c r="AA36" s="28" t="s">
        <v>64</v>
      </c>
      <c r="AB36" s="28" t="s">
        <v>64</v>
      </c>
      <c r="AC36" s="28" t="s">
        <v>64</v>
      </c>
      <c r="AD36" s="28" t="s">
        <v>64</v>
      </c>
      <c r="AE36" s="28" t="s">
        <v>157</v>
      </c>
      <c r="AF36" s="28" t="s">
        <v>157</v>
      </c>
      <c r="AG36" s="28" t="s">
        <v>64</v>
      </c>
      <c r="AH36" s="28" t="s">
        <v>64</v>
      </c>
      <c r="AI36" s="28" t="s">
        <v>64</v>
      </c>
      <c r="AJ36" s="28" t="s">
        <v>64</v>
      </c>
      <c r="AK36" s="28" t="s">
        <v>64</v>
      </c>
      <c r="AL36" s="28" t="s">
        <v>157</v>
      </c>
      <c r="AM36" s="28" t="s">
        <v>157</v>
      </c>
      <c r="AN36" s="28" t="s">
        <v>64</v>
      </c>
      <c r="AO36" s="28" t="s">
        <v>64</v>
      </c>
      <c r="AP36" s="1492"/>
      <c r="AQ36" s="1472"/>
      <c r="AR36" s="1472"/>
      <c r="AS36" s="99"/>
      <c r="AT36" s="111"/>
    </row>
    <row r="37" spans="1:46">
      <c r="A37" s="99">
        <f>A35+1</f>
        <v>11</v>
      </c>
      <c r="B37" s="1499">
        <f>DATE($B$18,A37,1)</f>
        <v>43040</v>
      </c>
      <c r="C37" s="1499"/>
      <c r="D37" s="164" t="s">
        <v>182</v>
      </c>
      <c r="E37" s="399">
        <f>B37+1-WEEKDAY(B37,2)</f>
        <v>43038</v>
      </c>
      <c r="F37" s="399">
        <f>E37+1</f>
        <v>43039</v>
      </c>
      <c r="G37" s="399">
        <f t="shared" ref="G37:AO37" si="16">F37+1</f>
        <v>43040</v>
      </c>
      <c r="H37" s="399">
        <f t="shared" si="16"/>
        <v>43041</v>
      </c>
      <c r="I37" s="399">
        <f t="shared" si="16"/>
        <v>43042</v>
      </c>
      <c r="J37" s="399">
        <f t="shared" si="16"/>
        <v>43043</v>
      </c>
      <c r="K37" s="399">
        <f t="shared" si="16"/>
        <v>43044</v>
      </c>
      <c r="L37" s="399">
        <f t="shared" si="16"/>
        <v>43045</v>
      </c>
      <c r="M37" s="399">
        <f t="shared" si="16"/>
        <v>43046</v>
      </c>
      <c r="N37" s="399">
        <f t="shared" si="16"/>
        <v>43047</v>
      </c>
      <c r="O37" s="399">
        <f t="shared" si="16"/>
        <v>43048</v>
      </c>
      <c r="P37" s="399">
        <f t="shared" si="16"/>
        <v>43049</v>
      </c>
      <c r="Q37" s="399">
        <f t="shared" si="16"/>
        <v>43050</v>
      </c>
      <c r="R37" s="399">
        <f t="shared" si="16"/>
        <v>43051</v>
      </c>
      <c r="S37" s="399">
        <f t="shared" si="16"/>
        <v>43052</v>
      </c>
      <c r="T37" s="399">
        <f t="shared" si="16"/>
        <v>43053</v>
      </c>
      <c r="U37" s="399">
        <f t="shared" si="16"/>
        <v>43054</v>
      </c>
      <c r="V37" s="399">
        <f t="shared" si="16"/>
        <v>43055</v>
      </c>
      <c r="W37" s="399">
        <f t="shared" si="16"/>
        <v>43056</v>
      </c>
      <c r="X37" s="399">
        <f t="shared" si="16"/>
        <v>43057</v>
      </c>
      <c r="Y37" s="399">
        <f t="shared" si="16"/>
        <v>43058</v>
      </c>
      <c r="Z37" s="399">
        <f t="shared" si="16"/>
        <v>43059</v>
      </c>
      <c r="AA37" s="399">
        <f t="shared" si="16"/>
        <v>43060</v>
      </c>
      <c r="AB37" s="399">
        <f t="shared" si="16"/>
        <v>43061</v>
      </c>
      <c r="AC37" s="399">
        <f t="shared" si="16"/>
        <v>43062</v>
      </c>
      <c r="AD37" s="399">
        <f t="shared" si="16"/>
        <v>43063</v>
      </c>
      <c r="AE37" s="399">
        <f t="shared" si="16"/>
        <v>43064</v>
      </c>
      <c r="AF37" s="399">
        <f t="shared" si="16"/>
        <v>43065</v>
      </c>
      <c r="AG37" s="399">
        <f t="shared" si="16"/>
        <v>43066</v>
      </c>
      <c r="AH37" s="399">
        <f t="shared" si="16"/>
        <v>43067</v>
      </c>
      <c r="AI37" s="399">
        <f t="shared" si="16"/>
        <v>43068</v>
      </c>
      <c r="AJ37" s="399">
        <f t="shared" si="16"/>
        <v>43069</v>
      </c>
      <c r="AK37" s="399">
        <f t="shared" si="16"/>
        <v>43070</v>
      </c>
      <c r="AL37" s="399">
        <f t="shared" si="16"/>
        <v>43071</v>
      </c>
      <c r="AM37" s="399">
        <f t="shared" si="16"/>
        <v>43072</v>
      </c>
      <c r="AN37" s="399">
        <f t="shared" si="16"/>
        <v>43073</v>
      </c>
      <c r="AO37" s="399">
        <f t="shared" si="16"/>
        <v>43074</v>
      </c>
      <c r="AP37" s="1492">
        <f>COUNTIF(E38:AO38,"A")</f>
        <v>21</v>
      </c>
      <c r="AQ37" s="1472">
        <f>AP37*$L$14</f>
        <v>0</v>
      </c>
      <c r="AR37" s="1472">
        <f>AQ37*$L$13</f>
        <v>0</v>
      </c>
      <c r="AS37" s="99"/>
      <c r="AT37" s="111"/>
    </row>
    <row r="38" spans="1:46">
      <c r="A38" s="99"/>
      <c r="B38" s="1499"/>
      <c r="C38" s="1499"/>
      <c r="D38" s="161" t="s">
        <v>185</v>
      </c>
      <c r="E38" s="394"/>
      <c r="F38" s="394"/>
      <c r="G38" s="28" t="s">
        <v>159</v>
      </c>
      <c r="H38" s="28" t="s">
        <v>64</v>
      </c>
      <c r="I38" s="28" t="s">
        <v>64</v>
      </c>
      <c r="J38" s="28" t="s">
        <v>157</v>
      </c>
      <c r="K38" s="28" t="s">
        <v>157</v>
      </c>
      <c r="L38" s="28" t="s">
        <v>64</v>
      </c>
      <c r="M38" s="28" t="s">
        <v>64</v>
      </c>
      <c r="N38" s="28" t="s">
        <v>64</v>
      </c>
      <c r="O38" s="28" t="s">
        <v>64</v>
      </c>
      <c r="P38" s="28" t="s">
        <v>64</v>
      </c>
      <c r="Q38" s="28" t="s">
        <v>157</v>
      </c>
      <c r="R38" s="28" t="s">
        <v>157</v>
      </c>
      <c r="S38" s="28" t="s">
        <v>64</v>
      </c>
      <c r="T38" s="28" t="s">
        <v>64</v>
      </c>
      <c r="U38" s="28" t="s">
        <v>64</v>
      </c>
      <c r="V38" s="28" t="s">
        <v>64</v>
      </c>
      <c r="W38" s="28" t="s">
        <v>64</v>
      </c>
      <c r="X38" s="28" t="s">
        <v>157</v>
      </c>
      <c r="Y38" s="28" t="s">
        <v>157</v>
      </c>
      <c r="Z38" s="28" t="s">
        <v>64</v>
      </c>
      <c r="AA38" s="28" t="s">
        <v>64</v>
      </c>
      <c r="AB38" s="28" t="s">
        <v>64</v>
      </c>
      <c r="AC38" s="28" t="s">
        <v>64</v>
      </c>
      <c r="AD38" s="28" t="s">
        <v>64</v>
      </c>
      <c r="AE38" s="28" t="s">
        <v>157</v>
      </c>
      <c r="AF38" s="28" t="s">
        <v>157</v>
      </c>
      <c r="AG38" s="28" t="s">
        <v>64</v>
      </c>
      <c r="AH38" s="28" t="s">
        <v>64</v>
      </c>
      <c r="AI38" s="28" t="s">
        <v>64</v>
      </c>
      <c r="AJ38" s="28" t="s">
        <v>64</v>
      </c>
      <c r="AK38" s="394"/>
      <c r="AL38" s="394"/>
      <c r="AM38" s="394"/>
      <c r="AN38" s="394"/>
      <c r="AO38" s="394"/>
      <c r="AP38" s="1492"/>
      <c r="AQ38" s="1472"/>
      <c r="AR38" s="1472"/>
      <c r="AS38" s="99"/>
      <c r="AT38" s="111"/>
    </row>
    <row r="39" spans="1:46">
      <c r="A39" s="99">
        <f>A37+1</f>
        <v>12</v>
      </c>
      <c r="B39" s="1499">
        <f>DATE($B$18,A39,1)</f>
        <v>43070</v>
      </c>
      <c r="C39" s="1499"/>
      <c r="D39" s="164" t="s">
        <v>182</v>
      </c>
      <c r="E39" s="399">
        <f>IFERROR(B39+1-WEEKDAY(B39,2),"")</f>
        <v>43066</v>
      </c>
      <c r="F39" s="399">
        <f>IFERROR(E39+1,"")</f>
        <v>43067</v>
      </c>
      <c r="G39" s="399">
        <f t="shared" ref="G39:AH39" si="17">IFERROR(F39+1,"")</f>
        <v>43068</v>
      </c>
      <c r="H39" s="399">
        <f t="shared" si="17"/>
        <v>43069</v>
      </c>
      <c r="I39" s="399">
        <f t="shared" si="17"/>
        <v>43070</v>
      </c>
      <c r="J39" s="399">
        <f t="shared" si="17"/>
        <v>43071</v>
      </c>
      <c r="K39" s="399">
        <f t="shared" si="17"/>
        <v>43072</v>
      </c>
      <c r="L39" s="999">
        <f t="shared" si="17"/>
        <v>43073</v>
      </c>
      <c r="M39" s="399">
        <f t="shared" si="17"/>
        <v>43074</v>
      </c>
      <c r="N39" s="399">
        <f t="shared" si="17"/>
        <v>43075</v>
      </c>
      <c r="O39" s="399">
        <f t="shared" si="17"/>
        <v>43076</v>
      </c>
      <c r="P39" s="399">
        <f t="shared" si="17"/>
        <v>43077</v>
      </c>
      <c r="Q39" s="399">
        <f t="shared" si="17"/>
        <v>43078</v>
      </c>
      <c r="R39" s="399">
        <f t="shared" si="17"/>
        <v>43079</v>
      </c>
      <c r="S39" s="399">
        <f t="shared" si="17"/>
        <v>43080</v>
      </c>
      <c r="T39" s="399">
        <f t="shared" si="17"/>
        <v>43081</v>
      </c>
      <c r="U39" s="399">
        <f t="shared" si="17"/>
        <v>43082</v>
      </c>
      <c r="V39" s="399">
        <f t="shared" si="17"/>
        <v>43083</v>
      </c>
      <c r="W39" s="399">
        <f t="shared" si="17"/>
        <v>43084</v>
      </c>
      <c r="X39" s="399">
        <f t="shared" si="17"/>
        <v>43085</v>
      </c>
      <c r="Y39" s="399">
        <f t="shared" si="17"/>
        <v>43086</v>
      </c>
      <c r="Z39" s="399">
        <f t="shared" si="17"/>
        <v>43087</v>
      </c>
      <c r="AA39" s="399">
        <f t="shared" si="17"/>
        <v>43088</v>
      </c>
      <c r="AB39" s="399">
        <f t="shared" si="17"/>
        <v>43089</v>
      </c>
      <c r="AC39" s="399">
        <f t="shared" si="17"/>
        <v>43090</v>
      </c>
      <c r="AD39" s="399">
        <f t="shared" si="17"/>
        <v>43091</v>
      </c>
      <c r="AE39" s="399">
        <f t="shared" si="17"/>
        <v>43092</v>
      </c>
      <c r="AF39" s="399">
        <f t="shared" si="17"/>
        <v>43093</v>
      </c>
      <c r="AG39" s="399">
        <f t="shared" si="17"/>
        <v>43094</v>
      </c>
      <c r="AH39" s="399">
        <f t="shared" si="17"/>
        <v>43095</v>
      </c>
      <c r="AI39" s="399">
        <f t="shared" ref="AI39" si="18">IFERROR(AH39+1,"")</f>
        <v>43096</v>
      </c>
      <c r="AJ39" s="399">
        <f t="shared" ref="AJ39" si="19">IFERROR(AI39+1,"")</f>
        <v>43097</v>
      </c>
      <c r="AK39" s="399">
        <f t="shared" ref="AK39" si="20">IFERROR(AJ39+1,"")</f>
        <v>43098</v>
      </c>
      <c r="AL39" s="399">
        <f t="shared" ref="AL39" si="21">IFERROR(AK39+1,"")</f>
        <v>43099</v>
      </c>
      <c r="AM39" s="399">
        <f t="shared" ref="AM39" si="22">IFERROR(AL39+1,"")</f>
        <v>43100</v>
      </c>
      <c r="AN39" s="399">
        <f t="shared" ref="AN39" si="23">IFERROR(AM39+1,"")</f>
        <v>43101</v>
      </c>
      <c r="AO39" s="399">
        <f t="shared" ref="AO39" si="24">IFERROR(AN39+1,"")</f>
        <v>43102</v>
      </c>
      <c r="AP39" s="1492">
        <f>COUNTIF(E40:AO40,"A")</f>
        <v>10</v>
      </c>
      <c r="AQ39" s="1472">
        <f>AP39*$L$14</f>
        <v>0</v>
      </c>
      <c r="AR39" s="1472">
        <f>AQ39*$L$13</f>
        <v>0</v>
      </c>
      <c r="AS39" s="99"/>
      <c r="AT39" s="111"/>
    </row>
    <row r="40" spans="1:46">
      <c r="A40" s="99"/>
      <c r="B40" s="1499"/>
      <c r="C40" s="1499"/>
      <c r="D40" s="162" t="s">
        <v>185</v>
      </c>
      <c r="E40" s="394"/>
      <c r="F40" s="394"/>
      <c r="G40" s="394"/>
      <c r="H40" s="394"/>
      <c r="I40" s="29" t="s">
        <v>64</v>
      </c>
      <c r="J40" s="28" t="s">
        <v>157</v>
      </c>
      <c r="K40" s="28" t="s">
        <v>157</v>
      </c>
      <c r="L40" s="29" t="s">
        <v>64</v>
      </c>
      <c r="M40" s="29" t="s">
        <v>64</v>
      </c>
      <c r="N40" s="29" t="s">
        <v>64</v>
      </c>
      <c r="O40" s="29" t="s">
        <v>64</v>
      </c>
      <c r="P40" s="29" t="s">
        <v>159</v>
      </c>
      <c r="Q40" s="28" t="s">
        <v>157</v>
      </c>
      <c r="R40" s="28" t="s">
        <v>157</v>
      </c>
      <c r="S40" s="29" t="s">
        <v>64</v>
      </c>
      <c r="T40" s="29" t="s">
        <v>64</v>
      </c>
      <c r="U40" s="29" t="s">
        <v>64</v>
      </c>
      <c r="V40" s="29" t="s">
        <v>64</v>
      </c>
      <c r="W40" s="29" t="s">
        <v>64</v>
      </c>
      <c r="X40" s="28" t="s">
        <v>157</v>
      </c>
      <c r="Y40" s="28" t="s">
        <v>157</v>
      </c>
      <c r="Z40" s="29" t="s">
        <v>161</v>
      </c>
      <c r="AA40" s="29" t="s">
        <v>161</v>
      </c>
      <c r="AB40" s="29" t="s">
        <v>161</v>
      </c>
      <c r="AC40" s="29" t="s">
        <v>161</v>
      </c>
      <c r="AD40" s="29" t="s">
        <v>161</v>
      </c>
      <c r="AE40" s="28" t="s">
        <v>157</v>
      </c>
      <c r="AF40" s="28" t="s">
        <v>157</v>
      </c>
      <c r="AG40" s="29" t="s">
        <v>159</v>
      </c>
      <c r="AH40" s="394"/>
      <c r="AI40" s="394"/>
      <c r="AJ40" s="394"/>
      <c r="AK40" s="394"/>
      <c r="AL40" s="394"/>
      <c r="AM40" s="394"/>
      <c r="AN40" s="394"/>
      <c r="AO40" s="394"/>
      <c r="AP40" s="1492"/>
      <c r="AQ40" s="1472"/>
      <c r="AR40" s="1472"/>
      <c r="AS40" s="99"/>
      <c r="AT40" s="111"/>
    </row>
    <row r="41" spans="1:46">
      <c r="A41" s="99">
        <f>A39+1</f>
        <v>13</v>
      </c>
      <c r="B41" s="1499">
        <f>DATE($B$18,A41,1)</f>
        <v>43101</v>
      </c>
      <c r="C41" s="1499"/>
      <c r="D41" s="164" t="s">
        <v>182</v>
      </c>
      <c r="E41" s="399">
        <f>IFERROR(B41+1-WEEKDAY(B41,2),"")</f>
        <v>43101</v>
      </c>
      <c r="F41" s="399">
        <f>IFERROR(E41+1,"")</f>
        <v>43102</v>
      </c>
      <c r="G41" s="399">
        <f t="shared" ref="G41:AO41" si="25">IFERROR(F41+1,"")</f>
        <v>43103</v>
      </c>
      <c r="H41" s="399">
        <f t="shared" si="25"/>
        <v>43104</v>
      </c>
      <c r="I41" s="399">
        <f t="shared" si="25"/>
        <v>43105</v>
      </c>
      <c r="J41" s="399">
        <f t="shared" si="25"/>
        <v>43106</v>
      </c>
      <c r="K41" s="399">
        <f t="shared" si="25"/>
        <v>43107</v>
      </c>
      <c r="L41" s="399">
        <f t="shared" si="25"/>
        <v>43108</v>
      </c>
      <c r="M41" s="399">
        <f t="shared" si="25"/>
        <v>43109</v>
      </c>
      <c r="N41" s="399">
        <f t="shared" si="25"/>
        <v>43110</v>
      </c>
      <c r="O41" s="399">
        <f t="shared" si="25"/>
        <v>43111</v>
      </c>
      <c r="P41" s="399">
        <f t="shared" si="25"/>
        <v>43112</v>
      </c>
      <c r="Q41" s="399">
        <f t="shared" si="25"/>
        <v>43113</v>
      </c>
      <c r="R41" s="399">
        <f t="shared" si="25"/>
        <v>43114</v>
      </c>
      <c r="S41" s="399">
        <f t="shared" si="25"/>
        <v>43115</v>
      </c>
      <c r="T41" s="399">
        <f t="shared" si="25"/>
        <v>43116</v>
      </c>
      <c r="U41" s="399">
        <f t="shared" si="25"/>
        <v>43117</v>
      </c>
      <c r="V41" s="399">
        <f t="shared" si="25"/>
        <v>43118</v>
      </c>
      <c r="W41" s="399">
        <f t="shared" si="25"/>
        <v>43119</v>
      </c>
      <c r="X41" s="399">
        <f t="shared" si="25"/>
        <v>43120</v>
      </c>
      <c r="Y41" s="399">
        <f t="shared" si="25"/>
        <v>43121</v>
      </c>
      <c r="Z41" s="399">
        <f t="shared" si="25"/>
        <v>43122</v>
      </c>
      <c r="AA41" s="399">
        <f t="shared" si="25"/>
        <v>43123</v>
      </c>
      <c r="AB41" s="399">
        <f t="shared" si="25"/>
        <v>43124</v>
      </c>
      <c r="AC41" s="399">
        <f t="shared" si="25"/>
        <v>43125</v>
      </c>
      <c r="AD41" s="399">
        <f t="shared" si="25"/>
        <v>43126</v>
      </c>
      <c r="AE41" s="399">
        <f t="shared" si="25"/>
        <v>43127</v>
      </c>
      <c r="AF41" s="399">
        <f t="shared" si="25"/>
        <v>43128</v>
      </c>
      <c r="AG41" s="399">
        <f t="shared" si="25"/>
        <v>43129</v>
      </c>
      <c r="AH41" s="399">
        <f t="shared" si="25"/>
        <v>43130</v>
      </c>
      <c r="AI41" s="399">
        <f t="shared" si="25"/>
        <v>43131</v>
      </c>
      <c r="AJ41" s="399">
        <f t="shared" si="25"/>
        <v>43132</v>
      </c>
      <c r="AK41" s="399">
        <f t="shared" si="25"/>
        <v>43133</v>
      </c>
      <c r="AL41" s="399">
        <f t="shared" si="25"/>
        <v>43134</v>
      </c>
      <c r="AM41" s="399">
        <f t="shared" si="25"/>
        <v>43135</v>
      </c>
      <c r="AN41" s="399">
        <f t="shared" si="25"/>
        <v>43136</v>
      </c>
      <c r="AO41" s="399">
        <f t="shared" si="25"/>
        <v>43137</v>
      </c>
      <c r="AP41" s="1492">
        <f>COUNTIF(E42:AO42,"A")</f>
        <v>0</v>
      </c>
      <c r="AQ41" s="1472">
        <f>AP41*$L$14</f>
        <v>0</v>
      </c>
      <c r="AR41" s="1472">
        <f>AQ41*$L$13</f>
        <v>0</v>
      </c>
      <c r="AS41" s="99"/>
      <c r="AT41" s="111"/>
    </row>
    <row r="42" spans="1:46">
      <c r="A42" s="99"/>
      <c r="B42" s="1499"/>
      <c r="C42" s="1499"/>
      <c r="D42" s="162" t="s">
        <v>185</v>
      </c>
      <c r="E42" s="394"/>
      <c r="F42" s="394"/>
      <c r="G42" s="394"/>
      <c r="H42" s="394"/>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1492"/>
      <c r="AQ42" s="1472"/>
      <c r="AR42" s="1472"/>
      <c r="AS42" s="99"/>
      <c r="AT42" s="111"/>
    </row>
    <row r="43" spans="1:46" ht="27" customHeight="1">
      <c r="A43" s="99"/>
      <c r="B43" s="1498" t="s">
        <v>186</v>
      </c>
      <c r="C43" s="1498"/>
      <c r="D43" s="1498"/>
      <c r="E43" s="1498"/>
      <c r="F43" s="1498"/>
      <c r="G43" s="1498"/>
      <c r="H43" s="1498"/>
      <c r="I43" s="1498"/>
      <c r="J43" s="1498"/>
      <c r="K43" s="1498"/>
      <c r="L43" s="1498"/>
      <c r="M43" s="1498"/>
      <c r="N43" s="1498"/>
      <c r="O43" s="1498"/>
      <c r="P43" s="1498"/>
      <c r="Q43" s="1498"/>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1498"/>
      <c r="AM43" s="1498"/>
      <c r="AN43" s="1498"/>
      <c r="AO43" s="1498"/>
      <c r="AP43" s="349">
        <f>SUM(AP21:AP42)</f>
        <v>184</v>
      </c>
      <c r="AQ43" s="349">
        <f>SUM(AQ21:AQ42)</f>
        <v>0</v>
      </c>
      <c r="AR43" s="349">
        <f>SUM(AR21:AR42)</f>
        <v>0</v>
      </c>
      <c r="AS43" s="99"/>
      <c r="AT43" s="111"/>
    </row>
    <row r="44" spans="1:46" ht="3" customHeight="1">
      <c r="A44" s="99"/>
      <c r="B44" s="99"/>
      <c r="C44" s="99"/>
      <c r="D44" s="99"/>
      <c r="E44" s="99"/>
      <c r="F44" s="99"/>
      <c r="G44" s="99"/>
      <c r="H44" s="99"/>
      <c r="I44" s="99"/>
      <c r="J44" s="99"/>
      <c r="K44" s="99"/>
      <c r="L44" s="99"/>
      <c r="M44" s="99"/>
      <c r="N44" s="99"/>
      <c r="O44" s="99"/>
      <c r="P44" s="99"/>
      <c r="Q44" s="99"/>
      <c r="R44" s="99"/>
      <c r="S44" s="99"/>
      <c r="T44" s="99"/>
      <c r="U44" s="100"/>
      <c r="V44" s="99"/>
      <c r="W44" s="99"/>
      <c r="X44" s="99"/>
      <c r="Y44" s="99"/>
      <c r="Z44" s="99"/>
      <c r="AA44" s="99"/>
      <c r="AB44" s="99"/>
      <c r="AC44" s="99"/>
      <c r="AD44" s="99"/>
      <c r="AE44" s="99"/>
      <c r="AF44" s="99"/>
      <c r="AG44" s="99"/>
      <c r="AH44" s="99"/>
      <c r="AI44" s="99"/>
      <c r="AJ44" s="99"/>
      <c r="AK44" s="99"/>
      <c r="AL44" s="99"/>
      <c r="AM44" s="99"/>
      <c r="AN44" s="99"/>
      <c r="AO44" s="99"/>
      <c r="AP44" s="99"/>
      <c r="AQ44" s="99"/>
      <c r="AR44" s="99"/>
      <c r="AS44" s="99"/>
      <c r="AT44" s="111"/>
    </row>
    <row r="45" spans="1:46" ht="15" customHeight="1">
      <c r="A45" s="99"/>
      <c r="B45" s="131" t="s">
        <v>187</v>
      </c>
      <c r="C45" s="131"/>
      <c r="D45" s="669" t="s">
        <v>188</v>
      </c>
      <c r="E45" s="133"/>
      <c r="F45" s="133"/>
      <c r="G45" s="133"/>
      <c r="H45" s="133"/>
      <c r="I45" s="133"/>
      <c r="J45" s="133"/>
      <c r="K45" s="133"/>
      <c r="L45" s="133"/>
      <c r="M45" s="133"/>
      <c r="N45" s="133"/>
      <c r="O45" s="133"/>
      <c r="P45" s="133"/>
      <c r="Q45" s="133"/>
      <c r="R45" s="133"/>
      <c r="S45" s="133"/>
      <c r="T45" s="133"/>
      <c r="U45" s="134"/>
      <c r="V45" s="133"/>
      <c r="W45" s="133"/>
      <c r="X45" s="133"/>
      <c r="Y45" s="133"/>
      <c r="Z45" s="133"/>
      <c r="AA45" s="133"/>
      <c r="AB45" s="133"/>
      <c r="AC45" s="133"/>
      <c r="AD45" s="133"/>
      <c r="AE45" s="133"/>
      <c r="AF45" s="133"/>
      <c r="AG45" s="133"/>
      <c r="AH45" s="131"/>
      <c r="AI45" s="131"/>
      <c r="AJ45" s="131"/>
      <c r="AK45" s="99"/>
      <c r="AL45" s="99"/>
      <c r="AM45" s="99"/>
      <c r="AN45" s="99"/>
      <c r="AO45" s="99"/>
      <c r="AP45" s="99"/>
      <c r="AQ45" s="99"/>
      <c r="AR45" s="99"/>
      <c r="AS45" s="99"/>
      <c r="AT45" s="182"/>
    </row>
    <row r="46" spans="1:46" ht="4.5" customHeight="1">
      <c r="A46" s="99"/>
      <c r="B46" s="99"/>
      <c r="C46" s="99"/>
      <c r="D46" s="99"/>
      <c r="E46" s="99"/>
      <c r="F46" s="99"/>
      <c r="G46" s="99"/>
      <c r="H46" s="99"/>
      <c r="I46" s="99"/>
      <c r="J46" s="99"/>
      <c r="K46" s="99"/>
      <c r="L46" s="99"/>
      <c r="M46" s="99"/>
      <c r="N46" s="99"/>
      <c r="O46" s="99"/>
      <c r="P46" s="99"/>
      <c r="Q46" s="99"/>
      <c r="R46" s="99"/>
      <c r="S46" s="99"/>
      <c r="T46" s="99"/>
      <c r="U46" s="100"/>
      <c r="V46" s="99"/>
      <c r="W46" s="99"/>
      <c r="X46" s="99"/>
      <c r="Y46" s="99"/>
      <c r="Z46" s="99"/>
      <c r="AA46" s="99"/>
      <c r="AB46" s="99"/>
      <c r="AC46" s="99"/>
      <c r="AD46" s="99"/>
      <c r="AE46" s="99"/>
      <c r="AF46" s="99"/>
      <c r="AG46" s="99"/>
      <c r="AH46" s="99"/>
      <c r="AI46" s="99"/>
      <c r="AJ46" s="99"/>
      <c r="AK46" s="99"/>
      <c r="AL46" s="99"/>
      <c r="AM46" s="99"/>
      <c r="AN46" s="99"/>
      <c r="AO46" s="99"/>
      <c r="AP46" s="99"/>
      <c r="AQ46" s="99"/>
      <c r="AR46" s="99"/>
      <c r="AS46" s="99"/>
      <c r="AT46" s="182"/>
    </row>
  </sheetData>
  <sheetProtection password="C269" sheet="1" objects="1" scenarios="1" formatCells="0" formatColumns="0" formatRows="0"/>
  <dataConsolidate/>
  <mergeCells count="77">
    <mergeCell ref="AQ19:AQ20"/>
    <mergeCell ref="AR19:AR20"/>
    <mergeCell ref="AM10:AS11"/>
    <mergeCell ref="AM12:AS15"/>
    <mergeCell ref="AI14:AK14"/>
    <mergeCell ref="AI15:AK15"/>
    <mergeCell ref="AQ27:AQ28"/>
    <mergeCell ref="AR27:AR28"/>
    <mergeCell ref="AP33:AP34"/>
    <mergeCell ref="AR39:AR40"/>
    <mergeCell ref="AP41:AP42"/>
    <mergeCell ref="AQ41:AQ42"/>
    <mergeCell ref="AR41:AR42"/>
    <mergeCell ref="AR37:AR38"/>
    <mergeCell ref="AR35:AR36"/>
    <mergeCell ref="AQ29:AQ30"/>
    <mergeCell ref="AP37:AP38"/>
    <mergeCell ref="AP35:AP36"/>
    <mergeCell ref="AR29:AR30"/>
    <mergeCell ref="AQ31:AQ32"/>
    <mergeCell ref="AR31:AR32"/>
    <mergeCell ref="AQ33:AQ34"/>
    <mergeCell ref="AR33:AR34"/>
    <mergeCell ref="AQ37:AQ38"/>
    <mergeCell ref="AP19:AP20"/>
    <mergeCell ref="B18:D18"/>
    <mergeCell ref="B19:D19"/>
    <mergeCell ref="E19:K19"/>
    <mergeCell ref="L19:R19"/>
    <mergeCell ref="S19:Y19"/>
    <mergeCell ref="Z19:AF19"/>
    <mergeCell ref="B20:D20"/>
    <mergeCell ref="AQ21:AQ22"/>
    <mergeCell ref="AR21:AR22"/>
    <mergeCell ref="AQ23:AQ24"/>
    <mergeCell ref="AR23:AR24"/>
    <mergeCell ref="AQ25:AQ26"/>
    <mergeCell ref="AR25:AR26"/>
    <mergeCell ref="AP21:AP22"/>
    <mergeCell ref="B27:C28"/>
    <mergeCell ref="AP27:AP28"/>
    <mergeCell ref="D9:E9"/>
    <mergeCell ref="F9:T9"/>
    <mergeCell ref="D10:E10"/>
    <mergeCell ref="F10:T10"/>
    <mergeCell ref="D14:K14"/>
    <mergeCell ref="B23:C24"/>
    <mergeCell ref="AP23:AP24"/>
    <mergeCell ref="B25:C26"/>
    <mergeCell ref="AP25:AP26"/>
    <mergeCell ref="D13:K13"/>
    <mergeCell ref="AG19:AM19"/>
    <mergeCell ref="AN19:AO19"/>
    <mergeCell ref="Y9:AH9"/>
    <mergeCell ref="B4:AO4"/>
    <mergeCell ref="B5:AN5"/>
    <mergeCell ref="D8:E8"/>
    <mergeCell ref="F8:T8"/>
    <mergeCell ref="B21:C22"/>
    <mergeCell ref="AI9:AK9"/>
    <mergeCell ref="AI10:AK10"/>
    <mergeCell ref="AI11:AK11"/>
    <mergeCell ref="AI12:AK12"/>
    <mergeCell ref="AI13:AK13"/>
    <mergeCell ref="B29:C30"/>
    <mergeCell ref="AP29:AP30"/>
    <mergeCell ref="B31:C32"/>
    <mergeCell ref="AP31:AP32"/>
    <mergeCell ref="B33:C34"/>
    <mergeCell ref="AQ39:AQ40"/>
    <mergeCell ref="B41:C42"/>
    <mergeCell ref="B43:AO43"/>
    <mergeCell ref="B35:C36"/>
    <mergeCell ref="B37:C38"/>
    <mergeCell ref="B39:C40"/>
    <mergeCell ref="AP39:AP40"/>
    <mergeCell ref="AQ35:AQ36"/>
  </mergeCells>
  <conditionalFormatting sqref="X14:X15">
    <cfRule type="containsText" dxfId="3089" priority="2322" stopIfTrue="1" operator="containsText" text="G">
      <formula>NOT(ISERROR(SEARCH("G",X14)))</formula>
    </cfRule>
    <cfRule type="cellIs" priority="2323" stopIfTrue="1" operator="equal">
      <formula>$X$13</formula>
    </cfRule>
  </conditionalFormatting>
  <conditionalFormatting sqref="X15">
    <cfRule type="containsText" dxfId="3088" priority="2321" stopIfTrue="1" operator="containsText" text="G">
      <formula>NOT(ISERROR(SEARCH("G",X15)))</formula>
    </cfRule>
  </conditionalFormatting>
  <conditionalFormatting sqref="A21:A42">
    <cfRule type="expression" dxfId="3087" priority="2235">
      <formula>ISNUMBER(A21)=TRUE</formula>
    </cfRule>
  </conditionalFormatting>
  <conditionalFormatting sqref="E21:AO21 E23:AO23 E25:AO25 E27:AO27 E29:AO29 E31:AO31 E33:AO33 E35:AO35 E37:AO37 E39:AO39">
    <cfRule type="containsText" dxfId="3086" priority="2075" operator="containsText" text="E">
      <formula>NOT(ISERROR(SEARCH("E",E21)))</formula>
    </cfRule>
    <cfRule type="containsText" dxfId="3085" priority="2076" operator="containsText" text="D">
      <formula>NOT(ISERROR(SEARCH("D",E21)))</formula>
    </cfRule>
    <cfRule type="containsText" dxfId="3084" priority="2077" operator="containsText" text="C">
      <formula>NOT(ISERROR(SEARCH("C",E21)))</formula>
    </cfRule>
    <cfRule type="containsText" dxfId="3083" priority="2078" operator="containsText" text="B">
      <formula>NOT(ISERROR(SEARCH("B",E21)))</formula>
    </cfRule>
  </conditionalFormatting>
  <conditionalFormatting sqref="E21:K21">
    <cfRule type="expression" dxfId="3082" priority="1991">
      <formula>DAY(E21)&gt;7</formula>
    </cfRule>
  </conditionalFormatting>
  <conditionalFormatting sqref="E23:K23">
    <cfRule type="expression" dxfId="3081" priority="1990">
      <formula>DAY(E23)&gt;7</formula>
    </cfRule>
  </conditionalFormatting>
  <conditionalFormatting sqref="E25:K25">
    <cfRule type="expression" dxfId="3080" priority="1989">
      <formula>DAY(E25)&gt;7</formula>
    </cfRule>
  </conditionalFormatting>
  <conditionalFormatting sqref="E27:K27">
    <cfRule type="expression" dxfId="3079" priority="1988">
      <formula>DAY(E27)&gt;7</formula>
    </cfRule>
  </conditionalFormatting>
  <conditionalFormatting sqref="E29:K29">
    <cfRule type="expression" dxfId="3078" priority="1987">
      <formula>DAY(E29)&gt;7</formula>
    </cfRule>
  </conditionalFormatting>
  <conditionalFormatting sqref="E31:K31">
    <cfRule type="expression" dxfId="3077" priority="1986">
      <formula>DAY(E31)&gt;7</formula>
    </cfRule>
  </conditionalFormatting>
  <conditionalFormatting sqref="E33:K33">
    <cfRule type="expression" dxfId="3076" priority="1985">
      <formula>DAY(E33)&gt;7</formula>
    </cfRule>
  </conditionalFormatting>
  <conditionalFormatting sqref="E35:K35">
    <cfRule type="expression" dxfId="3075" priority="1984">
      <formula>DAY(E35)&gt;7</formula>
    </cfRule>
  </conditionalFormatting>
  <conditionalFormatting sqref="E37:J37">
    <cfRule type="expression" dxfId="3074" priority="1983">
      <formula>DAY(E37)&gt;7</formula>
    </cfRule>
  </conditionalFormatting>
  <conditionalFormatting sqref="AG21:AO21">
    <cfRule type="expression" dxfId="3073" priority="1982">
      <formula>DAY(AG21)&lt;15</formula>
    </cfRule>
  </conditionalFormatting>
  <conditionalFormatting sqref="AG23:AO23">
    <cfRule type="expression" dxfId="3072" priority="1981">
      <formula>DAY(AG23)&lt;15</formula>
    </cfRule>
  </conditionalFormatting>
  <conditionalFormatting sqref="AG25:AO25">
    <cfRule type="expression" dxfId="3071" priority="1980">
      <formula>DAY(AG25)&lt;15</formula>
    </cfRule>
  </conditionalFormatting>
  <conditionalFormatting sqref="AG27:AO27">
    <cfRule type="expression" dxfId="3070" priority="1979">
      <formula>DAY(AG27)&lt;15</formula>
    </cfRule>
  </conditionalFormatting>
  <conditionalFormatting sqref="AG29:AO29">
    <cfRule type="expression" dxfId="3069" priority="1978">
      <formula>DAY(AG29)&lt;15</formula>
    </cfRule>
  </conditionalFormatting>
  <conditionalFormatting sqref="AG31:AO31">
    <cfRule type="expression" dxfId="3068" priority="1977">
      <formula>DAY(AG31)&lt;15</formula>
    </cfRule>
  </conditionalFormatting>
  <conditionalFormatting sqref="AG33:AO33">
    <cfRule type="expression" dxfId="3067" priority="1976">
      <formula>DAY(AG33)&lt;15</formula>
    </cfRule>
  </conditionalFormatting>
  <conditionalFormatting sqref="AG35:AO35">
    <cfRule type="expression" dxfId="3066" priority="1975">
      <formula>DAY(AG35)&lt;15</formula>
    </cfRule>
  </conditionalFormatting>
  <conditionalFormatting sqref="AG37:AO37">
    <cfRule type="expression" dxfId="3065" priority="1974">
      <formula>DAY(AG37)&lt;15</formula>
    </cfRule>
  </conditionalFormatting>
  <conditionalFormatting sqref="L41:AF41">
    <cfRule type="containsText" dxfId="3064" priority="1970" operator="containsText" text="E">
      <formula>NOT(ISERROR(SEARCH("E",L41)))</formula>
    </cfRule>
    <cfRule type="containsText" dxfId="3063" priority="1971" operator="containsText" text="D">
      <formula>NOT(ISERROR(SEARCH("D",L41)))</formula>
    </cfRule>
    <cfRule type="containsText" dxfId="3062" priority="1972" operator="containsText" text="C">
      <formula>NOT(ISERROR(SEARCH("C",L41)))</formula>
    </cfRule>
    <cfRule type="containsText" dxfId="3061" priority="1973" operator="containsText" text="B">
      <formula>NOT(ISERROR(SEARCH("B",L41)))</formula>
    </cfRule>
  </conditionalFormatting>
  <conditionalFormatting sqref="E39:K39">
    <cfRule type="expression" dxfId="3060" priority="1969">
      <formula>DAY(E39)&gt;7</formula>
    </cfRule>
  </conditionalFormatting>
  <conditionalFormatting sqref="E41:K41">
    <cfRule type="containsText" dxfId="3059" priority="1965" operator="containsText" text="E">
      <formula>NOT(ISERROR(SEARCH("E",E41)))</formula>
    </cfRule>
    <cfRule type="containsText" dxfId="3058" priority="1966" operator="containsText" text="D">
      <formula>NOT(ISERROR(SEARCH("D",E41)))</formula>
    </cfRule>
    <cfRule type="containsText" dxfId="3057" priority="1967" operator="containsText" text="C">
      <formula>NOT(ISERROR(SEARCH("C",E41)))</formula>
    </cfRule>
    <cfRule type="containsText" dxfId="3056" priority="1968" operator="containsText" text="B">
      <formula>NOT(ISERROR(SEARCH("B",E41)))</formula>
    </cfRule>
  </conditionalFormatting>
  <conditionalFormatting sqref="E41:K41">
    <cfRule type="expression" dxfId="3055" priority="1964">
      <formula>DAY(E41)&gt;7</formula>
    </cfRule>
  </conditionalFormatting>
  <conditionalFormatting sqref="AG37:AO37">
    <cfRule type="expression" dxfId="3054" priority="1963">
      <formula>DAY(AG37)&lt;15</formula>
    </cfRule>
  </conditionalFormatting>
  <conditionalFormatting sqref="AG39:AO39">
    <cfRule type="expression" dxfId="3053" priority="1962">
      <formula>DAY(AG39)&lt;15</formula>
    </cfRule>
  </conditionalFormatting>
  <conditionalFormatting sqref="AG39:AO39">
    <cfRule type="expression" dxfId="3052" priority="1961">
      <formula>DAY(AG39)&lt;15</formula>
    </cfRule>
  </conditionalFormatting>
  <conditionalFormatting sqref="AG41:AO41">
    <cfRule type="containsText" dxfId="3051" priority="1957" operator="containsText" text="E">
      <formula>NOT(ISERROR(SEARCH("E",AG41)))</formula>
    </cfRule>
    <cfRule type="containsText" dxfId="3050" priority="1958" operator="containsText" text="D">
      <formula>NOT(ISERROR(SEARCH("D",AG41)))</formula>
    </cfRule>
    <cfRule type="containsText" dxfId="3049" priority="1959" operator="containsText" text="C">
      <formula>NOT(ISERROR(SEARCH("C",AG41)))</formula>
    </cfRule>
    <cfRule type="containsText" dxfId="3048" priority="1960" operator="containsText" text="B">
      <formula>NOT(ISERROR(SEARCH("B",AG41)))</formula>
    </cfRule>
  </conditionalFormatting>
  <conditionalFormatting sqref="AG41:AO41">
    <cfRule type="expression" dxfId="3047" priority="1956">
      <formula>DAY(AG41)&lt;15</formula>
    </cfRule>
  </conditionalFormatting>
  <conditionalFormatting sqref="AG41:AO41">
    <cfRule type="expression" dxfId="3046" priority="1955">
      <formula>DAY(AG41)&lt;15</formula>
    </cfRule>
  </conditionalFormatting>
  <conditionalFormatting sqref="E21:AO21 E23:AO23 E25:AO25 E27:AO27 E29:AO29 E31:AO31 E33:AO33 E35:AO35 E37:AO37 E39:AO39 E41:AO41">
    <cfRule type="expression" dxfId="3045" priority="1800">
      <formula>AND(DAY(E21)=6,MONTH(E21)=7)</formula>
    </cfRule>
  </conditionalFormatting>
  <conditionalFormatting sqref="E22:AO22">
    <cfRule type="containsText" dxfId="3044" priority="1498" operator="containsText" text="A">
      <formula>NOT(ISERROR(SEARCH("A",E22)))</formula>
    </cfRule>
  </conditionalFormatting>
  <conditionalFormatting sqref="E22:AO22">
    <cfRule type="containsText" dxfId="3043" priority="1494" operator="containsText" text="E">
      <formula>NOT(ISERROR(SEARCH("E",E22)))</formula>
    </cfRule>
    <cfRule type="containsText" dxfId="3042" priority="1495" operator="containsText" text="D">
      <formula>NOT(ISERROR(SEARCH("D",E22)))</formula>
    </cfRule>
    <cfRule type="containsText" dxfId="3041" priority="1496" operator="containsText" text="C">
      <formula>NOT(ISERROR(SEARCH("C",E22)))</formula>
    </cfRule>
    <cfRule type="containsText" dxfId="3040" priority="1497" operator="containsText" text="B">
      <formula>NOT(ISERROR(SEARCH("B",E22)))</formula>
    </cfRule>
  </conditionalFormatting>
  <conditionalFormatting sqref="E22:AJ22">
    <cfRule type="containsText" dxfId="3039" priority="1480" stopIfTrue="1" operator="containsText" text="G">
      <formula>NOT(ISERROR(SEARCH("G",E22)))</formula>
    </cfRule>
    <cfRule type="containsText" dxfId="3038" priority="1491" stopIfTrue="1" operator="containsText" text="B">
      <formula>NOT(ISERROR(SEARCH("B",E22)))</formula>
    </cfRule>
    <cfRule type="containsText" dxfId="3037" priority="1492" stopIfTrue="1" operator="containsText" text="F">
      <formula>NOT(ISERROR(SEARCH("F",E22)))</formula>
    </cfRule>
    <cfRule type="containsText" dxfId="3036" priority="1493" stopIfTrue="1" operator="containsText" text="G">
      <formula>NOT(ISERROR(SEARCH("G",E22)))</formula>
    </cfRule>
  </conditionalFormatting>
  <conditionalFormatting sqref="E22:AJ22">
    <cfRule type="containsText" dxfId="3035" priority="1481" stopIfTrue="1" operator="containsText" text="F">
      <formula>NOT(ISERROR(SEARCH("F",E22)))</formula>
    </cfRule>
    <cfRule type="containsText" dxfId="3034" priority="1482" stopIfTrue="1" operator="containsText" text="C">
      <formula>NOT(ISERROR(SEARCH("C",E22)))</formula>
    </cfRule>
    <cfRule type="containsText" dxfId="3033" priority="1483" stopIfTrue="1" operator="containsText" text="B">
      <formula>NOT(ISERROR(SEARCH("B",E22)))</formula>
    </cfRule>
    <cfRule type="containsText" dxfId="3032" priority="1484" stopIfTrue="1" operator="containsText" text="G">
      <formula>NOT(ISERROR(SEARCH("G",E22)))</formula>
    </cfRule>
    <cfRule type="containsText" dxfId="3031" priority="1485" stopIfTrue="1" operator="containsText" text="G">
      <formula>NOT(ISERROR(SEARCH("G",E22)))</formula>
    </cfRule>
    <cfRule type="containsText" dxfId="3030" priority="1486" stopIfTrue="1" operator="containsText" text="F">
      <formula>NOT(ISERROR(SEARCH("F",E22)))</formula>
    </cfRule>
    <cfRule type="containsText" dxfId="3029" priority="1487" stopIfTrue="1" operator="containsText" text="E">
      <formula>NOT(ISERROR(SEARCH("E",E22)))</formula>
    </cfRule>
    <cfRule type="containsText" dxfId="3028" priority="1488" stopIfTrue="1" operator="containsText" text="B">
      <formula>NOT(ISERROR(SEARCH("B",E22)))</formula>
    </cfRule>
    <cfRule type="containsText" dxfId="3027" priority="1489" stopIfTrue="1" operator="containsText" text="B">
      <formula>NOT(ISERROR(SEARCH("B",E22)))</formula>
    </cfRule>
    <cfRule type="containsText" dxfId="3026" priority="1490" stopIfTrue="1" operator="containsText" text="B">
      <formula>NOT(ISERROR(SEARCH("B",E22)))</formula>
    </cfRule>
  </conditionalFormatting>
  <conditionalFormatting sqref="AK22:AO22">
    <cfRule type="containsText" dxfId="3025" priority="1479" operator="containsText" text="A">
      <formula>NOT(ISERROR(SEARCH("A",AK22)))</formula>
    </cfRule>
  </conditionalFormatting>
  <conditionalFormatting sqref="AK22:AO22">
    <cfRule type="containsText" dxfId="3024" priority="1478" operator="containsText" text="A">
      <formula>NOT(ISERROR(SEARCH("A",AK22)))</formula>
    </cfRule>
  </conditionalFormatting>
  <conditionalFormatting sqref="AK22:AM22">
    <cfRule type="containsText" dxfId="3023" priority="1464" stopIfTrue="1" operator="containsText" text="G">
      <formula>NOT(ISERROR(SEARCH("G",AK22)))</formula>
    </cfRule>
    <cfRule type="containsText" dxfId="3022" priority="1475" stopIfTrue="1" operator="containsText" text="B">
      <formula>NOT(ISERROR(SEARCH("B",AK22)))</formula>
    </cfRule>
    <cfRule type="containsText" dxfId="3021" priority="1476" stopIfTrue="1" operator="containsText" text="F">
      <formula>NOT(ISERROR(SEARCH("F",AK22)))</formula>
    </cfRule>
    <cfRule type="containsText" dxfId="3020" priority="1477" stopIfTrue="1" operator="containsText" text="G">
      <formula>NOT(ISERROR(SEARCH("G",AK22)))</formula>
    </cfRule>
  </conditionalFormatting>
  <conditionalFormatting sqref="AK22:AM22">
    <cfRule type="containsText" dxfId="3019" priority="1465" stopIfTrue="1" operator="containsText" text="F">
      <formula>NOT(ISERROR(SEARCH("F",AK22)))</formula>
    </cfRule>
    <cfRule type="containsText" dxfId="3018" priority="1466" stopIfTrue="1" operator="containsText" text="C">
      <formula>NOT(ISERROR(SEARCH("C",AK22)))</formula>
    </cfRule>
    <cfRule type="containsText" dxfId="3017" priority="1467" stopIfTrue="1" operator="containsText" text="B">
      <formula>NOT(ISERROR(SEARCH("B",AK22)))</formula>
    </cfRule>
    <cfRule type="containsText" dxfId="3016" priority="1468" stopIfTrue="1" operator="containsText" text="G">
      <formula>NOT(ISERROR(SEARCH("G",AK22)))</formula>
    </cfRule>
    <cfRule type="containsText" dxfId="3015" priority="1469" stopIfTrue="1" operator="containsText" text="G">
      <formula>NOT(ISERROR(SEARCH("G",AK22)))</formula>
    </cfRule>
    <cfRule type="containsText" dxfId="3014" priority="1470" stopIfTrue="1" operator="containsText" text="F">
      <formula>NOT(ISERROR(SEARCH("F",AK22)))</formula>
    </cfRule>
    <cfRule type="containsText" dxfId="3013" priority="1471" stopIfTrue="1" operator="containsText" text="E">
      <formula>NOT(ISERROR(SEARCH("E",AK22)))</formula>
    </cfRule>
    <cfRule type="containsText" dxfId="3012" priority="1472" stopIfTrue="1" operator="containsText" text="B">
      <formula>NOT(ISERROR(SEARCH("B",AK22)))</formula>
    </cfRule>
    <cfRule type="containsText" dxfId="3011" priority="1473" stopIfTrue="1" operator="containsText" text="B">
      <formula>NOT(ISERROR(SEARCH("B",AK22)))</formula>
    </cfRule>
    <cfRule type="containsText" dxfId="3010" priority="1474" stopIfTrue="1" operator="containsText" text="B">
      <formula>NOT(ISERROR(SEARCH("B",AK22)))</formula>
    </cfRule>
  </conditionalFormatting>
  <conditionalFormatting sqref="E22:AO22">
    <cfRule type="expression" dxfId="3009" priority="1463">
      <formula>AND(DAY(E22)=6,MONTH(E22)=7)</formula>
    </cfRule>
  </conditionalFormatting>
  <conditionalFormatting sqref="AN22:AO22">
    <cfRule type="containsText" dxfId="3008" priority="1450" stopIfTrue="1" operator="containsText" text="G">
      <formula>NOT(ISERROR(SEARCH("G",AN22)))</formula>
    </cfRule>
    <cfRule type="containsText" dxfId="3007" priority="1461" stopIfTrue="1" operator="containsText" text="B">
      <formula>NOT(ISERROR(SEARCH("B",AN22)))</formula>
    </cfRule>
    <cfRule type="containsText" dxfId="3006" priority="1462" stopIfTrue="1" operator="containsText" text="G">
      <formula>NOT(ISERROR(SEARCH("G",AN22)))</formula>
    </cfRule>
  </conditionalFormatting>
  <conditionalFormatting sqref="AN22:AO22">
    <cfRule type="containsText" dxfId="3005" priority="1451" stopIfTrue="1" operator="containsText" text="F">
      <formula>NOT(ISERROR(SEARCH("F",AN22)))</formula>
    </cfRule>
    <cfRule type="containsText" dxfId="3004" priority="1452" stopIfTrue="1" operator="containsText" text="C">
      <formula>NOT(ISERROR(SEARCH("C",AN22)))</formula>
    </cfRule>
    <cfRule type="containsText" dxfId="3003" priority="1453" stopIfTrue="1" operator="containsText" text="B">
      <formula>NOT(ISERROR(SEARCH("B",AN22)))</formula>
    </cfRule>
    <cfRule type="containsText" dxfId="3002" priority="1454" stopIfTrue="1" operator="containsText" text="G">
      <formula>NOT(ISERROR(SEARCH("G",AN22)))</formula>
    </cfRule>
    <cfRule type="containsText" dxfId="3001" priority="1455" stopIfTrue="1" operator="containsText" text="G">
      <formula>NOT(ISERROR(SEARCH("G",AN22)))</formula>
    </cfRule>
    <cfRule type="containsText" dxfId="3000" priority="1456" stopIfTrue="1" operator="containsText" text="F">
      <formula>NOT(ISERROR(SEARCH("F",AN22)))</formula>
    </cfRule>
    <cfRule type="containsText" dxfId="2999" priority="1457" stopIfTrue="1" operator="containsText" text="E">
      <formula>NOT(ISERROR(SEARCH("E",AN22)))</formula>
    </cfRule>
    <cfRule type="containsText" dxfId="2998" priority="1458" stopIfTrue="1" operator="containsText" text="B">
      <formula>NOT(ISERROR(SEARCH("B",AN22)))</formula>
    </cfRule>
    <cfRule type="containsText" dxfId="2997" priority="1459" stopIfTrue="1" operator="containsText" text="B">
      <formula>NOT(ISERROR(SEARCH("B",AN22)))</formula>
    </cfRule>
    <cfRule type="containsText" dxfId="2996" priority="1460" stopIfTrue="1" operator="containsText" text="B">
      <formula>NOT(ISERROR(SEARCH("B",AN22)))</formula>
    </cfRule>
  </conditionalFormatting>
  <conditionalFormatting sqref="AN22:AO22">
    <cfRule type="containsText" dxfId="2995" priority="1436" stopIfTrue="1" operator="containsText" text="G">
      <formula>NOT(ISERROR(SEARCH("G",AN22)))</formula>
    </cfRule>
    <cfRule type="containsText" dxfId="2994" priority="1447" stopIfTrue="1" operator="containsText" text="B">
      <formula>NOT(ISERROR(SEARCH("B",AN22)))</formula>
    </cfRule>
    <cfRule type="containsText" dxfId="2993" priority="1448" stopIfTrue="1" operator="containsText" text="F">
      <formula>NOT(ISERROR(SEARCH("F",AN22)))</formula>
    </cfRule>
    <cfRule type="containsText" dxfId="2992" priority="1449" stopIfTrue="1" operator="containsText" text="G">
      <formula>NOT(ISERROR(SEARCH("G",AN22)))</formula>
    </cfRule>
  </conditionalFormatting>
  <conditionalFormatting sqref="AN22:AO22">
    <cfRule type="containsText" dxfId="2991" priority="1437" stopIfTrue="1" operator="containsText" text="F">
      <formula>NOT(ISERROR(SEARCH("F",AN22)))</formula>
    </cfRule>
    <cfRule type="containsText" dxfId="2990" priority="1438" stopIfTrue="1" operator="containsText" text="C">
      <formula>NOT(ISERROR(SEARCH("C",AN22)))</formula>
    </cfRule>
    <cfRule type="containsText" dxfId="2989" priority="1439" stopIfTrue="1" operator="containsText" text="B">
      <formula>NOT(ISERROR(SEARCH("B",AN22)))</formula>
    </cfRule>
    <cfRule type="containsText" dxfId="2988" priority="1440" stopIfTrue="1" operator="containsText" text="G">
      <formula>NOT(ISERROR(SEARCH("G",AN22)))</formula>
    </cfRule>
    <cfRule type="containsText" dxfId="2987" priority="1441" stopIfTrue="1" operator="containsText" text="G">
      <formula>NOT(ISERROR(SEARCH("G",AN22)))</formula>
    </cfRule>
    <cfRule type="containsText" dxfId="2986" priority="1442" stopIfTrue="1" operator="containsText" text="F">
      <formula>NOT(ISERROR(SEARCH("F",AN22)))</formula>
    </cfRule>
    <cfRule type="containsText" dxfId="2985" priority="1443" stopIfTrue="1" operator="containsText" text="E">
      <formula>NOT(ISERROR(SEARCH("E",AN22)))</formula>
    </cfRule>
    <cfRule type="containsText" dxfId="2984" priority="1444" stopIfTrue="1" operator="containsText" text="B">
      <formula>NOT(ISERROR(SEARCH("B",AN22)))</formula>
    </cfRule>
    <cfRule type="containsText" dxfId="2983" priority="1445" stopIfTrue="1" operator="containsText" text="B">
      <formula>NOT(ISERROR(SEARCH("B",AN22)))</formula>
    </cfRule>
    <cfRule type="containsText" dxfId="2982" priority="1446" stopIfTrue="1" operator="containsText" text="B">
      <formula>NOT(ISERROR(SEARCH("B",AN22)))</formula>
    </cfRule>
  </conditionalFormatting>
  <conditionalFormatting sqref="E24:AL24 AN24:AO24">
    <cfRule type="containsText" dxfId="2981" priority="1435" operator="containsText" text="A">
      <formula>NOT(ISERROR(SEARCH("A",E24)))</formula>
    </cfRule>
  </conditionalFormatting>
  <conditionalFormatting sqref="E24:AO24">
    <cfRule type="containsText" dxfId="2980" priority="1431" operator="containsText" text="E">
      <formula>NOT(ISERROR(SEARCH("E",E24)))</formula>
    </cfRule>
    <cfRule type="containsText" dxfId="2979" priority="1432" operator="containsText" text="D">
      <formula>NOT(ISERROR(SEARCH("D",E24)))</formula>
    </cfRule>
    <cfRule type="containsText" dxfId="2978" priority="1433" operator="containsText" text="C">
      <formula>NOT(ISERROR(SEARCH("C",E24)))</formula>
    </cfRule>
    <cfRule type="containsText" dxfId="2977" priority="1434" operator="containsText" text="B">
      <formula>NOT(ISERROR(SEARCH("B",E24)))</formula>
    </cfRule>
  </conditionalFormatting>
  <conditionalFormatting sqref="I24:AL24">
    <cfRule type="containsText" dxfId="2976" priority="1428" stopIfTrue="1" operator="containsText" text="F">
      <formula>NOT(ISERROR(SEARCH("F",I24)))</formula>
    </cfRule>
    <cfRule type="containsText" dxfId="2975" priority="1429" stopIfTrue="1" operator="containsText" text="F">
      <formula>NOT(ISERROR(SEARCH("F",I24)))</formula>
    </cfRule>
    <cfRule type="containsText" dxfId="2974" priority="1430" stopIfTrue="1" operator="containsText" text="G">
      <formula>NOT(ISERROR(SEARCH("G",I24)))</formula>
    </cfRule>
  </conditionalFormatting>
  <conditionalFormatting sqref="I24:AL24">
    <cfRule type="containsText" dxfId="2973" priority="1427" stopIfTrue="1" operator="containsText" text="B">
      <formula>NOT(ISERROR(SEARCH("B",I24)))</formula>
    </cfRule>
  </conditionalFormatting>
  <conditionalFormatting sqref="I24:AL24">
    <cfRule type="containsText" dxfId="2972" priority="1417" stopIfTrue="1" operator="containsText" text="F">
      <formula>NOT(ISERROR(SEARCH("F",I24)))</formula>
    </cfRule>
    <cfRule type="containsText" dxfId="2971" priority="1418" stopIfTrue="1" operator="containsText" text="C">
      <formula>NOT(ISERROR(SEARCH("C",I24)))</formula>
    </cfRule>
    <cfRule type="containsText" dxfId="2970" priority="1419" stopIfTrue="1" operator="containsText" text="B">
      <formula>NOT(ISERROR(SEARCH("B",I24)))</formula>
    </cfRule>
    <cfRule type="containsText" dxfId="2969" priority="1420" stopIfTrue="1" operator="containsText" text="G">
      <formula>NOT(ISERROR(SEARCH("G",I24)))</formula>
    </cfRule>
    <cfRule type="containsText" dxfId="2968" priority="1421" stopIfTrue="1" operator="containsText" text="G">
      <formula>NOT(ISERROR(SEARCH("G",I24)))</formula>
    </cfRule>
    <cfRule type="containsText" dxfId="2967" priority="1422" stopIfTrue="1" operator="containsText" text="F">
      <formula>NOT(ISERROR(SEARCH("F",I24)))</formula>
    </cfRule>
    <cfRule type="containsText" dxfId="2966" priority="1423" stopIfTrue="1" operator="containsText" text="E">
      <formula>NOT(ISERROR(SEARCH("E",I24)))</formula>
    </cfRule>
    <cfRule type="containsText" dxfId="2965" priority="1424" stopIfTrue="1" operator="containsText" text="B">
      <formula>NOT(ISERROR(SEARCH("B",I24)))</formula>
    </cfRule>
    <cfRule type="containsText" dxfId="2964" priority="1425" stopIfTrue="1" operator="containsText" text="B">
      <formula>NOT(ISERROR(SEARCH("B",I24)))</formula>
    </cfRule>
    <cfRule type="containsText" dxfId="2963" priority="1426" stopIfTrue="1" operator="containsText" text="B">
      <formula>NOT(ISERROR(SEARCH("B",I24)))</formula>
    </cfRule>
  </conditionalFormatting>
  <conditionalFormatting sqref="AN24:AO24">
    <cfRule type="containsText" dxfId="2962" priority="1416" operator="containsText" text="A">
      <formula>NOT(ISERROR(SEARCH("A",AN24)))</formula>
    </cfRule>
  </conditionalFormatting>
  <conditionalFormatting sqref="AN24:AO24">
    <cfRule type="containsText" dxfId="2961" priority="1415" operator="containsText" text="A">
      <formula>NOT(ISERROR(SEARCH("A",AN24)))</formula>
    </cfRule>
  </conditionalFormatting>
  <conditionalFormatting sqref="AM24:AO24">
    <cfRule type="containsText" dxfId="2960" priority="1414" operator="containsText" text="A">
      <formula>NOT(ISERROR(SEARCH("A",AM24)))</formula>
    </cfRule>
  </conditionalFormatting>
  <conditionalFormatting sqref="AM24:AO24">
    <cfRule type="containsText" dxfId="2959" priority="1413" operator="containsText" text="A">
      <formula>NOT(ISERROR(SEARCH("A",AM24)))</formula>
    </cfRule>
  </conditionalFormatting>
  <conditionalFormatting sqref="AM24:AO24">
    <cfRule type="containsText" dxfId="2958" priority="1412" operator="containsText" text="A">
      <formula>NOT(ISERROR(SEARCH("A",AM24)))</formula>
    </cfRule>
  </conditionalFormatting>
  <conditionalFormatting sqref="E24:H24">
    <cfRule type="containsText" dxfId="2957" priority="1409" stopIfTrue="1" operator="containsText" text="F">
      <formula>NOT(ISERROR(SEARCH("F",E24)))</formula>
    </cfRule>
    <cfRule type="containsText" dxfId="2956" priority="1410" stopIfTrue="1" operator="containsText" text="F">
      <formula>NOT(ISERROR(SEARCH("F",E24)))</formula>
    </cfRule>
    <cfRule type="containsText" dxfId="2955" priority="1411" stopIfTrue="1" operator="containsText" text="G">
      <formula>NOT(ISERROR(SEARCH("G",E24)))</formula>
    </cfRule>
  </conditionalFormatting>
  <conditionalFormatting sqref="E24:H24">
    <cfRule type="containsText" dxfId="2954" priority="1408" stopIfTrue="1" operator="containsText" text="B">
      <formula>NOT(ISERROR(SEARCH("B",E24)))</formula>
    </cfRule>
  </conditionalFormatting>
  <conditionalFormatting sqref="E24:H24">
    <cfRule type="containsText" dxfId="2953" priority="1398" stopIfTrue="1" operator="containsText" text="F">
      <formula>NOT(ISERROR(SEARCH("F",E24)))</formula>
    </cfRule>
    <cfRule type="containsText" dxfId="2952" priority="1399" stopIfTrue="1" operator="containsText" text="C">
      <formula>NOT(ISERROR(SEARCH("C",E24)))</formula>
    </cfRule>
    <cfRule type="containsText" dxfId="2951" priority="1400" stopIfTrue="1" operator="containsText" text="B">
      <formula>NOT(ISERROR(SEARCH("B",E24)))</formula>
    </cfRule>
    <cfRule type="containsText" dxfId="2950" priority="1401" stopIfTrue="1" operator="containsText" text="G">
      <formula>NOT(ISERROR(SEARCH("G",E24)))</formula>
    </cfRule>
    <cfRule type="containsText" dxfId="2949" priority="1402" stopIfTrue="1" operator="containsText" text="G">
      <formula>NOT(ISERROR(SEARCH("G",E24)))</formula>
    </cfRule>
    <cfRule type="containsText" dxfId="2948" priority="1403" stopIfTrue="1" operator="containsText" text="F">
      <formula>NOT(ISERROR(SEARCH("F",E24)))</formula>
    </cfRule>
    <cfRule type="containsText" dxfId="2947" priority="1404" stopIfTrue="1" operator="containsText" text="E">
      <formula>NOT(ISERROR(SEARCH("E",E24)))</formula>
    </cfRule>
    <cfRule type="containsText" dxfId="2946" priority="1405" stopIfTrue="1" operator="containsText" text="B">
      <formula>NOT(ISERROR(SEARCH("B",E24)))</formula>
    </cfRule>
    <cfRule type="containsText" dxfId="2945" priority="1406" stopIfTrue="1" operator="containsText" text="B">
      <formula>NOT(ISERROR(SEARCH("B",E24)))</formula>
    </cfRule>
    <cfRule type="containsText" dxfId="2944" priority="1407" stopIfTrue="1" operator="containsText" text="B">
      <formula>NOT(ISERROR(SEARCH("B",E24)))</formula>
    </cfRule>
  </conditionalFormatting>
  <conditionalFormatting sqref="E24:AO24">
    <cfRule type="expression" dxfId="2943" priority="1397">
      <formula>AND(DAY(E24)=6,MONTH(E24)=7)</formula>
    </cfRule>
  </conditionalFormatting>
  <conditionalFormatting sqref="AM24">
    <cfRule type="containsText" dxfId="2942" priority="1396" operator="containsText" text="A">
      <formula>NOT(ISERROR(SEARCH("A",AM24)))</formula>
    </cfRule>
  </conditionalFormatting>
  <conditionalFormatting sqref="AM24">
    <cfRule type="containsText" dxfId="2941" priority="1393" stopIfTrue="1" operator="containsText" text="F">
      <formula>NOT(ISERROR(SEARCH("F",AM24)))</formula>
    </cfRule>
    <cfRule type="containsText" dxfId="2940" priority="1394" stopIfTrue="1" operator="containsText" text="F">
      <formula>NOT(ISERROR(SEARCH("F",AM24)))</formula>
    </cfRule>
    <cfRule type="containsText" dxfId="2939" priority="1395" stopIfTrue="1" operator="containsText" text="G">
      <formula>NOT(ISERROR(SEARCH("G",AM24)))</formula>
    </cfRule>
  </conditionalFormatting>
  <conditionalFormatting sqref="AM24">
    <cfRule type="containsText" dxfId="2938" priority="1392" stopIfTrue="1" operator="containsText" text="B">
      <formula>NOT(ISERROR(SEARCH("B",AM24)))</formula>
    </cfRule>
  </conditionalFormatting>
  <conditionalFormatting sqref="AM24">
    <cfRule type="containsText" dxfId="2937" priority="1382" stopIfTrue="1" operator="containsText" text="F">
      <formula>NOT(ISERROR(SEARCH("F",AM24)))</formula>
    </cfRule>
    <cfRule type="containsText" dxfId="2936" priority="1383" stopIfTrue="1" operator="containsText" text="C">
      <formula>NOT(ISERROR(SEARCH("C",AM24)))</formula>
    </cfRule>
    <cfRule type="containsText" dxfId="2935" priority="1384" stopIfTrue="1" operator="containsText" text="B">
      <formula>NOT(ISERROR(SEARCH("B",AM24)))</formula>
    </cfRule>
    <cfRule type="containsText" dxfId="2934" priority="1385" stopIfTrue="1" operator="containsText" text="G">
      <formula>NOT(ISERROR(SEARCH("G",AM24)))</formula>
    </cfRule>
    <cfRule type="containsText" dxfId="2933" priority="1386" stopIfTrue="1" operator="containsText" text="G">
      <formula>NOT(ISERROR(SEARCH("G",AM24)))</formula>
    </cfRule>
    <cfRule type="containsText" dxfId="2932" priority="1387" stopIfTrue="1" operator="containsText" text="F">
      <formula>NOT(ISERROR(SEARCH("F",AM24)))</formula>
    </cfRule>
    <cfRule type="containsText" dxfId="2931" priority="1388" stopIfTrue="1" operator="containsText" text="E">
      <formula>NOT(ISERROR(SEARCH("E",AM24)))</formula>
    </cfRule>
    <cfRule type="containsText" dxfId="2930" priority="1389" stopIfTrue="1" operator="containsText" text="B">
      <formula>NOT(ISERROR(SEARCH("B",AM24)))</formula>
    </cfRule>
    <cfRule type="containsText" dxfId="2929" priority="1390" stopIfTrue="1" operator="containsText" text="B">
      <formula>NOT(ISERROR(SEARCH("B",AM24)))</formula>
    </cfRule>
    <cfRule type="containsText" dxfId="2928" priority="1391" stopIfTrue="1" operator="containsText" text="B">
      <formula>NOT(ISERROR(SEARCH("B",AM24)))</formula>
    </cfRule>
  </conditionalFormatting>
  <conditionalFormatting sqref="AN24:AO24">
    <cfRule type="containsText" dxfId="2927" priority="1369" stopIfTrue="1" operator="containsText" text="G">
      <formula>NOT(ISERROR(SEARCH("G",AN24)))</formula>
    </cfRule>
    <cfRule type="containsText" dxfId="2926" priority="1380" stopIfTrue="1" operator="containsText" text="B">
      <formula>NOT(ISERROR(SEARCH("B",AN24)))</formula>
    </cfRule>
    <cfRule type="containsText" dxfId="2925" priority="1381" stopIfTrue="1" operator="containsText" text="G">
      <formula>NOT(ISERROR(SEARCH("G",AN24)))</formula>
    </cfRule>
  </conditionalFormatting>
  <conditionalFormatting sqref="AN24:AO24">
    <cfRule type="containsText" dxfId="2924" priority="1370" stopIfTrue="1" operator="containsText" text="F">
      <formula>NOT(ISERROR(SEARCH("F",AN24)))</formula>
    </cfRule>
    <cfRule type="containsText" dxfId="2923" priority="1371" stopIfTrue="1" operator="containsText" text="C">
      <formula>NOT(ISERROR(SEARCH("C",AN24)))</formula>
    </cfRule>
    <cfRule type="containsText" dxfId="2922" priority="1372" stopIfTrue="1" operator="containsText" text="B">
      <formula>NOT(ISERROR(SEARCH("B",AN24)))</formula>
    </cfRule>
    <cfRule type="containsText" dxfId="2921" priority="1373" stopIfTrue="1" operator="containsText" text="G">
      <formula>NOT(ISERROR(SEARCH("G",AN24)))</formula>
    </cfRule>
    <cfRule type="containsText" dxfId="2920" priority="1374" stopIfTrue="1" operator="containsText" text="G">
      <formula>NOT(ISERROR(SEARCH("G",AN24)))</formula>
    </cfRule>
    <cfRule type="containsText" dxfId="2919" priority="1375" stopIfTrue="1" operator="containsText" text="F">
      <formula>NOT(ISERROR(SEARCH("F",AN24)))</formula>
    </cfRule>
    <cfRule type="containsText" dxfId="2918" priority="1376" stopIfTrue="1" operator="containsText" text="E">
      <formula>NOT(ISERROR(SEARCH("E",AN24)))</formula>
    </cfRule>
    <cfRule type="containsText" dxfId="2917" priority="1377" stopIfTrue="1" operator="containsText" text="B">
      <formula>NOT(ISERROR(SEARCH("B",AN24)))</formula>
    </cfRule>
    <cfRule type="containsText" dxfId="2916" priority="1378" stopIfTrue="1" operator="containsText" text="B">
      <formula>NOT(ISERROR(SEARCH("B",AN24)))</formula>
    </cfRule>
    <cfRule type="containsText" dxfId="2915" priority="1379" stopIfTrue="1" operator="containsText" text="B">
      <formula>NOT(ISERROR(SEARCH("B",AN24)))</formula>
    </cfRule>
  </conditionalFormatting>
  <conditionalFormatting sqref="AN24:AO24">
    <cfRule type="containsText" dxfId="2914" priority="1366" stopIfTrue="1" operator="containsText" text="F">
      <formula>NOT(ISERROR(SEARCH("F",AN24)))</formula>
    </cfRule>
    <cfRule type="containsText" dxfId="2913" priority="1367" stopIfTrue="1" operator="containsText" text="F">
      <formula>NOT(ISERROR(SEARCH("F",AN24)))</formula>
    </cfRule>
    <cfRule type="containsText" dxfId="2912" priority="1368" stopIfTrue="1" operator="containsText" text="G">
      <formula>NOT(ISERROR(SEARCH("G",AN24)))</formula>
    </cfRule>
  </conditionalFormatting>
  <conditionalFormatting sqref="AN24:AO24">
    <cfRule type="containsText" dxfId="2911" priority="1365" stopIfTrue="1" operator="containsText" text="B">
      <formula>NOT(ISERROR(SEARCH("B",AN24)))</formula>
    </cfRule>
  </conditionalFormatting>
  <conditionalFormatting sqref="AN24:AO24">
    <cfRule type="containsText" dxfId="2910" priority="1355" stopIfTrue="1" operator="containsText" text="F">
      <formula>NOT(ISERROR(SEARCH("F",AN24)))</formula>
    </cfRule>
    <cfRule type="containsText" dxfId="2909" priority="1356" stopIfTrue="1" operator="containsText" text="C">
      <formula>NOT(ISERROR(SEARCH("C",AN24)))</formula>
    </cfRule>
    <cfRule type="containsText" dxfId="2908" priority="1357" stopIfTrue="1" operator="containsText" text="B">
      <formula>NOT(ISERROR(SEARCH("B",AN24)))</formula>
    </cfRule>
    <cfRule type="containsText" dxfId="2907" priority="1358" stopIfTrue="1" operator="containsText" text="G">
      <formula>NOT(ISERROR(SEARCH("G",AN24)))</formula>
    </cfRule>
    <cfRule type="containsText" dxfId="2906" priority="1359" stopIfTrue="1" operator="containsText" text="G">
      <formula>NOT(ISERROR(SEARCH("G",AN24)))</formula>
    </cfRule>
    <cfRule type="containsText" dxfId="2905" priority="1360" stopIfTrue="1" operator="containsText" text="F">
      <formula>NOT(ISERROR(SEARCH("F",AN24)))</formula>
    </cfRule>
    <cfRule type="containsText" dxfId="2904" priority="1361" stopIfTrue="1" operator="containsText" text="E">
      <formula>NOT(ISERROR(SEARCH("E",AN24)))</formula>
    </cfRule>
    <cfRule type="containsText" dxfId="2903" priority="1362" stopIfTrue="1" operator="containsText" text="B">
      <formula>NOT(ISERROR(SEARCH("B",AN24)))</formula>
    </cfRule>
    <cfRule type="containsText" dxfId="2902" priority="1363" stopIfTrue="1" operator="containsText" text="B">
      <formula>NOT(ISERROR(SEARCH("B",AN24)))</formula>
    </cfRule>
    <cfRule type="containsText" dxfId="2901" priority="1364" stopIfTrue="1" operator="containsText" text="B">
      <formula>NOT(ISERROR(SEARCH("B",AN24)))</formula>
    </cfRule>
  </conditionalFormatting>
  <conditionalFormatting sqref="E26:AO26">
    <cfRule type="containsText" dxfId="2900" priority="1354" operator="containsText" text="A">
      <formula>NOT(ISERROR(SEARCH("A",E26)))</formula>
    </cfRule>
  </conditionalFormatting>
  <conditionalFormatting sqref="E26:AO26">
    <cfRule type="containsText" dxfId="2899" priority="1350" operator="containsText" text="E">
      <formula>NOT(ISERROR(SEARCH("E",E26)))</formula>
    </cfRule>
    <cfRule type="containsText" dxfId="2898" priority="1351" operator="containsText" text="D">
      <formula>NOT(ISERROR(SEARCH("D",E26)))</formula>
    </cfRule>
    <cfRule type="containsText" dxfId="2897" priority="1352" operator="containsText" text="C">
      <formula>NOT(ISERROR(SEARCH("C",E26)))</formula>
    </cfRule>
    <cfRule type="containsText" dxfId="2896" priority="1353" operator="containsText" text="B">
      <formula>NOT(ISERROR(SEARCH("B",E26)))</formula>
    </cfRule>
  </conditionalFormatting>
  <conditionalFormatting sqref="K26:AO26">
    <cfRule type="containsText" dxfId="2895" priority="1348" stopIfTrue="1" operator="containsText" text="F">
      <formula>NOT(ISERROR(SEARCH("F",K26)))</formula>
    </cfRule>
    <cfRule type="containsText" dxfId="2894" priority="1349" stopIfTrue="1" operator="containsText" text="G">
      <formula>NOT(ISERROR(SEARCH("G",K26)))</formula>
    </cfRule>
  </conditionalFormatting>
  <conditionalFormatting sqref="K26:AO26">
    <cfRule type="containsText" dxfId="2893" priority="1347" stopIfTrue="1" operator="containsText" text="B">
      <formula>NOT(ISERROR(SEARCH("B",K26)))</formula>
    </cfRule>
  </conditionalFormatting>
  <conditionalFormatting sqref="E26:AO26">
    <cfRule type="containsText" dxfId="2892" priority="1337" stopIfTrue="1" operator="containsText" text="F">
      <formula>NOT(ISERROR(SEARCH("F",E26)))</formula>
    </cfRule>
    <cfRule type="containsText" dxfId="2891" priority="1338" stopIfTrue="1" operator="containsText" text="C">
      <formula>NOT(ISERROR(SEARCH("C",E26)))</formula>
    </cfRule>
    <cfRule type="containsText" dxfId="2890" priority="1339" stopIfTrue="1" operator="containsText" text="B">
      <formula>NOT(ISERROR(SEARCH("B",E26)))</formula>
    </cfRule>
    <cfRule type="containsText" dxfId="2889" priority="1340" stopIfTrue="1" operator="containsText" text="G">
      <formula>NOT(ISERROR(SEARCH("G",E26)))</formula>
    </cfRule>
    <cfRule type="containsText" dxfId="2888" priority="1341" stopIfTrue="1" operator="containsText" text="G">
      <formula>NOT(ISERROR(SEARCH("G",E26)))</formula>
    </cfRule>
    <cfRule type="containsText" dxfId="2887" priority="1342" stopIfTrue="1" operator="containsText" text="F">
      <formula>NOT(ISERROR(SEARCH("F",E26)))</formula>
    </cfRule>
    <cfRule type="containsText" dxfId="2886" priority="1343" stopIfTrue="1" operator="containsText" text="E">
      <formula>NOT(ISERROR(SEARCH("E",E26)))</formula>
    </cfRule>
    <cfRule type="containsText" dxfId="2885" priority="1344" stopIfTrue="1" operator="containsText" text="B">
      <formula>NOT(ISERROR(SEARCH("B",E26)))</formula>
    </cfRule>
    <cfRule type="containsText" dxfId="2884" priority="1345" stopIfTrue="1" operator="containsText" text="B">
      <formula>NOT(ISERROR(SEARCH("B",E26)))</formula>
    </cfRule>
    <cfRule type="containsText" dxfId="2883" priority="1346" stopIfTrue="1" operator="containsText" text="B">
      <formula>NOT(ISERROR(SEARCH("B",E26)))</formula>
    </cfRule>
  </conditionalFormatting>
  <conditionalFormatting sqref="AN26:AO26">
    <cfRule type="containsText" dxfId="2882" priority="1336" operator="containsText" text="A">
      <formula>NOT(ISERROR(SEARCH("A",AN26)))</formula>
    </cfRule>
  </conditionalFormatting>
  <conditionalFormatting sqref="AN26:AO26">
    <cfRule type="containsText" dxfId="2881" priority="1335" operator="containsText" text="A">
      <formula>NOT(ISERROR(SEARCH("A",AN26)))</formula>
    </cfRule>
  </conditionalFormatting>
  <conditionalFormatting sqref="J26">
    <cfRule type="containsText" dxfId="2880" priority="1333" stopIfTrue="1" operator="containsText" text="F">
      <formula>NOT(ISERROR(SEARCH("F",J26)))</formula>
    </cfRule>
    <cfRule type="containsText" dxfId="2879" priority="1334" stopIfTrue="1" operator="containsText" text="G">
      <formula>NOT(ISERROR(SEARCH("G",J26)))</formula>
    </cfRule>
  </conditionalFormatting>
  <conditionalFormatting sqref="J26">
    <cfRule type="containsText" dxfId="2878" priority="1332" stopIfTrue="1" operator="containsText" text="B">
      <formula>NOT(ISERROR(SEARCH("B",J26)))</formula>
    </cfRule>
  </conditionalFormatting>
  <conditionalFormatting sqref="J26">
    <cfRule type="containsText" dxfId="2877" priority="1322" stopIfTrue="1" operator="containsText" text="F">
      <formula>NOT(ISERROR(SEARCH("F",J26)))</formula>
    </cfRule>
    <cfRule type="containsText" dxfId="2876" priority="1323" stopIfTrue="1" operator="containsText" text="C">
      <formula>NOT(ISERROR(SEARCH("C",J26)))</formula>
    </cfRule>
    <cfRule type="containsText" dxfId="2875" priority="1324" stopIfTrue="1" operator="containsText" text="B">
      <formula>NOT(ISERROR(SEARCH("B",J26)))</formula>
    </cfRule>
    <cfRule type="containsText" dxfId="2874" priority="1325" stopIfTrue="1" operator="containsText" text="G">
      <formula>NOT(ISERROR(SEARCH("G",J26)))</formula>
    </cfRule>
    <cfRule type="containsText" dxfId="2873" priority="1326" stopIfTrue="1" operator="containsText" text="G">
      <formula>NOT(ISERROR(SEARCH("G",J26)))</formula>
    </cfRule>
    <cfRule type="containsText" dxfId="2872" priority="1327" stopIfTrue="1" operator="containsText" text="F">
      <formula>NOT(ISERROR(SEARCH("F",J26)))</formula>
    </cfRule>
    <cfRule type="containsText" dxfId="2871" priority="1328" stopIfTrue="1" operator="containsText" text="E">
      <formula>NOT(ISERROR(SEARCH("E",J26)))</formula>
    </cfRule>
    <cfRule type="containsText" dxfId="2870" priority="1329" stopIfTrue="1" operator="containsText" text="B">
      <formula>NOT(ISERROR(SEARCH("B",J26)))</formula>
    </cfRule>
    <cfRule type="containsText" dxfId="2869" priority="1330" stopIfTrue="1" operator="containsText" text="B">
      <formula>NOT(ISERROR(SEARCH("B",J26)))</formula>
    </cfRule>
    <cfRule type="containsText" dxfId="2868" priority="1331" stopIfTrue="1" operator="containsText" text="B">
      <formula>NOT(ISERROR(SEARCH("B",J26)))</formula>
    </cfRule>
  </conditionalFormatting>
  <conditionalFormatting sqref="H26:I26">
    <cfRule type="containsText" dxfId="2867" priority="1320" stopIfTrue="1" operator="containsText" text="F">
      <formula>NOT(ISERROR(SEARCH("F",H26)))</formula>
    </cfRule>
    <cfRule type="containsText" dxfId="2866" priority="1321" stopIfTrue="1" operator="containsText" text="G">
      <formula>NOT(ISERROR(SEARCH("G",H26)))</formula>
    </cfRule>
  </conditionalFormatting>
  <conditionalFormatting sqref="H26:I26">
    <cfRule type="containsText" dxfId="2865" priority="1319" stopIfTrue="1" operator="containsText" text="B">
      <formula>NOT(ISERROR(SEARCH("B",H26)))</formula>
    </cfRule>
  </conditionalFormatting>
  <conditionalFormatting sqref="H26:I26">
    <cfRule type="containsText" dxfId="2864" priority="1309" stopIfTrue="1" operator="containsText" text="F">
      <formula>NOT(ISERROR(SEARCH("F",H26)))</formula>
    </cfRule>
    <cfRule type="containsText" dxfId="2863" priority="1310" stopIfTrue="1" operator="containsText" text="C">
      <formula>NOT(ISERROR(SEARCH("C",H26)))</formula>
    </cfRule>
    <cfRule type="containsText" dxfId="2862" priority="1311" stopIfTrue="1" operator="containsText" text="B">
      <formula>NOT(ISERROR(SEARCH("B",H26)))</formula>
    </cfRule>
    <cfRule type="containsText" dxfId="2861" priority="1312" stopIfTrue="1" operator="containsText" text="G">
      <formula>NOT(ISERROR(SEARCH("G",H26)))</formula>
    </cfRule>
    <cfRule type="containsText" dxfId="2860" priority="1313" stopIfTrue="1" operator="containsText" text="G">
      <formula>NOT(ISERROR(SEARCH("G",H26)))</formula>
    </cfRule>
    <cfRule type="containsText" dxfId="2859" priority="1314" stopIfTrue="1" operator="containsText" text="F">
      <formula>NOT(ISERROR(SEARCH("F",H26)))</formula>
    </cfRule>
    <cfRule type="containsText" dxfId="2858" priority="1315" stopIfTrue="1" operator="containsText" text="E">
      <formula>NOT(ISERROR(SEARCH("E",H26)))</formula>
    </cfRule>
    <cfRule type="containsText" dxfId="2857" priority="1316" stopIfTrue="1" operator="containsText" text="B">
      <formula>NOT(ISERROR(SEARCH("B",H26)))</formula>
    </cfRule>
    <cfRule type="containsText" dxfId="2856" priority="1317" stopIfTrue="1" operator="containsText" text="B">
      <formula>NOT(ISERROR(SEARCH("B",H26)))</formula>
    </cfRule>
    <cfRule type="containsText" dxfId="2855" priority="1318" stopIfTrue="1" operator="containsText" text="B">
      <formula>NOT(ISERROR(SEARCH("B",H26)))</formula>
    </cfRule>
  </conditionalFormatting>
  <conditionalFormatting sqref="E26:AO26">
    <cfRule type="expression" dxfId="2854" priority="1308">
      <formula>AND(DAY(E26)=6,MONTH(E26)=7)</formula>
    </cfRule>
  </conditionalFormatting>
  <conditionalFormatting sqref="E26:AO26">
    <cfRule type="containsText" dxfId="2853" priority="1305" stopIfTrue="1" operator="containsText" text="G">
      <formula>NOT(ISERROR(SEARCH("G",E26)))</formula>
    </cfRule>
    <cfRule type="containsText" dxfId="2852" priority="1306" stopIfTrue="1" operator="containsText" text="B">
      <formula>NOT(ISERROR(SEARCH("B",E26)))</formula>
    </cfRule>
    <cfRule type="containsText" dxfId="2851" priority="1307" stopIfTrue="1" operator="containsText" text="G">
      <formula>NOT(ISERROR(SEARCH("G",E26)))</formula>
    </cfRule>
  </conditionalFormatting>
  <conditionalFormatting sqref="AK26:AO26">
    <cfRule type="containsText" dxfId="2850" priority="1304" operator="containsText" text="A">
      <formula>NOT(ISERROR(SEARCH("A",AK26)))</formula>
    </cfRule>
  </conditionalFormatting>
  <conditionalFormatting sqref="AK26:AO26">
    <cfRule type="containsText" dxfId="2849" priority="1303" operator="containsText" text="A">
      <formula>NOT(ISERROR(SEARCH("A",AK26)))</formula>
    </cfRule>
  </conditionalFormatting>
  <conditionalFormatting sqref="AK26:AM26">
    <cfRule type="containsText" dxfId="2848" priority="1289" stopIfTrue="1" operator="containsText" text="G">
      <formula>NOT(ISERROR(SEARCH("G",AK26)))</formula>
    </cfRule>
    <cfRule type="containsText" dxfId="2847" priority="1300" stopIfTrue="1" operator="containsText" text="B">
      <formula>NOT(ISERROR(SEARCH("B",AK26)))</formula>
    </cfRule>
    <cfRule type="containsText" dxfId="2846" priority="1301" stopIfTrue="1" operator="containsText" text="F">
      <formula>NOT(ISERROR(SEARCH("F",AK26)))</formula>
    </cfRule>
    <cfRule type="containsText" dxfId="2845" priority="1302" stopIfTrue="1" operator="containsText" text="G">
      <formula>NOT(ISERROR(SEARCH("G",AK26)))</formula>
    </cfRule>
  </conditionalFormatting>
  <conditionalFormatting sqref="AK26:AM26">
    <cfRule type="containsText" dxfId="2844" priority="1290" stopIfTrue="1" operator="containsText" text="F">
      <formula>NOT(ISERROR(SEARCH("F",AK26)))</formula>
    </cfRule>
    <cfRule type="containsText" dxfId="2843" priority="1291" stopIfTrue="1" operator="containsText" text="C">
      <formula>NOT(ISERROR(SEARCH("C",AK26)))</formula>
    </cfRule>
    <cfRule type="containsText" dxfId="2842" priority="1292" stopIfTrue="1" operator="containsText" text="B">
      <formula>NOT(ISERROR(SEARCH("B",AK26)))</formula>
    </cfRule>
    <cfRule type="containsText" dxfId="2841" priority="1293" stopIfTrue="1" operator="containsText" text="G">
      <formula>NOT(ISERROR(SEARCH("G",AK26)))</formula>
    </cfRule>
    <cfRule type="containsText" dxfId="2840" priority="1294" stopIfTrue="1" operator="containsText" text="G">
      <formula>NOT(ISERROR(SEARCH("G",AK26)))</formula>
    </cfRule>
    <cfRule type="containsText" dxfId="2839" priority="1295" stopIfTrue="1" operator="containsText" text="F">
      <formula>NOT(ISERROR(SEARCH("F",AK26)))</formula>
    </cfRule>
    <cfRule type="containsText" dxfId="2838" priority="1296" stopIfTrue="1" operator="containsText" text="E">
      <formula>NOT(ISERROR(SEARCH("E",AK26)))</formula>
    </cfRule>
    <cfRule type="containsText" dxfId="2837" priority="1297" stopIfTrue="1" operator="containsText" text="B">
      <formula>NOT(ISERROR(SEARCH("B",AK26)))</formula>
    </cfRule>
    <cfRule type="containsText" dxfId="2836" priority="1298" stopIfTrue="1" operator="containsText" text="B">
      <formula>NOT(ISERROR(SEARCH("B",AK26)))</formula>
    </cfRule>
    <cfRule type="containsText" dxfId="2835" priority="1299" stopIfTrue="1" operator="containsText" text="B">
      <formula>NOT(ISERROR(SEARCH("B",AK26)))</formula>
    </cfRule>
  </conditionalFormatting>
  <conditionalFormatting sqref="AN26:AO26">
    <cfRule type="containsText" dxfId="2834" priority="1276" stopIfTrue="1" operator="containsText" text="G">
      <formula>NOT(ISERROR(SEARCH("G",AN26)))</formula>
    </cfRule>
    <cfRule type="containsText" dxfId="2833" priority="1287" stopIfTrue="1" operator="containsText" text="B">
      <formula>NOT(ISERROR(SEARCH("B",AN26)))</formula>
    </cfRule>
    <cfRule type="containsText" dxfId="2832" priority="1288" stopIfTrue="1" operator="containsText" text="G">
      <formula>NOT(ISERROR(SEARCH("G",AN26)))</formula>
    </cfRule>
  </conditionalFormatting>
  <conditionalFormatting sqref="AN26:AO26">
    <cfRule type="containsText" dxfId="2831" priority="1277" stopIfTrue="1" operator="containsText" text="F">
      <formula>NOT(ISERROR(SEARCH("F",AN26)))</formula>
    </cfRule>
    <cfRule type="containsText" dxfId="2830" priority="1278" stopIfTrue="1" operator="containsText" text="C">
      <formula>NOT(ISERROR(SEARCH("C",AN26)))</formula>
    </cfRule>
    <cfRule type="containsText" dxfId="2829" priority="1279" stopIfTrue="1" operator="containsText" text="B">
      <formula>NOT(ISERROR(SEARCH("B",AN26)))</formula>
    </cfRule>
    <cfRule type="containsText" dxfId="2828" priority="1280" stopIfTrue="1" operator="containsText" text="G">
      <formula>NOT(ISERROR(SEARCH("G",AN26)))</formula>
    </cfRule>
    <cfRule type="containsText" dxfId="2827" priority="1281" stopIfTrue="1" operator="containsText" text="G">
      <formula>NOT(ISERROR(SEARCH("G",AN26)))</formula>
    </cfRule>
    <cfRule type="containsText" dxfId="2826" priority="1282" stopIfTrue="1" operator="containsText" text="F">
      <formula>NOT(ISERROR(SEARCH("F",AN26)))</formula>
    </cfRule>
    <cfRule type="containsText" dxfId="2825" priority="1283" stopIfTrue="1" operator="containsText" text="E">
      <formula>NOT(ISERROR(SEARCH("E",AN26)))</formula>
    </cfRule>
    <cfRule type="containsText" dxfId="2824" priority="1284" stopIfTrue="1" operator="containsText" text="B">
      <formula>NOT(ISERROR(SEARCH("B",AN26)))</formula>
    </cfRule>
    <cfRule type="containsText" dxfId="2823" priority="1285" stopIfTrue="1" operator="containsText" text="B">
      <formula>NOT(ISERROR(SEARCH("B",AN26)))</formula>
    </cfRule>
    <cfRule type="containsText" dxfId="2822" priority="1286" stopIfTrue="1" operator="containsText" text="B">
      <formula>NOT(ISERROR(SEARCH("B",AN26)))</formula>
    </cfRule>
  </conditionalFormatting>
  <conditionalFormatting sqref="E26">
    <cfRule type="containsText" dxfId="2821" priority="1274" stopIfTrue="1" operator="containsText" text="E">
      <formula>NOT(ISERROR(SEARCH("E",E26)))</formula>
    </cfRule>
    <cfRule type="containsText" dxfId="2820" priority="1275" stopIfTrue="1" operator="containsText" text="G">
      <formula>NOT(ISERROR(SEARCH("G",E26)))</formula>
    </cfRule>
  </conditionalFormatting>
  <conditionalFormatting sqref="E26">
    <cfRule type="containsText" dxfId="2819" priority="1273" stopIfTrue="1" operator="containsText" text="B">
      <formula>NOT(ISERROR(SEARCH("B",E26)))</formula>
    </cfRule>
  </conditionalFormatting>
  <conditionalFormatting sqref="AJ26:AO26">
    <cfRule type="containsText" dxfId="2818" priority="1271" stopIfTrue="1" operator="containsText" text="E">
      <formula>NOT(ISERROR(SEARCH("E",AJ26)))</formula>
    </cfRule>
    <cfRule type="containsText" dxfId="2817" priority="1272" stopIfTrue="1" operator="containsText" text="G">
      <formula>NOT(ISERROR(SEARCH("G",AJ26)))</formula>
    </cfRule>
  </conditionalFormatting>
  <conditionalFormatting sqref="AJ26:AO26">
    <cfRule type="containsText" dxfId="2816" priority="1270" stopIfTrue="1" operator="containsText" text="B">
      <formula>NOT(ISERROR(SEARCH("B",AJ26)))</formula>
    </cfRule>
  </conditionalFormatting>
  <conditionalFormatting sqref="E28:AJ28 AL28:AO28">
    <cfRule type="containsText" dxfId="2815" priority="1269" operator="containsText" text="A">
      <formula>NOT(ISERROR(SEARCH("A",E28)))</formula>
    </cfRule>
  </conditionalFormatting>
  <conditionalFormatting sqref="E28:AO28">
    <cfRule type="containsText" dxfId="2814" priority="1265" operator="containsText" text="E">
      <formula>NOT(ISERROR(SEARCH("E",E28)))</formula>
    </cfRule>
    <cfRule type="containsText" dxfId="2813" priority="1266" operator="containsText" text="D">
      <formula>NOT(ISERROR(SEARCH("D",E28)))</formula>
    </cfRule>
    <cfRule type="containsText" dxfId="2812" priority="1267" operator="containsText" text="C">
      <formula>NOT(ISERROR(SEARCH("C",E28)))</formula>
    </cfRule>
    <cfRule type="containsText" dxfId="2811" priority="1268" operator="containsText" text="B">
      <formula>NOT(ISERROR(SEARCH("B",E28)))</formula>
    </cfRule>
  </conditionalFormatting>
  <conditionalFormatting sqref="G28:AJ28">
    <cfRule type="containsText" dxfId="2810" priority="1263" stopIfTrue="1" operator="containsText" text="F">
      <formula>NOT(ISERROR(SEARCH("F",G28)))</formula>
    </cfRule>
    <cfRule type="containsText" dxfId="2809" priority="1264" stopIfTrue="1" operator="containsText" text="G">
      <formula>NOT(ISERROR(SEARCH("G",G28)))</formula>
    </cfRule>
  </conditionalFormatting>
  <conditionalFormatting sqref="G28:AJ28">
    <cfRule type="containsText" dxfId="2808" priority="1262" stopIfTrue="1" operator="containsText" text="B">
      <formula>NOT(ISERROR(SEARCH("B",G28)))</formula>
    </cfRule>
  </conditionalFormatting>
  <conditionalFormatting sqref="E28:AJ28">
    <cfRule type="containsText" dxfId="2807" priority="1252" stopIfTrue="1" operator="containsText" text="F">
      <formula>NOT(ISERROR(SEARCH("F",E28)))</formula>
    </cfRule>
    <cfRule type="containsText" dxfId="2806" priority="1253" stopIfTrue="1" operator="containsText" text="C">
      <formula>NOT(ISERROR(SEARCH("C",E28)))</formula>
    </cfRule>
    <cfRule type="containsText" dxfId="2805" priority="1254" stopIfTrue="1" operator="containsText" text="B">
      <formula>NOT(ISERROR(SEARCH("B",E28)))</formula>
    </cfRule>
    <cfRule type="containsText" dxfId="2804" priority="1255" stopIfTrue="1" operator="containsText" text="G">
      <formula>NOT(ISERROR(SEARCH("G",E28)))</formula>
    </cfRule>
    <cfRule type="containsText" dxfId="2803" priority="1256" stopIfTrue="1" operator="containsText" text="G">
      <formula>NOT(ISERROR(SEARCH("G",E28)))</formula>
    </cfRule>
    <cfRule type="containsText" dxfId="2802" priority="1257" stopIfTrue="1" operator="containsText" text="F">
      <formula>NOT(ISERROR(SEARCH("F",E28)))</formula>
    </cfRule>
    <cfRule type="containsText" dxfId="2801" priority="1258" stopIfTrue="1" operator="containsText" text="E">
      <formula>NOT(ISERROR(SEARCH("E",E28)))</formula>
    </cfRule>
    <cfRule type="containsText" dxfId="2800" priority="1259" stopIfTrue="1" operator="containsText" text="B">
      <formula>NOT(ISERROR(SEARCH("B",E28)))</formula>
    </cfRule>
    <cfRule type="containsText" dxfId="2799" priority="1260" stopIfTrue="1" operator="containsText" text="B">
      <formula>NOT(ISERROR(SEARCH("B",E28)))</formula>
    </cfRule>
    <cfRule type="containsText" dxfId="2798" priority="1261" stopIfTrue="1" operator="containsText" text="B">
      <formula>NOT(ISERROR(SEARCH("B",E28)))</formula>
    </cfRule>
  </conditionalFormatting>
  <conditionalFormatting sqref="AK28:AO28">
    <cfRule type="containsText" dxfId="2797" priority="1251" operator="containsText" text="A">
      <formula>NOT(ISERROR(SEARCH("A",AK28)))</formula>
    </cfRule>
  </conditionalFormatting>
  <conditionalFormatting sqref="AK28:AO28">
    <cfRule type="containsText" dxfId="2796" priority="1250" operator="containsText" text="A">
      <formula>NOT(ISERROR(SEARCH("A",AK28)))</formula>
    </cfRule>
  </conditionalFormatting>
  <conditionalFormatting sqref="AN28:AO28">
    <cfRule type="containsText" dxfId="2795" priority="1249" operator="containsText" text="A">
      <formula>NOT(ISERROR(SEARCH("A",AN28)))</formula>
    </cfRule>
  </conditionalFormatting>
  <conditionalFormatting sqref="AN28:AO28">
    <cfRule type="containsText" dxfId="2794" priority="1248" operator="containsText" text="A">
      <formula>NOT(ISERROR(SEARCH("A",AN28)))</formula>
    </cfRule>
  </conditionalFormatting>
  <conditionalFormatting sqref="F28:G28">
    <cfRule type="containsText" dxfId="2793" priority="1246" stopIfTrue="1" operator="containsText" text="F">
      <formula>NOT(ISERROR(SEARCH("F",F28)))</formula>
    </cfRule>
    <cfRule type="containsText" dxfId="2792" priority="1247" stopIfTrue="1" operator="containsText" text="G">
      <formula>NOT(ISERROR(SEARCH("G",F28)))</formula>
    </cfRule>
  </conditionalFormatting>
  <conditionalFormatting sqref="F28:G28">
    <cfRule type="containsText" dxfId="2791" priority="1245" stopIfTrue="1" operator="containsText" text="B">
      <formula>NOT(ISERROR(SEARCH("B",F28)))</formula>
    </cfRule>
  </conditionalFormatting>
  <conditionalFormatting sqref="F28:G28">
    <cfRule type="containsText" dxfId="2790" priority="1235" stopIfTrue="1" operator="containsText" text="F">
      <formula>NOT(ISERROR(SEARCH("F",F28)))</formula>
    </cfRule>
    <cfRule type="containsText" dxfId="2789" priority="1236" stopIfTrue="1" operator="containsText" text="C">
      <formula>NOT(ISERROR(SEARCH("C",F28)))</formula>
    </cfRule>
    <cfRule type="containsText" dxfId="2788" priority="1237" stopIfTrue="1" operator="containsText" text="B">
      <formula>NOT(ISERROR(SEARCH("B",F28)))</formula>
    </cfRule>
    <cfRule type="containsText" dxfId="2787" priority="1238" stopIfTrue="1" operator="containsText" text="G">
      <formula>NOT(ISERROR(SEARCH("G",F28)))</formula>
    </cfRule>
    <cfRule type="containsText" dxfId="2786" priority="1239" stopIfTrue="1" operator="containsText" text="G">
      <formula>NOT(ISERROR(SEARCH("G",F28)))</formula>
    </cfRule>
    <cfRule type="containsText" dxfId="2785" priority="1240" stopIfTrue="1" operator="containsText" text="F">
      <formula>NOT(ISERROR(SEARCH("F",F28)))</formula>
    </cfRule>
    <cfRule type="containsText" dxfId="2784" priority="1241" stopIfTrue="1" operator="containsText" text="E">
      <formula>NOT(ISERROR(SEARCH("E",F28)))</formula>
    </cfRule>
    <cfRule type="containsText" dxfId="2783" priority="1242" stopIfTrue="1" operator="containsText" text="B">
      <formula>NOT(ISERROR(SEARCH("B",F28)))</formula>
    </cfRule>
    <cfRule type="containsText" dxfId="2782" priority="1243" stopIfTrue="1" operator="containsText" text="B">
      <formula>NOT(ISERROR(SEARCH("B",F28)))</formula>
    </cfRule>
    <cfRule type="containsText" dxfId="2781" priority="1244" stopIfTrue="1" operator="containsText" text="B">
      <formula>NOT(ISERROR(SEARCH("B",F28)))</formula>
    </cfRule>
  </conditionalFormatting>
  <conditionalFormatting sqref="AK28:AN28">
    <cfRule type="containsText" dxfId="2780" priority="1234" operator="containsText" text="A">
      <formula>NOT(ISERROR(SEARCH("A",AK28)))</formula>
    </cfRule>
  </conditionalFormatting>
  <conditionalFormatting sqref="AK28:AN28">
    <cfRule type="containsText" dxfId="2779" priority="1232" stopIfTrue="1" operator="containsText" text="F">
      <formula>NOT(ISERROR(SEARCH("F",AK28)))</formula>
    </cfRule>
    <cfRule type="containsText" dxfId="2778" priority="1233" stopIfTrue="1" operator="containsText" text="G">
      <formula>NOT(ISERROR(SEARCH("G",AK28)))</formula>
    </cfRule>
  </conditionalFormatting>
  <conditionalFormatting sqref="AK28:AN28">
    <cfRule type="containsText" dxfId="2777" priority="1231" stopIfTrue="1" operator="containsText" text="B">
      <formula>NOT(ISERROR(SEARCH("B",AK28)))</formula>
    </cfRule>
  </conditionalFormatting>
  <conditionalFormatting sqref="AK28:AN28">
    <cfRule type="containsText" dxfId="2776" priority="1221" stopIfTrue="1" operator="containsText" text="F">
      <formula>NOT(ISERROR(SEARCH("F",AK28)))</formula>
    </cfRule>
    <cfRule type="containsText" dxfId="2775" priority="1222" stopIfTrue="1" operator="containsText" text="C">
      <formula>NOT(ISERROR(SEARCH("C",AK28)))</formula>
    </cfRule>
    <cfRule type="containsText" dxfId="2774" priority="1223" stopIfTrue="1" operator="containsText" text="B">
      <formula>NOT(ISERROR(SEARCH("B",AK28)))</formula>
    </cfRule>
    <cfRule type="containsText" dxfId="2773" priority="1224" stopIfTrue="1" operator="containsText" text="G">
      <formula>NOT(ISERROR(SEARCH("G",AK28)))</formula>
    </cfRule>
    <cfRule type="containsText" dxfId="2772" priority="1225" stopIfTrue="1" operator="containsText" text="G">
      <formula>NOT(ISERROR(SEARCH("G",AK28)))</formula>
    </cfRule>
    <cfRule type="containsText" dxfId="2771" priority="1226" stopIfTrue="1" operator="containsText" text="F">
      <formula>NOT(ISERROR(SEARCH("F",AK28)))</formula>
    </cfRule>
    <cfRule type="containsText" dxfId="2770" priority="1227" stopIfTrue="1" operator="containsText" text="E">
      <formula>NOT(ISERROR(SEARCH("E",AK28)))</formula>
    </cfRule>
    <cfRule type="containsText" dxfId="2769" priority="1228" stopIfTrue="1" operator="containsText" text="B">
      <formula>NOT(ISERROR(SEARCH("B",AK28)))</formula>
    </cfRule>
    <cfRule type="containsText" dxfId="2768" priority="1229" stopIfTrue="1" operator="containsText" text="B">
      <formula>NOT(ISERROR(SEARCH("B",AK28)))</formula>
    </cfRule>
    <cfRule type="containsText" dxfId="2767" priority="1230" stopIfTrue="1" operator="containsText" text="B">
      <formula>NOT(ISERROR(SEARCH("B",AK28)))</formula>
    </cfRule>
  </conditionalFormatting>
  <conditionalFormatting sqref="E28:AO28">
    <cfRule type="expression" dxfId="2766" priority="1220">
      <formula>AND(DAY(E28)=6,MONTH(E28)=7)</formula>
    </cfRule>
  </conditionalFormatting>
  <conditionalFormatting sqref="K28">
    <cfRule type="containsText" dxfId="2765" priority="1218" stopIfTrue="1" operator="containsText" text="F">
      <formula>NOT(ISERROR(SEARCH("F",K28)))</formula>
    </cfRule>
    <cfRule type="containsText" dxfId="2764" priority="1219" stopIfTrue="1" operator="containsText" text="G">
      <formula>NOT(ISERROR(SEARCH("G",K28)))</formula>
    </cfRule>
  </conditionalFormatting>
  <conditionalFormatting sqref="J28">
    <cfRule type="containsText" dxfId="2763" priority="1216" stopIfTrue="1" operator="containsText" text="F">
      <formula>NOT(ISERROR(SEARCH("F",J28)))</formula>
    </cfRule>
    <cfRule type="containsText" dxfId="2762" priority="1217" stopIfTrue="1" operator="containsText" text="G">
      <formula>NOT(ISERROR(SEARCH("G",J28)))</formula>
    </cfRule>
  </conditionalFormatting>
  <conditionalFormatting sqref="J28">
    <cfRule type="containsText" dxfId="2761" priority="1215" stopIfTrue="1" operator="containsText" text="B">
      <formula>NOT(ISERROR(SEARCH("B",J28)))</formula>
    </cfRule>
  </conditionalFormatting>
  <conditionalFormatting sqref="J28">
    <cfRule type="containsText" dxfId="2760" priority="1205" stopIfTrue="1" operator="containsText" text="F">
      <formula>NOT(ISERROR(SEARCH("F",J28)))</formula>
    </cfRule>
    <cfRule type="containsText" dxfId="2759" priority="1206" stopIfTrue="1" operator="containsText" text="C">
      <formula>NOT(ISERROR(SEARCH("C",J28)))</formula>
    </cfRule>
    <cfRule type="containsText" dxfId="2758" priority="1207" stopIfTrue="1" operator="containsText" text="B">
      <formula>NOT(ISERROR(SEARCH("B",J28)))</formula>
    </cfRule>
    <cfRule type="containsText" dxfId="2757" priority="1208" stopIfTrue="1" operator="containsText" text="G">
      <formula>NOT(ISERROR(SEARCH("G",J28)))</formula>
    </cfRule>
    <cfRule type="containsText" dxfId="2756" priority="1209" stopIfTrue="1" operator="containsText" text="G">
      <formula>NOT(ISERROR(SEARCH("G",J28)))</formula>
    </cfRule>
    <cfRule type="containsText" dxfId="2755" priority="1210" stopIfTrue="1" operator="containsText" text="F">
      <formula>NOT(ISERROR(SEARCH("F",J28)))</formula>
    </cfRule>
    <cfRule type="containsText" dxfId="2754" priority="1211" stopIfTrue="1" operator="containsText" text="E">
      <formula>NOT(ISERROR(SEARCH("E",J28)))</formula>
    </cfRule>
    <cfRule type="containsText" dxfId="2753" priority="1212" stopIfTrue="1" operator="containsText" text="B">
      <formula>NOT(ISERROR(SEARCH("B",J28)))</formula>
    </cfRule>
    <cfRule type="containsText" dxfId="2752" priority="1213" stopIfTrue="1" operator="containsText" text="B">
      <formula>NOT(ISERROR(SEARCH("B",J28)))</formula>
    </cfRule>
    <cfRule type="containsText" dxfId="2751" priority="1214" stopIfTrue="1" operator="containsText" text="B">
      <formula>NOT(ISERROR(SEARCH("B",J28)))</formula>
    </cfRule>
  </conditionalFormatting>
  <conditionalFormatting sqref="J28:K28">
    <cfRule type="containsText" dxfId="2750" priority="1201" stopIfTrue="1" operator="containsText" text="G">
      <formula>NOT(ISERROR(SEARCH("G",J28)))</formula>
    </cfRule>
    <cfRule type="containsText" dxfId="2749" priority="1202" stopIfTrue="1" operator="containsText" text="B">
      <formula>NOT(ISERROR(SEARCH("B",J28)))</formula>
    </cfRule>
    <cfRule type="containsText" dxfId="2748" priority="1203" stopIfTrue="1" operator="containsText" text="F">
      <formula>NOT(ISERROR(SEARCH("F",J28)))</formula>
    </cfRule>
    <cfRule type="containsText" dxfId="2747" priority="1204" stopIfTrue="1" operator="containsText" text="G">
      <formula>NOT(ISERROR(SEARCH("G",J28)))</formula>
    </cfRule>
  </conditionalFormatting>
  <conditionalFormatting sqref="Q28:R28">
    <cfRule type="containsText" dxfId="2746" priority="1199" stopIfTrue="1" operator="containsText" text="F">
      <formula>NOT(ISERROR(SEARCH("F",Q28)))</formula>
    </cfRule>
    <cfRule type="containsText" dxfId="2745" priority="1200" stopIfTrue="1" operator="containsText" text="G">
      <formula>NOT(ISERROR(SEARCH("G",Q28)))</formula>
    </cfRule>
  </conditionalFormatting>
  <conditionalFormatting sqref="Q28:R28">
    <cfRule type="containsText" dxfId="2744" priority="1195" stopIfTrue="1" operator="containsText" text="G">
      <formula>NOT(ISERROR(SEARCH("G",Q28)))</formula>
    </cfRule>
    <cfRule type="containsText" dxfId="2743" priority="1196" stopIfTrue="1" operator="containsText" text="B">
      <formula>NOT(ISERROR(SEARCH("B",Q28)))</formula>
    </cfRule>
    <cfRule type="containsText" dxfId="2742" priority="1197" stopIfTrue="1" operator="containsText" text="F">
      <formula>NOT(ISERROR(SEARCH("F",Q28)))</formula>
    </cfRule>
    <cfRule type="containsText" dxfId="2741" priority="1198" stopIfTrue="1" operator="containsText" text="G">
      <formula>NOT(ISERROR(SEARCH("G",Q28)))</formula>
    </cfRule>
  </conditionalFormatting>
  <conditionalFormatting sqref="X28:Y28">
    <cfRule type="containsText" dxfId="2740" priority="1193" stopIfTrue="1" operator="containsText" text="F">
      <formula>NOT(ISERROR(SEARCH("F",X28)))</formula>
    </cfRule>
    <cfRule type="containsText" dxfId="2739" priority="1194" stopIfTrue="1" operator="containsText" text="G">
      <formula>NOT(ISERROR(SEARCH("G",X28)))</formula>
    </cfRule>
  </conditionalFormatting>
  <conditionalFormatting sqref="X28:Y28">
    <cfRule type="containsText" dxfId="2738" priority="1189" stopIfTrue="1" operator="containsText" text="G">
      <formula>NOT(ISERROR(SEARCH("G",X28)))</formula>
    </cfRule>
    <cfRule type="containsText" dxfId="2737" priority="1190" stopIfTrue="1" operator="containsText" text="B">
      <formula>NOT(ISERROR(SEARCH("B",X28)))</formula>
    </cfRule>
    <cfRule type="containsText" dxfId="2736" priority="1191" stopIfTrue="1" operator="containsText" text="F">
      <formula>NOT(ISERROR(SEARCH("F",X28)))</formula>
    </cfRule>
    <cfRule type="containsText" dxfId="2735" priority="1192" stopIfTrue="1" operator="containsText" text="G">
      <formula>NOT(ISERROR(SEARCH("G",X28)))</formula>
    </cfRule>
  </conditionalFormatting>
  <conditionalFormatting sqref="AE28:AF28">
    <cfRule type="containsText" dxfId="2734" priority="1187" stopIfTrue="1" operator="containsText" text="F">
      <formula>NOT(ISERROR(SEARCH("F",AE28)))</formula>
    </cfRule>
    <cfRule type="containsText" dxfId="2733" priority="1188" stopIfTrue="1" operator="containsText" text="G">
      <formula>NOT(ISERROR(SEARCH("G",AE28)))</formula>
    </cfRule>
  </conditionalFormatting>
  <conditionalFormatting sqref="AE28:AF28">
    <cfRule type="containsText" dxfId="2732" priority="1183" stopIfTrue="1" operator="containsText" text="G">
      <formula>NOT(ISERROR(SEARCH("G",AE28)))</formula>
    </cfRule>
    <cfRule type="containsText" dxfId="2731" priority="1184" stopIfTrue="1" operator="containsText" text="B">
      <formula>NOT(ISERROR(SEARCH("B",AE28)))</formula>
    </cfRule>
    <cfRule type="containsText" dxfId="2730" priority="1185" stopIfTrue="1" operator="containsText" text="F">
      <formula>NOT(ISERROR(SEARCH("F",AE28)))</formula>
    </cfRule>
    <cfRule type="containsText" dxfId="2729" priority="1186" stopIfTrue="1" operator="containsText" text="G">
      <formula>NOT(ISERROR(SEARCH("G",AE28)))</formula>
    </cfRule>
  </conditionalFormatting>
  <conditionalFormatting sqref="AN28:AO28">
    <cfRule type="containsText" dxfId="2728" priority="1170" stopIfTrue="1" operator="containsText" text="G">
      <formula>NOT(ISERROR(SEARCH("G",AN28)))</formula>
    </cfRule>
    <cfRule type="containsText" dxfId="2727" priority="1181" stopIfTrue="1" operator="containsText" text="B">
      <formula>NOT(ISERROR(SEARCH("B",AN28)))</formula>
    </cfRule>
    <cfRule type="containsText" dxfId="2726" priority="1182" stopIfTrue="1" operator="containsText" text="G">
      <formula>NOT(ISERROR(SEARCH("G",AN28)))</formula>
    </cfRule>
  </conditionalFormatting>
  <conditionalFormatting sqref="AN28:AO28">
    <cfRule type="containsText" dxfId="2725" priority="1171" stopIfTrue="1" operator="containsText" text="F">
      <formula>NOT(ISERROR(SEARCH("F",AN28)))</formula>
    </cfRule>
    <cfRule type="containsText" dxfId="2724" priority="1172" stopIfTrue="1" operator="containsText" text="C">
      <formula>NOT(ISERROR(SEARCH("C",AN28)))</formula>
    </cfRule>
    <cfRule type="containsText" dxfId="2723" priority="1173" stopIfTrue="1" operator="containsText" text="B">
      <formula>NOT(ISERROR(SEARCH("B",AN28)))</formula>
    </cfRule>
    <cfRule type="containsText" dxfId="2722" priority="1174" stopIfTrue="1" operator="containsText" text="G">
      <formula>NOT(ISERROR(SEARCH("G",AN28)))</formula>
    </cfRule>
    <cfRule type="containsText" dxfId="2721" priority="1175" stopIfTrue="1" operator="containsText" text="G">
      <formula>NOT(ISERROR(SEARCH("G",AN28)))</formula>
    </cfRule>
    <cfRule type="containsText" dxfId="2720" priority="1176" stopIfTrue="1" operator="containsText" text="F">
      <formula>NOT(ISERROR(SEARCH("F",AN28)))</formula>
    </cfRule>
    <cfRule type="containsText" dxfId="2719" priority="1177" stopIfTrue="1" operator="containsText" text="E">
      <formula>NOT(ISERROR(SEARCH("E",AN28)))</formula>
    </cfRule>
    <cfRule type="containsText" dxfId="2718" priority="1178" stopIfTrue="1" operator="containsText" text="B">
      <formula>NOT(ISERROR(SEARCH("B",AN28)))</formula>
    </cfRule>
    <cfRule type="containsText" dxfId="2717" priority="1179" stopIfTrue="1" operator="containsText" text="B">
      <formula>NOT(ISERROR(SEARCH("B",AN28)))</formula>
    </cfRule>
    <cfRule type="containsText" dxfId="2716" priority="1180" stopIfTrue="1" operator="containsText" text="B">
      <formula>NOT(ISERROR(SEARCH("B",AN28)))</formula>
    </cfRule>
  </conditionalFormatting>
  <conditionalFormatting sqref="E28:G28">
    <cfRule type="containsText" dxfId="2715" priority="1167" stopIfTrue="1" operator="containsText" text="G">
      <formula>NOT(ISERROR(SEARCH("G",E28)))</formula>
    </cfRule>
    <cfRule type="containsText" dxfId="2714" priority="1168" stopIfTrue="1" operator="containsText" text="B">
      <formula>NOT(ISERROR(SEARCH("B",E28)))</formula>
    </cfRule>
    <cfRule type="containsText" dxfId="2713" priority="1169" stopIfTrue="1" operator="containsText" text="G">
      <formula>NOT(ISERROR(SEARCH("G",E28)))</formula>
    </cfRule>
  </conditionalFormatting>
  <conditionalFormatting sqref="E28:G28">
    <cfRule type="containsText" dxfId="2712" priority="1165" stopIfTrue="1" operator="containsText" text="E">
      <formula>NOT(ISERROR(SEARCH("E",E28)))</formula>
    </cfRule>
    <cfRule type="containsText" dxfId="2711" priority="1166" stopIfTrue="1" operator="containsText" text="G">
      <formula>NOT(ISERROR(SEARCH("G",E28)))</formula>
    </cfRule>
  </conditionalFormatting>
  <conditionalFormatting sqref="E28:G28">
    <cfRule type="containsText" dxfId="2710" priority="1164" stopIfTrue="1" operator="containsText" text="B">
      <formula>NOT(ISERROR(SEARCH("B",E28)))</formula>
    </cfRule>
  </conditionalFormatting>
  <conditionalFormatting sqref="AN28">
    <cfRule type="containsText" dxfId="2709" priority="1162" stopIfTrue="1" operator="containsText" text="F">
      <formula>NOT(ISERROR(SEARCH("F",AN28)))</formula>
    </cfRule>
    <cfRule type="containsText" dxfId="2708" priority="1163" stopIfTrue="1" operator="containsText" text="G">
      <formula>NOT(ISERROR(SEARCH("G",AN28)))</formula>
    </cfRule>
  </conditionalFormatting>
  <conditionalFormatting sqref="AN28">
    <cfRule type="containsText" dxfId="2707" priority="1161" stopIfTrue="1" operator="containsText" text="B">
      <formula>NOT(ISERROR(SEARCH("B",AN28)))</formula>
    </cfRule>
  </conditionalFormatting>
  <conditionalFormatting sqref="AL28:AN28">
    <cfRule type="containsText" dxfId="2706" priority="1151" stopIfTrue="1" operator="containsText" text="F">
      <formula>NOT(ISERROR(SEARCH("F",AL28)))</formula>
    </cfRule>
    <cfRule type="containsText" dxfId="2705" priority="1152" stopIfTrue="1" operator="containsText" text="C">
      <formula>NOT(ISERROR(SEARCH("C",AL28)))</formula>
    </cfRule>
    <cfRule type="containsText" dxfId="2704" priority="1153" stopIfTrue="1" operator="containsText" text="B">
      <formula>NOT(ISERROR(SEARCH("B",AL28)))</formula>
    </cfRule>
    <cfRule type="containsText" dxfId="2703" priority="1154" stopIfTrue="1" operator="containsText" text="G">
      <formula>NOT(ISERROR(SEARCH("G",AL28)))</formula>
    </cfRule>
    <cfRule type="containsText" dxfId="2702" priority="1155" stopIfTrue="1" operator="containsText" text="G">
      <formula>NOT(ISERROR(SEARCH("G",AL28)))</formula>
    </cfRule>
    <cfRule type="containsText" dxfId="2701" priority="1156" stopIfTrue="1" operator="containsText" text="F">
      <formula>NOT(ISERROR(SEARCH("F",AL28)))</formula>
    </cfRule>
    <cfRule type="containsText" dxfId="2700" priority="1157" stopIfTrue="1" operator="containsText" text="E">
      <formula>NOT(ISERROR(SEARCH("E",AL28)))</formula>
    </cfRule>
    <cfRule type="containsText" dxfId="2699" priority="1158" stopIfTrue="1" operator="containsText" text="B">
      <formula>NOT(ISERROR(SEARCH("B",AL28)))</formula>
    </cfRule>
    <cfRule type="containsText" dxfId="2698" priority="1159" stopIfTrue="1" operator="containsText" text="B">
      <formula>NOT(ISERROR(SEARCH("B",AL28)))</formula>
    </cfRule>
    <cfRule type="containsText" dxfId="2697" priority="1160" stopIfTrue="1" operator="containsText" text="B">
      <formula>NOT(ISERROR(SEARCH("B",AL28)))</formula>
    </cfRule>
  </conditionalFormatting>
  <conditionalFormatting sqref="AM28:AN28">
    <cfRule type="containsText" dxfId="2696" priority="1149" stopIfTrue="1" operator="containsText" text="F">
      <formula>NOT(ISERROR(SEARCH("F",AM28)))</formula>
    </cfRule>
    <cfRule type="containsText" dxfId="2695" priority="1150" stopIfTrue="1" operator="containsText" text="G">
      <formula>NOT(ISERROR(SEARCH("G",AM28)))</formula>
    </cfRule>
  </conditionalFormatting>
  <conditionalFormatting sqref="AM28:AN28">
    <cfRule type="containsText" dxfId="2694" priority="1148" stopIfTrue="1" operator="containsText" text="B">
      <formula>NOT(ISERROR(SEARCH("B",AM28)))</formula>
    </cfRule>
  </conditionalFormatting>
  <conditionalFormatting sqref="AM28:AN28">
    <cfRule type="containsText" dxfId="2693" priority="1138" stopIfTrue="1" operator="containsText" text="F">
      <formula>NOT(ISERROR(SEARCH("F",AM28)))</formula>
    </cfRule>
    <cfRule type="containsText" dxfId="2692" priority="1139" stopIfTrue="1" operator="containsText" text="C">
      <formula>NOT(ISERROR(SEARCH("C",AM28)))</formula>
    </cfRule>
    <cfRule type="containsText" dxfId="2691" priority="1140" stopIfTrue="1" operator="containsText" text="B">
      <formula>NOT(ISERROR(SEARCH("B",AM28)))</formula>
    </cfRule>
    <cfRule type="containsText" dxfId="2690" priority="1141" stopIfTrue="1" operator="containsText" text="G">
      <formula>NOT(ISERROR(SEARCH("G",AM28)))</formula>
    </cfRule>
    <cfRule type="containsText" dxfId="2689" priority="1142" stopIfTrue="1" operator="containsText" text="G">
      <formula>NOT(ISERROR(SEARCH("G",AM28)))</formula>
    </cfRule>
    <cfRule type="containsText" dxfId="2688" priority="1143" stopIfTrue="1" operator="containsText" text="F">
      <formula>NOT(ISERROR(SEARCH("F",AM28)))</formula>
    </cfRule>
    <cfRule type="containsText" dxfId="2687" priority="1144" stopIfTrue="1" operator="containsText" text="E">
      <formula>NOT(ISERROR(SEARCH("E",AM28)))</formula>
    </cfRule>
    <cfRule type="containsText" dxfId="2686" priority="1145" stopIfTrue="1" operator="containsText" text="B">
      <formula>NOT(ISERROR(SEARCH("B",AM28)))</formula>
    </cfRule>
    <cfRule type="containsText" dxfId="2685" priority="1146" stopIfTrue="1" operator="containsText" text="B">
      <formula>NOT(ISERROR(SEARCH("B",AM28)))</formula>
    </cfRule>
    <cfRule type="containsText" dxfId="2684" priority="1147" stopIfTrue="1" operator="containsText" text="B">
      <formula>NOT(ISERROR(SEARCH("B",AM28)))</formula>
    </cfRule>
  </conditionalFormatting>
  <conditionalFormatting sqref="AL28:AN28">
    <cfRule type="containsText" dxfId="2683" priority="1135" stopIfTrue="1" operator="containsText" text="G">
      <formula>NOT(ISERROR(SEARCH("G",AL28)))</formula>
    </cfRule>
    <cfRule type="containsText" dxfId="2682" priority="1136" stopIfTrue="1" operator="containsText" text="B">
      <formula>NOT(ISERROR(SEARCH("B",AL28)))</formula>
    </cfRule>
    <cfRule type="containsText" dxfId="2681" priority="1137" stopIfTrue="1" operator="containsText" text="G">
      <formula>NOT(ISERROR(SEARCH("G",AL28)))</formula>
    </cfRule>
  </conditionalFormatting>
  <conditionalFormatting sqref="AL28:AN28">
    <cfRule type="containsText" dxfId="2680" priority="1133" stopIfTrue="1" operator="containsText" text="E">
      <formula>NOT(ISERROR(SEARCH("E",AL28)))</formula>
    </cfRule>
    <cfRule type="containsText" dxfId="2679" priority="1134" stopIfTrue="1" operator="containsText" text="G">
      <formula>NOT(ISERROR(SEARCH("G",AL28)))</formula>
    </cfRule>
  </conditionalFormatting>
  <conditionalFormatting sqref="AL28:AN28">
    <cfRule type="containsText" dxfId="2678" priority="1132" stopIfTrue="1" operator="containsText" text="B">
      <formula>NOT(ISERROR(SEARCH("B",AL28)))</formula>
    </cfRule>
  </conditionalFormatting>
  <conditionalFormatting sqref="AO28">
    <cfRule type="containsText" dxfId="2677" priority="1131" operator="containsText" text="A">
      <formula>NOT(ISERROR(SEARCH("A",AO28)))</formula>
    </cfRule>
  </conditionalFormatting>
  <conditionalFormatting sqref="AO28">
    <cfRule type="containsText" dxfId="2676" priority="1129" stopIfTrue="1" operator="containsText" text="F">
      <formula>NOT(ISERROR(SEARCH("F",AO28)))</formula>
    </cfRule>
    <cfRule type="containsText" dxfId="2675" priority="1130" stopIfTrue="1" operator="containsText" text="G">
      <formula>NOT(ISERROR(SEARCH("G",AO28)))</formula>
    </cfRule>
  </conditionalFormatting>
  <conditionalFormatting sqref="AO28">
    <cfRule type="containsText" dxfId="2674" priority="1128" stopIfTrue="1" operator="containsText" text="B">
      <formula>NOT(ISERROR(SEARCH("B",AO28)))</formula>
    </cfRule>
  </conditionalFormatting>
  <conditionalFormatting sqref="AO28">
    <cfRule type="containsText" dxfId="2673" priority="1118" stopIfTrue="1" operator="containsText" text="F">
      <formula>NOT(ISERROR(SEARCH("F",AO28)))</formula>
    </cfRule>
    <cfRule type="containsText" dxfId="2672" priority="1119" stopIfTrue="1" operator="containsText" text="C">
      <formula>NOT(ISERROR(SEARCH("C",AO28)))</formula>
    </cfRule>
    <cfRule type="containsText" dxfId="2671" priority="1120" stopIfTrue="1" operator="containsText" text="B">
      <formula>NOT(ISERROR(SEARCH("B",AO28)))</formula>
    </cfRule>
    <cfRule type="containsText" dxfId="2670" priority="1121" stopIfTrue="1" operator="containsText" text="G">
      <formula>NOT(ISERROR(SEARCH("G",AO28)))</formula>
    </cfRule>
    <cfRule type="containsText" dxfId="2669" priority="1122" stopIfTrue="1" operator="containsText" text="G">
      <formula>NOT(ISERROR(SEARCH("G",AO28)))</formula>
    </cfRule>
    <cfRule type="containsText" dxfId="2668" priority="1123" stopIfTrue="1" operator="containsText" text="F">
      <formula>NOT(ISERROR(SEARCH("F",AO28)))</formula>
    </cfRule>
    <cfRule type="containsText" dxfId="2667" priority="1124" stopIfTrue="1" operator="containsText" text="E">
      <formula>NOT(ISERROR(SEARCH("E",AO28)))</formula>
    </cfRule>
    <cfRule type="containsText" dxfId="2666" priority="1125" stopIfTrue="1" operator="containsText" text="B">
      <formula>NOT(ISERROR(SEARCH("B",AO28)))</formula>
    </cfRule>
    <cfRule type="containsText" dxfId="2665" priority="1126" stopIfTrue="1" operator="containsText" text="B">
      <formula>NOT(ISERROR(SEARCH("B",AO28)))</formula>
    </cfRule>
    <cfRule type="containsText" dxfId="2664" priority="1127" stopIfTrue="1" operator="containsText" text="B">
      <formula>NOT(ISERROR(SEARCH("B",AO28)))</formula>
    </cfRule>
  </conditionalFormatting>
  <conditionalFormatting sqref="AO28">
    <cfRule type="containsText" dxfId="2663" priority="1116" stopIfTrue="1" operator="containsText" text="F">
      <formula>NOT(ISERROR(SEARCH("F",AO28)))</formula>
    </cfRule>
    <cfRule type="containsText" dxfId="2662" priority="1117" stopIfTrue="1" operator="containsText" text="G">
      <formula>NOT(ISERROR(SEARCH("G",AO28)))</formula>
    </cfRule>
  </conditionalFormatting>
  <conditionalFormatting sqref="AO28">
    <cfRule type="containsText" dxfId="2661" priority="1115" stopIfTrue="1" operator="containsText" text="B">
      <formula>NOT(ISERROR(SEARCH("B",AO28)))</formula>
    </cfRule>
  </conditionalFormatting>
  <conditionalFormatting sqref="AO28">
    <cfRule type="containsText" dxfId="2660" priority="1105" stopIfTrue="1" operator="containsText" text="F">
      <formula>NOT(ISERROR(SEARCH("F",AO28)))</formula>
    </cfRule>
    <cfRule type="containsText" dxfId="2659" priority="1106" stopIfTrue="1" operator="containsText" text="C">
      <formula>NOT(ISERROR(SEARCH("C",AO28)))</formula>
    </cfRule>
    <cfRule type="containsText" dxfId="2658" priority="1107" stopIfTrue="1" operator="containsText" text="B">
      <formula>NOT(ISERROR(SEARCH("B",AO28)))</formula>
    </cfRule>
    <cfRule type="containsText" dxfId="2657" priority="1108" stopIfTrue="1" operator="containsText" text="G">
      <formula>NOT(ISERROR(SEARCH("G",AO28)))</formula>
    </cfRule>
    <cfRule type="containsText" dxfId="2656" priority="1109" stopIfTrue="1" operator="containsText" text="G">
      <formula>NOT(ISERROR(SEARCH("G",AO28)))</formula>
    </cfRule>
    <cfRule type="containsText" dxfId="2655" priority="1110" stopIfTrue="1" operator="containsText" text="F">
      <formula>NOT(ISERROR(SEARCH("F",AO28)))</formula>
    </cfRule>
    <cfRule type="containsText" dxfId="2654" priority="1111" stopIfTrue="1" operator="containsText" text="E">
      <formula>NOT(ISERROR(SEARCH("E",AO28)))</formula>
    </cfRule>
    <cfRule type="containsText" dxfId="2653" priority="1112" stopIfTrue="1" operator="containsText" text="B">
      <formula>NOT(ISERROR(SEARCH("B",AO28)))</formula>
    </cfRule>
    <cfRule type="containsText" dxfId="2652" priority="1113" stopIfTrue="1" operator="containsText" text="B">
      <formula>NOT(ISERROR(SEARCH("B",AO28)))</formula>
    </cfRule>
    <cfRule type="containsText" dxfId="2651" priority="1114" stopIfTrue="1" operator="containsText" text="B">
      <formula>NOT(ISERROR(SEARCH("B",AO28)))</formula>
    </cfRule>
  </conditionalFormatting>
  <conditionalFormatting sqref="AO28">
    <cfRule type="containsText" dxfId="2650" priority="1103" stopIfTrue="1" operator="containsText" text="F">
      <formula>NOT(ISERROR(SEARCH("F",AO28)))</formula>
    </cfRule>
    <cfRule type="containsText" dxfId="2649" priority="1104" stopIfTrue="1" operator="containsText" text="G">
      <formula>NOT(ISERROR(SEARCH("G",AO28)))</formula>
    </cfRule>
  </conditionalFormatting>
  <conditionalFormatting sqref="AO28">
    <cfRule type="containsText" dxfId="2648" priority="1102" stopIfTrue="1" operator="containsText" text="B">
      <formula>NOT(ISERROR(SEARCH("B",AO28)))</formula>
    </cfRule>
  </conditionalFormatting>
  <conditionalFormatting sqref="AO28">
    <cfRule type="containsText" dxfId="2647" priority="1092" stopIfTrue="1" operator="containsText" text="F">
      <formula>NOT(ISERROR(SEARCH("F",AO28)))</formula>
    </cfRule>
    <cfRule type="containsText" dxfId="2646" priority="1093" stopIfTrue="1" operator="containsText" text="C">
      <formula>NOT(ISERROR(SEARCH("C",AO28)))</formula>
    </cfRule>
    <cfRule type="containsText" dxfId="2645" priority="1094" stopIfTrue="1" operator="containsText" text="B">
      <formula>NOT(ISERROR(SEARCH("B",AO28)))</formula>
    </cfRule>
    <cfRule type="containsText" dxfId="2644" priority="1095" stopIfTrue="1" operator="containsText" text="G">
      <formula>NOT(ISERROR(SEARCH("G",AO28)))</formula>
    </cfRule>
    <cfRule type="containsText" dxfId="2643" priority="1096" stopIfTrue="1" operator="containsText" text="G">
      <formula>NOT(ISERROR(SEARCH("G",AO28)))</formula>
    </cfRule>
    <cfRule type="containsText" dxfId="2642" priority="1097" stopIfTrue="1" operator="containsText" text="F">
      <formula>NOT(ISERROR(SEARCH("F",AO28)))</formula>
    </cfRule>
    <cfRule type="containsText" dxfId="2641" priority="1098" stopIfTrue="1" operator="containsText" text="E">
      <formula>NOT(ISERROR(SEARCH("E",AO28)))</formula>
    </cfRule>
    <cfRule type="containsText" dxfId="2640" priority="1099" stopIfTrue="1" operator="containsText" text="B">
      <formula>NOT(ISERROR(SEARCH("B",AO28)))</formula>
    </cfRule>
    <cfRule type="containsText" dxfId="2639" priority="1100" stopIfTrue="1" operator="containsText" text="B">
      <formula>NOT(ISERROR(SEARCH("B",AO28)))</formula>
    </cfRule>
    <cfRule type="containsText" dxfId="2638" priority="1101" stopIfTrue="1" operator="containsText" text="B">
      <formula>NOT(ISERROR(SEARCH("B",AO28)))</formula>
    </cfRule>
  </conditionalFormatting>
  <conditionalFormatting sqref="AO28">
    <cfRule type="containsText" dxfId="2637" priority="1089" stopIfTrue="1" operator="containsText" text="G">
      <formula>NOT(ISERROR(SEARCH("G",AO28)))</formula>
    </cfRule>
    <cfRule type="containsText" dxfId="2636" priority="1090" stopIfTrue="1" operator="containsText" text="B">
      <formula>NOT(ISERROR(SEARCH("B",AO28)))</formula>
    </cfRule>
    <cfRule type="containsText" dxfId="2635" priority="1091" stopIfTrue="1" operator="containsText" text="G">
      <formula>NOT(ISERROR(SEARCH("G",AO28)))</formula>
    </cfRule>
  </conditionalFormatting>
  <conditionalFormatting sqref="AO28">
    <cfRule type="containsText" dxfId="2634" priority="1087" stopIfTrue="1" operator="containsText" text="E">
      <formula>NOT(ISERROR(SEARCH("E",AO28)))</formula>
    </cfRule>
    <cfRule type="containsText" dxfId="2633" priority="1088" stopIfTrue="1" operator="containsText" text="G">
      <formula>NOT(ISERROR(SEARCH("G",AO28)))</formula>
    </cfRule>
  </conditionalFormatting>
  <conditionalFormatting sqref="AO28">
    <cfRule type="containsText" dxfId="2632" priority="1086" stopIfTrue="1" operator="containsText" text="B">
      <formula>NOT(ISERROR(SEARCH("B",AO28)))</formula>
    </cfRule>
  </conditionalFormatting>
  <conditionalFormatting sqref="E30:AM30">
    <cfRule type="containsText" dxfId="2631" priority="1085" operator="containsText" text="A">
      <formula>NOT(ISERROR(SEARCH("A",E30)))</formula>
    </cfRule>
  </conditionalFormatting>
  <conditionalFormatting sqref="E30:AO30">
    <cfRule type="containsText" dxfId="2630" priority="1081" operator="containsText" text="E">
      <formula>NOT(ISERROR(SEARCH("E",E30)))</formula>
    </cfRule>
    <cfRule type="containsText" dxfId="2629" priority="1082" operator="containsText" text="D">
      <formula>NOT(ISERROR(SEARCH("D",E30)))</formula>
    </cfRule>
    <cfRule type="containsText" dxfId="2628" priority="1083" operator="containsText" text="C">
      <formula>NOT(ISERROR(SEARCH("C",E30)))</formula>
    </cfRule>
    <cfRule type="containsText" dxfId="2627" priority="1084" operator="containsText" text="B">
      <formula>NOT(ISERROR(SEARCH("B",E30)))</formula>
    </cfRule>
  </conditionalFormatting>
  <conditionalFormatting sqref="I30:AM30">
    <cfRule type="containsText" dxfId="2626" priority="1078" stopIfTrue="1" operator="containsText" text="E">
      <formula>NOT(ISERROR(SEARCH("E",I30)))</formula>
    </cfRule>
    <cfRule type="containsText" dxfId="2625" priority="1079" stopIfTrue="1" operator="containsText" text="F">
      <formula>NOT(ISERROR(SEARCH("F",I30)))</formula>
    </cfRule>
    <cfRule type="containsText" dxfId="2624" priority="1080" stopIfTrue="1" operator="containsText" text="G">
      <formula>NOT(ISERROR(SEARCH("G",I30)))</formula>
    </cfRule>
  </conditionalFormatting>
  <conditionalFormatting sqref="I30:AM30">
    <cfRule type="containsText" dxfId="2623" priority="1077" stopIfTrue="1" operator="containsText" text="B">
      <formula>NOT(ISERROR(SEARCH("B",I30)))</formula>
    </cfRule>
  </conditionalFormatting>
  <conditionalFormatting sqref="E30:AM30">
    <cfRule type="containsText" dxfId="2622" priority="1067" stopIfTrue="1" operator="containsText" text="F">
      <formula>NOT(ISERROR(SEARCH("F",E30)))</formula>
    </cfRule>
    <cfRule type="containsText" dxfId="2621" priority="1068" stopIfTrue="1" operator="containsText" text="C">
      <formula>NOT(ISERROR(SEARCH("C",E30)))</formula>
    </cfRule>
    <cfRule type="containsText" dxfId="2620" priority="1069" stopIfTrue="1" operator="containsText" text="B">
      <formula>NOT(ISERROR(SEARCH("B",E30)))</formula>
    </cfRule>
    <cfRule type="containsText" dxfId="2619" priority="1070" stopIfTrue="1" operator="containsText" text="G">
      <formula>NOT(ISERROR(SEARCH("G",E30)))</formula>
    </cfRule>
    <cfRule type="containsText" dxfId="2618" priority="1071" stopIfTrue="1" operator="containsText" text="G">
      <formula>NOT(ISERROR(SEARCH("G",E30)))</formula>
    </cfRule>
    <cfRule type="containsText" dxfId="2617" priority="1072" stopIfTrue="1" operator="containsText" text="F">
      <formula>NOT(ISERROR(SEARCH("F",E30)))</formula>
    </cfRule>
    <cfRule type="containsText" dxfId="2616" priority="1073" stopIfTrue="1" operator="containsText" text="E">
      <formula>NOT(ISERROR(SEARCH("E",E30)))</formula>
    </cfRule>
    <cfRule type="containsText" dxfId="2615" priority="1074" stopIfTrue="1" operator="containsText" text="B">
      <formula>NOT(ISERROR(SEARCH("B",E30)))</formula>
    </cfRule>
    <cfRule type="containsText" dxfId="2614" priority="1075" stopIfTrue="1" operator="containsText" text="B">
      <formula>NOT(ISERROR(SEARCH("B",E30)))</formula>
    </cfRule>
    <cfRule type="containsText" dxfId="2613" priority="1076" stopIfTrue="1" operator="containsText" text="B">
      <formula>NOT(ISERROR(SEARCH("B",E30)))</formula>
    </cfRule>
  </conditionalFormatting>
  <conditionalFormatting sqref="AO30">
    <cfRule type="containsText" dxfId="2612" priority="1066" operator="containsText" text="A">
      <formula>NOT(ISERROR(SEARCH("A",AO30)))</formula>
    </cfRule>
  </conditionalFormatting>
  <conditionalFormatting sqref="AN30:AO30">
    <cfRule type="containsText" dxfId="2611" priority="1065" operator="containsText" text="A">
      <formula>NOT(ISERROR(SEARCH("A",AN30)))</formula>
    </cfRule>
  </conditionalFormatting>
  <conditionalFormatting sqref="AN30:AO30">
    <cfRule type="containsText" dxfId="2610" priority="1064" operator="containsText" text="A">
      <formula>NOT(ISERROR(SEARCH("A",AN30)))</formula>
    </cfRule>
  </conditionalFormatting>
  <conditionalFormatting sqref="F30:G30">
    <cfRule type="containsText" dxfId="2609" priority="1062" stopIfTrue="1" operator="containsText" text="F">
      <formula>NOT(ISERROR(SEARCH("F",F30)))</formula>
    </cfRule>
    <cfRule type="containsText" dxfId="2608" priority="1063" stopIfTrue="1" operator="containsText" text="G">
      <formula>NOT(ISERROR(SEARCH("G",F30)))</formula>
    </cfRule>
  </conditionalFormatting>
  <conditionalFormatting sqref="F30:G30">
    <cfRule type="containsText" dxfId="2607" priority="1061" stopIfTrue="1" operator="containsText" text="B">
      <formula>NOT(ISERROR(SEARCH("B",F30)))</formula>
    </cfRule>
  </conditionalFormatting>
  <conditionalFormatting sqref="F30:G30">
    <cfRule type="containsText" dxfId="2606" priority="1051" stopIfTrue="1" operator="containsText" text="F">
      <formula>NOT(ISERROR(SEARCH("F",F30)))</formula>
    </cfRule>
    <cfRule type="containsText" dxfId="2605" priority="1052" stopIfTrue="1" operator="containsText" text="C">
      <formula>NOT(ISERROR(SEARCH("C",F30)))</formula>
    </cfRule>
    <cfRule type="containsText" dxfId="2604" priority="1053" stopIfTrue="1" operator="containsText" text="B">
      <formula>NOT(ISERROR(SEARCH("B",F30)))</formula>
    </cfRule>
    <cfRule type="containsText" dxfId="2603" priority="1054" stopIfTrue="1" operator="containsText" text="G">
      <formula>NOT(ISERROR(SEARCH("G",F30)))</formula>
    </cfRule>
    <cfRule type="containsText" dxfId="2602" priority="1055" stopIfTrue="1" operator="containsText" text="G">
      <formula>NOT(ISERROR(SEARCH("G",F30)))</formula>
    </cfRule>
    <cfRule type="containsText" dxfId="2601" priority="1056" stopIfTrue="1" operator="containsText" text="F">
      <formula>NOT(ISERROR(SEARCH("F",F30)))</formula>
    </cfRule>
    <cfRule type="containsText" dxfId="2600" priority="1057" stopIfTrue="1" operator="containsText" text="E">
      <formula>NOT(ISERROR(SEARCH("E",F30)))</formula>
    </cfRule>
    <cfRule type="containsText" dxfId="2599" priority="1058" stopIfTrue="1" operator="containsText" text="B">
      <formula>NOT(ISERROR(SEARCH("B",F30)))</formula>
    </cfRule>
    <cfRule type="containsText" dxfId="2598" priority="1059" stopIfTrue="1" operator="containsText" text="B">
      <formula>NOT(ISERROR(SEARCH("B",F30)))</formula>
    </cfRule>
    <cfRule type="containsText" dxfId="2597" priority="1060" stopIfTrue="1" operator="containsText" text="B">
      <formula>NOT(ISERROR(SEARCH("B",F30)))</formula>
    </cfRule>
  </conditionalFormatting>
  <conditionalFormatting sqref="E30:AO30">
    <cfRule type="expression" dxfId="2596" priority="1050">
      <formula>AND(DAY(E30)=6,MONTH(E30)=7)</formula>
    </cfRule>
  </conditionalFormatting>
  <conditionalFormatting sqref="J30:K30">
    <cfRule type="containsText" dxfId="2595" priority="1048" stopIfTrue="1" operator="containsText" text="F">
      <formula>NOT(ISERROR(SEARCH("F",J30)))</formula>
    </cfRule>
    <cfRule type="containsText" dxfId="2594" priority="1049" stopIfTrue="1" operator="containsText" text="G">
      <formula>NOT(ISERROR(SEARCH("G",J30)))</formula>
    </cfRule>
  </conditionalFormatting>
  <conditionalFormatting sqref="K30">
    <cfRule type="containsText" dxfId="2593" priority="1046" stopIfTrue="1" operator="containsText" text="F">
      <formula>NOT(ISERROR(SEARCH("F",K30)))</formula>
    </cfRule>
    <cfRule type="containsText" dxfId="2592" priority="1047" stopIfTrue="1" operator="containsText" text="G">
      <formula>NOT(ISERROR(SEARCH("G",K30)))</formula>
    </cfRule>
  </conditionalFormatting>
  <conditionalFormatting sqref="J30">
    <cfRule type="containsText" dxfId="2591" priority="1044" stopIfTrue="1" operator="containsText" text="F">
      <formula>NOT(ISERROR(SEARCH("F",J30)))</formula>
    </cfRule>
    <cfRule type="containsText" dxfId="2590" priority="1045" stopIfTrue="1" operator="containsText" text="G">
      <formula>NOT(ISERROR(SEARCH("G",J30)))</formula>
    </cfRule>
  </conditionalFormatting>
  <conditionalFormatting sqref="J30">
    <cfRule type="containsText" dxfId="2589" priority="1043" stopIfTrue="1" operator="containsText" text="B">
      <formula>NOT(ISERROR(SEARCH("B",J30)))</formula>
    </cfRule>
  </conditionalFormatting>
  <conditionalFormatting sqref="J30">
    <cfRule type="containsText" dxfId="2588" priority="1033" stopIfTrue="1" operator="containsText" text="F">
      <formula>NOT(ISERROR(SEARCH("F",J30)))</formula>
    </cfRule>
    <cfRule type="containsText" dxfId="2587" priority="1034" stopIfTrue="1" operator="containsText" text="C">
      <formula>NOT(ISERROR(SEARCH("C",J30)))</formula>
    </cfRule>
    <cfRule type="containsText" dxfId="2586" priority="1035" stopIfTrue="1" operator="containsText" text="B">
      <formula>NOT(ISERROR(SEARCH("B",J30)))</formula>
    </cfRule>
    <cfRule type="containsText" dxfId="2585" priority="1036" stopIfTrue="1" operator="containsText" text="G">
      <formula>NOT(ISERROR(SEARCH("G",J30)))</formula>
    </cfRule>
    <cfRule type="containsText" dxfId="2584" priority="1037" stopIfTrue="1" operator="containsText" text="G">
      <formula>NOT(ISERROR(SEARCH("G",J30)))</formula>
    </cfRule>
    <cfRule type="containsText" dxfId="2583" priority="1038" stopIfTrue="1" operator="containsText" text="F">
      <formula>NOT(ISERROR(SEARCH("F",J30)))</formula>
    </cfRule>
    <cfRule type="containsText" dxfId="2582" priority="1039" stopIfTrue="1" operator="containsText" text="E">
      <formula>NOT(ISERROR(SEARCH("E",J30)))</formula>
    </cfRule>
    <cfRule type="containsText" dxfId="2581" priority="1040" stopIfTrue="1" operator="containsText" text="B">
      <formula>NOT(ISERROR(SEARCH("B",J30)))</formula>
    </cfRule>
    <cfRule type="containsText" dxfId="2580" priority="1041" stopIfTrue="1" operator="containsText" text="B">
      <formula>NOT(ISERROR(SEARCH("B",J30)))</formula>
    </cfRule>
    <cfRule type="containsText" dxfId="2579" priority="1042" stopIfTrue="1" operator="containsText" text="B">
      <formula>NOT(ISERROR(SEARCH("B",J30)))</formula>
    </cfRule>
  </conditionalFormatting>
  <conditionalFormatting sqref="J30:K30">
    <cfRule type="containsText" dxfId="2578" priority="1029" stopIfTrue="1" operator="containsText" text="G">
      <formula>NOT(ISERROR(SEARCH("G",J30)))</formula>
    </cfRule>
    <cfRule type="containsText" dxfId="2577" priority="1030" stopIfTrue="1" operator="containsText" text="B">
      <formula>NOT(ISERROR(SEARCH("B",J30)))</formula>
    </cfRule>
    <cfRule type="containsText" dxfId="2576" priority="1031" stopIfTrue="1" operator="containsText" text="F">
      <formula>NOT(ISERROR(SEARCH("F",J30)))</formula>
    </cfRule>
    <cfRule type="containsText" dxfId="2575" priority="1032" stopIfTrue="1" operator="containsText" text="G">
      <formula>NOT(ISERROR(SEARCH("G",J30)))</formula>
    </cfRule>
  </conditionalFormatting>
  <conditionalFormatting sqref="Q30:R30">
    <cfRule type="containsText" dxfId="2574" priority="1027" stopIfTrue="1" operator="containsText" text="F">
      <formula>NOT(ISERROR(SEARCH("F",Q30)))</formula>
    </cfRule>
    <cfRule type="containsText" dxfId="2573" priority="1028" stopIfTrue="1" operator="containsText" text="G">
      <formula>NOT(ISERROR(SEARCH("G",Q30)))</formula>
    </cfRule>
  </conditionalFormatting>
  <conditionalFormatting sqref="Q30:R30">
    <cfRule type="containsText" dxfId="2572" priority="1025" stopIfTrue="1" operator="containsText" text="F">
      <formula>NOT(ISERROR(SEARCH("F",Q30)))</formula>
    </cfRule>
    <cfRule type="containsText" dxfId="2571" priority="1026" stopIfTrue="1" operator="containsText" text="G">
      <formula>NOT(ISERROR(SEARCH("G",Q30)))</formula>
    </cfRule>
  </conditionalFormatting>
  <conditionalFormatting sqref="Q30:R30">
    <cfRule type="containsText" dxfId="2570" priority="1021" stopIfTrue="1" operator="containsText" text="G">
      <formula>NOT(ISERROR(SEARCH("G",Q30)))</formula>
    </cfRule>
    <cfRule type="containsText" dxfId="2569" priority="1022" stopIfTrue="1" operator="containsText" text="B">
      <formula>NOT(ISERROR(SEARCH("B",Q30)))</formula>
    </cfRule>
    <cfRule type="containsText" dxfId="2568" priority="1023" stopIfTrue="1" operator="containsText" text="F">
      <formula>NOT(ISERROR(SEARCH("F",Q30)))</formula>
    </cfRule>
    <cfRule type="containsText" dxfId="2567" priority="1024" stopIfTrue="1" operator="containsText" text="G">
      <formula>NOT(ISERROR(SEARCH("G",Q30)))</formula>
    </cfRule>
  </conditionalFormatting>
  <conditionalFormatting sqref="X30:Y30">
    <cfRule type="containsText" dxfId="2566" priority="1019" stopIfTrue="1" operator="containsText" text="F">
      <formula>NOT(ISERROR(SEARCH("F",X30)))</formula>
    </cfRule>
    <cfRule type="containsText" dxfId="2565" priority="1020" stopIfTrue="1" operator="containsText" text="G">
      <formula>NOT(ISERROR(SEARCH("G",X30)))</formula>
    </cfRule>
  </conditionalFormatting>
  <conditionalFormatting sqref="X30:Y30">
    <cfRule type="containsText" dxfId="2564" priority="1017" stopIfTrue="1" operator="containsText" text="F">
      <formula>NOT(ISERROR(SEARCH("F",X30)))</formula>
    </cfRule>
    <cfRule type="containsText" dxfId="2563" priority="1018" stopIfTrue="1" operator="containsText" text="G">
      <formula>NOT(ISERROR(SEARCH("G",X30)))</formula>
    </cfRule>
  </conditionalFormatting>
  <conditionalFormatting sqref="X30:Y30">
    <cfRule type="containsText" dxfId="2562" priority="1013" stopIfTrue="1" operator="containsText" text="G">
      <formula>NOT(ISERROR(SEARCH("G",X30)))</formula>
    </cfRule>
    <cfRule type="containsText" dxfId="2561" priority="1014" stopIfTrue="1" operator="containsText" text="B">
      <formula>NOT(ISERROR(SEARCH("B",X30)))</formula>
    </cfRule>
    <cfRule type="containsText" dxfId="2560" priority="1015" stopIfTrue="1" operator="containsText" text="F">
      <formula>NOT(ISERROR(SEARCH("F",X30)))</formula>
    </cfRule>
    <cfRule type="containsText" dxfId="2559" priority="1016" stopIfTrue="1" operator="containsText" text="G">
      <formula>NOT(ISERROR(SEARCH("G",X30)))</formula>
    </cfRule>
  </conditionalFormatting>
  <conditionalFormatting sqref="AE30:AF30">
    <cfRule type="containsText" dxfId="2558" priority="1011" stopIfTrue="1" operator="containsText" text="F">
      <formula>NOT(ISERROR(SEARCH("F",AE30)))</formula>
    </cfRule>
    <cfRule type="containsText" dxfId="2557" priority="1012" stopIfTrue="1" operator="containsText" text="G">
      <formula>NOT(ISERROR(SEARCH("G",AE30)))</formula>
    </cfRule>
  </conditionalFormatting>
  <conditionalFormatting sqref="AE30:AF30">
    <cfRule type="containsText" dxfId="2556" priority="1009" stopIfTrue="1" operator="containsText" text="F">
      <formula>NOT(ISERROR(SEARCH("F",AE30)))</formula>
    </cfRule>
    <cfRule type="containsText" dxfId="2555" priority="1010" stopIfTrue="1" operator="containsText" text="G">
      <formula>NOT(ISERROR(SEARCH("G",AE30)))</formula>
    </cfRule>
  </conditionalFormatting>
  <conditionalFormatting sqref="AE30:AF30">
    <cfRule type="containsText" dxfId="2554" priority="1005" stopIfTrue="1" operator="containsText" text="G">
      <formula>NOT(ISERROR(SEARCH("G",AE30)))</formula>
    </cfRule>
    <cfRule type="containsText" dxfId="2553" priority="1006" stopIfTrue="1" operator="containsText" text="B">
      <formula>NOT(ISERROR(SEARCH("B",AE30)))</formula>
    </cfRule>
    <cfRule type="containsText" dxfId="2552" priority="1007" stopIfTrue="1" operator="containsText" text="F">
      <formula>NOT(ISERROR(SEARCH("F",AE30)))</formula>
    </cfRule>
    <cfRule type="containsText" dxfId="2551" priority="1008" stopIfTrue="1" operator="containsText" text="G">
      <formula>NOT(ISERROR(SEARCH("G",AE30)))</formula>
    </cfRule>
  </conditionalFormatting>
  <conditionalFormatting sqref="H30">
    <cfRule type="containsText" dxfId="2550" priority="1003" stopIfTrue="1" operator="containsText" text="F">
      <formula>NOT(ISERROR(SEARCH("F",H30)))</formula>
    </cfRule>
    <cfRule type="containsText" dxfId="2549" priority="1004" stopIfTrue="1" operator="containsText" text="G">
      <formula>NOT(ISERROR(SEARCH("G",H30)))</formula>
    </cfRule>
  </conditionalFormatting>
  <conditionalFormatting sqref="H30">
    <cfRule type="containsText" dxfId="2548" priority="1002" stopIfTrue="1" operator="containsText" text="B">
      <formula>NOT(ISERROR(SEARCH("B",H30)))</formula>
    </cfRule>
  </conditionalFormatting>
  <conditionalFormatting sqref="H30">
    <cfRule type="containsText" dxfId="2547" priority="992" stopIfTrue="1" operator="containsText" text="F">
      <formula>NOT(ISERROR(SEARCH("F",H30)))</formula>
    </cfRule>
    <cfRule type="containsText" dxfId="2546" priority="993" stopIfTrue="1" operator="containsText" text="C">
      <formula>NOT(ISERROR(SEARCH("C",H30)))</formula>
    </cfRule>
    <cfRule type="containsText" dxfId="2545" priority="994" stopIfTrue="1" operator="containsText" text="B">
      <formula>NOT(ISERROR(SEARCH("B",H30)))</formula>
    </cfRule>
    <cfRule type="containsText" dxfId="2544" priority="995" stopIfTrue="1" operator="containsText" text="G">
      <formula>NOT(ISERROR(SEARCH("G",H30)))</formula>
    </cfRule>
    <cfRule type="containsText" dxfId="2543" priority="996" stopIfTrue="1" operator="containsText" text="G">
      <formula>NOT(ISERROR(SEARCH("G",H30)))</formula>
    </cfRule>
    <cfRule type="containsText" dxfId="2542" priority="997" stopIfTrue="1" operator="containsText" text="F">
      <formula>NOT(ISERROR(SEARCH("F",H30)))</formula>
    </cfRule>
    <cfRule type="containsText" dxfId="2541" priority="998" stopIfTrue="1" operator="containsText" text="E">
      <formula>NOT(ISERROR(SEARCH("E",H30)))</formula>
    </cfRule>
    <cfRule type="containsText" dxfId="2540" priority="999" stopIfTrue="1" operator="containsText" text="B">
      <formula>NOT(ISERROR(SEARCH("B",H30)))</formula>
    </cfRule>
    <cfRule type="containsText" dxfId="2539" priority="1000" stopIfTrue="1" operator="containsText" text="B">
      <formula>NOT(ISERROR(SEARCH("B",H30)))</formula>
    </cfRule>
    <cfRule type="containsText" dxfId="2538" priority="1001" stopIfTrue="1" operator="containsText" text="B">
      <formula>NOT(ISERROR(SEARCH("B",H30)))</formula>
    </cfRule>
  </conditionalFormatting>
  <conditionalFormatting sqref="AN30">
    <cfRule type="containsText" dxfId="2537" priority="991" operator="containsText" text="A">
      <formula>NOT(ISERROR(SEARCH("A",AN30)))</formula>
    </cfRule>
  </conditionalFormatting>
  <conditionalFormatting sqref="AN30">
    <cfRule type="containsText" dxfId="2536" priority="990" operator="containsText" text="A">
      <formula>NOT(ISERROR(SEARCH("A",AN30)))</formula>
    </cfRule>
  </conditionalFormatting>
  <conditionalFormatting sqref="AN30">
    <cfRule type="containsText" dxfId="2535" priority="987" stopIfTrue="1" operator="containsText" text="E">
      <formula>NOT(ISERROR(SEARCH("E",AN30)))</formula>
    </cfRule>
    <cfRule type="containsText" dxfId="2534" priority="988" stopIfTrue="1" operator="containsText" text="F">
      <formula>NOT(ISERROR(SEARCH("F",AN30)))</formula>
    </cfRule>
    <cfRule type="containsText" dxfId="2533" priority="989" stopIfTrue="1" operator="containsText" text="G">
      <formula>NOT(ISERROR(SEARCH("G",AN30)))</formula>
    </cfRule>
  </conditionalFormatting>
  <conditionalFormatting sqref="AN30">
    <cfRule type="containsText" dxfId="2532" priority="986" stopIfTrue="1" operator="containsText" text="B">
      <formula>NOT(ISERROR(SEARCH("B",AN30)))</formula>
    </cfRule>
  </conditionalFormatting>
  <conditionalFormatting sqref="AN30">
    <cfRule type="containsText" dxfId="2531" priority="976" stopIfTrue="1" operator="containsText" text="F">
      <formula>NOT(ISERROR(SEARCH("F",AN30)))</formula>
    </cfRule>
    <cfRule type="containsText" dxfId="2530" priority="977" stopIfTrue="1" operator="containsText" text="C">
      <formula>NOT(ISERROR(SEARCH("C",AN30)))</formula>
    </cfRule>
    <cfRule type="containsText" dxfId="2529" priority="978" stopIfTrue="1" operator="containsText" text="B">
      <formula>NOT(ISERROR(SEARCH("B",AN30)))</formula>
    </cfRule>
    <cfRule type="containsText" dxfId="2528" priority="979" stopIfTrue="1" operator="containsText" text="G">
      <formula>NOT(ISERROR(SEARCH("G",AN30)))</formula>
    </cfRule>
    <cfRule type="containsText" dxfId="2527" priority="980" stopIfTrue="1" operator="containsText" text="G">
      <formula>NOT(ISERROR(SEARCH("G",AN30)))</formula>
    </cfRule>
    <cfRule type="containsText" dxfId="2526" priority="981" stopIfTrue="1" operator="containsText" text="F">
      <formula>NOT(ISERROR(SEARCH("F",AN30)))</formula>
    </cfRule>
    <cfRule type="containsText" dxfId="2525" priority="982" stopIfTrue="1" operator="containsText" text="E">
      <formula>NOT(ISERROR(SEARCH("E",AN30)))</formula>
    </cfRule>
    <cfRule type="containsText" dxfId="2524" priority="983" stopIfTrue="1" operator="containsText" text="B">
      <formula>NOT(ISERROR(SEARCH("B",AN30)))</formula>
    </cfRule>
    <cfRule type="containsText" dxfId="2523" priority="984" stopIfTrue="1" operator="containsText" text="B">
      <formula>NOT(ISERROR(SEARCH("B",AN30)))</formula>
    </cfRule>
    <cfRule type="containsText" dxfId="2522" priority="985" stopIfTrue="1" operator="containsText" text="B">
      <formula>NOT(ISERROR(SEARCH("B",AN30)))</formula>
    </cfRule>
  </conditionalFormatting>
  <conditionalFormatting sqref="AO30">
    <cfRule type="containsText" dxfId="2521" priority="975" operator="containsText" text="A">
      <formula>NOT(ISERROR(SEARCH("A",AO30)))</formula>
    </cfRule>
  </conditionalFormatting>
  <conditionalFormatting sqref="AO30">
    <cfRule type="containsText" dxfId="2520" priority="972" stopIfTrue="1" operator="containsText" text="E">
      <formula>NOT(ISERROR(SEARCH("E",AO30)))</formula>
    </cfRule>
    <cfRule type="containsText" dxfId="2519" priority="973" stopIfTrue="1" operator="containsText" text="F">
      <formula>NOT(ISERROR(SEARCH("F",AO30)))</formula>
    </cfRule>
    <cfRule type="containsText" dxfId="2518" priority="974" stopIfTrue="1" operator="containsText" text="G">
      <formula>NOT(ISERROR(SEARCH("G",AO30)))</formula>
    </cfRule>
  </conditionalFormatting>
  <conditionalFormatting sqref="AO30">
    <cfRule type="containsText" dxfId="2517" priority="971" stopIfTrue="1" operator="containsText" text="B">
      <formula>NOT(ISERROR(SEARCH("B",AO30)))</formula>
    </cfRule>
  </conditionalFormatting>
  <conditionalFormatting sqref="AO30">
    <cfRule type="containsText" dxfId="2516" priority="961" stopIfTrue="1" operator="containsText" text="F">
      <formula>NOT(ISERROR(SEARCH("F",AO30)))</formula>
    </cfRule>
    <cfRule type="containsText" dxfId="2515" priority="962" stopIfTrue="1" operator="containsText" text="C">
      <formula>NOT(ISERROR(SEARCH("C",AO30)))</formula>
    </cfRule>
    <cfRule type="containsText" dxfId="2514" priority="963" stopIfTrue="1" operator="containsText" text="B">
      <formula>NOT(ISERROR(SEARCH("B",AO30)))</formula>
    </cfRule>
    <cfRule type="containsText" dxfId="2513" priority="964" stopIfTrue="1" operator="containsText" text="G">
      <formula>NOT(ISERROR(SEARCH("G",AO30)))</formula>
    </cfRule>
    <cfRule type="containsText" dxfId="2512" priority="965" stopIfTrue="1" operator="containsText" text="G">
      <formula>NOT(ISERROR(SEARCH("G",AO30)))</formula>
    </cfRule>
    <cfRule type="containsText" dxfId="2511" priority="966" stopIfTrue="1" operator="containsText" text="F">
      <formula>NOT(ISERROR(SEARCH("F",AO30)))</formula>
    </cfRule>
    <cfRule type="containsText" dxfId="2510" priority="967" stopIfTrue="1" operator="containsText" text="E">
      <formula>NOT(ISERROR(SEARCH("E",AO30)))</formula>
    </cfRule>
    <cfRule type="containsText" dxfId="2509" priority="968" stopIfTrue="1" operator="containsText" text="B">
      <formula>NOT(ISERROR(SEARCH("B",AO30)))</formula>
    </cfRule>
    <cfRule type="containsText" dxfId="2508" priority="969" stopIfTrue="1" operator="containsText" text="B">
      <formula>NOT(ISERROR(SEARCH("B",AO30)))</formula>
    </cfRule>
    <cfRule type="containsText" dxfId="2507" priority="970" stopIfTrue="1" operator="containsText" text="B">
      <formula>NOT(ISERROR(SEARCH("B",AO30)))</formula>
    </cfRule>
  </conditionalFormatting>
  <conditionalFormatting sqref="E30:I30">
    <cfRule type="containsText" dxfId="2506" priority="958" stopIfTrue="1" operator="containsText" text="G">
      <formula>NOT(ISERROR(SEARCH("G",E30)))</formula>
    </cfRule>
    <cfRule type="containsText" dxfId="2505" priority="959" stopIfTrue="1" operator="containsText" text="B">
      <formula>NOT(ISERROR(SEARCH("B",E30)))</formula>
    </cfRule>
    <cfRule type="containsText" dxfId="2504" priority="960" stopIfTrue="1" operator="containsText" text="G">
      <formula>NOT(ISERROR(SEARCH("G",E30)))</formula>
    </cfRule>
  </conditionalFormatting>
  <conditionalFormatting sqref="E30:I30">
    <cfRule type="containsText" dxfId="2503" priority="956" stopIfTrue="1" operator="containsText" text="E">
      <formula>NOT(ISERROR(SEARCH("E",E30)))</formula>
    </cfRule>
    <cfRule type="containsText" dxfId="2502" priority="957" stopIfTrue="1" operator="containsText" text="G">
      <formula>NOT(ISERROR(SEARCH("G",E30)))</formula>
    </cfRule>
  </conditionalFormatting>
  <conditionalFormatting sqref="E30:I30">
    <cfRule type="containsText" dxfId="2501" priority="955" stopIfTrue="1" operator="containsText" text="B">
      <formula>NOT(ISERROR(SEARCH("B",E30)))</formula>
    </cfRule>
  </conditionalFormatting>
  <conditionalFormatting sqref="AN30:AO30">
    <cfRule type="containsText" dxfId="2500" priority="954" operator="containsText" text="A">
      <formula>NOT(ISERROR(SEARCH("A",AN30)))</formula>
    </cfRule>
  </conditionalFormatting>
  <conditionalFormatting sqref="AN30:AO30">
    <cfRule type="containsText" dxfId="2499" priority="951" stopIfTrue="1" operator="containsText" text="E">
      <formula>NOT(ISERROR(SEARCH("E",AN30)))</formula>
    </cfRule>
    <cfRule type="containsText" dxfId="2498" priority="952" stopIfTrue="1" operator="containsText" text="F">
      <formula>NOT(ISERROR(SEARCH("F",AN30)))</formula>
    </cfRule>
    <cfRule type="containsText" dxfId="2497" priority="953" stopIfTrue="1" operator="containsText" text="G">
      <formula>NOT(ISERROR(SEARCH("G",AN30)))</formula>
    </cfRule>
  </conditionalFormatting>
  <conditionalFormatting sqref="AN30:AO30">
    <cfRule type="containsText" dxfId="2496" priority="950" stopIfTrue="1" operator="containsText" text="B">
      <formula>NOT(ISERROR(SEARCH("B",AN30)))</formula>
    </cfRule>
  </conditionalFormatting>
  <conditionalFormatting sqref="AN30:AO30">
    <cfRule type="containsText" dxfId="2495" priority="940" stopIfTrue="1" operator="containsText" text="F">
      <formula>NOT(ISERROR(SEARCH("F",AN30)))</formula>
    </cfRule>
    <cfRule type="containsText" dxfId="2494" priority="941" stopIfTrue="1" operator="containsText" text="C">
      <formula>NOT(ISERROR(SEARCH("C",AN30)))</formula>
    </cfRule>
    <cfRule type="containsText" dxfId="2493" priority="942" stopIfTrue="1" operator="containsText" text="B">
      <formula>NOT(ISERROR(SEARCH("B",AN30)))</formula>
    </cfRule>
    <cfRule type="containsText" dxfId="2492" priority="943" stopIfTrue="1" operator="containsText" text="G">
      <formula>NOT(ISERROR(SEARCH("G",AN30)))</formula>
    </cfRule>
    <cfRule type="containsText" dxfId="2491" priority="944" stopIfTrue="1" operator="containsText" text="G">
      <formula>NOT(ISERROR(SEARCH("G",AN30)))</formula>
    </cfRule>
    <cfRule type="containsText" dxfId="2490" priority="945" stopIfTrue="1" operator="containsText" text="F">
      <formula>NOT(ISERROR(SEARCH("F",AN30)))</formula>
    </cfRule>
    <cfRule type="containsText" dxfId="2489" priority="946" stopIfTrue="1" operator="containsText" text="E">
      <formula>NOT(ISERROR(SEARCH("E",AN30)))</formula>
    </cfRule>
    <cfRule type="containsText" dxfId="2488" priority="947" stopIfTrue="1" operator="containsText" text="B">
      <formula>NOT(ISERROR(SEARCH("B",AN30)))</formula>
    </cfRule>
    <cfRule type="containsText" dxfId="2487" priority="948" stopIfTrue="1" operator="containsText" text="B">
      <formula>NOT(ISERROR(SEARCH("B",AN30)))</formula>
    </cfRule>
    <cfRule type="containsText" dxfId="2486" priority="949" stopIfTrue="1" operator="containsText" text="B">
      <formula>NOT(ISERROR(SEARCH("B",AN30)))</formula>
    </cfRule>
  </conditionalFormatting>
  <conditionalFormatting sqref="AN30:AO30">
    <cfRule type="containsText" dxfId="2485" priority="937" stopIfTrue="1" operator="containsText" text="G">
      <formula>NOT(ISERROR(SEARCH("G",AN30)))</formula>
    </cfRule>
    <cfRule type="containsText" dxfId="2484" priority="938" stopIfTrue="1" operator="containsText" text="B">
      <formula>NOT(ISERROR(SEARCH("B",AN30)))</formula>
    </cfRule>
    <cfRule type="containsText" dxfId="2483" priority="939" stopIfTrue="1" operator="containsText" text="G">
      <formula>NOT(ISERROR(SEARCH("G",AN30)))</formula>
    </cfRule>
  </conditionalFormatting>
  <conditionalFormatting sqref="AN30:AO30">
    <cfRule type="containsText" dxfId="2482" priority="935" stopIfTrue="1" operator="containsText" text="E">
      <formula>NOT(ISERROR(SEARCH("E",AN30)))</formula>
    </cfRule>
    <cfRule type="containsText" dxfId="2481" priority="936" stopIfTrue="1" operator="containsText" text="G">
      <formula>NOT(ISERROR(SEARCH("G",AN30)))</formula>
    </cfRule>
  </conditionalFormatting>
  <conditionalFormatting sqref="AN30:AO30">
    <cfRule type="containsText" dxfId="2480" priority="934" stopIfTrue="1" operator="containsText" text="B">
      <formula>NOT(ISERROR(SEARCH("B",AN30)))</formula>
    </cfRule>
  </conditionalFormatting>
  <conditionalFormatting sqref="E32:AO32">
    <cfRule type="containsText" dxfId="2479" priority="933" operator="containsText" text="A">
      <formula>NOT(ISERROR(SEARCH("A",E32)))</formula>
    </cfRule>
  </conditionalFormatting>
  <conditionalFormatting sqref="E32:AO32">
    <cfRule type="containsText" dxfId="2478" priority="929" operator="containsText" text="E">
      <formula>NOT(ISERROR(SEARCH("E",E32)))</formula>
    </cfRule>
    <cfRule type="containsText" dxfId="2477" priority="930" operator="containsText" text="D">
      <formula>NOT(ISERROR(SEARCH("D",E32)))</formula>
    </cfRule>
    <cfRule type="containsText" dxfId="2476" priority="931" operator="containsText" text="C">
      <formula>NOT(ISERROR(SEARCH("C",E32)))</formula>
    </cfRule>
    <cfRule type="containsText" dxfId="2475" priority="932" operator="containsText" text="B">
      <formula>NOT(ISERROR(SEARCH("B",E32)))</formula>
    </cfRule>
  </conditionalFormatting>
  <conditionalFormatting sqref="E32:AI32">
    <cfRule type="containsText" dxfId="2474" priority="926" stopIfTrue="1" operator="containsText" text="E">
      <formula>NOT(ISERROR(SEARCH("E",E32)))</formula>
    </cfRule>
    <cfRule type="containsText" dxfId="2473" priority="927" stopIfTrue="1" operator="containsText" text="F">
      <formula>NOT(ISERROR(SEARCH("F",E32)))</formula>
    </cfRule>
    <cfRule type="containsText" dxfId="2472" priority="928" stopIfTrue="1" operator="containsText" text="G">
      <formula>NOT(ISERROR(SEARCH("G",E32)))</formula>
    </cfRule>
  </conditionalFormatting>
  <conditionalFormatting sqref="E32:AI32">
    <cfRule type="containsText" dxfId="2471" priority="925" stopIfTrue="1" operator="containsText" text="B">
      <formula>NOT(ISERROR(SEARCH("B",E32)))</formula>
    </cfRule>
  </conditionalFormatting>
  <conditionalFormatting sqref="E32:AI32">
    <cfRule type="containsText" dxfId="2470" priority="915" stopIfTrue="1" operator="containsText" text="F">
      <formula>NOT(ISERROR(SEARCH("F",E32)))</formula>
    </cfRule>
    <cfRule type="containsText" dxfId="2469" priority="916" stopIfTrue="1" operator="containsText" text="C">
      <formula>NOT(ISERROR(SEARCH("C",E32)))</formula>
    </cfRule>
    <cfRule type="containsText" dxfId="2468" priority="917" stopIfTrue="1" operator="containsText" text="B">
      <formula>NOT(ISERROR(SEARCH("B",E32)))</formula>
    </cfRule>
    <cfRule type="containsText" dxfId="2467" priority="918" stopIfTrue="1" operator="containsText" text="G">
      <formula>NOT(ISERROR(SEARCH("G",E32)))</formula>
    </cfRule>
    <cfRule type="containsText" dxfId="2466" priority="919" stopIfTrue="1" operator="containsText" text="G">
      <formula>NOT(ISERROR(SEARCH("G",E32)))</formula>
    </cfRule>
    <cfRule type="containsText" dxfId="2465" priority="920" stopIfTrue="1" operator="containsText" text="F">
      <formula>NOT(ISERROR(SEARCH("F",E32)))</formula>
    </cfRule>
    <cfRule type="containsText" dxfId="2464" priority="921" stopIfTrue="1" operator="containsText" text="E">
      <formula>NOT(ISERROR(SEARCH("E",E32)))</formula>
    </cfRule>
    <cfRule type="containsText" dxfId="2463" priority="922" stopIfTrue="1" operator="containsText" text="B">
      <formula>NOT(ISERROR(SEARCH("B",E32)))</formula>
    </cfRule>
    <cfRule type="containsText" dxfId="2462" priority="923" stopIfTrue="1" operator="containsText" text="B">
      <formula>NOT(ISERROR(SEARCH("B",E32)))</formula>
    </cfRule>
    <cfRule type="containsText" dxfId="2461" priority="924" stopIfTrue="1" operator="containsText" text="B">
      <formula>NOT(ISERROR(SEARCH("B",E32)))</formula>
    </cfRule>
  </conditionalFormatting>
  <conditionalFormatting sqref="AJ32:AO32">
    <cfRule type="containsText" dxfId="2460" priority="914" operator="containsText" text="A">
      <formula>NOT(ISERROR(SEARCH("A",AJ32)))</formula>
    </cfRule>
  </conditionalFormatting>
  <conditionalFormatting sqref="AJ32:AL32">
    <cfRule type="containsText" dxfId="2459" priority="911" stopIfTrue="1" operator="containsText" text="E">
      <formula>NOT(ISERROR(SEARCH("E",AJ32)))</formula>
    </cfRule>
    <cfRule type="containsText" dxfId="2458" priority="912" stopIfTrue="1" operator="containsText" text="F">
      <formula>NOT(ISERROR(SEARCH("F",AJ32)))</formula>
    </cfRule>
    <cfRule type="containsText" dxfId="2457" priority="913" stopIfTrue="1" operator="containsText" text="G">
      <formula>NOT(ISERROR(SEARCH("G",AJ32)))</formula>
    </cfRule>
  </conditionalFormatting>
  <conditionalFormatting sqref="AJ32:AL32">
    <cfRule type="containsText" dxfId="2456" priority="910" stopIfTrue="1" operator="containsText" text="B">
      <formula>NOT(ISERROR(SEARCH("B",AJ32)))</formula>
    </cfRule>
  </conditionalFormatting>
  <conditionalFormatting sqref="AJ32:AL32">
    <cfRule type="containsText" dxfId="2455" priority="900" stopIfTrue="1" operator="containsText" text="F">
      <formula>NOT(ISERROR(SEARCH("F",AJ32)))</formula>
    </cfRule>
    <cfRule type="containsText" dxfId="2454" priority="901" stopIfTrue="1" operator="containsText" text="C">
      <formula>NOT(ISERROR(SEARCH("C",AJ32)))</formula>
    </cfRule>
    <cfRule type="containsText" dxfId="2453" priority="902" stopIfTrue="1" operator="containsText" text="B">
      <formula>NOT(ISERROR(SEARCH("B",AJ32)))</formula>
    </cfRule>
    <cfRule type="containsText" dxfId="2452" priority="903" stopIfTrue="1" operator="containsText" text="G">
      <formula>NOT(ISERROR(SEARCH("G",AJ32)))</formula>
    </cfRule>
    <cfRule type="containsText" dxfId="2451" priority="904" stopIfTrue="1" operator="containsText" text="G">
      <formula>NOT(ISERROR(SEARCH("G",AJ32)))</formula>
    </cfRule>
    <cfRule type="containsText" dxfId="2450" priority="905" stopIfTrue="1" operator="containsText" text="F">
      <formula>NOT(ISERROR(SEARCH("F",AJ32)))</formula>
    </cfRule>
    <cfRule type="containsText" dxfId="2449" priority="906" stopIfTrue="1" operator="containsText" text="E">
      <formula>NOT(ISERROR(SEARCH("E",AJ32)))</formula>
    </cfRule>
    <cfRule type="containsText" dxfId="2448" priority="907" stopIfTrue="1" operator="containsText" text="B">
      <formula>NOT(ISERROR(SEARCH("B",AJ32)))</formula>
    </cfRule>
    <cfRule type="containsText" dxfId="2447" priority="908" stopIfTrue="1" operator="containsText" text="B">
      <formula>NOT(ISERROR(SEARCH("B",AJ32)))</formula>
    </cfRule>
    <cfRule type="containsText" dxfId="2446" priority="909" stopIfTrue="1" operator="containsText" text="B">
      <formula>NOT(ISERROR(SEARCH("B",AJ32)))</formula>
    </cfRule>
  </conditionalFormatting>
  <conditionalFormatting sqref="AM32:AN32">
    <cfRule type="containsText" dxfId="2445" priority="897" stopIfTrue="1" operator="containsText" text="E">
      <formula>NOT(ISERROR(SEARCH("E",AM32)))</formula>
    </cfRule>
    <cfRule type="containsText" dxfId="2444" priority="898" stopIfTrue="1" operator="containsText" text="F">
      <formula>NOT(ISERROR(SEARCH("F",AM32)))</formula>
    </cfRule>
    <cfRule type="containsText" dxfId="2443" priority="899" stopIfTrue="1" operator="containsText" text="G">
      <formula>NOT(ISERROR(SEARCH("G",AM32)))</formula>
    </cfRule>
  </conditionalFormatting>
  <conditionalFormatting sqref="AM32:AN32">
    <cfRule type="containsText" dxfId="2442" priority="896" stopIfTrue="1" operator="containsText" text="B">
      <formula>NOT(ISERROR(SEARCH("B",AM32)))</formula>
    </cfRule>
  </conditionalFormatting>
  <conditionalFormatting sqref="AM32:AN32">
    <cfRule type="containsText" dxfId="2441" priority="886" stopIfTrue="1" operator="containsText" text="F">
      <formula>NOT(ISERROR(SEARCH("F",AM32)))</formula>
    </cfRule>
    <cfRule type="containsText" dxfId="2440" priority="887" stopIfTrue="1" operator="containsText" text="C">
      <formula>NOT(ISERROR(SEARCH("C",AM32)))</formula>
    </cfRule>
    <cfRule type="containsText" dxfId="2439" priority="888" stopIfTrue="1" operator="containsText" text="B">
      <formula>NOT(ISERROR(SEARCH("B",AM32)))</formula>
    </cfRule>
    <cfRule type="containsText" dxfId="2438" priority="889" stopIfTrue="1" operator="containsText" text="G">
      <formula>NOT(ISERROR(SEARCH("G",AM32)))</formula>
    </cfRule>
    <cfRule type="containsText" dxfId="2437" priority="890" stopIfTrue="1" operator="containsText" text="G">
      <formula>NOT(ISERROR(SEARCH("G",AM32)))</formula>
    </cfRule>
    <cfRule type="containsText" dxfId="2436" priority="891" stopIfTrue="1" operator="containsText" text="F">
      <formula>NOT(ISERROR(SEARCH("F",AM32)))</formula>
    </cfRule>
    <cfRule type="containsText" dxfId="2435" priority="892" stopIfTrue="1" operator="containsText" text="E">
      <formula>NOT(ISERROR(SEARCH("E",AM32)))</formula>
    </cfRule>
    <cfRule type="containsText" dxfId="2434" priority="893" stopIfTrue="1" operator="containsText" text="B">
      <formula>NOT(ISERROR(SEARCH("B",AM32)))</formula>
    </cfRule>
    <cfRule type="containsText" dxfId="2433" priority="894" stopIfTrue="1" operator="containsText" text="B">
      <formula>NOT(ISERROR(SEARCH("B",AM32)))</formula>
    </cfRule>
    <cfRule type="containsText" dxfId="2432" priority="895" stopIfTrue="1" operator="containsText" text="B">
      <formula>NOT(ISERROR(SEARCH("B",AM32)))</formula>
    </cfRule>
  </conditionalFormatting>
  <conditionalFormatting sqref="E32:AO32">
    <cfRule type="expression" dxfId="2431" priority="885">
      <formula>AND(DAY(E32)=6,MONTH(E32)=7)</formula>
    </cfRule>
  </conditionalFormatting>
  <conditionalFormatting sqref="J32:K32">
    <cfRule type="containsText" dxfId="2430" priority="882" stopIfTrue="1" operator="containsText" text="E">
      <formula>NOT(ISERROR(SEARCH("E",J32)))</formula>
    </cfRule>
    <cfRule type="containsText" dxfId="2429" priority="883" stopIfTrue="1" operator="containsText" text="F">
      <formula>NOT(ISERROR(SEARCH("F",J32)))</formula>
    </cfRule>
    <cfRule type="containsText" dxfId="2428" priority="884" stopIfTrue="1" operator="containsText" text="G">
      <formula>NOT(ISERROR(SEARCH("G",J32)))</formula>
    </cfRule>
  </conditionalFormatting>
  <conditionalFormatting sqref="J32:K32">
    <cfRule type="containsText" dxfId="2427" priority="880" stopIfTrue="1" operator="containsText" text="F">
      <formula>NOT(ISERROR(SEARCH("F",J32)))</formula>
    </cfRule>
    <cfRule type="containsText" dxfId="2426" priority="881" stopIfTrue="1" operator="containsText" text="G">
      <formula>NOT(ISERROR(SEARCH("G",J32)))</formula>
    </cfRule>
  </conditionalFormatting>
  <conditionalFormatting sqref="K32">
    <cfRule type="containsText" dxfId="2425" priority="878" stopIfTrue="1" operator="containsText" text="F">
      <formula>NOT(ISERROR(SEARCH("F",K32)))</formula>
    </cfRule>
    <cfRule type="containsText" dxfId="2424" priority="879" stopIfTrue="1" operator="containsText" text="G">
      <formula>NOT(ISERROR(SEARCH("G",K32)))</formula>
    </cfRule>
  </conditionalFormatting>
  <conditionalFormatting sqref="J32">
    <cfRule type="containsText" dxfId="2423" priority="876" stopIfTrue="1" operator="containsText" text="F">
      <formula>NOT(ISERROR(SEARCH("F",J32)))</formula>
    </cfRule>
    <cfRule type="containsText" dxfId="2422" priority="877" stopIfTrue="1" operator="containsText" text="G">
      <formula>NOT(ISERROR(SEARCH("G",J32)))</formula>
    </cfRule>
  </conditionalFormatting>
  <conditionalFormatting sqref="J32">
    <cfRule type="containsText" dxfId="2421" priority="875" stopIfTrue="1" operator="containsText" text="B">
      <formula>NOT(ISERROR(SEARCH("B",J32)))</formula>
    </cfRule>
  </conditionalFormatting>
  <conditionalFormatting sqref="J32">
    <cfRule type="containsText" dxfId="2420" priority="865" stopIfTrue="1" operator="containsText" text="F">
      <formula>NOT(ISERROR(SEARCH("F",J32)))</formula>
    </cfRule>
    <cfRule type="containsText" dxfId="2419" priority="866" stopIfTrue="1" operator="containsText" text="C">
      <formula>NOT(ISERROR(SEARCH("C",J32)))</formula>
    </cfRule>
    <cfRule type="containsText" dxfId="2418" priority="867" stopIfTrue="1" operator="containsText" text="B">
      <formula>NOT(ISERROR(SEARCH("B",J32)))</formula>
    </cfRule>
    <cfRule type="containsText" dxfId="2417" priority="868" stopIfTrue="1" operator="containsText" text="G">
      <formula>NOT(ISERROR(SEARCH("G",J32)))</formula>
    </cfRule>
    <cfRule type="containsText" dxfId="2416" priority="869" stopIfTrue="1" operator="containsText" text="G">
      <formula>NOT(ISERROR(SEARCH("G",J32)))</formula>
    </cfRule>
    <cfRule type="containsText" dxfId="2415" priority="870" stopIfTrue="1" operator="containsText" text="F">
      <formula>NOT(ISERROR(SEARCH("F",J32)))</formula>
    </cfRule>
    <cfRule type="containsText" dxfId="2414" priority="871" stopIfTrue="1" operator="containsText" text="E">
      <formula>NOT(ISERROR(SEARCH("E",J32)))</formula>
    </cfRule>
    <cfRule type="containsText" dxfId="2413" priority="872" stopIfTrue="1" operator="containsText" text="B">
      <formula>NOT(ISERROR(SEARCH("B",J32)))</formula>
    </cfRule>
    <cfRule type="containsText" dxfId="2412" priority="873" stopIfTrue="1" operator="containsText" text="B">
      <formula>NOT(ISERROR(SEARCH("B",J32)))</formula>
    </cfRule>
    <cfRule type="containsText" dxfId="2411" priority="874" stopIfTrue="1" operator="containsText" text="B">
      <formula>NOT(ISERROR(SEARCH("B",J32)))</formula>
    </cfRule>
  </conditionalFormatting>
  <conditionalFormatting sqref="J32:K32">
    <cfRule type="containsText" dxfId="2410" priority="861" stopIfTrue="1" operator="containsText" text="G">
      <formula>NOT(ISERROR(SEARCH("G",J32)))</formula>
    </cfRule>
    <cfRule type="containsText" dxfId="2409" priority="862" stopIfTrue="1" operator="containsText" text="B">
      <formula>NOT(ISERROR(SEARCH("B",J32)))</formula>
    </cfRule>
    <cfRule type="containsText" dxfId="2408" priority="863" stopIfTrue="1" operator="containsText" text="F">
      <formula>NOT(ISERROR(SEARCH("F",J32)))</formula>
    </cfRule>
    <cfRule type="containsText" dxfId="2407" priority="864" stopIfTrue="1" operator="containsText" text="G">
      <formula>NOT(ISERROR(SEARCH("G",J32)))</formula>
    </cfRule>
  </conditionalFormatting>
  <conditionalFormatting sqref="Q32:R32">
    <cfRule type="containsText" dxfId="2406" priority="858" stopIfTrue="1" operator="containsText" text="E">
      <formula>NOT(ISERROR(SEARCH("E",Q32)))</formula>
    </cfRule>
    <cfRule type="containsText" dxfId="2405" priority="859" stopIfTrue="1" operator="containsText" text="F">
      <formula>NOT(ISERROR(SEARCH("F",Q32)))</formula>
    </cfRule>
    <cfRule type="containsText" dxfId="2404" priority="860" stopIfTrue="1" operator="containsText" text="G">
      <formula>NOT(ISERROR(SEARCH("G",Q32)))</formula>
    </cfRule>
  </conditionalFormatting>
  <conditionalFormatting sqref="Q32:R32">
    <cfRule type="containsText" dxfId="2403" priority="856" stopIfTrue="1" operator="containsText" text="F">
      <formula>NOT(ISERROR(SEARCH("F",Q32)))</formula>
    </cfRule>
    <cfRule type="containsText" dxfId="2402" priority="857" stopIfTrue="1" operator="containsText" text="G">
      <formula>NOT(ISERROR(SEARCH("G",Q32)))</formula>
    </cfRule>
  </conditionalFormatting>
  <conditionalFormatting sqref="Q32:R32">
    <cfRule type="containsText" dxfId="2401" priority="854" stopIfTrue="1" operator="containsText" text="F">
      <formula>NOT(ISERROR(SEARCH("F",Q32)))</formula>
    </cfRule>
    <cfRule type="containsText" dxfId="2400" priority="855" stopIfTrue="1" operator="containsText" text="G">
      <formula>NOT(ISERROR(SEARCH("G",Q32)))</formula>
    </cfRule>
  </conditionalFormatting>
  <conditionalFormatting sqref="Q32:R32">
    <cfRule type="containsText" dxfId="2399" priority="850" stopIfTrue="1" operator="containsText" text="G">
      <formula>NOT(ISERROR(SEARCH("G",Q32)))</formula>
    </cfRule>
    <cfRule type="containsText" dxfId="2398" priority="851" stopIfTrue="1" operator="containsText" text="B">
      <formula>NOT(ISERROR(SEARCH("B",Q32)))</formula>
    </cfRule>
    <cfRule type="containsText" dxfId="2397" priority="852" stopIfTrue="1" operator="containsText" text="F">
      <formula>NOT(ISERROR(SEARCH("F",Q32)))</formula>
    </cfRule>
    <cfRule type="containsText" dxfId="2396" priority="853" stopIfTrue="1" operator="containsText" text="G">
      <formula>NOT(ISERROR(SEARCH("G",Q32)))</formula>
    </cfRule>
  </conditionalFormatting>
  <conditionalFormatting sqref="X32:Y32">
    <cfRule type="containsText" dxfId="2395" priority="847" stopIfTrue="1" operator="containsText" text="E">
      <formula>NOT(ISERROR(SEARCH("E",X32)))</formula>
    </cfRule>
    <cfRule type="containsText" dxfId="2394" priority="848" stopIfTrue="1" operator="containsText" text="F">
      <formula>NOT(ISERROR(SEARCH("F",X32)))</formula>
    </cfRule>
    <cfRule type="containsText" dxfId="2393" priority="849" stopIfTrue="1" operator="containsText" text="G">
      <formula>NOT(ISERROR(SEARCH("G",X32)))</formula>
    </cfRule>
  </conditionalFormatting>
  <conditionalFormatting sqref="X32:Y32">
    <cfRule type="containsText" dxfId="2392" priority="845" stopIfTrue="1" operator="containsText" text="F">
      <formula>NOT(ISERROR(SEARCH("F",X32)))</formula>
    </cfRule>
    <cfRule type="containsText" dxfId="2391" priority="846" stopIfTrue="1" operator="containsText" text="G">
      <formula>NOT(ISERROR(SEARCH("G",X32)))</formula>
    </cfRule>
  </conditionalFormatting>
  <conditionalFormatting sqref="X32:Y32">
    <cfRule type="containsText" dxfId="2390" priority="843" stopIfTrue="1" operator="containsText" text="F">
      <formula>NOT(ISERROR(SEARCH("F",X32)))</formula>
    </cfRule>
    <cfRule type="containsText" dxfId="2389" priority="844" stopIfTrue="1" operator="containsText" text="G">
      <formula>NOT(ISERROR(SEARCH("G",X32)))</formula>
    </cfRule>
  </conditionalFormatting>
  <conditionalFormatting sqref="X32:Y32">
    <cfRule type="containsText" dxfId="2388" priority="839" stopIfTrue="1" operator="containsText" text="G">
      <formula>NOT(ISERROR(SEARCH("G",X32)))</formula>
    </cfRule>
    <cfRule type="containsText" dxfId="2387" priority="840" stopIfTrue="1" operator="containsText" text="B">
      <formula>NOT(ISERROR(SEARCH("B",X32)))</formula>
    </cfRule>
    <cfRule type="containsText" dxfId="2386" priority="841" stopIfTrue="1" operator="containsText" text="F">
      <formula>NOT(ISERROR(SEARCH("F",X32)))</formula>
    </cfRule>
    <cfRule type="containsText" dxfId="2385" priority="842" stopIfTrue="1" operator="containsText" text="G">
      <formula>NOT(ISERROR(SEARCH("G",X32)))</formula>
    </cfRule>
  </conditionalFormatting>
  <conditionalFormatting sqref="AE32:AF32">
    <cfRule type="containsText" dxfId="2384" priority="836" stopIfTrue="1" operator="containsText" text="E">
      <formula>NOT(ISERROR(SEARCH("E",AE32)))</formula>
    </cfRule>
    <cfRule type="containsText" dxfId="2383" priority="837" stopIfTrue="1" operator="containsText" text="F">
      <formula>NOT(ISERROR(SEARCH("F",AE32)))</formula>
    </cfRule>
    <cfRule type="containsText" dxfId="2382" priority="838" stopIfTrue="1" operator="containsText" text="G">
      <formula>NOT(ISERROR(SEARCH("G",AE32)))</formula>
    </cfRule>
  </conditionalFormatting>
  <conditionalFormatting sqref="AE32:AF32">
    <cfRule type="containsText" dxfId="2381" priority="834" stopIfTrue="1" operator="containsText" text="F">
      <formula>NOT(ISERROR(SEARCH("F",AE32)))</formula>
    </cfRule>
    <cfRule type="containsText" dxfId="2380" priority="835" stopIfTrue="1" operator="containsText" text="G">
      <formula>NOT(ISERROR(SEARCH("G",AE32)))</formula>
    </cfRule>
  </conditionalFormatting>
  <conditionalFormatting sqref="AE32:AF32">
    <cfRule type="containsText" dxfId="2379" priority="832" stopIfTrue="1" operator="containsText" text="F">
      <formula>NOT(ISERROR(SEARCH("F",AE32)))</formula>
    </cfRule>
    <cfRule type="containsText" dxfId="2378" priority="833" stopIfTrue="1" operator="containsText" text="G">
      <formula>NOT(ISERROR(SEARCH("G",AE32)))</formula>
    </cfRule>
  </conditionalFormatting>
  <conditionalFormatting sqref="AE32:AF32">
    <cfRule type="containsText" dxfId="2377" priority="828" stopIfTrue="1" operator="containsText" text="G">
      <formula>NOT(ISERROR(SEARCH("G",AE32)))</formula>
    </cfRule>
    <cfRule type="containsText" dxfId="2376" priority="829" stopIfTrue="1" operator="containsText" text="B">
      <formula>NOT(ISERROR(SEARCH("B",AE32)))</formula>
    </cfRule>
    <cfRule type="containsText" dxfId="2375" priority="830" stopIfTrue="1" operator="containsText" text="F">
      <formula>NOT(ISERROR(SEARCH("F",AE32)))</formula>
    </cfRule>
    <cfRule type="containsText" dxfId="2374" priority="831" stopIfTrue="1" operator="containsText" text="G">
      <formula>NOT(ISERROR(SEARCH("G",AE32)))</formula>
    </cfRule>
  </conditionalFormatting>
  <conditionalFormatting sqref="AO32">
    <cfRule type="containsText" dxfId="2373" priority="827" operator="containsText" text="A">
      <formula>NOT(ISERROR(SEARCH("A",AO32)))</formula>
    </cfRule>
  </conditionalFormatting>
  <conditionalFormatting sqref="AO32">
    <cfRule type="containsText" dxfId="2372" priority="824" stopIfTrue="1" operator="containsText" text="E">
      <formula>NOT(ISERROR(SEARCH("E",AO32)))</formula>
    </cfRule>
    <cfRule type="containsText" dxfId="2371" priority="825" stopIfTrue="1" operator="containsText" text="F">
      <formula>NOT(ISERROR(SEARCH("F",AO32)))</formula>
    </cfRule>
    <cfRule type="containsText" dxfId="2370" priority="826" stopIfTrue="1" operator="containsText" text="G">
      <formula>NOT(ISERROR(SEARCH("G",AO32)))</formula>
    </cfRule>
  </conditionalFormatting>
  <conditionalFormatting sqref="AO32">
    <cfRule type="containsText" dxfId="2369" priority="823" stopIfTrue="1" operator="containsText" text="B">
      <formula>NOT(ISERROR(SEARCH("B",AO32)))</formula>
    </cfRule>
  </conditionalFormatting>
  <conditionalFormatting sqref="AO32">
    <cfRule type="containsText" dxfId="2368" priority="813" stopIfTrue="1" operator="containsText" text="F">
      <formula>NOT(ISERROR(SEARCH("F",AO32)))</formula>
    </cfRule>
    <cfRule type="containsText" dxfId="2367" priority="814" stopIfTrue="1" operator="containsText" text="C">
      <formula>NOT(ISERROR(SEARCH("C",AO32)))</formula>
    </cfRule>
    <cfRule type="containsText" dxfId="2366" priority="815" stopIfTrue="1" operator="containsText" text="B">
      <formula>NOT(ISERROR(SEARCH("B",AO32)))</formula>
    </cfRule>
    <cfRule type="containsText" dxfId="2365" priority="816" stopIfTrue="1" operator="containsText" text="G">
      <formula>NOT(ISERROR(SEARCH("G",AO32)))</formula>
    </cfRule>
    <cfRule type="containsText" dxfId="2364" priority="817" stopIfTrue="1" operator="containsText" text="G">
      <formula>NOT(ISERROR(SEARCH("G",AO32)))</formula>
    </cfRule>
    <cfRule type="containsText" dxfId="2363" priority="818" stopIfTrue="1" operator="containsText" text="F">
      <formula>NOT(ISERROR(SEARCH("F",AO32)))</formula>
    </cfRule>
    <cfRule type="containsText" dxfId="2362" priority="819" stopIfTrue="1" operator="containsText" text="E">
      <formula>NOT(ISERROR(SEARCH("E",AO32)))</formula>
    </cfRule>
    <cfRule type="containsText" dxfId="2361" priority="820" stopIfTrue="1" operator="containsText" text="B">
      <formula>NOT(ISERROR(SEARCH("B",AO32)))</formula>
    </cfRule>
    <cfRule type="containsText" dxfId="2360" priority="821" stopIfTrue="1" operator="containsText" text="B">
      <formula>NOT(ISERROR(SEARCH("B",AO32)))</formula>
    </cfRule>
    <cfRule type="containsText" dxfId="2359" priority="822" stopIfTrue="1" operator="containsText" text="B">
      <formula>NOT(ISERROR(SEARCH("B",AO32)))</formula>
    </cfRule>
  </conditionalFormatting>
  <conditionalFormatting sqref="AK32:AO32">
    <cfRule type="containsText" dxfId="2358" priority="810" stopIfTrue="1" operator="containsText" text="E">
      <formula>NOT(ISERROR(SEARCH("E",AK32)))</formula>
    </cfRule>
    <cfRule type="containsText" dxfId="2357" priority="811" stopIfTrue="1" operator="containsText" text="F">
      <formula>NOT(ISERROR(SEARCH("F",AK32)))</formula>
    </cfRule>
    <cfRule type="containsText" dxfId="2356" priority="812" stopIfTrue="1" operator="containsText" text="G">
      <formula>NOT(ISERROR(SEARCH("G",AK32)))</formula>
    </cfRule>
  </conditionalFormatting>
  <conditionalFormatting sqref="AK32:AO32">
    <cfRule type="containsText" dxfId="2355" priority="809" stopIfTrue="1" operator="containsText" text="B">
      <formula>NOT(ISERROR(SEARCH("B",AK32)))</formula>
    </cfRule>
  </conditionalFormatting>
  <conditionalFormatting sqref="AK32:AO32">
    <cfRule type="containsText" dxfId="2354" priority="799" stopIfTrue="1" operator="containsText" text="F">
      <formula>NOT(ISERROR(SEARCH("F",AK32)))</formula>
    </cfRule>
    <cfRule type="containsText" dxfId="2353" priority="800" stopIfTrue="1" operator="containsText" text="C">
      <formula>NOT(ISERROR(SEARCH("C",AK32)))</formula>
    </cfRule>
    <cfRule type="containsText" dxfId="2352" priority="801" stopIfTrue="1" operator="containsText" text="B">
      <formula>NOT(ISERROR(SEARCH("B",AK32)))</formula>
    </cfRule>
    <cfRule type="containsText" dxfId="2351" priority="802" stopIfTrue="1" operator="containsText" text="G">
      <formula>NOT(ISERROR(SEARCH("G",AK32)))</formula>
    </cfRule>
    <cfRule type="containsText" dxfId="2350" priority="803" stopIfTrue="1" operator="containsText" text="G">
      <formula>NOT(ISERROR(SEARCH("G",AK32)))</formula>
    </cfRule>
    <cfRule type="containsText" dxfId="2349" priority="804" stopIfTrue="1" operator="containsText" text="F">
      <formula>NOT(ISERROR(SEARCH("F",AK32)))</formula>
    </cfRule>
    <cfRule type="containsText" dxfId="2348" priority="805" stopIfTrue="1" operator="containsText" text="E">
      <formula>NOT(ISERROR(SEARCH("E",AK32)))</formula>
    </cfRule>
    <cfRule type="containsText" dxfId="2347" priority="806" stopIfTrue="1" operator="containsText" text="B">
      <formula>NOT(ISERROR(SEARCH("B",AK32)))</formula>
    </cfRule>
    <cfRule type="containsText" dxfId="2346" priority="807" stopIfTrue="1" operator="containsText" text="B">
      <formula>NOT(ISERROR(SEARCH("B",AK32)))</formula>
    </cfRule>
    <cfRule type="containsText" dxfId="2345" priority="808" stopIfTrue="1" operator="containsText" text="B">
      <formula>NOT(ISERROR(SEARCH("B",AK32)))</formula>
    </cfRule>
  </conditionalFormatting>
  <conditionalFormatting sqref="AK32:AO32">
    <cfRule type="containsText" dxfId="2344" priority="796" stopIfTrue="1" operator="containsText" text="E">
      <formula>NOT(ISERROR(SEARCH("E",AK32)))</formula>
    </cfRule>
    <cfRule type="containsText" dxfId="2343" priority="797" stopIfTrue="1" operator="containsText" text="F">
      <formula>NOT(ISERROR(SEARCH("F",AK32)))</formula>
    </cfRule>
    <cfRule type="containsText" dxfId="2342" priority="798" stopIfTrue="1" operator="containsText" text="G">
      <formula>NOT(ISERROR(SEARCH("G",AK32)))</formula>
    </cfRule>
  </conditionalFormatting>
  <conditionalFormatting sqref="AK32:AO32">
    <cfRule type="containsText" dxfId="2341" priority="795" stopIfTrue="1" operator="containsText" text="B">
      <formula>NOT(ISERROR(SEARCH("B",AK32)))</formula>
    </cfRule>
  </conditionalFormatting>
  <conditionalFormatting sqref="AK32:AO32">
    <cfRule type="containsText" dxfId="2340" priority="785" stopIfTrue="1" operator="containsText" text="F">
      <formula>NOT(ISERROR(SEARCH("F",AK32)))</formula>
    </cfRule>
    <cfRule type="containsText" dxfId="2339" priority="786" stopIfTrue="1" operator="containsText" text="C">
      <formula>NOT(ISERROR(SEARCH("C",AK32)))</formula>
    </cfRule>
    <cfRule type="containsText" dxfId="2338" priority="787" stopIfTrue="1" operator="containsText" text="B">
      <formula>NOT(ISERROR(SEARCH("B",AK32)))</formula>
    </cfRule>
    <cfRule type="containsText" dxfId="2337" priority="788" stopIfTrue="1" operator="containsText" text="G">
      <formula>NOT(ISERROR(SEARCH("G",AK32)))</formula>
    </cfRule>
    <cfRule type="containsText" dxfId="2336" priority="789" stopIfTrue="1" operator="containsText" text="G">
      <formula>NOT(ISERROR(SEARCH("G",AK32)))</formula>
    </cfRule>
    <cfRule type="containsText" dxfId="2335" priority="790" stopIfTrue="1" operator="containsText" text="F">
      <formula>NOT(ISERROR(SEARCH("F",AK32)))</formula>
    </cfRule>
    <cfRule type="containsText" dxfId="2334" priority="791" stopIfTrue="1" operator="containsText" text="E">
      <formula>NOT(ISERROR(SEARCH("E",AK32)))</formula>
    </cfRule>
    <cfRule type="containsText" dxfId="2333" priority="792" stopIfTrue="1" operator="containsText" text="B">
      <formula>NOT(ISERROR(SEARCH("B",AK32)))</formula>
    </cfRule>
    <cfRule type="containsText" dxfId="2332" priority="793" stopIfTrue="1" operator="containsText" text="B">
      <formula>NOT(ISERROR(SEARCH("B",AK32)))</formula>
    </cfRule>
    <cfRule type="containsText" dxfId="2331" priority="794" stopIfTrue="1" operator="containsText" text="B">
      <formula>NOT(ISERROR(SEARCH("B",AK32)))</formula>
    </cfRule>
  </conditionalFormatting>
  <conditionalFormatting sqref="E34:AK34">
    <cfRule type="containsText" dxfId="2330" priority="784" operator="containsText" text="A">
      <formula>NOT(ISERROR(SEARCH("A",E34)))</formula>
    </cfRule>
  </conditionalFormatting>
  <conditionalFormatting sqref="E34:AO34">
    <cfRule type="containsText" dxfId="2329" priority="780" operator="containsText" text="E">
      <formula>NOT(ISERROR(SEARCH("E",E34)))</formula>
    </cfRule>
    <cfRule type="containsText" dxfId="2328" priority="781" operator="containsText" text="D">
      <formula>NOT(ISERROR(SEARCH("D",E34)))</formula>
    </cfRule>
    <cfRule type="containsText" dxfId="2327" priority="782" operator="containsText" text="C">
      <formula>NOT(ISERROR(SEARCH("C",E34)))</formula>
    </cfRule>
    <cfRule type="containsText" dxfId="2326" priority="783" operator="containsText" text="B">
      <formula>NOT(ISERROR(SEARCH("B",E34)))</formula>
    </cfRule>
  </conditionalFormatting>
  <conditionalFormatting sqref="H34:AK34">
    <cfRule type="containsText" dxfId="2325" priority="778" stopIfTrue="1" operator="containsText" text="F">
      <formula>NOT(ISERROR(SEARCH("F",H34)))</formula>
    </cfRule>
    <cfRule type="containsText" dxfId="2324" priority="779" stopIfTrue="1" operator="containsText" text="G">
      <formula>NOT(ISERROR(SEARCH("G",H34)))</formula>
    </cfRule>
  </conditionalFormatting>
  <conditionalFormatting sqref="E34:AK34">
    <cfRule type="containsText" dxfId="2323" priority="777" stopIfTrue="1" operator="containsText" text="B">
      <formula>NOT(ISERROR(SEARCH("B",E34)))</formula>
    </cfRule>
  </conditionalFormatting>
  <conditionalFormatting sqref="E34:AK34">
    <cfRule type="containsText" dxfId="2322" priority="767" stopIfTrue="1" operator="containsText" text="F">
      <formula>NOT(ISERROR(SEARCH("F",E34)))</formula>
    </cfRule>
    <cfRule type="containsText" dxfId="2321" priority="768" stopIfTrue="1" operator="containsText" text="C">
      <formula>NOT(ISERROR(SEARCH("C",E34)))</formula>
    </cfRule>
    <cfRule type="containsText" dxfId="2320" priority="769" stopIfTrue="1" operator="containsText" text="B">
      <formula>NOT(ISERROR(SEARCH("B",E34)))</formula>
    </cfRule>
    <cfRule type="containsText" dxfId="2319" priority="770" stopIfTrue="1" operator="containsText" text="G">
      <formula>NOT(ISERROR(SEARCH("G",E34)))</formula>
    </cfRule>
    <cfRule type="containsText" dxfId="2318" priority="771" stopIfTrue="1" operator="containsText" text="G">
      <formula>NOT(ISERROR(SEARCH("G",E34)))</formula>
    </cfRule>
    <cfRule type="containsText" dxfId="2317" priority="772" stopIfTrue="1" operator="containsText" text="F">
      <formula>NOT(ISERROR(SEARCH("F",E34)))</formula>
    </cfRule>
    <cfRule type="containsText" dxfId="2316" priority="773" stopIfTrue="1" operator="containsText" text="E">
      <formula>NOT(ISERROR(SEARCH("E",E34)))</formula>
    </cfRule>
    <cfRule type="containsText" dxfId="2315" priority="774" stopIfTrue="1" operator="containsText" text="B">
      <formula>NOT(ISERROR(SEARCH("B",E34)))</formula>
    </cfRule>
    <cfRule type="containsText" dxfId="2314" priority="775" stopIfTrue="1" operator="containsText" text="B">
      <formula>NOT(ISERROR(SEARCH("B",E34)))</formula>
    </cfRule>
    <cfRule type="containsText" dxfId="2313" priority="776" stopIfTrue="1" operator="containsText" text="B">
      <formula>NOT(ISERROR(SEARCH("B",E34)))</formula>
    </cfRule>
  </conditionalFormatting>
  <conditionalFormatting sqref="AL34:AO34">
    <cfRule type="containsText" dxfId="2312" priority="766" operator="containsText" text="A">
      <formula>NOT(ISERROR(SEARCH("A",AL34)))</formula>
    </cfRule>
  </conditionalFormatting>
  <conditionalFormatting sqref="AL34:AO34">
    <cfRule type="containsText" dxfId="2311" priority="765" operator="containsText" text="A">
      <formula>NOT(ISERROR(SEARCH("A",AL34)))</formula>
    </cfRule>
  </conditionalFormatting>
  <conditionalFormatting sqref="G34:H34">
    <cfRule type="expression" dxfId="2310" priority="764">
      <formula>DAY(G34)&gt;7</formula>
    </cfRule>
  </conditionalFormatting>
  <conditionalFormatting sqref="AL34:AO34">
    <cfRule type="containsText" dxfId="2309" priority="763" operator="containsText" text="A">
      <formula>NOT(ISERROR(SEARCH("A",AL34)))</formula>
    </cfRule>
  </conditionalFormatting>
  <conditionalFormatting sqref="AL34:AO34">
    <cfRule type="containsText" dxfId="2308" priority="761" stopIfTrue="1" operator="containsText" text="F">
      <formula>NOT(ISERROR(SEARCH("F",AL34)))</formula>
    </cfRule>
    <cfRule type="containsText" dxfId="2307" priority="762" stopIfTrue="1" operator="containsText" text="G">
      <formula>NOT(ISERROR(SEARCH("G",AL34)))</formula>
    </cfRule>
  </conditionalFormatting>
  <conditionalFormatting sqref="AL34:AO34">
    <cfRule type="containsText" dxfId="2306" priority="760" stopIfTrue="1" operator="containsText" text="B">
      <formula>NOT(ISERROR(SEARCH("B",AL34)))</formula>
    </cfRule>
  </conditionalFormatting>
  <conditionalFormatting sqref="AL34:AO34">
    <cfRule type="containsText" dxfId="2305" priority="750" stopIfTrue="1" operator="containsText" text="F">
      <formula>NOT(ISERROR(SEARCH("F",AL34)))</formula>
    </cfRule>
    <cfRule type="containsText" dxfId="2304" priority="751" stopIfTrue="1" operator="containsText" text="C">
      <formula>NOT(ISERROR(SEARCH("C",AL34)))</formula>
    </cfRule>
    <cfRule type="containsText" dxfId="2303" priority="752" stopIfTrue="1" operator="containsText" text="B">
      <formula>NOT(ISERROR(SEARCH("B",AL34)))</formula>
    </cfRule>
    <cfRule type="containsText" dxfId="2302" priority="753" stopIfTrue="1" operator="containsText" text="G">
      <formula>NOT(ISERROR(SEARCH("G",AL34)))</formula>
    </cfRule>
    <cfRule type="containsText" dxfId="2301" priority="754" stopIfTrue="1" operator="containsText" text="G">
      <formula>NOT(ISERROR(SEARCH("G",AL34)))</formula>
    </cfRule>
    <cfRule type="containsText" dxfId="2300" priority="755" stopIfTrue="1" operator="containsText" text="F">
      <formula>NOT(ISERROR(SEARCH("F",AL34)))</formula>
    </cfRule>
    <cfRule type="containsText" dxfId="2299" priority="756" stopIfTrue="1" operator="containsText" text="E">
      <formula>NOT(ISERROR(SEARCH("E",AL34)))</formula>
    </cfRule>
    <cfRule type="containsText" dxfId="2298" priority="757" stopIfTrue="1" operator="containsText" text="B">
      <formula>NOT(ISERROR(SEARCH("B",AL34)))</formula>
    </cfRule>
    <cfRule type="containsText" dxfId="2297" priority="758" stopIfTrue="1" operator="containsText" text="B">
      <formula>NOT(ISERROR(SEARCH("B",AL34)))</formula>
    </cfRule>
    <cfRule type="containsText" dxfId="2296" priority="759" stopIfTrue="1" operator="containsText" text="B">
      <formula>NOT(ISERROR(SEARCH("B",AL34)))</formula>
    </cfRule>
  </conditionalFormatting>
  <conditionalFormatting sqref="E34:AO34">
    <cfRule type="expression" dxfId="2295" priority="749">
      <formula>AND(DAY(E34)=6,MONTH(E34)=7)</formula>
    </cfRule>
  </conditionalFormatting>
  <conditionalFormatting sqref="H34">
    <cfRule type="expression" dxfId="2294" priority="748">
      <formula>DAY(H34)&gt;7</formula>
    </cfRule>
  </conditionalFormatting>
  <conditionalFormatting sqref="J34:K34">
    <cfRule type="containsText" dxfId="2293" priority="745" stopIfTrue="1" operator="containsText" text="E">
      <formula>NOT(ISERROR(SEARCH("E",J34)))</formula>
    </cfRule>
    <cfRule type="containsText" dxfId="2292" priority="746" stopIfTrue="1" operator="containsText" text="F">
      <formula>NOT(ISERROR(SEARCH("F",J34)))</formula>
    </cfRule>
    <cfRule type="containsText" dxfId="2291" priority="747" stopIfTrue="1" operator="containsText" text="G">
      <formula>NOT(ISERROR(SEARCH("G",J34)))</formula>
    </cfRule>
  </conditionalFormatting>
  <conditionalFormatting sqref="J34:K34">
    <cfRule type="containsText" dxfId="2290" priority="742" stopIfTrue="1" operator="containsText" text="E">
      <formula>NOT(ISERROR(SEARCH("E",J34)))</formula>
    </cfRule>
    <cfRule type="containsText" dxfId="2289" priority="743" stopIfTrue="1" operator="containsText" text="F">
      <formula>NOT(ISERROR(SEARCH("F",J34)))</formula>
    </cfRule>
    <cfRule type="containsText" dxfId="2288" priority="744" stopIfTrue="1" operator="containsText" text="G">
      <formula>NOT(ISERROR(SEARCH("G",J34)))</formula>
    </cfRule>
  </conditionalFormatting>
  <conditionalFormatting sqref="J34:K34">
    <cfRule type="containsText" dxfId="2287" priority="740" stopIfTrue="1" operator="containsText" text="F">
      <formula>NOT(ISERROR(SEARCH("F",J34)))</formula>
    </cfRule>
    <cfRule type="containsText" dxfId="2286" priority="741" stopIfTrue="1" operator="containsText" text="G">
      <formula>NOT(ISERROR(SEARCH("G",J34)))</formula>
    </cfRule>
  </conditionalFormatting>
  <conditionalFormatting sqref="K34">
    <cfRule type="containsText" dxfId="2285" priority="738" stopIfTrue="1" operator="containsText" text="F">
      <formula>NOT(ISERROR(SEARCH("F",K34)))</formula>
    </cfRule>
    <cfRule type="containsText" dxfId="2284" priority="739" stopIfTrue="1" operator="containsText" text="G">
      <formula>NOT(ISERROR(SEARCH("G",K34)))</formula>
    </cfRule>
  </conditionalFormatting>
  <conditionalFormatting sqref="J34">
    <cfRule type="containsText" dxfId="2283" priority="736" stopIfTrue="1" operator="containsText" text="F">
      <formula>NOT(ISERROR(SEARCH("F",J34)))</formula>
    </cfRule>
    <cfRule type="containsText" dxfId="2282" priority="737" stopIfTrue="1" operator="containsText" text="G">
      <formula>NOT(ISERROR(SEARCH("G",J34)))</formula>
    </cfRule>
  </conditionalFormatting>
  <conditionalFormatting sqref="J34">
    <cfRule type="containsText" dxfId="2281" priority="735" stopIfTrue="1" operator="containsText" text="B">
      <formula>NOT(ISERROR(SEARCH("B",J34)))</formula>
    </cfRule>
  </conditionalFormatting>
  <conditionalFormatting sqref="J34">
    <cfRule type="containsText" dxfId="2280" priority="725" stopIfTrue="1" operator="containsText" text="F">
      <formula>NOT(ISERROR(SEARCH("F",J34)))</formula>
    </cfRule>
    <cfRule type="containsText" dxfId="2279" priority="726" stopIfTrue="1" operator="containsText" text="C">
      <formula>NOT(ISERROR(SEARCH("C",J34)))</formula>
    </cfRule>
    <cfRule type="containsText" dxfId="2278" priority="727" stopIfTrue="1" operator="containsText" text="B">
      <formula>NOT(ISERROR(SEARCH("B",J34)))</formula>
    </cfRule>
    <cfRule type="containsText" dxfId="2277" priority="728" stopIfTrue="1" operator="containsText" text="G">
      <formula>NOT(ISERROR(SEARCH("G",J34)))</formula>
    </cfRule>
    <cfRule type="containsText" dxfId="2276" priority="729" stopIfTrue="1" operator="containsText" text="G">
      <formula>NOT(ISERROR(SEARCH("G",J34)))</formula>
    </cfRule>
    <cfRule type="containsText" dxfId="2275" priority="730" stopIfTrue="1" operator="containsText" text="F">
      <formula>NOT(ISERROR(SEARCH("F",J34)))</formula>
    </cfRule>
    <cfRule type="containsText" dxfId="2274" priority="731" stopIfTrue="1" operator="containsText" text="E">
      <formula>NOT(ISERROR(SEARCH("E",J34)))</formula>
    </cfRule>
    <cfRule type="containsText" dxfId="2273" priority="732" stopIfTrue="1" operator="containsText" text="B">
      <formula>NOT(ISERROR(SEARCH("B",J34)))</formula>
    </cfRule>
    <cfRule type="containsText" dxfId="2272" priority="733" stopIfTrue="1" operator="containsText" text="B">
      <formula>NOT(ISERROR(SEARCH("B",J34)))</formula>
    </cfRule>
    <cfRule type="containsText" dxfId="2271" priority="734" stopIfTrue="1" operator="containsText" text="B">
      <formula>NOT(ISERROR(SEARCH("B",J34)))</formula>
    </cfRule>
  </conditionalFormatting>
  <conditionalFormatting sqref="J34:K34">
    <cfRule type="containsText" dxfId="2270" priority="721" stopIfTrue="1" operator="containsText" text="G">
      <formula>NOT(ISERROR(SEARCH("G",J34)))</formula>
    </cfRule>
    <cfRule type="containsText" dxfId="2269" priority="722" stopIfTrue="1" operator="containsText" text="B">
      <formula>NOT(ISERROR(SEARCH("B",J34)))</formula>
    </cfRule>
    <cfRule type="containsText" dxfId="2268" priority="723" stopIfTrue="1" operator="containsText" text="F">
      <formula>NOT(ISERROR(SEARCH("F",J34)))</formula>
    </cfRule>
    <cfRule type="containsText" dxfId="2267" priority="724" stopIfTrue="1" operator="containsText" text="G">
      <formula>NOT(ISERROR(SEARCH("G",J34)))</formula>
    </cfRule>
  </conditionalFormatting>
  <conditionalFormatting sqref="Q34:R34">
    <cfRule type="containsText" dxfId="2266" priority="718" stopIfTrue="1" operator="containsText" text="E">
      <formula>NOT(ISERROR(SEARCH("E",Q34)))</formula>
    </cfRule>
    <cfRule type="containsText" dxfId="2265" priority="719" stopIfTrue="1" operator="containsText" text="F">
      <formula>NOT(ISERROR(SEARCH("F",Q34)))</formula>
    </cfRule>
    <cfRule type="containsText" dxfId="2264" priority="720" stopIfTrue="1" operator="containsText" text="G">
      <formula>NOT(ISERROR(SEARCH("G",Q34)))</formula>
    </cfRule>
  </conditionalFormatting>
  <conditionalFormatting sqref="Q34:R34">
    <cfRule type="containsText" dxfId="2263" priority="715" stopIfTrue="1" operator="containsText" text="E">
      <formula>NOT(ISERROR(SEARCH("E",Q34)))</formula>
    </cfRule>
    <cfRule type="containsText" dxfId="2262" priority="716" stopIfTrue="1" operator="containsText" text="F">
      <formula>NOT(ISERROR(SEARCH("F",Q34)))</formula>
    </cfRule>
    <cfRule type="containsText" dxfId="2261" priority="717" stopIfTrue="1" operator="containsText" text="G">
      <formula>NOT(ISERROR(SEARCH("G",Q34)))</formula>
    </cfRule>
  </conditionalFormatting>
  <conditionalFormatting sqref="Q34:R34">
    <cfRule type="containsText" dxfId="2260" priority="713" stopIfTrue="1" operator="containsText" text="F">
      <formula>NOT(ISERROR(SEARCH("F",Q34)))</formula>
    </cfRule>
    <cfRule type="containsText" dxfId="2259" priority="714" stopIfTrue="1" operator="containsText" text="G">
      <formula>NOT(ISERROR(SEARCH("G",Q34)))</formula>
    </cfRule>
  </conditionalFormatting>
  <conditionalFormatting sqref="Q34:R34">
    <cfRule type="containsText" dxfId="2258" priority="711" stopIfTrue="1" operator="containsText" text="F">
      <formula>NOT(ISERROR(SEARCH("F",Q34)))</formula>
    </cfRule>
    <cfRule type="containsText" dxfId="2257" priority="712" stopIfTrue="1" operator="containsText" text="G">
      <formula>NOT(ISERROR(SEARCH("G",Q34)))</formula>
    </cfRule>
  </conditionalFormatting>
  <conditionalFormatting sqref="Q34:R34">
    <cfRule type="containsText" dxfId="2256" priority="707" stopIfTrue="1" operator="containsText" text="G">
      <formula>NOT(ISERROR(SEARCH("G",Q34)))</formula>
    </cfRule>
    <cfRule type="containsText" dxfId="2255" priority="708" stopIfTrue="1" operator="containsText" text="B">
      <formula>NOT(ISERROR(SEARCH("B",Q34)))</formula>
    </cfRule>
    <cfRule type="containsText" dxfId="2254" priority="709" stopIfTrue="1" operator="containsText" text="F">
      <formula>NOT(ISERROR(SEARCH("F",Q34)))</formula>
    </cfRule>
    <cfRule type="containsText" dxfId="2253" priority="710" stopIfTrue="1" operator="containsText" text="G">
      <formula>NOT(ISERROR(SEARCH("G",Q34)))</formula>
    </cfRule>
  </conditionalFormatting>
  <conditionalFormatting sqref="X34:Y34">
    <cfRule type="containsText" dxfId="2252" priority="704" stopIfTrue="1" operator="containsText" text="E">
      <formula>NOT(ISERROR(SEARCH("E",X34)))</formula>
    </cfRule>
    <cfRule type="containsText" dxfId="2251" priority="705" stopIfTrue="1" operator="containsText" text="F">
      <formula>NOT(ISERROR(SEARCH("F",X34)))</formula>
    </cfRule>
    <cfRule type="containsText" dxfId="2250" priority="706" stopIfTrue="1" operator="containsText" text="G">
      <formula>NOT(ISERROR(SEARCH("G",X34)))</formula>
    </cfRule>
  </conditionalFormatting>
  <conditionalFormatting sqref="X34:Y34">
    <cfRule type="containsText" dxfId="2249" priority="701" stopIfTrue="1" operator="containsText" text="E">
      <formula>NOT(ISERROR(SEARCH("E",X34)))</formula>
    </cfRule>
    <cfRule type="containsText" dxfId="2248" priority="702" stopIfTrue="1" operator="containsText" text="F">
      <formula>NOT(ISERROR(SEARCH("F",X34)))</formula>
    </cfRule>
    <cfRule type="containsText" dxfId="2247" priority="703" stopIfTrue="1" operator="containsText" text="G">
      <formula>NOT(ISERROR(SEARCH("G",X34)))</formula>
    </cfRule>
  </conditionalFormatting>
  <conditionalFormatting sqref="X34:Y34">
    <cfRule type="containsText" dxfId="2246" priority="699" stopIfTrue="1" operator="containsText" text="F">
      <formula>NOT(ISERROR(SEARCH("F",X34)))</formula>
    </cfRule>
    <cfRule type="containsText" dxfId="2245" priority="700" stopIfTrue="1" operator="containsText" text="G">
      <formula>NOT(ISERROR(SEARCH("G",X34)))</formula>
    </cfRule>
  </conditionalFormatting>
  <conditionalFormatting sqref="X34:Y34">
    <cfRule type="containsText" dxfId="2244" priority="697" stopIfTrue="1" operator="containsText" text="F">
      <formula>NOT(ISERROR(SEARCH("F",X34)))</formula>
    </cfRule>
    <cfRule type="containsText" dxfId="2243" priority="698" stopIfTrue="1" operator="containsText" text="G">
      <formula>NOT(ISERROR(SEARCH("G",X34)))</formula>
    </cfRule>
  </conditionalFormatting>
  <conditionalFormatting sqref="X34:Y34">
    <cfRule type="containsText" dxfId="2242" priority="693" stopIfTrue="1" operator="containsText" text="G">
      <formula>NOT(ISERROR(SEARCH("G",X34)))</formula>
    </cfRule>
    <cfRule type="containsText" dxfId="2241" priority="694" stopIfTrue="1" operator="containsText" text="B">
      <formula>NOT(ISERROR(SEARCH("B",X34)))</formula>
    </cfRule>
    <cfRule type="containsText" dxfId="2240" priority="695" stopIfTrue="1" operator="containsText" text="F">
      <formula>NOT(ISERROR(SEARCH("F",X34)))</formula>
    </cfRule>
    <cfRule type="containsText" dxfId="2239" priority="696" stopIfTrue="1" operator="containsText" text="G">
      <formula>NOT(ISERROR(SEARCH("G",X34)))</formula>
    </cfRule>
  </conditionalFormatting>
  <conditionalFormatting sqref="AE34:AF34">
    <cfRule type="containsText" dxfId="2238" priority="690" stopIfTrue="1" operator="containsText" text="E">
      <formula>NOT(ISERROR(SEARCH("E",AE34)))</formula>
    </cfRule>
    <cfRule type="containsText" dxfId="2237" priority="691" stopIfTrue="1" operator="containsText" text="F">
      <formula>NOT(ISERROR(SEARCH("F",AE34)))</formula>
    </cfRule>
    <cfRule type="containsText" dxfId="2236" priority="692" stopIfTrue="1" operator="containsText" text="G">
      <formula>NOT(ISERROR(SEARCH("G",AE34)))</formula>
    </cfRule>
  </conditionalFormatting>
  <conditionalFormatting sqref="AE34:AF34">
    <cfRule type="containsText" dxfId="2235" priority="687" stopIfTrue="1" operator="containsText" text="E">
      <formula>NOT(ISERROR(SEARCH("E",AE34)))</formula>
    </cfRule>
    <cfRule type="containsText" dxfId="2234" priority="688" stopIfTrue="1" operator="containsText" text="F">
      <formula>NOT(ISERROR(SEARCH("F",AE34)))</formula>
    </cfRule>
    <cfRule type="containsText" dxfId="2233" priority="689" stopIfTrue="1" operator="containsText" text="G">
      <formula>NOT(ISERROR(SEARCH("G",AE34)))</formula>
    </cfRule>
  </conditionalFormatting>
  <conditionalFormatting sqref="AE34:AF34">
    <cfRule type="containsText" dxfId="2232" priority="685" stopIfTrue="1" operator="containsText" text="F">
      <formula>NOT(ISERROR(SEARCH("F",AE34)))</formula>
    </cfRule>
    <cfRule type="containsText" dxfId="2231" priority="686" stopIfTrue="1" operator="containsText" text="G">
      <formula>NOT(ISERROR(SEARCH("G",AE34)))</formula>
    </cfRule>
  </conditionalFormatting>
  <conditionalFormatting sqref="AE34:AF34">
    <cfRule type="containsText" dxfId="2230" priority="683" stopIfTrue="1" operator="containsText" text="F">
      <formula>NOT(ISERROR(SEARCH("F",AE34)))</formula>
    </cfRule>
    <cfRule type="containsText" dxfId="2229" priority="684" stopIfTrue="1" operator="containsText" text="G">
      <formula>NOT(ISERROR(SEARCH("G",AE34)))</formula>
    </cfRule>
  </conditionalFormatting>
  <conditionalFormatting sqref="AE34:AF34">
    <cfRule type="containsText" dxfId="2228" priority="679" stopIfTrue="1" operator="containsText" text="G">
      <formula>NOT(ISERROR(SEARCH("G",AE34)))</formula>
    </cfRule>
    <cfRule type="containsText" dxfId="2227" priority="680" stopIfTrue="1" operator="containsText" text="B">
      <formula>NOT(ISERROR(SEARCH("B",AE34)))</formula>
    </cfRule>
    <cfRule type="containsText" dxfId="2226" priority="681" stopIfTrue="1" operator="containsText" text="F">
      <formula>NOT(ISERROR(SEARCH("F",AE34)))</formula>
    </cfRule>
    <cfRule type="containsText" dxfId="2225" priority="682" stopIfTrue="1" operator="containsText" text="G">
      <formula>NOT(ISERROR(SEARCH("G",AE34)))</formula>
    </cfRule>
  </conditionalFormatting>
  <conditionalFormatting sqref="F34:G34">
    <cfRule type="expression" dxfId="2224" priority="678">
      <formula>DAY(F34)&gt;7</formula>
    </cfRule>
  </conditionalFormatting>
  <conditionalFormatting sqref="F34:G34">
    <cfRule type="containsText" dxfId="2223" priority="676" stopIfTrue="1" operator="containsText" text="F">
      <formula>NOT(ISERROR(SEARCH("F",F34)))</formula>
    </cfRule>
    <cfRule type="containsText" dxfId="2222" priority="677" stopIfTrue="1" operator="containsText" text="G">
      <formula>NOT(ISERROR(SEARCH("G",F34)))</formula>
    </cfRule>
  </conditionalFormatting>
  <conditionalFormatting sqref="F34:G34">
    <cfRule type="containsText" dxfId="2221" priority="675" stopIfTrue="1" operator="containsText" text="B">
      <formula>NOT(ISERROR(SEARCH("B",F34)))</formula>
    </cfRule>
  </conditionalFormatting>
  <conditionalFormatting sqref="F34:G34">
    <cfRule type="containsText" dxfId="2220" priority="665" stopIfTrue="1" operator="containsText" text="F">
      <formula>NOT(ISERROR(SEARCH("F",F34)))</formula>
    </cfRule>
    <cfRule type="containsText" dxfId="2219" priority="666" stopIfTrue="1" operator="containsText" text="C">
      <formula>NOT(ISERROR(SEARCH("C",F34)))</formula>
    </cfRule>
    <cfRule type="containsText" dxfId="2218" priority="667" stopIfTrue="1" operator="containsText" text="B">
      <formula>NOT(ISERROR(SEARCH("B",F34)))</formula>
    </cfRule>
    <cfRule type="containsText" dxfId="2217" priority="668" stopIfTrue="1" operator="containsText" text="G">
      <formula>NOT(ISERROR(SEARCH("G",F34)))</formula>
    </cfRule>
    <cfRule type="containsText" dxfId="2216" priority="669" stopIfTrue="1" operator="containsText" text="G">
      <formula>NOT(ISERROR(SEARCH("G",F34)))</formula>
    </cfRule>
    <cfRule type="containsText" dxfId="2215" priority="670" stopIfTrue="1" operator="containsText" text="F">
      <formula>NOT(ISERROR(SEARCH("F",F34)))</formula>
    </cfRule>
    <cfRule type="containsText" dxfId="2214" priority="671" stopIfTrue="1" operator="containsText" text="E">
      <formula>NOT(ISERROR(SEARCH("E",F34)))</formula>
    </cfRule>
    <cfRule type="containsText" dxfId="2213" priority="672" stopIfTrue="1" operator="containsText" text="B">
      <formula>NOT(ISERROR(SEARCH("B",F34)))</formula>
    </cfRule>
    <cfRule type="containsText" dxfId="2212" priority="673" stopIfTrue="1" operator="containsText" text="B">
      <formula>NOT(ISERROR(SEARCH("B",F34)))</formula>
    </cfRule>
    <cfRule type="containsText" dxfId="2211" priority="674" stopIfTrue="1" operator="containsText" text="B">
      <formula>NOT(ISERROR(SEARCH("B",F34)))</formula>
    </cfRule>
  </conditionalFormatting>
  <conditionalFormatting sqref="E34:H34">
    <cfRule type="containsText" dxfId="2210" priority="664" operator="containsText" text="A">
      <formula>NOT(ISERROR(SEARCH("A",E34)))</formula>
    </cfRule>
  </conditionalFormatting>
  <conditionalFormatting sqref="E34:H34">
    <cfRule type="containsText" dxfId="2209" priority="663" operator="containsText" text="A">
      <formula>NOT(ISERROR(SEARCH("A",E34)))</formula>
    </cfRule>
  </conditionalFormatting>
  <conditionalFormatting sqref="E34:H34">
    <cfRule type="containsText" dxfId="2208" priority="660" stopIfTrue="1" operator="containsText" text="E">
      <formula>NOT(ISERROR(SEARCH("E",E34)))</formula>
    </cfRule>
    <cfRule type="containsText" dxfId="2207" priority="661" stopIfTrue="1" operator="containsText" text="F">
      <formula>NOT(ISERROR(SEARCH("F",E34)))</formula>
    </cfRule>
    <cfRule type="containsText" dxfId="2206" priority="662" stopIfTrue="1" operator="containsText" text="G">
      <formula>NOT(ISERROR(SEARCH("G",E34)))</formula>
    </cfRule>
  </conditionalFormatting>
  <conditionalFormatting sqref="E34:H34">
    <cfRule type="containsText" dxfId="2205" priority="659" stopIfTrue="1" operator="containsText" text="B">
      <formula>NOT(ISERROR(SEARCH("B",E34)))</formula>
    </cfRule>
  </conditionalFormatting>
  <conditionalFormatting sqref="E34:H34">
    <cfRule type="containsText" dxfId="2204" priority="649" stopIfTrue="1" operator="containsText" text="F">
      <formula>NOT(ISERROR(SEARCH("F",E34)))</formula>
    </cfRule>
    <cfRule type="containsText" dxfId="2203" priority="650" stopIfTrue="1" operator="containsText" text="C">
      <formula>NOT(ISERROR(SEARCH("C",E34)))</formula>
    </cfRule>
    <cfRule type="containsText" dxfId="2202" priority="651" stopIfTrue="1" operator="containsText" text="B">
      <formula>NOT(ISERROR(SEARCH("B",E34)))</formula>
    </cfRule>
    <cfRule type="containsText" dxfId="2201" priority="652" stopIfTrue="1" operator="containsText" text="G">
      <formula>NOT(ISERROR(SEARCH("G",E34)))</formula>
    </cfRule>
    <cfRule type="containsText" dxfId="2200" priority="653" stopIfTrue="1" operator="containsText" text="G">
      <formula>NOT(ISERROR(SEARCH("G",E34)))</formula>
    </cfRule>
    <cfRule type="containsText" dxfId="2199" priority="654" stopIfTrue="1" operator="containsText" text="F">
      <formula>NOT(ISERROR(SEARCH("F",E34)))</formula>
    </cfRule>
    <cfRule type="containsText" dxfId="2198" priority="655" stopIfTrue="1" operator="containsText" text="E">
      <formula>NOT(ISERROR(SEARCH("E",E34)))</formula>
    </cfRule>
    <cfRule type="containsText" dxfId="2197" priority="656" stopIfTrue="1" operator="containsText" text="B">
      <formula>NOT(ISERROR(SEARCH("B",E34)))</formula>
    </cfRule>
    <cfRule type="containsText" dxfId="2196" priority="657" stopIfTrue="1" operator="containsText" text="B">
      <formula>NOT(ISERROR(SEARCH("B",E34)))</formula>
    </cfRule>
    <cfRule type="containsText" dxfId="2195" priority="658" stopIfTrue="1" operator="containsText" text="B">
      <formula>NOT(ISERROR(SEARCH("B",E34)))</formula>
    </cfRule>
  </conditionalFormatting>
  <conditionalFormatting sqref="E34:H34">
    <cfRule type="containsText" dxfId="2194" priority="646" stopIfTrue="1" operator="containsText" text="E">
      <formula>NOT(ISERROR(SEARCH("E",E34)))</formula>
    </cfRule>
    <cfRule type="containsText" dxfId="2193" priority="647" stopIfTrue="1" operator="containsText" text="F">
      <formula>NOT(ISERROR(SEARCH("F",E34)))</formula>
    </cfRule>
    <cfRule type="containsText" dxfId="2192" priority="648" stopIfTrue="1" operator="containsText" text="G">
      <formula>NOT(ISERROR(SEARCH("G",E34)))</formula>
    </cfRule>
  </conditionalFormatting>
  <conditionalFormatting sqref="E34:H34">
    <cfRule type="containsText" dxfId="2191" priority="645" stopIfTrue="1" operator="containsText" text="B">
      <formula>NOT(ISERROR(SEARCH("B",E34)))</formula>
    </cfRule>
  </conditionalFormatting>
  <conditionalFormatting sqref="E34:H34">
    <cfRule type="containsText" dxfId="2190" priority="635" stopIfTrue="1" operator="containsText" text="F">
      <formula>NOT(ISERROR(SEARCH("F",E34)))</formula>
    </cfRule>
    <cfRule type="containsText" dxfId="2189" priority="636" stopIfTrue="1" operator="containsText" text="C">
      <formula>NOT(ISERROR(SEARCH("C",E34)))</formula>
    </cfRule>
    <cfRule type="containsText" dxfId="2188" priority="637" stopIfTrue="1" operator="containsText" text="B">
      <formula>NOT(ISERROR(SEARCH("B",E34)))</formula>
    </cfRule>
    <cfRule type="containsText" dxfId="2187" priority="638" stopIfTrue="1" operator="containsText" text="G">
      <formula>NOT(ISERROR(SEARCH("G",E34)))</formula>
    </cfRule>
    <cfRule type="containsText" dxfId="2186" priority="639" stopIfTrue="1" operator="containsText" text="G">
      <formula>NOT(ISERROR(SEARCH("G",E34)))</formula>
    </cfRule>
    <cfRule type="containsText" dxfId="2185" priority="640" stopIfTrue="1" operator="containsText" text="F">
      <formula>NOT(ISERROR(SEARCH("F",E34)))</formula>
    </cfRule>
    <cfRule type="containsText" dxfId="2184" priority="641" stopIfTrue="1" operator="containsText" text="E">
      <formula>NOT(ISERROR(SEARCH("E",E34)))</formula>
    </cfRule>
    <cfRule type="containsText" dxfId="2183" priority="642" stopIfTrue="1" operator="containsText" text="B">
      <formula>NOT(ISERROR(SEARCH("B",E34)))</formula>
    </cfRule>
    <cfRule type="containsText" dxfId="2182" priority="643" stopIfTrue="1" operator="containsText" text="B">
      <formula>NOT(ISERROR(SEARCH("B",E34)))</formula>
    </cfRule>
    <cfRule type="containsText" dxfId="2181" priority="644" stopIfTrue="1" operator="containsText" text="B">
      <formula>NOT(ISERROR(SEARCH("B",E34)))</formula>
    </cfRule>
  </conditionalFormatting>
  <conditionalFormatting sqref="E34:H34">
    <cfRule type="containsText" dxfId="2180" priority="632" stopIfTrue="1" operator="containsText" text="E">
      <formula>NOT(ISERROR(SEARCH("E",E34)))</formula>
    </cfRule>
    <cfRule type="containsText" dxfId="2179" priority="633" stopIfTrue="1" operator="containsText" text="F">
      <formula>NOT(ISERROR(SEARCH("F",E34)))</formula>
    </cfRule>
    <cfRule type="containsText" dxfId="2178" priority="634" stopIfTrue="1" operator="containsText" text="G">
      <formula>NOT(ISERROR(SEARCH("G",E34)))</formula>
    </cfRule>
  </conditionalFormatting>
  <conditionalFormatting sqref="AM34:AO34">
    <cfRule type="containsText" dxfId="2177" priority="631" operator="containsText" text="A">
      <formula>NOT(ISERROR(SEARCH("A",AM34)))</formula>
    </cfRule>
  </conditionalFormatting>
  <conditionalFormatting sqref="AM34:AO34">
    <cfRule type="containsText" dxfId="2176" priority="629" stopIfTrue="1" operator="containsText" text="F">
      <formula>NOT(ISERROR(SEARCH("F",AM34)))</formula>
    </cfRule>
    <cfRule type="containsText" dxfId="2175" priority="630" stopIfTrue="1" operator="containsText" text="G">
      <formula>NOT(ISERROR(SEARCH("G",AM34)))</formula>
    </cfRule>
  </conditionalFormatting>
  <conditionalFormatting sqref="AM34:AO34">
    <cfRule type="containsText" dxfId="2174" priority="628" stopIfTrue="1" operator="containsText" text="B">
      <formula>NOT(ISERROR(SEARCH("B",AM34)))</formula>
    </cfRule>
  </conditionalFormatting>
  <conditionalFormatting sqref="AM34:AO34">
    <cfRule type="containsText" dxfId="2173" priority="618" stopIfTrue="1" operator="containsText" text="F">
      <formula>NOT(ISERROR(SEARCH("F",AM34)))</formula>
    </cfRule>
    <cfRule type="containsText" dxfId="2172" priority="619" stopIfTrue="1" operator="containsText" text="C">
      <formula>NOT(ISERROR(SEARCH("C",AM34)))</formula>
    </cfRule>
    <cfRule type="containsText" dxfId="2171" priority="620" stopIfTrue="1" operator="containsText" text="B">
      <formula>NOT(ISERROR(SEARCH("B",AM34)))</formula>
    </cfRule>
    <cfRule type="containsText" dxfId="2170" priority="621" stopIfTrue="1" operator="containsText" text="G">
      <formula>NOT(ISERROR(SEARCH("G",AM34)))</formula>
    </cfRule>
    <cfRule type="containsText" dxfId="2169" priority="622" stopIfTrue="1" operator="containsText" text="G">
      <formula>NOT(ISERROR(SEARCH("G",AM34)))</formula>
    </cfRule>
    <cfRule type="containsText" dxfId="2168" priority="623" stopIfTrue="1" operator="containsText" text="F">
      <formula>NOT(ISERROR(SEARCH("F",AM34)))</formula>
    </cfRule>
    <cfRule type="containsText" dxfId="2167" priority="624" stopIfTrue="1" operator="containsText" text="E">
      <formula>NOT(ISERROR(SEARCH("E",AM34)))</formula>
    </cfRule>
    <cfRule type="containsText" dxfId="2166" priority="625" stopIfTrue="1" operator="containsText" text="B">
      <formula>NOT(ISERROR(SEARCH("B",AM34)))</formula>
    </cfRule>
    <cfRule type="containsText" dxfId="2165" priority="626" stopIfTrue="1" operator="containsText" text="B">
      <formula>NOT(ISERROR(SEARCH("B",AM34)))</formula>
    </cfRule>
    <cfRule type="containsText" dxfId="2164" priority="627" stopIfTrue="1" operator="containsText" text="B">
      <formula>NOT(ISERROR(SEARCH("B",AM34)))</formula>
    </cfRule>
  </conditionalFormatting>
  <conditionalFormatting sqref="AM34:AO34">
    <cfRule type="expression" dxfId="2163" priority="617">
      <formula>DAY(AM34)&gt;7</formula>
    </cfRule>
  </conditionalFormatting>
  <conditionalFormatting sqref="AM34:AO34">
    <cfRule type="expression" dxfId="2162" priority="616">
      <formula>DAY(AM34)&gt;7</formula>
    </cfRule>
  </conditionalFormatting>
  <conditionalFormatting sqref="AM34:AO34">
    <cfRule type="containsText" dxfId="2161" priority="615" operator="containsText" text="A">
      <formula>NOT(ISERROR(SEARCH("A",AM34)))</formula>
    </cfRule>
  </conditionalFormatting>
  <conditionalFormatting sqref="AM34:AO34">
    <cfRule type="containsText" dxfId="2160" priority="614" operator="containsText" text="A">
      <formula>NOT(ISERROR(SEARCH("A",AM34)))</formula>
    </cfRule>
  </conditionalFormatting>
  <conditionalFormatting sqref="AM34:AO34">
    <cfRule type="containsText" dxfId="2159" priority="611" stopIfTrue="1" operator="containsText" text="E">
      <formula>NOT(ISERROR(SEARCH("E",AM34)))</formula>
    </cfRule>
    <cfRule type="containsText" dxfId="2158" priority="612" stopIfTrue="1" operator="containsText" text="F">
      <formula>NOT(ISERROR(SEARCH("F",AM34)))</formula>
    </cfRule>
    <cfRule type="containsText" dxfId="2157" priority="613" stopIfTrue="1" operator="containsText" text="G">
      <formula>NOT(ISERROR(SEARCH("G",AM34)))</formula>
    </cfRule>
  </conditionalFormatting>
  <conditionalFormatting sqref="AM34:AO34">
    <cfRule type="containsText" dxfId="2156" priority="610" stopIfTrue="1" operator="containsText" text="B">
      <formula>NOT(ISERROR(SEARCH("B",AM34)))</formula>
    </cfRule>
  </conditionalFormatting>
  <conditionalFormatting sqref="AM34:AO34">
    <cfRule type="containsText" dxfId="2155" priority="600" stopIfTrue="1" operator="containsText" text="F">
      <formula>NOT(ISERROR(SEARCH("F",AM34)))</formula>
    </cfRule>
    <cfRule type="containsText" dxfId="2154" priority="601" stopIfTrue="1" operator="containsText" text="C">
      <formula>NOT(ISERROR(SEARCH("C",AM34)))</formula>
    </cfRule>
    <cfRule type="containsText" dxfId="2153" priority="602" stopIfTrue="1" operator="containsText" text="B">
      <formula>NOT(ISERROR(SEARCH("B",AM34)))</formula>
    </cfRule>
    <cfRule type="containsText" dxfId="2152" priority="603" stopIfTrue="1" operator="containsText" text="G">
      <formula>NOT(ISERROR(SEARCH("G",AM34)))</formula>
    </cfRule>
    <cfRule type="containsText" dxfId="2151" priority="604" stopIfTrue="1" operator="containsText" text="G">
      <formula>NOT(ISERROR(SEARCH("G",AM34)))</formula>
    </cfRule>
    <cfRule type="containsText" dxfId="2150" priority="605" stopIfTrue="1" operator="containsText" text="F">
      <formula>NOT(ISERROR(SEARCH("F",AM34)))</formula>
    </cfRule>
    <cfRule type="containsText" dxfId="2149" priority="606" stopIfTrue="1" operator="containsText" text="E">
      <formula>NOT(ISERROR(SEARCH("E",AM34)))</formula>
    </cfRule>
    <cfRule type="containsText" dxfId="2148" priority="607" stopIfTrue="1" operator="containsText" text="B">
      <formula>NOT(ISERROR(SEARCH("B",AM34)))</formula>
    </cfRule>
    <cfRule type="containsText" dxfId="2147" priority="608" stopIfTrue="1" operator="containsText" text="B">
      <formula>NOT(ISERROR(SEARCH("B",AM34)))</formula>
    </cfRule>
    <cfRule type="containsText" dxfId="2146" priority="609" stopIfTrue="1" operator="containsText" text="B">
      <formula>NOT(ISERROR(SEARCH("B",AM34)))</formula>
    </cfRule>
  </conditionalFormatting>
  <conditionalFormatting sqref="AM34:AO34">
    <cfRule type="containsText" dxfId="2145" priority="597" stopIfTrue="1" operator="containsText" text="E">
      <formula>NOT(ISERROR(SEARCH("E",AM34)))</formula>
    </cfRule>
    <cfRule type="containsText" dxfId="2144" priority="598" stopIfTrue="1" operator="containsText" text="F">
      <formula>NOT(ISERROR(SEARCH("F",AM34)))</formula>
    </cfRule>
    <cfRule type="containsText" dxfId="2143" priority="599" stopIfTrue="1" operator="containsText" text="G">
      <formula>NOT(ISERROR(SEARCH("G",AM34)))</formula>
    </cfRule>
  </conditionalFormatting>
  <conditionalFormatting sqref="AM34:AO34">
    <cfRule type="containsText" dxfId="2142" priority="596" stopIfTrue="1" operator="containsText" text="B">
      <formula>NOT(ISERROR(SEARCH("B",AM34)))</formula>
    </cfRule>
  </conditionalFormatting>
  <conditionalFormatting sqref="AM34:AO34">
    <cfRule type="containsText" dxfId="2141" priority="586" stopIfTrue="1" operator="containsText" text="F">
      <formula>NOT(ISERROR(SEARCH("F",AM34)))</formula>
    </cfRule>
    <cfRule type="containsText" dxfId="2140" priority="587" stopIfTrue="1" operator="containsText" text="C">
      <formula>NOT(ISERROR(SEARCH("C",AM34)))</formula>
    </cfRule>
    <cfRule type="containsText" dxfId="2139" priority="588" stopIfTrue="1" operator="containsText" text="B">
      <formula>NOT(ISERROR(SEARCH("B",AM34)))</formula>
    </cfRule>
    <cfRule type="containsText" dxfId="2138" priority="589" stopIfTrue="1" operator="containsText" text="G">
      <formula>NOT(ISERROR(SEARCH("G",AM34)))</formula>
    </cfRule>
    <cfRule type="containsText" dxfId="2137" priority="590" stopIfTrue="1" operator="containsText" text="G">
      <formula>NOT(ISERROR(SEARCH("G",AM34)))</formula>
    </cfRule>
    <cfRule type="containsText" dxfId="2136" priority="591" stopIfTrue="1" operator="containsText" text="F">
      <formula>NOT(ISERROR(SEARCH("F",AM34)))</formula>
    </cfRule>
    <cfRule type="containsText" dxfId="2135" priority="592" stopIfTrue="1" operator="containsText" text="E">
      <formula>NOT(ISERROR(SEARCH("E",AM34)))</formula>
    </cfRule>
    <cfRule type="containsText" dxfId="2134" priority="593" stopIfTrue="1" operator="containsText" text="B">
      <formula>NOT(ISERROR(SEARCH("B",AM34)))</formula>
    </cfRule>
    <cfRule type="containsText" dxfId="2133" priority="594" stopIfTrue="1" operator="containsText" text="B">
      <formula>NOT(ISERROR(SEARCH("B",AM34)))</formula>
    </cfRule>
    <cfRule type="containsText" dxfId="2132" priority="595" stopIfTrue="1" operator="containsText" text="B">
      <formula>NOT(ISERROR(SEARCH("B",AM34)))</formula>
    </cfRule>
  </conditionalFormatting>
  <conditionalFormatting sqref="AM34:AO34">
    <cfRule type="containsText" dxfId="2131" priority="583" stopIfTrue="1" operator="containsText" text="E">
      <formula>NOT(ISERROR(SEARCH("E",AM34)))</formula>
    </cfRule>
    <cfRule type="containsText" dxfId="2130" priority="584" stopIfTrue="1" operator="containsText" text="F">
      <formula>NOT(ISERROR(SEARCH("F",AM34)))</formula>
    </cfRule>
    <cfRule type="containsText" dxfId="2129" priority="585" stopIfTrue="1" operator="containsText" text="G">
      <formula>NOT(ISERROR(SEARCH("G",AM34)))</formula>
    </cfRule>
  </conditionalFormatting>
  <conditionalFormatting sqref="E36:AN36">
    <cfRule type="containsText" dxfId="2128" priority="582" operator="containsText" text="A">
      <formula>NOT(ISERROR(SEARCH("A",E36)))</formula>
    </cfRule>
  </conditionalFormatting>
  <conditionalFormatting sqref="E36:AO36">
    <cfRule type="containsText" dxfId="2127" priority="578" operator="containsText" text="E">
      <formula>NOT(ISERROR(SEARCH("E",E36)))</formula>
    </cfRule>
    <cfRule type="containsText" dxfId="2126" priority="579" operator="containsText" text="D">
      <formula>NOT(ISERROR(SEARCH("D",E36)))</formula>
    </cfRule>
    <cfRule type="containsText" dxfId="2125" priority="580" operator="containsText" text="C">
      <formula>NOT(ISERROR(SEARCH("C",E36)))</formula>
    </cfRule>
    <cfRule type="containsText" dxfId="2124" priority="581" operator="containsText" text="B">
      <formula>NOT(ISERROR(SEARCH("B",E36)))</formula>
    </cfRule>
  </conditionalFormatting>
  <conditionalFormatting sqref="J36:AN36">
    <cfRule type="containsText" dxfId="2123" priority="576" stopIfTrue="1" operator="containsText" text="F">
      <formula>NOT(ISERROR(SEARCH("F",J36)))</formula>
    </cfRule>
    <cfRule type="containsText" dxfId="2122" priority="577" stopIfTrue="1" operator="containsText" text="G">
      <formula>NOT(ISERROR(SEARCH("G",J36)))</formula>
    </cfRule>
  </conditionalFormatting>
  <conditionalFormatting sqref="E36:AN36">
    <cfRule type="containsText" dxfId="2121" priority="575" stopIfTrue="1" operator="containsText" text="B">
      <formula>NOT(ISERROR(SEARCH("B",E36)))</formula>
    </cfRule>
  </conditionalFormatting>
  <conditionalFormatting sqref="E36:AN36">
    <cfRule type="containsText" dxfId="2120" priority="565" stopIfTrue="1" operator="containsText" text="F">
      <formula>NOT(ISERROR(SEARCH("F",E36)))</formula>
    </cfRule>
    <cfRule type="containsText" dxfId="2119" priority="566" stopIfTrue="1" operator="containsText" text="C">
      <formula>NOT(ISERROR(SEARCH("C",E36)))</formula>
    </cfRule>
    <cfRule type="containsText" dxfId="2118" priority="567" stopIfTrue="1" operator="containsText" text="B">
      <formula>NOT(ISERROR(SEARCH("B",E36)))</formula>
    </cfRule>
    <cfRule type="containsText" dxfId="2117" priority="568" stopIfTrue="1" operator="containsText" text="G">
      <formula>NOT(ISERROR(SEARCH("G",E36)))</formula>
    </cfRule>
    <cfRule type="containsText" dxfId="2116" priority="569" stopIfTrue="1" operator="containsText" text="G">
      <formula>NOT(ISERROR(SEARCH("G",E36)))</formula>
    </cfRule>
    <cfRule type="containsText" dxfId="2115" priority="570" stopIfTrue="1" operator="containsText" text="F">
      <formula>NOT(ISERROR(SEARCH("F",E36)))</formula>
    </cfRule>
    <cfRule type="containsText" dxfId="2114" priority="571" stopIfTrue="1" operator="containsText" text="E">
      <formula>NOT(ISERROR(SEARCH("E",E36)))</formula>
    </cfRule>
    <cfRule type="containsText" dxfId="2113" priority="572" stopIfTrue="1" operator="containsText" text="B">
      <formula>NOT(ISERROR(SEARCH("B",E36)))</formula>
    </cfRule>
    <cfRule type="containsText" dxfId="2112" priority="573" stopIfTrue="1" operator="containsText" text="B">
      <formula>NOT(ISERROR(SEARCH("B",E36)))</formula>
    </cfRule>
    <cfRule type="containsText" dxfId="2111" priority="574" stopIfTrue="1" operator="containsText" text="B">
      <formula>NOT(ISERROR(SEARCH("B",E36)))</formula>
    </cfRule>
  </conditionalFormatting>
  <conditionalFormatting sqref="AO36">
    <cfRule type="containsText" dxfId="2110" priority="564" operator="containsText" text="A">
      <formula>NOT(ISERROR(SEARCH("A",AO36)))</formula>
    </cfRule>
  </conditionalFormatting>
  <conditionalFormatting sqref="AO36">
    <cfRule type="containsText" dxfId="2109" priority="563" operator="containsText" text="A">
      <formula>NOT(ISERROR(SEARCH("A",AO36)))</formula>
    </cfRule>
  </conditionalFormatting>
  <conditionalFormatting sqref="E36:AO36">
    <cfRule type="expression" dxfId="2108" priority="562">
      <formula>AND(DAY(E36)=6,MONTH(E36)=7)</formula>
    </cfRule>
  </conditionalFormatting>
  <conditionalFormatting sqref="Q36:R36">
    <cfRule type="containsText" dxfId="2107" priority="560" stopIfTrue="1" operator="containsText" text="F">
      <formula>NOT(ISERROR(SEARCH("F",Q36)))</formula>
    </cfRule>
    <cfRule type="containsText" dxfId="2106" priority="561" stopIfTrue="1" operator="containsText" text="G">
      <formula>NOT(ISERROR(SEARCH("G",Q36)))</formula>
    </cfRule>
  </conditionalFormatting>
  <conditionalFormatting sqref="Q36:R36">
    <cfRule type="containsText" dxfId="2105" priority="557" stopIfTrue="1" operator="containsText" text="E">
      <formula>NOT(ISERROR(SEARCH("E",Q36)))</formula>
    </cfRule>
    <cfRule type="containsText" dxfId="2104" priority="558" stopIfTrue="1" operator="containsText" text="F">
      <formula>NOT(ISERROR(SEARCH("F",Q36)))</formula>
    </cfRule>
    <cfRule type="containsText" dxfId="2103" priority="559" stopIfTrue="1" operator="containsText" text="G">
      <formula>NOT(ISERROR(SEARCH("G",Q36)))</formula>
    </cfRule>
  </conditionalFormatting>
  <conditionalFormatting sqref="Q36:R36">
    <cfRule type="containsText" dxfId="2102" priority="554" stopIfTrue="1" operator="containsText" text="E">
      <formula>NOT(ISERROR(SEARCH("E",Q36)))</formula>
    </cfRule>
    <cfRule type="containsText" dxfId="2101" priority="555" stopIfTrue="1" operator="containsText" text="F">
      <formula>NOT(ISERROR(SEARCH("F",Q36)))</formula>
    </cfRule>
    <cfRule type="containsText" dxfId="2100" priority="556" stopIfTrue="1" operator="containsText" text="G">
      <formula>NOT(ISERROR(SEARCH("G",Q36)))</formula>
    </cfRule>
  </conditionalFormatting>
  <conditionalFormatting sqref="Q36:R36">
    <cfRule type="containsText" dxfId="2099" priority="552" stopIfTrue="1" operator="containsText" text="F">
      <formula>NOT(ISERROR(SEARCH("F",Q36)))</formula>
    </cfRule>
    <cfRule type="containsText" dxfId="2098" priority="553" stopIfTrue="1" operator="containsText" text="G">
      <formula>NOT(ISERROR(SEARCH("G",Q36)))</formula>
    </cfRule>
  </conditionalFormatting>
  <conditionalFormatting sqref="Q36:R36">
    <cfRule type="containsText" dxfId="2097" priority="550" stopIfTrue="1" operator="containsText" text="F">
      <formula>NOT(ISERROR(SEARCH("F",Q36)))</formula>
    </cfRule>
    <cfRule type="containsText" dxfId="2096" priority="551" stopIfTrue="1" operator="containsText" text="G">
      <formula>NOT(ISERROR(SEARCH("G",Q36)))</formula>
    </cfRule>
  </conditionalFormatting>
  <conditionalFormatting sqref="Q36:R36">
    <cfRule type="containsText" dxfId="2095" priority="546" stopIfTrue="1" operator="containsText" text="G">
      <formula>NOT(ISERROR(SEARCH("G",Q36)))</formula>
    </cfRule>
    <cfRule type="containsText" dxfId="2094" priority="547" stopIfTrue="1" operator="containsText" text="B">
      <formula>NOT(ISERROR(SEARCH("B",Q36)))</formula>
    </cfRule>
    <cfRule type="containsText" dxfId="2093" priority="548" stopIfTrue="1" operator="containsText" text="F">
      <formula>NOT(ISERROR(SEARCH("F",Q36)))</formula>
    </cfRule>
    <cfRule type="containsText" dxfId="2092" priority="549" stopIfTrue="1" operator="containsText" text="G">
      <formula>NOT(ISERROR(SEARCH("G",Q36)))</formula>
    </cfRule>
  </conditionalFormatting>
  <conditionalFormatting sqref="X36:Y36">
    <cfRule type="containsText" dxfId="2091" priority="544" stopIfTrue="1" operator="containsText" text="F">
      <formula>NOT(ISERROR(SEARCH("F",X36)))</formula>
    </cfRule>
    <cfRule type="containsText" dxfId="2090" priority="545" stopIfTrue="1" operator="containsText" text="G">
      <formula>NOT(ISERROR(SEARCH("G",X36)))</formula>
    </cfRule>
  </conditionalFormatting>
  <conditionalFormatting sqref="X36:Y36">
    <cfRule type="containsText" dxfId="2089" priority="541" stopIfTrue="1" operator="containsText" text="E">
      <formula>NOT(ISERROR(SEARCH("E",X36)))</formula>
    </cfRule>
    <cfRule type="containsText" dxfId="2088" priority="542" stopIfTrue="1" operator="containsText" text="F">
      <formula>NOT(ISERROR(SEARCH("F",X36)))</formula>
    </cfRule>
    <cfRule type="containsText" dxfId="2087" priority="543" stopIfTrue="1" operator="containsText" text="G">
      <formula>NOT(ISERROR(SEARCH("G",X36)))</formula>
    </cfRule>
  </conditionalFormatting>
  <conditionalFormatting sqref="X36:Y36">
    <cfRule type="containsText" dxfId="2086" priority="538" stopIfTrue="1" operator="containsText" text="E">
      <formula>NOT(ISERROR(SEARCH("E",X36)))</formula>
    </cfRule>
    <cfRule type="containsText" dxfId="2085" priority="539" stopIfTrue="1" operator="containsText" text="F">
      <formula>NOT(ISERROR(SEARCH("F",X36)))</formula>
    </cfRule>
    <cfRule type="containsText" dxfId="2084" priority="540" stopIfTrue="1" operator="containsText" text="G">
      <formula>NOT(ISERROR(SEARCH("G",X36)))</formula>
    </cfRule>
  </conditionalFormatting>
  <conditionalFormatting sqref="X36:Y36">
    <cfRule type="containsText" dxfId="2083" priority="536" stopIfTrue="1" operator="containsText" text="F">
      <formula>NOT(ISERROR(SEARCH("F",X36)))</formula>
    </cfRule>
    <cfRule type="containsText" dxfId="2082" priority="537" stopIfTrue="1" operator="containsText" text="G">
      <formula>NOT(ISERROR(SEARCH("G",X36)))</formula>
    </cfRule>
  </conditionalFormatting>
  <conditionalFormatting sqref="X36:Y36">
    <cfRule type="containsText" dxfId="2081" priority="534" stopIfTrue="1" operator="containsText" text="F">
      <formula>NOT(ISERROR(SEARCH("F",X36)))</formula>
    </cfRule>
    <cfRule type="containsText" dxfId="2080" priority="535" stopIfTrue="1" operator="containsText" text="G">
      <formula>NOT(ISERROR(SEARCH("G",X36)))</formula>
    </cfRule>
  </conditionalFormatting>
  <conditionalFormatting sqref="X36:Y36">
    <cfRule type="containsText" dxfId="2079" priority="530" stopIfTrue="1" operator="containsText" text="G">
      <formula>NOT(ISERROR(SEARCH("G",X36)))</formula>
    </cfRule>
    <cfRule type="containsText" dxfId="2078" priority="531" stopIfTrue="1" operator="containsText" text="B">
      <formula>NOT(ISERROR(SEARCH("B",X36)))</formula>
    </cfRule>
    <cfRule type="containsText" dxfId="2077" priority="532" stopIfTrue="1" operator="containsText" text="F">
      <formula>NOT(ISERROR(SEARCH("F",X36)))</formula>
    </cfRule>
    <cfRule type="containsText" dxfId="2076" priority="533" stopIfTrue="1" operator="containsText" text="G">
      <formula>NOT(ISERROR(SEARCH("G",X36)))</formula>
    </cfRule>
  </conditionalFormatting>
  <conditionalFormatting sqref="AE36:AF36">
    <cfRule type="containsText" dxfId="2075" priority="528" stopIfTrue="1" operator="containsText" text="F">
      <formula>NOT(ISERROR(SEARCH("F",AE36)))</formula>
    </cfRule>
    <cfRule type="containsText" dxfId="2074" priority="529" stopIfTrue="1" operator="containsText" text="G">
      <formula>NOT(ISERROR(SEARCH("G",AE36)))</formula>
    </cfRule>
  </conditionalFormatting>
  <conditionalFormatting sqref="AE36:AF36">
    <cfRule type="containsText" dxfId="2073" priority="525" stopIfTrue="1" operator="containsText" text="E">
      <formula>NOT(ISERROR(SEARCH("E",AE36)))</formula>
    </cfRule>
    <cfRule type="containsText" dxfId="2072" priority="526" stopIfTrue="1" operator="containsText" text="F">
      <formula>NOT(ISERROR(SEARCH("F",AE36)))</formula>
    </cfRule>
    <cfRule type="containsText" dxfId="2071" priority="527" stopIfTrue="1" operator="containsText" text="G">
      <formula>NOT(ISERROR(SEARCH("G",AE36)))</formula>
    </cfRule>
  </conditionalFormatting>
  <conditionalFormatting sqref="AE36:AF36">
    <cfRule type="containsText" dxfId="2070" priority="522" stopIfTrue="1" operator="containsText" text="E">
      <formula>NOT(ISERROR(SEARCH("E",AE36)))</formula>
    </cfRule>
    <cfRule type="containsText" dxfId="2069" priority="523" stopIfTrue="1" operator="containsText" text="F">
      <formula>NOT(ISERROR(SEARCH("F",AE36)))</formula>
    </cfRule>
    <cfRule type="containsText" dxfId="2068" priority="524" stopIfTrue="1" operator="containsText" text="G">
      <formula>NOT(ISERROR(SEARCH("G",AE36)))</formula>
    </cfRule>
  </conditionalFormatting>
  <conditionalFormatting sqref="AE36:AF36">
    <cfRule type="containsText" dxfId="2067" priority="520" stopIfTrue="1" operator="containsText" text="F">
      <formula>NOT(ISERROR(SEARCH("F",AE36)))</formula>
    </cfRule>
    <cfRule type="containsText" dxfId="2066" priority="521" stopIfTrue="1" operator="containsText" text="G">
      <formula>NOT(ISERROR(SEARCH("G",AE36)))</formula>
    </cfRule>
  </conditionalFormatting>
  <conditionalFormatting sqref="AE36:AF36">
    <cfRule type="containsText" dxfId="2065" priority="518" stopIfTrue="1" operator="containsText" text="F">
      <formula>NOT(ISERROR(SEARCH("F",AE36)))</formula>
    </cfRule>
    <cfRule type="containsText" dxfId="2064" priority="519" stopIfTrue="1" operator="containsText" text="G">
      <formula>NOT(ISERROR(SEARCH("G",AE36)))</formula>
    </cfRule>
  </conditionalFormatting>
  <conditionalFormatting sqref="AE36:AF36">
    <cfRule type="containsText" dxfId="2063" priority="514" stopIfTrue="1" operator="containsText" text="G">
      <formula>NOT(ISERROR(SEARCH("G",AE36)))</formula>
    </cfRule>
    <cfRule type="containsText" dxfId="2062" priority="515" stopIfTrue="1" operator="containsText" text="B">
      <formula>NOT(ISERROR(SEARCH("B",AE36)))</formula>
    </cfRule>
    <cfRule type="containsText" dxfId="2061" priority="516" stopIfTrue="1" operator="containsText" text="F">
      <formula>NOT(ISERROR(SEARCH("F",AE36)))</formula>
    </cfRule>
    <cfRule type="containsText" dxfId="2060" priority="517" stopIfTrue="1" operator="containsText" text="G">
      <formula>NOT(ISERROR(SEARCH("G",AE36)))</formula>
    </cfRule>
  </conditionalFormatting>
  <conditionalFormatting sqref="AL36">
    <cfRule type="containsText" dxfId="2059" priority="513" operator="containsText" text="A">
      <formula>NOT(ISERROR(SEARCH("A",AL36)))</formula>
    </cfRule>
  </conditionalFormatting>
  <conditionalFormatting sqref="AL36">
    <cfRule type="containsText" dxfId="2058" priority="512" operator="containsText" text="A">
      <formula>NOT(ISERROR(SEARCH("A",AL36)))</formula>
    </cfRule>
  </conditionalFormatting>
  <conditionalFormatting sqref="AL36">
    <cfRule type="containsText" dxfId="2057" priority="511" operator="containsText" text="A">
      <formula>NOT(ISERROR(SEARCH("A",AL36)))</formula>
    </cfRule>
  </conditionalFormatting>
  <conditionalFormatting sqref="AL36">
    <cfRule type="containsText" dxfId="2056" priority="509" stopIfTrue="1" operator="containsText" text="F">
      <formula>NOT(ISERROR(SEARCH("F",AL36)))</formula>
    </cfRule>
    <cfRule type="containsText" dxfId="2055" priority="510" stopIfTrue="1" operator="containsText" text="G">
      <formula>NOT(ISERROR(SEARCH("G",AL36)))</formula>
    </cfRule>
  </conditionalFormatting>
  <conditionalFormatting sqref="AL36">
    <cfRule type="containsText" dxfId="2054" priority="508" stopIfTrue="1" operator="containsText" text="B">
      <formula>NOT(ISERROR(SEARCH("B",AL36)))</formula>
    </cfRule>
  </conditionalFormatting>
  <conditionalFormatting sqref="AL36">
    <cfRule type="containsText" dxfId="2053" priority="498" stopIfTrue="1" operator="containsText" text="F">
      <formula>NOT(ISERROR(SEARCH("F",AL36)))</formula>
    </cfRule>
    <cfRule type="containsText" dxfId="2052" priority="499" stopIfTrue="1" operator="containsText" text="C">
      <formula>NOT(ISERROR(SEARCH("C",AL36)))</formula>
    </cfRule>
    <cfRule type="containsText" dxfId="2051" priority="500" stopIfTrue="1" operator="containsText" text="B">
      <formula>NOT(ISERROR(SEARCH("B",AL36)))</formula>
    </cfRule>
    <cfRule type="containsText" dxfId="2050" priority="501" stopIfTrue="1" operator="containsText" text="G">
      <formula>NOT(ISERROR(SEARCH("G",AL36)))</formula>
    </cfRule>
    <cfRule type="containsText" dxfId="2049" priority="502" stopIfTrue="1" operator="containsText" text="G">
      <formula>NOT(ISERROR(SEARCH("G",AL36)))</formula>
    </cfRule>
    <cfRule type="containsText" dxfId="2048" priority="503" stopIfTrue="1" operator="containsText" text="F">
      <formula>NOT(ISERROR(SEARCH("F",AL36)))</formula>
    </cfRule>
    <cfRule type="containsText" dxfId="2047" priority="504" stopIfTrue="1" operator="containsText" text="E">
      <formula>NOT(ISERROR(SEARCH("E",AL36)))</formula>
    </cfRule>
    <cfRule type="containsText" dxfId="2046" priority="505" stopIfTrue="1" operator="containsText" text="B">
      <formula>NOT(ISERROR(SEARCH("B",AL36)))</formula>
    </cfRule>
    <cfRule type="containsText" dxfId="2045" priority="506" stopIfTrue="1" operator="containsText" text="B">
      <formula>NOT(ISERROR(SEARCH("B",AL36)))</formula>
    </cfRule>
    <cfRule type="containsText" dxfId="2044" priority="507" stopIfTrue="1" operator="containsText" text="B">
      <formula>NOT(ISERROR(SEARCH("B",AL36)))</formula>
    </cfRule>
  </conditionalFormatting>
  <conditionalFormatting sqref="F36:I36">
    <cfRule type="containsText" dxfId="2043" priority="496" stopIfTrue="1" operator="containsText" text="F">
      <formula>NOT(ISERROR(SEARCH("F",F36)))</formula>
    </cfRule>
    <cfRule type="containsText" dxfId="2042" priority="497" stopIfTrue="1" operator="containsText" text="G">
      <formula>NOT(ISERROR(SEARCH("G",F36)))</formula>
    </cfRule>
  </conditionalFormatting>
  <conditionalFormatting sqref="F36:I36">
    <cfRule type="containsText" dxfId="2041" priority="495" stopIfTrue="1" operator="containsText" text="B">
      <formula>NOT(ISERROR(SEARCH("B",F36)))</formula>
    </cfRule>
  </conditionalFormatting>
  <conditionalFormatting sqref="F36:I36">
    <cfRule type="containsText" dxfId="2040" priority="485" stopIfTrue="1" operator="containsText" text="F">
      <formula>NOT(ISERROR(SEARCH("F",F36)))</formula>
    </cfRule>
    <cfRule type="containsText" dxfId="2039" priority="486" stopIfTrue="1" operator="containsText" text="C">
      <formula>NOT(ISERROR(SEARCH("C",F36)))</formula>
    </cfRule>
    <cfRule type="containsText" dxfId="2038" priority="487" stopIfTrue="1" operator="containsText" text="B">
      <formula>NOT(ISERROR(SEARCH("B",F36)))</formula>
    </cfRule>
    <cfRule type="containsText" dxfId="2037" priority="488" stopIfTrue="1" operator="containsText" text="G">
      <formula>NOT(ISERROR(SEARCH("G",F36)))</formula>
    </cfRule>
    <cfRule type="containsText" dxfId="2036" priority="489" stopIfTrue="1" operator="containsText" text="G">
      <formula>NOT(ISERROR(SEARCH("G",F36)))</formula>
    </cfRule>
    <cfRule type="containsText" dxfId="2035" priority="490" stopIfTrue="1" operator="containsText" text="F">
      <formula>NOT(ISERROR(SEARCH("F",F36)))</formula>
    </cfRule>
    <cfRule type="containsText" dxfId="2034" priority="491" stopIfTrue="1" operator="containsText" text="E">
      <formula>NOT(ISERROR(SEARCH("E",F36)))</formula>
    </cfRule>
    <cfRule type="containsText" dxfId="2033" priority="492" stopIfTrue="1" operator="containsText" text="B">
      <formula>NOT(ISERROR(SEARCH("B",F36)))</formula>
    </cfRule>
    <cfRule type="containsText" dxfId="2032" priority="493" stopIfTrue="1" operator="containsText" text="B">
      <formula>NOT(ISERROR(SEARCH("B",F36)))</formula>
    </cfRule>
    <cfRule type="containsText" dxfId="2031" priority="494" stopIfTrue="1" operator="containsText" text="B">
      <formula>NOT(ISERROR(SEARCH("B",F36)))</formula>
    </cfRule>
  </conditionalFormatting>
  <conditionalFormatting sqref="AO36">
    <cfRule type="containsText" dxfId="2030" priority="484" operator="containsText" text="A">
      <formula>NOT(ISERROR(SEARCH("A",AO36)))</formula>
    </cfRule>
  </conditionalFormatting>
  <conditionalFormatting sqref="AO36">
    <cfRule type="containsText" dxfId="2029" priority="482" stopIfTrue="1" operator="containsText" text="F">
      <formula>NOT(ISERROR(SEARCH("F",AO36)))</formula>
    </cfRule>
    <cfRule type="containsText" dxfId="2028" priority="483" stopIfTrue="1" operator="containsText" text="G">
      <formula>NOT(ISERROR(SEARCH("G",AO36)))</formula>
    </cfRule>
  </conditionalFormatting>
  <conditionalFormatting sqref="AO36">
    <cfRule type="containsText" dxfId="2027" priority="481" stopIfTrue="1" operator="containsText" text="B">
      <formula>NOT(ISERROR(SEARCH("B",AO36)))</formula>
    </cfRule>
  </conditionalFormatting>
  <conditionalFormatting sqref="AO36">
    <cfRule type="containsText" dxfId="2026" priority="471" stopIfTrue="1" operator="containsText" text="F">
      <formula>NOT(ISERROR(SEARCH("F",AO36)))</formula>
    </cfRule>
    <cfRule type="containsText" dxfId="2025" priority="472" stopIfTrue="1" operator="containsText" text="C">
      <formula>NOT(ISERROR(SEARCH("C",AO36)))</formula>
    </cfRule>
    <cfRule type="containsText" dxfId="2024" priority="473" stopIfTrue="1" operator="containsText" text="B">
      <formula>NOT(ISERROR(SEARCH("B",AO36)))</formula>
    </cfRule>
    <cfRule type="containsText" dxfId="2023" priority="474" stopIfTrue="1" operator="containsText" text="G">
      <formula>NOT(ISERROR(SEARCH("G",AO36)))</formula>
    </cfRule>
    <cfRule type="containsText" dxfId="2022" priority="475" stopIfTrue="1" operator="containsText" text="G">
      <formula>NOT(ISERROR(SEARCH("G",AO36)))</formula>
    </cfRule>
    <cfRule type="containsText" dxfId="2021" priority="476" stopIfTrue="1" operator="containsText" text="F">
      <formula>NOT(ISERROR(SEARCH("F",AO36)))</formula>
    </cfRule>
    <cfRule type="containsText" dxfId="2020" priority="477" stopIfTrue="1" operator="containsText" text="E">
      <formula>NOT(ISERROR(SEARCH("E",AO36)))</formula>
    </cfRule>
    <cfRule type="containsText" dxfId="2019" priority="478" stopIfTrue="1" operator="containsText" text="B">
      <formula>NOT(ISERROR(SEARCH("B",AO36)))</formula>
    </cfRule>
    <cfRule type="containsText" dxfId="2018" priority="479" stopIfTrue="1" operator="containsText" text="B">
      <formula>NOT(ISERROR(SEARCH("B",AO36)))</formula>
    </cfRule>
    <cfRule type="containsText" dxfId="2017" priority="480" stopIfTrue="1" operator="containsText" text="B">
      <formula>NOT(ISERROR(SEARCH("B",AO36)))</formula>
    </cfRule>
  </conditionalFormatting>
  <conditionalFormatting sqref="R36">
    <cfRule type="containsText" dxfId="2016" priority="469" stopIfTrue="1" operator="containsText" text="F">
      <formula>NOT(ISERROR(SEARCH("F",R36)))</formula>
    </cfRule>
    <cfRule type="containsText" dxfId="2015" priority="470" stopIfTrue="1" operator="containsText" text="G">
      <formula>NOT(ISERROR(SEARCH("G",R36)))</formula>
    </cfRule>
  </conditionalFormatting>
  <conditionalFormatting sqref="E36:J36">
    <cfRule type="containsText" dxfId="2014" priority="468" operator="containsText" text="A">
      <formula>NOT(ISERROR(SEARCH("A",E36)))</formula>
    </cfRule>
  </conditionalFormatting>
  <conditionalFormatting sqref="E36:J36">
    <cfRule type="containsText" dxfId="2013" priority="467" operator="containsText" text="A">
      <formula>NOT(ISERROR(SEARCH("A",E36)))</formula>
    </cfRule>
  </conditionalFormatting>
  <conditionalFormatting sqref="E36:J36">
    <cfRule type="containsText" dxfId="2012" priority="464" stopIfTrue="1" operator="containsText" text="E">
      <formula>NOT(ISERROR(SEARCH("E",E36)))</formula>
    </cfRule>
    <cfRule type="containsText" dxfId="2011" priority="465" stopIfTrue="1" operator="containsText" text="F">
      <formula>NOT(ISERROR(SEARCH("F",E36)))</formula>
    </cfRule>
    <cfRule type="containsText" dxfId="2010" priority="466" stopIfTrue="1" operator="containsText" text="G">
      <formula>NOT(ISERROR(SEARCH("G",E36)))</formula>
    </cfRule>
  </conditionalFormatting>
  <conditionalFormatting sqref="E36:J36">
    <cfRule type="containsText" dxfId="2009" priority="463" stopIfTrue="1" operator="containsText" text="B">
      <formula>NOT(ISERROR(SEARCH("B",E36)))</formula>
    </cfRule>
  </conditionalFormatting>
  <conditionalFormatting sqref="E36:J36">
    <cfRule type="containsText" dxfId="2008" priority="453" stopIfTrue="1" operator="containsText" text="F">
      <formula>NOT(ISERROR(SEARCH("F",E36)))</formula>
    </cfRule>
    <cfRule type="containsText" dxfId="2007" priority="454" stopIfTrue="1" operator="containsText" text="C">
      <formula>NOT(ISERROR(SEARCH("C",E36)))</formula>
    </cfRule>
    <cfRule type="containsText" dxfId="2006" priority="455" stopIfTrue="1" operator="containsText" text="B">
      <formula>NOT(ISERROR(SEARCH("B",E36)))</formula>
    </cfRule>
    <cfRule type="containsText" dxfId="2005" priority="456" stopIfTrue="1" operator="containsText" text="G">
      <formula>NOT(ISERROR(SEARCH("G",E36)))</formula>
    </cfRule>
    <cfRule type="containsText" dxfId="2004" priority="457" stopIfTrue="1" operator="containsText" text="G">
      <formula>NOT(ISERROR(SEARCH("G",E36)))</formula>
    </cfRule>
    <cfRule type="containsText" dxfId="2003" priority="458" stopIfTrue="1" operator="containsText" text="F">
      <formula>NOT(ISERROR(SEARCH("F",E36)))</formula>
    </cfRule>
    <cfRule type="containsText" dxfId="2002" priority="459" stopIfTrue="1" operator="containsText" text="E">
      <formula>NOT(ISERROR(SEARCH("E",E36)))</formula>
    </cfRule>
    <cfRule type="containsText" dxfId="2001" priority="460" stopIfTrue="1" operator="containsText" text="B">
      <formula>NOT(ISERROR(SEARCH("B",E36)))</formula>
    </cfRule>
    <cfRule type="containsText" dxfId="2000" priority="461" stopIfTrue="1" operator="containsText" text="B">
      <formula>NOT(ISERROR(SEARCH("B",E36)))</formula>
    </cfRule>
    <cfRule type="containsText" dxfId="1999" priority="462" stopIfTrue="1" operator="containsText" text="B">
      <formula>NOT(ISERROR(SEARCH("B",E36)))</formula>
    </cfRule>
  </conditionalFormatting>
  <conditionalFormatting sqref="E36:J36">
    <cfRule type="containsText" dxfId="1998" priority="450" stopIfTrue="1" operator="containsText" text="E">
      <formula>NOT(ISERROR(SEARCH("E",E36)))</formula>
    </cfRule>
    <cfRule type="containsText" dxfId="1997" priority="451" stopIfTrue="1" operator="containsText" text="F">
      <formula>NOT(ISERROR(SEARCH("F",E36)))</formula>
    </cfRule>
    <cfRule type="containsText" dxfId="1996" priority="452" stopIfTrue="1" operator="containsText" text="G">
      <formula>NOT(ISERROR(SEARCH("G",E36)))</formula>
    </cfRule>
  </conditionalFormatting>
  <conditionalFormatting sqref="E36:J36">
    <cfRule type="containsText" dxfId="1995" priority="449" stopIfTrue="1" operator="containsText" text="B">
      <formula>NOT(ISERROR(SEARCH("B",E36)))</formula>
    </cfRule>
  </conditionalFormatting>
  <conditionalFormatting sqref="E36:J36">
    <cfRule type="containsText" dxfId="1994" priority="439" stopIfTrue="1" operator="containsText" text="F">
      <formula>NOT(ISERROR(SEARCH("F",E36)))</formula>
    </cfRule>
    <cfRule type="containsText" dxfId="1993" priority="440" stopIfTrue="1" operator="containsText" text="C">
      <formula>NOT(ISERROR(SEARCH("C",E36)))</formula>
    </cfRule>
    <cfRule type="containsText" dxfId="1992" priority="441" stopIfTrue="1" operator="containsText" text="B">
      <formula>NOT(ISERROR(SEARCH("B",E36)))</formula>
    </cfRule>
    <cfRule type="containsText" dxfId="1991" priority="442" stopIfTrue="1" operator="containsText" text="G">
      <formula>NOT(ISERROR(SEARCH("G",E36)))</formula>
    </cfRule>
    <cfRule type="containsText" dxfId="1990" priority="443" stopIfTrue="1" operator="containsText" text="G">
      <formula>NOT(ISERROR(SEARCH("G",E36)))</formula>
    </cfRule>
    <cfRule type="containsText" dxfId="1989" priority="444" stopIfTrue="1" operator="containsText" text="F">
      <formula>NOT(ISERROR(SEARCH("F",E36)))</formula>
    </cfRule>
    <cfRule type="containsText" dxfId="1988" priority="445" stopIfTrue="1" operator="containsText" text="E">
      <formula>NOT(ISERROR(SEARCH("E",E36)))</formula>
    </cfRule>
    <cfRule type="containsText" dxfId="1987" priority="446" stopIfTrue="1" operator="containsText" text="B">
      <formula>NOT(ISERROR(SEARCH("B",E36)))</formula>
    </cfRule>
    <cfRule type="containsText" dxfId="1986" priority="447" stopIfTrue="1" operator="containsText" text="B">
      <formula>NOT(ISERROR(SEARCH("B",E36)))</formula>
    </cfRule>
    <cfRule type="containsText" dxfId="1985" priority="448" stopIfTrue="1" operator="containsText" text="B">
      <formula>NOT(ISERROR(SEARCH("B",E36)))</formula>
    </cfRule>
  </conditionalFormatting>
  <conditionalFormatting sqref="E36:J36">
    <cfRule type="containsText" dxfId="1984" priority="436" stopIfTrue="1" operator="containsText" text="E">
      <formula>NOT(ISERROR(SEARCH("E",E36)))</formula>
    </cfRule>
    <cfRule type="containsText" dxfId="1983" priority="437" stopIfTrue="1" operator="containsText" text="F">
      <formula>NOT(ISERROR(SEARCH("F",E36)))</formula>
    </cfRule>
    <cfRule type="containsText" dxfId="1982" priority="438" stopIfTrue="1" operator="containsText" text="G">
      <formula>NOT(ISERROR(SEARCH("G",E36)))</formula>
    </cfRule>
  </conditionalFormatting>
  <conditionalFormatting sqref="E38:AO38">
    <cfRule type="containsText" dxfId="1981" priority="435" operator="containsText" text="A">
      <formula>NOT(ISERROR(SEARCH("A",E38)))</formula>
    </cfRule>
  </conditionalFormatting>
  <conditionalFormatting sqref="E38:AO38">
    <cfRule type="containsText" dxfId="1980" priority="431" operator="containsText" text="E">
      <formula>NOT(ISERROR(SEARCH("E",E38)))</formula>
    </cfRule>
    <cfRule type="containsText" dxfId="1979" priority="432" operator="containsText" text="D">
      <formula>NOT(ISERROR(SEARCH("D",E38)))</formula>
    </cfRule>
    <cfRule type="containsText" dxfId="1978" priority="433" operator="containsText" text="C">
      <formula>NOT(ISERROR(SEARCH("C",E38)))</formula>
    </cfRule>
    <cfRule type="containsText" dxfId="1977" priority="434" operator="containsText" text="B">
      <formula>NOT(ISERROR(SEARCH("B",E38)))</formula>
    </cfRule>
  </conditionalFormatting>
  <conditionalFormatting sqref="F38:AI38">
    <cfRule type="containsText" dxfId="1976" priority="429" stopIfTrue="1" operator="containsText" text="F">
      <formula>NOT(ISERROR(SEARCH("F",F38)))</formula>
    </cfRule>
    <cfRule type="containsText" dxfId="1975" priority="430" stopIfTrue="1" operator="containsText" text="G">
      <formula>NOT(ISERROR(SEARCH("G",F38)))</formula>
    </cfRule>
  </conditionalFormatting>
  <conditionalFormatting sqref="E38:AI38">
    <cfRule type="containsText" dxfId="1974" priority="428" stopIfTrue="1" operator="containsText" text="B">
      <formula>NOT(ISERROR(SEARCH("B",E38)))</formula>
    </cfRule>
  </conditionalFormatting>
  <conditionalFormatting sqref="E38:AI38">
    <cfRule type="containsText" dxfId="1973" priority="418" stopIfTrue="1" operator="containsText" text="F">
      <formula>NOT(ISERROR(SEARCH("F",E38)))</formula>
    </cfRule>
    <cfRule type="containsText" dxfId="1972" priority="419" stopIfTrue="1" operator="containsText" text="C">
      <formula>NOT(ISERROR(SEARCH("C",E38)))</formula>
    </cfRule>
    <cfRule type="containsText" dxfId="1971" priority="420" stopIfTrue="1" operator="containsText" text="B">
      <formula>NOT(ISERROR(SEARCH("B",E38)))</formula>
    </cfRule>
    <cfRule type="containsText" dxfId="1970" priority="421" stopIfTrue="1" operator="containsText" text="G">
      <formula>NOT(ISERROR(SEARCH("G",E38)))</formula>
    </cfRule>
    <cfRule type="containsText" dxfId="1969" priority="422" stopIfTrue="1" operator="containsText" text="G">
      <formula>NOT(ISERROR(SEARCH("G",E38)))</formula>
    </cfRule>
    <cfRule type="containsText" dxfId="1968" priority="423" stopIfTrue="1" operator="containsText" text="F">
      <formula>NOT(ISERROR(SEARCH("F",E38)))</formula>
    </cfRule>
    <cfRule type="containsText" dxfId="1967" priority="424" stopIfTrue="1" operator="containsText" text="E">
      <formula>NOT(ISERROR(SEARCH("E",E38)))</formula>
    </cfRule>
    <cfRule type="containsText" dxfId="1966" priority="425" stopIfTrue="1" operator="containsText" text="B">
      <formula>NOT(ISERROR(SEARCH("B",E38)))</formula>
    </cfRule>
    <cfRule type="containsText" dxfId="1965" priority="426" stopIfTrue="1" operator="containsText" text="B">
      <formula>NOT(ISERROR(SEARCH("B",E38)))</formula>
    </cfRule>
    <cfRule type="containsText" dxfId="1964" priority="427" stopIfTrue="1" operator="containsText" text="B">
      <formula>NOT(ISERROR(SEARCH("B",E38)))</formula>
    </cfRule>
  </conditionalFormatting>
  <conditionalFormatting sqref="AJ38:AM38">
    <cfRule type="containsText" dxfId="1963" priority="416" stopIfTrue="1" operator="containsText" text="F">
      <formula>NOT(ISERROR(SEARCH("F",AJ38)))</formula>
    </cfRule>
    <cfRule type="containsText" dxfId="1962" priority="417" stopIfTrue="1" operator="containsText" text="G">
      <formula>NOT(ISERROR(SEARCH("G",AJ38)))</formula>
    </cfRule>
  </conditionalFormatting>
  <conditionalFormatting sqref="AJ38:AM38">
    <cfRule type="containsText" dxfId="1961" priority="415" stopIfTrue="1" operator="containsText" text="B">
      <formula>NOT(ISERROR(SEARCH("B",AJ38)))</formula>
    </cfRule>
  </conditionalFormatting>
  <conditionalFormatting sqref="AJ38:AM38">
    <cfRule type="containsText" dxfId="1960" priority="405" stopIfTrue="1" operator="containsText" text="F">
      <formula>NOT(ISERROR(SEARCH("F",AJ38)))</formula>
    </cfRule>
    <cfRule type="containsText" dxfId="1959" priority="406" stopIfTrue="1" operator="containsText" text="C">
      <formula>NOT(ISERROR(SEARCH("C",AJ38)))</formula>
    </cfRule>
    <cfRule type="containsText" dxfId="1958" priority="407" stopIfTrue="1" operator="containsText" text="B">
      <formula>NOT(ISERROR(SEARCH("B",AJ38)))</formula>
    </cfRule>
    <cfRule type="containsText" dxfId="1957" priority="408" stopIfTrue="1" operator="containsText" text="G">
      <formula>NOT(ISERROR(SEARCH("G",AJ38)))</formula>
    </cfRule>
    <cfRule type="containsText" dxfId="1956" priority="409" stopIfTrue="1" operator="containsText" text="G">
      <formula>NOT(ISERROR(SEARCH("G",AJ38)))</formula>
    </cfRule>
    <cfRule type="containsText" dxfId="1955" priority="410" stopIfTrue="1" operator="containsText" text="F">
      <formula>NOT(ISERROR(SEARCH("F",AJ38)))</formula>
    </cfRule>
    <cfRule type="containsText" dxfId="1954" priority="411" stopIfTrue="1" operator="containsText" text="E">
      <formula>NOT(ISERROR(SEARCH("E",AJ38)))</formula>
    </cfRule>
    <cfRule type="containsText" dxfId="1953" priority="412" stopIfTrue="1" operator="containsText" text="B">
      <formula>NOT(ISERROR(SEARCH("B",AJ38)))</formula>
    </cfRule>
    <cfRule type="containsText" dxfId="1952" priority="413" stopIfTrue="1" operator="containsText" text="B">
      <formula>NOT(ISERROR(SEARCH("B",AJ38)))</formula>
    </cfRule>
    <cfRule type="containsText" dxfId="1951" priority="414" stopIfTrue="1" operator="containsText" text="B">
      <formula>NOT(ISERROR(SEARCH("B",AJ38)))</formula>
    </cfRule>
  </conditionalFormatting>
  <conditionalFormatting sqref="AN38:AO38">
    <cfRule type="containsText" dxfId="1950" priority="403" stopIfTrue="1" operator="containsText" text="F">
      <formula>NOT(ISERROR(SEARCH("F",AN38)))</formula>
    </cfRule>
    <cfRule type="containsText" dxfId="1949" priority="404" stopIfTrue="1" operator="containsText" text="G">
      <formula>NOT(ISERROR(SEARCH("G",AN38)))</formula>
    </cfRule>
  </conditionalFormatting>
  <conditionalFormatting sqref="AN38:AO38">
    <cfRule type="containsText" dxfId="1948" priority="402" stopIfTrue="1" operator="containsText" text="B">
      <formula>NOT(ISERROR(SEARCH("B",AN38)))</formula>
    </cfRule>
  </conditionalFormatting>
  <conditionalFormatting sqref="AN38:AO38">
    <cfRule type="containsText" dxfId="1947" priority="392" stopIfTrue="1" operator="containsText" text="F">
      <formula>NOT(ISERROR(SEARCH("F",AN38)))</formula>
    </cfRule>
    <cfRule type="containsText" dxfId="1946" priority="393" stopIfTrue="1" operator="containsText" text="C">
      <formula>NOT(ISERROR(SEARCH("C",AN38)))</formula>
    </cfRule>
    <cfRule type="containsText" dxfId="1945" priority="394" stopIfTrue="1" operator="containsText" text="B">
      <formula>NOT(ISERROR(SEARCH("B",AN38)))</formula>
    </cfRule>
    <cfRule type="containsText" dxfId="1944" priority="395" stopIfTrue="1" operator="containsText" text="G">
      <formula>NOT(ISERROR(SEARCH("G",AN38)))</formula>
    </cfRule>
    <cfRule type="containsText" dxfId="1943" priority="396" stopIfTrue="1" operator="containsText" text="G">
      <formula>NOT(ISERROR(SEARCH("G",AN38)))</formula>
    </cfRule>
    <cfRule type="containsText" dxfId="1942" priority="397" stopIfTrue="1" operator="containsText" text="F">
      <formula>NOT(ISERROR(SEARCH("F",AN38)))</formula>
    </cfRule>
    <cfRule type="containsText" dxfId="1941" priority="398" stopIfTrue="1" operator="containsText" text="E">
      <formula>NOT(ISERROR(SEARCH("E",AN38)))</formula>
    </cfRule>
    <cfRule type="containsText" dxfId="1940" priority="399" stopIfTrue="1" operator="containsText" text="B">
      <formula>NOT(ISERROR(SEARCH("B",AN38)))</formula>
    </cfRule>
    <cfRule type="containsText" dxfId="1939" priority="400" stopIfTrue="1" operator="containsText" text="B">
      <formula>NOT(ISERROR(SEARCH("B",AN38)))</formula>
    </cfRule>
    <cfRule type="containsText" dxfId="1938" priority="401" stopIfTrue="1" operator="containsText" text="B">
      <formula>NOT(ISERROR(SEARCH("B",AN38)))</formula>
    </cfRule>
  </conditionalFormatting>
  <conditionalFormatting sqref="E38:AO38">
    <cfRule type="expression" dxfId="1937" priority="391">
      <formula>AND(DAY(E38)=6,MONTH(E38)=7)</formula>
    </cfRule>
  </conditionalFormatting>
  <conditionalFormatting sqref="E38:F38">
    <cfRule type="containsText" dxfId="1936" priority="390" operator="containsText" text="A">
      <formula>NOT(ISERROR(SEARCH("A",E38)))</formula>
    </cfRule>
  </conditionalFormatting>
  <conditionalFormatting sqref="E38:F38">
    <cfRule type="containsText" dxfId="1935" priority="389" operator="containsText" text="A">
      <formula>NOT(ISERROR(SEARCH("A",E38)))</formula>
    </cfRule>
  </conditionalFormatting>
  <conditionalFormatting sqref="E38:F38">
    <cfRule type="containsText" dxfId="1934" priority="386" stopIfTrue="1" operator="containsText" text="E">
      <formula>NOT(ISERROR(SEARCH("E",E38)))</formula>
    </cfRule>
    <cfRule type="containsText" dxfId="1933" priority="387" stopIfTrue="1" operator="containsText" text="F">
      <formula>NOT(ISERROR(SEARCH("F",E38)))</formula>
    </cfRule>
    <cfRule type="containsText" dxfId="1932" priority="388" stopIfTrue="1" operator="containsText" text="G">
      <formula>NOT(ISERROR(SEARCH("G",E38)))</formula>
    </cfRule>
  </conditionalFormatting>
  <conditionalFormatting sqref="E38:F38">
    <cfRule type="containsText" dxfId="1931" priority="385" stopIfTrue="1" operator="containsText" text="B">
      <formula>NOT(ISERROR(SEARCH("B",E38)))</formula>
    </cfRule>
  </conditionalFormatting>
  <conditionalFormatting sqref="E38:F38">
    <cfRule type="containsText" dxfId="1930" priority="375" stopIfTrue="1" operator="containsText" text="F">
      <formula>NOT(ISERROR(SEARCH("F",E38)))</formula>
    </cfRule>
    <cfRule type="containsText" dxfId="1929" priority="376" stopIfTrue="1" operator="containsText" text="C">
      <formula>NOT(ISERROR(SEARCH("C",E38)))</formula>
    </cfRule>
    <cfRule type="containsText" dxfId="1928" priority="377" stopIfTrue="1" operator="containsText" text="B">
      <formula>NOT(ISERROR(SEARCH("B",E38)))</formula>
    </cfRule>
    <cfRule type="containsText" dxfId="1927" priority="378" stopIfTrue="1" operator="containsText" text="G">
      <formula>NOT(ISERROR(SEARCH("G",E38)))</formula>
    </cfRule>
    <cfRule type="containsText" dxfId="1926" priority="379" stopIfTrue="1" operator="containsText" text="G">
      <formula>NOT(ISERROR(SEARCH("G",E38)))</formula>
    </cfRule>
    <cfRule type="containsText" dxfId="1925" priority="380" stopIfTrue="1" operator="containsText" text="F">
      <formula>NOT(ISERROR(SEARCH("F",E38)))</formula>
    </cfRule>
    <cfRule type="containsText" dxfId="1924" priority="381" stopIfTrue="1" operator="containsText" text="E">
      <formula>NOT(ISERROR(SEARCH("E",E38)))</formula>
    </cfRule>
    <cfRule type="containsText" dxfId="1923" priority="382" stopIfTrue="1" operator="containsText" text="B">
      <formula>NOT(ISERROR(SEARCH("B",E38)))</formula>
    </cfRule>
    <cfRule type="containsText" dxfId="1922" priority="383" stopIfTrue="1" operator="containsText" text="B">
      <formula>NOT(ISERROR(SEARCH("B",E38)))</formula>
    </cfRule>
    <cfRule type="containsText" dxfId="1921" priority="384" stopIfTrue="1" operator="containsText" text="B">
      <formula>NOT(ISERROR(SEARCH("B",E38)))</formula>
    </cfRule>
  </conditionalFormatting>
  <conditionalFormatting sqref="E38:F38">
    <cfRule type="containsText" dxfId="1920" priority="372" stopIfTrue="1" operator="containsText" text="E">
      <formula>NOT(ISERROR(SEARCH("E",E38)))</formula>
    </cfRule>
    <cfRule type="containsText" dxfId="1919" priority="373" stopIfTrue="1" operator="containsText" text="F">
      <formula>NOT(ISERROR(SEARCH("F",E38)))</formula>
    </cfRule>
    <cfRule type="containsText" dxfId="1918" priority="374" stopIfTrue="1" operator="containsText" text="G">
      <formula>NOT(ISERROR(SEARCH("G",E38)))</formula>
    </cfRule>
  </conditionalFormatting>
  <conditionalFormatting sqref="E38:F38">
    <cfRule type="containsText" dxfId="1917" priority="371" stopIfTrue="1" operator="containsText" text="B">
      <formula>NOT(ISERROR(SEARCH("B",E38)))</formula>
    </cfRule>
  </conditionalFormatting>
  <conditionalFormatting sqref="E38:F38">
    <cfRule type="containsText" dxfId="1916" priority="361" stopIfTrue="1" operator="containsText" text="F">
      <formula>NOT(ISERROR(SEARCH("F",E38)))</formula>
    </cfRule>
    <cfRule type="containsText" dxfId="1915" priority="362" stopIfTrue="1" operator="containsText" text="C">
      <formula>NOT(ISERROR(SEARCH("C",E38)))</formula>
    </cfRule>
    <cfRule type="containsText" dxfId="1914" priority="363" stopIfTrue="1" operator="containsText" text="B">
      <formula>NOT(ISERROR(SEARCH("B",E38)))</formula>
    </cfRule>
    <cfRule type="containsText" dxfId="1913" priority="364" stopIfTrue="1" operator="containsText" text="G">
      <formula>NOT(ISERROR(SEARCH("G",E38)))</formula>
    </cfRule>
    <cfRule type="containsText" dxfId="1912" priority="365" stopIfTrue="1" operator="containsText" text="G">
      <formula>NOT(ISERROR(SEARCH("G",E38)))</formula>
    </cfRule>
    <cfRule type="containsText" dxfId="1911" priority="366" stopIfTrue="1" operator="containsText" text="F">
      <formula>NOT(ISERROR(SEARCH("F",E38)))</formula>
    </cfRule>
    <cfRule type="containsText" dxfId="1910" priority="367" stopIfTrue="1" operator="containsText" text="E">
      <formula>NOT(ISERROR(SEARCH("E",E38)))</formula>
    </cfRule>
    <cfRule type="containsText" dxfId="1909" priority="368" stopIfTrue="1" operator="containsText" text="B">
      <formula>NOT(ISERROR(SEARCH("B",E38)))</formula>
    </cfRule>
    <cfRule type="containsText" dxfId="1908" priority="369" stopIfTrue="1" operator="containsText" text="B">
      <formula>NOT(ISERROR(SEARCH("B",E38)))</formula>
    </cfRule>
    <cfRule type="containsText" dxfId="1907" priority="370" stopIfTrue="1" operator="containsText" text="B">
      <formula>NOT(ISERROR(SEARCH("B",E38)))</formula>
    </cfRule>
  </conditionalFormatting>
  <conditionalFormatting sqref="E38:F38">
    <cfRule type="containsText" dxfId="1906" priority="358" stopIfTrue="1" operator="containsText" text="E">
      <formula>NOT(ISERROR(SEARCH("E",E38)))</formula>
    </cfRule>
    <cfRule type="containsText" dxfId="1905" priority="359" stopIfTrue="1" operator="containsText" text="F">
      <formula>NOT(ISERROR(SEARCH("F",E38)))</formula>
    </cfRule>
    <cfRule type="containsText" dxfId="1904" priority="360" stopIfTrue="1" operator="containsText" text="G">
      <formula>NOT(ISERROR(SEARCH("G",E38)))</formula>
    </cfRule>
  </conditionalFormatting>
  <conditionalFormatting sqref="AK38:AO38">
    <cfRule type="containsText" dxfId="1903" priority="356" stopIfTrue="1" operator="containsText" text="F">
      <formula>NOT(ISERROR(SEARCH("F",AK38)))</formula>
    </cfRule>
    <cfRule type="containsText" dxfId="1902" priority="357" stopIfTrue="1" operator="containsText" text="G">
      <formula>NOT(ISERROR(SEARCH("G",AK38)))</formula>
    </cfRule>
  </conditionalFormatting>
  <conditionalFormatting sqref="AK38:AO38">
    <cfRule type="containsText" dxfId="1901" priority="355" stopIfTrue="1" operator="containsText" text="B">
      <formula>NOT(ISERROR(SEARCH("B",AK38)))</formula>
    </cfRule>
  </conditionalFormatting>
  <conditionalFormatting sqref="AK38:AO38">
    <cfRule type="containsText" dxfId="1900" priority="345" stopIfTrue="1" operator="containsText" text="F">
      <formula>NOT(ISERROR(SEARCH("F",AK38)))</formula>
    </cfRule>
    <cfRule type="containsText" dxfId="1899" priority="346" stopIfTrue="1" operator="containsText" text="C">
      <formula>NOT(ISERROR(SEARCH("C",AK38)))</formula>
    </cfRule>
    <cfRule type="containsText" dxfId="1898" priority="347" stopIfTrue="1" operator="containsText" text="B">
      <formula>NOT(ISERROR(SEARCH("B",AK38)))</formula>
    </cfRule>
    <cfRule type="containsText" dxfId="1897" priority="348" stopIfTrue="1" operator="containsText" text="G">
      <formula>NOT(ISERROR(SEARCH("G",AK38)))</formula>
    </cfRule>
    <cfRule type="containsText" dxfId="1896" priority="349" stopIfTrue="1" operator="containsText" text="G">
      <formula>NOT(ISERROR(SEARCH("G",AK38)))</formula>
    </cfRule>
    <cfRule type="containsText" dxfId="1895" priority="350" stopIfTrue="1" operator="containsText" text="F">
      <formula>NOT(ISERROR(SEARCH("F",AK38)))</formula>
    </cfRule>
    <cfRule type="containsText" dxfId="1894" priority="351" stopIfTrue="1" operator="containsText" text="E">
      <formula>NOT(ISERROR(SEARCH("E",AK38)))</formula>
    </cfRule>
    <cfRule type="containsText" dxfId="1893" priority="352" stopIfTrue="1" operator="containsText" text="B">
      <formula>NOT(ISERROR(SEARCH("B",AK38)))</formula>
    </cfRule>
    <cfRule type="containsText" dxfId="1892" priority="353" stopIfTrue="1" operator="containsText" text="B">
      <formula>NOT(ISERROR(SEARCH("B",AK38)))</formula>
    </cfRule>
    <cfRule type="containsText" dxfId="1891" priority="354" stopIfTrue="1" operator="containsText" text="B">
      <formula>NOT(ISERROR(SEARCH("B",AK38)))</formula>
    </cfRule>
  </conditionalFormatting>
  <conditionalFormatting sqref="AK38:AO38">
    <cfRule type="containsText" dxfId="1890" priority="344" operator="containsText" text="A">
      <formula>NOT(ISERROR(SEARCH("A",AK38)))</formula>
    </cfRule>
  </conditionalFormatting>
  <conditionalFormatting sqref="AK38:AO38">
    <cfRule type="containsText" dxfId="1889" priority="343" operator="containsText" text="A">
      <formula>NOT(ISERROR(SEARCH("A",AK38)))</formula>
    </cfRule>
  </conditionalFormatting>
  <conditionalFormatting sqref="AK38:AO38">
    <cfRule type="containsText" dxfId="1888" priority="340" stopIfTrue="1" operator="containsText" text="E">
      <formula>NOT(ISERROR(SEARCH("E",AK38)))</formula>
    </cfRule>
    <cfRule type="containsText" dxfId="1887" priority="341" stopIfTrue="1" operator="containsText" text="F">
      <formula>NOT(ISERROR(SEARCH("F",AK38)))</formula>
    </cfRule>
    <cfRule type="containsText" dxfId="1886" priority="342" stopIfTrue="1" operator="containsText" text="G">
      <formula>NOT(ISERROR(SEARCH("G",AK38)))</formula>
    </cfRule>
  </conditionalFormatting>
  <conditionalFormatting sqref="AK38:AO38">
    <cfRule type="containsText" dxfId="1885" priority="339" stopIfTrue="1" operator="containsText" text="B">
      <formula>NOT(ISERROR(SEARCH("B",AK38)))</formula>
    </cfRule>
  </conditionalFormatting>
  <conditionalFormatting sqref="AK38:AO38">
    <cfRule type="containsText" dxfId="1884" priority="329" stopIfTrue="1" operator="containsText" text="F">
      <formula>NOT(ISERROR(SEARCH("F",AK38)))</formula>
    </cfRule>
    <cfRule type="containsText" dxfId="1883" priority="330" stopIfTrue="1" operator="containsText" text="C">
      <formula>NOT(ISERROR(SEARCH("C",AK38)))</formula>
    </cfRule>
    <cfRule type="containsText" dxfId="1882" priority="331" stopIfTrue="1" operator="containsText" text="B">
      <formula>NOT(ISERROR(SEARCH("B",AK38)))</formula>
    </cfRule>
    <cfRule type="containsText" dxfId="1881" priority="332" stopIfTrue="1" operator="containsText" text="G">
      <formula>NOT(ISERROR(SEARCH("G",AK38)))</formula>
    </cfRule>
    <cfRule type="containsText" dxfId="1880" priority="333" stopIfTrue="1" operator="containsText" text="G">
      <formula>NOT(ISERROR(SEARCH("G",AK38)))</formula>
    </cfRule>
    <cfRule type="containsText" dxfId="1879" priority="334" stopIfTrue="1" operator="containsText" text="F">
      <formula>NOT(ISERROR(SEARCH("F",AK38)))</formula>
    </cfRule>
    <cfRule type="containsText" dxfId="1878" priority="335" stopIfTrue="1" operator="containsText" text="E">
      <formula>NOT(ISERROR(SEARCH("E",AK38)))</formula>
    </cfRule>
    <cfRule type="containsText" dxfId="1877" priority="336" stopIfTrue="1" operator="containsText" text="B">
      <formula>NOT(ISERROR(SEARCH("B",AK38)))</formula>
    </cfRule>
    <cfRule type="containsText" dxfId="1876" priority="337" stopIfTrue="1" operator="containsText" text="B">
      <formula>NOT(ISERROR(SEARCH("B",AK38)))</formula>
    </cfRule>
    <cfRule type="containsText" dxfId="1875" priority="338" stopIfTrue="1" operator="containsText" text="B">
      <formula>NOT(ISERROR(SEARCH("B",AK38)))</formula>
    </cfRule>
  </conditionalFormatting>
  <conditionalFormatting sqref="AK38:AO38">
    <cfRule type="containsText" dxfId="1874" priority="326" stopIfTrue="1" operator="containsText" text="E">
      <formula>NOT(ISERROR(SEARCH("E",AK38)))</formula>
    </cfRule>
    <cfRule type="containsText" dxfId="1873" priority="327" stopIfTrue="1" operator="containsText" text="F">
      <formula>NOT(ISERROR(SEARCH("F",AK38)))</formula>
    </cfRule>
    <cfRule type="containsText" dxfId="1872" priority="328" stopIfTrue="1" operator="containsText" text="G">
      <formula>NOT(ISERROR(SEARCH("G",AK38)))</formula>
    </cfRule>
  </conditionalFormatting>
  <conditionalFormatting sqref="AK38:AO38">
    <cfRule type="containsText" dxfId="1871" priority="325" stopIfTrue="1" operator="containsText" text="B">
      <formula>NOT(ISERROR(SEARCH("B",AK38)))</formula>
    </cfRule>
  </conditionalFormatting>
  <conditionalFormatting sqref="AK38:AO38">
    <cfRule type="containsText" dxfId="1870" priority="315" stopIfTrue="1" operator="containsText" text="F">
      <formula>NOT(ISERROR(SEARCH("F",AK38)))</formula>
    </cfRule>
    <cfRule type="containsText" dxfId="1869" priority="316" stopIfTrue="1" operator="containsText" text="C">
      <formula>NOT(ISERROR(SEARCH("C",AK38)))</formula>
    </cfRule>
    <cfRule type="containsText" dxfId="1868" priority="317" stopIfTrue="1" operator="containsText" text="B">
      <formula>NOT(ISERROR(SEARCH("B",AK38)))</formula>
    </cfRule>
    <cfRule type="containsText" dxfId="1867" priority="318" stopIfTrue="1" operator="containsText" text="G">
      <formula>NOT(ISERROR(SEARCH("G",AK38)))</formula>
    </cfRule>
    <cfRule type="containsText" dxfId="1866" priority="319" stopIfTrue="1" operator="containsText" text="G">
      <formula>NOT(ISERROR(SEARCH("G",AK38)))</formula>
    </cfRule>
    <cfRule type="containsText" dxfId="1865" priority="320" stopIfTrue="1" operator="containsText" text="F">
      <formula>NOT(ISERROR(SEARCH("F",AK38)))</formula>
    </cfRule>
    <cfRule type="containsText" dxfId="1864" priority="321" stopIfTrue="1" operator="containsText" text="E">
      <formula>NOT(ISERROR(SEARCH("E",AK38)))</formula>
    </cfRule>
    <cfRule type="containsText" dxfId="1863" priority="322" stopIfTrue="1" operator="containsText" text="B">
      <formula>NOT(ISERROR(SEARCH("B",AK38)))</formula>
    </cfRule>
    <cfRule type="containsText" dxfId="1862" priority="323" stopIfTrue="1" operator="containsText" text="B">
      <formula>NOT(ISERROR(SEARCH("B",AK38)))</formula>
    </cfRule>
    <cfRule type="containsText" dxfId="1861" priority="324" stopIfTrue="1" operator="containsText" text="B">
      <formula>NOT(ISERROR(SEARCH("B",AK38)))</formula>
    </cfRule>
  </conditionalFormatting>
  <conditionalFormatting sqref="AK38:AO38">
    <cfRule type="containsText" dxfId="1860" priority="312" stopIfTrue="1" operator="containsText" text="E">
      <formula>NOT(ISERROR(SEARCH("E",AK38)))</formula>
    </cfRule>
    <cfRule type="containsText" dxfId="1859" priority="313" stopIfTrue="1" operator="containsText" text="F">
      <formula>NOT(ISERROR(SEARCH("F",AK38)))</formula>
    </cfRule>
    <cfRule type="containsText" dxfId="1858" priority="314" stopIfTrue="1" operator="containsText" text="G">
      <formula>NOT(ISERROR(SEARCH("G",AK38)))</formula>
    </cfRule>
  </conditionalFormatting>
  <conditionalFormatting sqref="E40:AO40">
    <cfRule type="containsText" dxfId="1857" priority="311" operator="containsText" text="A">
      <formula>NOT(ISERROR(SEARCH("A",E40)))</formula>
    </cfRule>
  </conditionalFormatting>
  <conditionalFormatting sqref="E40:AO40">
    <cfRule type="containsText" dxfId="1856" priority="307" operator="containsText" text="E">
      <formula>NOT(ISERROR(SEARCH("E",E40)))</formula>
    </cfRule>
    <cfRule type="containsText" dxfId="1855" priority="308" operator="containsText" text="D">
      <formula>NOT(ISERROR(SEARCH("D",E40)))</formula>
    </cfRule>
    <cfRule type="containsText" dxfId="1854" priority="309" operator="containsText" text="C">
      <formula>NOT(ISERROR(SEARCH("C",E40)))</formula>
    </cfRule>
    <cfRule type="containsText" dxfId="1853" priority="310" operator="containsText" text="B">
      <formula>NOT(ISERROR(SEARCH("B",E40)))</formula>
    </cfRule>
  </conditionalFormatting>
  <conditionalFormatting sqref="H40:AO40">
    <cfRule type="containsText" dxfId="1852" priority="305" stopIfTrue="1" operator="containsText" text="F">
      <formula>NOT(ISERROR(SEARCH("F",H40)))</formula>
    </cfRule>
    <cfRule type="containsText" dxfId="1851" priority="306" stopIfTrue="1" operator="containsText" text="G">
      <formula>NOT(ISERROR(SEARCH("G",H40)))</formula>
    </cfRule>
  </conditionalFormatting>
  <conditionalFormatting sqref="E40:AO40">
    <cfRule type="containsText" dxfId="1850" priority="304" stopIfTrue="1" operator="containsText" text="B">
      <formula>NOT(ISERROR(SEARCH("B",E40)))</formula>
    </cfRule>
  </conditionalFormatting>
  <conditionalFormatting sqref="E40:AO40">
    <cfRule type="containsText" dxfId="1849" priority="294" stopIfTrue="1" operator="containsText" text="F">
      <formula>NOT(ISERROR(SEARCH("F",E40)))</formula>
    </cfRule>
    <cfRule type="containsText" dxfId="1848" priority="295" stopIfTrue="1" operator="containsText" text="C">
      <formula>NOT(ISERROR(SEARCH("C",E40)))</formula>
    </cfRule>
    <cfRule type="containsText" dxfId="1847" priority="296" stopIfTrue="1" operator="containsText" text="B">
      <formula>NOT(ISERROR(SEARCH("B",E40)))</formula>
    </cfRule>
    <cfRule type="containsText" dxfId="1846" priority="297" stopIfTrue="1" operator="containsText" text="G">
      <formula>NOT(ISERROR(SEARCH("G",E40)))</formula>
    </cfRule>
    <cfRule type="containsText" dxfId="1845" priority="298" stopIfTrue="1" operator="containsText" text="G">
      <formula>NOT(ISERROR(SEARCH("G",E40)))</formula>
    </cfRule>
    <cfRule type="containsText" dxfId="1844" priority="299" stopIfTrue="1" operator="containsText" text="F">
      <formula>NOT(ISERROR(SEARCH("F",E40)))</formula>
    </cfRule>
    <cfRule type="containsText" dxfId="1843" priority="300" stopIfTrue="1" operator="containsText" text="E">
      <formula>NOT(ISERROR(SEARCH("E",E40)))</formula>
    </cfRule>
    <cfRule type="containsText" dxfId="1842" priority="301" stopIfTrue="1" operator="containsText" text="B">
      <formula>NOT(ISERROR(SEARCH("B",E40)))</formula>
    </cfRule>
    <cfRule type="containsText" dxfId="1841" priority="302" stopIfTrue="1" operator="containsText" text="B">
      <formula>NOT(ISERROR(SEARCH("B",E40)))</formula>
    </cfRule>
    <cfRule type="containsText" dxfId="1840" priority="303" stopIfTrue="1" operator="containsText" text="B">
      <formula>NOT(ISERROR(SEARCH("B",E40)))</formula>
    </cfRule>
  </conditionalFormatting>
  <conditionalFormatting sqref="AM40:AO40">
    <cfRule type="containsText" dxfId="1839" priority="293" operator="containsText" text="A">
      <formula>NOT(ISERROR(SEARCH("A",AM40)))</formula>
    </cfRule>
  </conditionalFormatting>
  <conditionalFormatting sqref="E40:AO40">
    <cfRule type="expression" dxfId="1838" priority="292">
      <formula>AND(DAY(E40)=6,MONTH(E40)=7)</formula>
    </cfRule>
  </conditionalFormatting>
  <conditionalFormatting sqref="J40:K40">
    <cfRule type="containsText" dxfId="1837" priority="290" stopIfTrue="1" operator="containsText" text="F">
      <formula>NOT(ISERROR(SEARCH("F",J40)))</formula>
    </cfRule>
    <cfRule type="containsText" dxfId="1836" priority="291" stopIfTrue="1" operator="containsText" text="G">
      <formula>NOT(ISERROR(SEARCH("G",J40)))</formula>
    </cfRule>
  </conditionalFormatting>
  <conditionalFormatting sqref="Q40:R40">
    <cfRule type="containsText" dxfId="1835" priority="288" stopIfTrue="1" operator="containsText" text="F">
      <formula>NOT(ISERROR(SEARCH("F",Q40)))</formula>
    </cfRule>
    <cfRule type="containsText" dxfId="1834" priority="289" stopIfTrue="1" operator="containsText" text="G">
      <formula>NOT(ISERROR(SEARCH("G",Q40)))</formula>
    </cfRule>
  </conditionalFormatting>
  <conditionalFormatting sqref="X40:Y40">
    <cfRule type="containsText" dxfId="1833" priority="286" stopIfTrue="1" operator="containsText" text="F">
      <formula>NOT(ISERROR(SEARCH("F",X40)))</formula>
    </cfRule>
    <cfRule type="containsText" dxfId="1832" priority="287" stopIfTrue="1" operator="containsText" text="G">
      <formula>NOT(ISERROR(SEARCH("G",X40)))</formula>
    </cfRule>
  </conditionalFormatting>
  <conditionalFormatting sqref="AE40:AF40">
    <cfRule type="containsText" dxfId="1831" priority="284" stopIfTrue="1" operator="containsText" text="F">
      <formula>NOT(ISERROR(SEARCH("F",AE40)))</formula>
    </cfRule>
    <cfRule type="containsText" dxfId="1830" priority="285" stopIfTrue="1" operator="containsText" text="G">
      <formula>NOT(ISERROR(SEARCH("G",AE40)))</formula>
    </cfRule>
  </conditionalFormatting>
  <conditionalFormatting sqref="F40:G40">
    <cfRule type="expression" dxfId="1829" priority="283">
      <formula>DAY(F40)&gt;7</formula>
    </cfRule>
  </conditionalFormatting>
  <conditionalFormatting sqref="F40:G40">
    <cfRule type="expression" dxfId="1828" priority="282">
      <formula>DAY(F40)&gt;7</formula>
    </cfRule>
  </conditionalFormatting>
  <conditionalFormatting sqref="F40:G40">
    <cfRule type="containsText" dxfId="1827" priority="280" stopIfTrue="1" operator="containsText" text="F">
      <formula>NOT(ISERROR(SEARCH("F",F40)))</formula>
    </cfRule>
    <cfRule type="containsText" dxfId="1826" priority="281" stopIfTrue="1" operator="containsText" text="G">
      <formula>NOT(ISERROR(SEARCH("G",F40)))</formula>
    </cfRule>
  </conditionalFormatting>
  <conditionalFormatting sqref="F40:G40">
    <cfRule type="containsText" dxfId="1825" priority="279" stopIfTrue="1" operator="containsText" text="B">
      <formula>NOT(ISERROR(SEARCH("B",F40)))</formula>
    </cfRule>
  </conditionalFormatting>
  <conditionalFormatting sqref="F40:G40">
    <cfRule type="containsText" dxfId="1824" priority="269" stopIfTrue="1" operator="containsText" text="F">
      <formula>NOT(ISERROR(SEARCH("F",F40)))</formula>
    </cfRule>
    <cfRule type="containsText" dxfId="1823" priority="270" stopIfTrue="1" operator="containsText" text="C">
      <formula>NOT(ISERROR(SEARCH("C",F40)))</formula>
    </cfRule>
    <cfRule type="containsText" dxfId="1822" priority="271" stopIfTrue="1" operator="containsText" text="B">
      <formula>NOT(ISERROR(SEARCH("B",F40)))</formula>
    </cfRule>
    <cfRule type="containsText" dxfId="1821" priority="272" stopIfTrue="1" operator="containsText" text="G">
      <formula>NOT(ISERROR(SEARCH("G",F40)))</formula>
    </cfRule>
    <cfRule type="containsText" dxfId="1820" priority="273" stopIfTrue="1" operator="containsText" text="G">
      <formula>NOT(ISERROR(SEARCH("G",F40)))</formula>
    </cfRule>
    <cfRule type="containsText" dxfId="1819" priority="274" stopIfTrue="1" operator="containsText" text="F">
      <formula>NOT(ISERROR(SEARCH("F",F40)))</formula>
    </cfRule>
    <cfRule type="containsText" dxfId="1818" priority="275" stopIfTrue="1" operator="containsText" text="E">
      <formula>NOT(ISERROR(SEARCH("E",F40)))</formula>
    </cfRule>
    <cfRule type="containsText" dxfId="1817" priority="276" stopIfTrue="1" operator="containsText" text="B">
      <formula>NOT(ISERROR(SEARCH("B",F40)))</formula>
    </cfRule>
    <cfRule type="containsText" dxfId="1816" priority="277" stopIfTrue="1" operator="containsText" text="B">
      <formula>NOT(ISERROR(SEARCH("B",F40)))</formula>
    </cfRule>
    <cfRule type="containsText" dxfId="1815" priority="278" stopIfTrue="1" operator="containsText" text="B">
      <formula>NOT(ISERROR(SEARCH("B",F40)))</formula>
    </cfRule>
  </conditionalFormatting>
  <conditionalFormatting sqref="AM40">
    <cfRule type="containsText" dxfId="1814" priority="268" operator="containsText" text="A">
      <formula>NOT(ISERROR(SEARCH("A",AM40)))</formula>
    </cfRule>
  </conditionalFormatting>
  <conditionalFormatting sqref="AM40">
    <cfRule type="containsText" dxfId="1813" priority="266" stopIfTrue="1" operator="containsText" text="F">
      <formula>NOT(ISERROR(SEARCH("F",AM40)))</formula>
    </cfRule>
    <cfRule type="containsText" dxfId="1812" priority="267" stopIfTrue="1" operator="containsText" text="G">
      <formula>NOT(ISERROR(SEARCH("G",AM40)))</formula>
    </cfRule>
  </conditionalFormatting>
  <conditionalFormatting sqref="AM40">
    <cfRule type="containsText" dxfId="1811" priority="265" stopIfTrue="1" operator="containsText" text="B">
      <formula>NOT(ISERROR(SEARCH("B",AM40)))</formula>
    </cfRule>
  </conditionalFormatting>
  <conditionalFormatting sqref="AM40">
    <cfRule type="containsText" dxfId="1810" priority="255" stopIfTrue="1" operator="containsText" text="F">
      <formula>NOT(ISERROR(SEARCH("F",AM40)))</formula>
    </cfRule>
    <cfRule type="containsText" dxfId="1809" priority="256" stopIfTrue="1" operator="containsText" text="C">
      <formula>NOT(ISERROR(SEARCH("C",AM40)))</formula>
    </cfRule>
    <cfRule type="containsText" dxfId="1808" priority="257" stopIfTrue="1" operator="containsText" text="B">
      <formula>NOT(ISERROR(SEARCH("B",AM40)))</formula>
    </cfRule>
    <cfRule type="containsText" dxfId="1807" priority="258" stopIfTrue="1" operator="containsText" text="G">
      <formula>NOT(ISERROR(SEARCH("G",AM40)))</formula>
    </cfRule>
    <cfRule type="containsText" dxfId="1806" priority="259" stopIfTrue="1" operator="containsText" text="G">
      <formula>NOT(ISERROR(SEARCH("G",AM40)))</formula>
    </cfRule>
    <cfRule type="containsText" dxfId="1805" priority="260" stopIfTrue="1" operator="containsText" text="F">
      <formula>NOT(ISERROR(SEARCH("F",AM40)))</formula>
    </cfRule>
    <cfRule type="containsText" dxfId="1804" priority="261" stopIfTrue="1" operator="containsText" text="E">
      <formula>NOT(ISERROR(SEARCH("E",AM40)))</formula>
    </cfRule>
    <cfRule type="containsText" dxfId="1803" priority="262" stopIfTrue="1" operator="containsText" text="B">
      <formula>NOT(ISERROR(SEARCH("B",AM40)))</formula>
    </cfRule>
    <cfRule type="containsText" dxfId="1802" priority="263" stopIfTrue="1" operator="containsText" text="B">
      <formula>NOT(ISERROR(SEARCH("B",AM40)))</formula>
    </cfRule>
    <cfRule type="containsText" dxfId="1801" priority="264" stopIfTrue="1" operator="containsText" text="B">
      <formula>NOT(ISERROR(SEARCH("B",AM40)))</formula>
    </cfRule>
  </conditionalFormatting>
  <conditionalFormatting sqref="AN40:AO40">
    <cfRule type="containsText" dxfId="1800" priority="254" operator="containsText" text="A">
      <formula>NOT(ISERROR(SEARCH("A",AN40)))</formula>
    </cfRule>
  </conditionalFormatting>
  <conditionalFormatting sqref="AN40:AO40">
    <cfRule type="containsText" dxfId="1799" priority="252" stopIfTrue="1" operator="containsText" text="F">
      <formula>NOT(ISERROR(SEARCH("F",AN40)))</formula>
    </cfRule>
    <cfRule type="containsText" dxfId="1798" priority="253" stopIfTrue="1" operator="containsText" text="G">
      <formula>NOT(ISERROR(SEARCH("G",AN40)))</formula>
    </cfRule>
  </conditionalFormatting>
  <conditionalFormatting sqref="AN40:AO40">
    <cfRule type="containsText" dxfId="1797" priority="251" stopIfTrue="1" operator="containsText" text="B">
      <formula>NOT(ISERROR(SEARCH("B",AN40)))</formula>
    </cfRule>
  </conditionalFormatting>
  <conditionalFormatting sqref="AN40:AO40">
    <cfRule type="containsText" dxfId="1796" priority="241" stopIfTrue="1" operator="containsText" text="F">
      <formula>NOT(ISERROR(SEARCH("F",AN40)))</formula>
    </cfRule>
    <cfRule type="containsText" dxfId="1795" priority="242" stopIfTrue="1" operator="containsText" text="C">
      <formula>NOT(ISERROR(SEARCH("C",AN40)))</formula>
    </cfRule>
    <cfRule type="containsText" dxfId="1794" priority="243" stopIfTrue="1" operator="containsText" text="B">
      <formula>NOT(ISERROR(SEARCH("B",AN40)))</formula>
    </cfRule>
    <cfRule type="containsText" dxfId="1793" priority="244" stopIfTrue="1" operator="containsText" text="G">
      <formula>NOT(ISERROR(SEARCH("G",AN40)))</formula>
    </cfRule>
    <cfRule type="containsText" dxfId="1792" priority="245" stopIfTrue="1" operator="containsText" text="G">
      <formula>NOT(ISERROR(SEARCH("G",AN40)))</formula>
    </cfRule>
    <cfRule type="containsText" dxfId="1791" priority="246" stopIfTrue="1" operator="containsText" text="F">
      <formula>NOT(ISERROR(SEARCH("F",AN40)))</formula>
    </cfRule>
    <cfRule type="containsText" dxfId="1790" priority="247" stopIfTrue="1" operator="containsText" text="E">
      <formula>NOT(ISERROR(SEARCH("E",AN40)))</formula>
    </cfRule>
    <cfRule type="containsText" dxfId="1789" priority="248" stopIfTrue="1" operator="containsText" text="B">
      <formula>NOT(ISERROR(SEARCH("B",AN40)))</formula>
    </cfRule>
    <cfRule type="containsText" dxfId="1788" priority="249" stopIfTrue="1" operator="containsText" text="B">
      <formula>NOT(ISERROR(SEARCH("B",AN40)))</formula>
    </cfRule>
    <cfRule type="containsText" dxfId="1787" priority="250" stopIfTrue="1" operator="containsText" text="B">
      <formula>NOT(ISERROR(SEARCH("B",AN40)))</formula>
    </cfRule>
  </conditionalFormatting>
  <conditionalFormatting sqref="E40:H40">
    <cfRule type="containsText" dxfId="1786" priority="240" operator="containsText" text="A">
      <formula>NOT(ISERROR(SEARCH("A",E40)))</formula>
    </cfRule>
  </conditionalFormatting>
  <conditionalFormatting sqref="E40:H40">
    <cfRule type="containsText" dxfId="1785" priority="239" operator="containsText" text="A">
      <formula>NOT(ISERROR(SEARCH("A",E40)))</formula>
    </cfRule>
  </conditionalFormatting>
  <conditionalFormatting sqref="E40:H40">
    <cfRule type="containsText" dxfId="1784" priority="236" stopIfTrue="1" operator="containsText" text="E">
      <formula>NOT(ISERROR(SEARCH("E",E40)))</formula>
    </cfRule>
    <cfRule type="containsText" dxfId="1783" priority="237" stopIfTrue="1" operator="containsText" text="F">
      <formula>NOT(ISERROR(SEARCH("F",E40)))</formula>
    </cfRule>
    <cfRule type="containsText" dxfId="1782" priority="238" stopIfTrue="1" operator="containsText" text="G">
      <formula>NOT(ISERROR(SEARCH("G",E40)))</formula>
    </cfRule>
  </conditionalFormatting>
  <conditionalFormatting sqref="E40:H40">
    <cfRule type="containsText" dxfId="1781" priority="235" stopIfTrue="1" operator="containsText" text="B">
      <formula>NOT(ISERROR(SEARCH("B",E40)))</formula>
    </cfRule>
  </conditionalFormatting>
  <conditionalFormatting sqref="E40:H40">
    <cfRule type="containsText" dxfId="1780" priority="225" stopIfTrue="1" operator="containsText" text="F">
      <formula>NOT(ISERROR(SEARCH("F",E40)))</formula>
    </cfRule>
    <cfRule type="containsText" dxfId="1779" priority="226" stopIfTrue="1" operator="containsText" text="C">
      <formula>NOT(ISERROR(SEARCH("C",E40)))</formula>
    </cfRule>
    <cfRule type="containsText" dxfId="1778" priority="227" stopIfTrue="1" operator="containsText" text="B">
      <formula>NOT(ISERROR(SEARCH("B",E40)))</formula>
    </cfRule>
    <cfRule type="containsText" dxfId="1777" priority="228" stopIfTrue="1" operator="containsText" text="G">
      <formula>NOT(ISERROR(SEARCH("G",E40)))</formula>
    </cfRule>
    <cfRule type="containsText" dxfId="1776" priority="229" stopIfTrue="1" operator="containsText" text="G">
      <formula>NOT(ISERROR(SEARCH("G",E40)))</formula>
    </cfRule>
    <cfRule type="containsText" dxfId="1775" priority="230" stopIfTrue="1" operator="containsText" text="F">
      <formula>NOT(ISERROR(SEARCH("F",E40)))</formula>
    </cfRule>
    <cfRule type="containsText" dxfId="1774" priority="231" stopIfTrue="1" operator="containsText" text="E">
      <formula>NOT(ISERROR(SEARCH("E",E40)))</formula>
    </cfRule>
    <cfRule type="containsText" dxfId="1773" priority="232" stopIfTrue="1" operator="containsText" text="B">
      <formula>NOT(ISERROR(SEARCH("B",E40)))</formula>
    </cfRule>
    <cfRule type="containsText" dxfId="1772" priority="233" stopIfTrue="1" operator="containsText" text="B">
      <formula>NOT(ISERROR(SEARCH("B",E40)))</formula>
    </cfRule>
    <cfRule type="containsText" dxfId="1771" priority="234" stopIfTrue="1" operator="containsText" text="B">
      <formula>NOT(ISERROR(SEARCH("B",E40)))</formula>
    </cfRule>
  </conditionalFormatting>
  <conditionalFormatting sqref="E40:H40">
    <cfRule type="containsText" dxfId="1770" priority="222" stopIfTrue="1" operator="containsText" text="E">
      <formula>NOT(ISERROR(SEARCH("E",E40)))</formula>
    </cfRule>
    <cfRule type="containsText" dxfId="1769" priority="223" stopIfTrue="1" operator="containsText" text="F">
      <formula>NOT(ISERROR(SEARCH("F",E40)))</formula>
    </cfRule>
    <cfRule type="containsText" dxfId="1768" priority="224" stopIfTrue="1" operator="containsText" text="G">
      <formula>NOT(ISERROR(SEARCH("G",E40)))</formula>
    </cfRule>
  </conditionalFormatting>
  <conditionalFormatting sqref="E40:H40">
    <cfRule type="containsText" dxfId="1767" priority="221" stopIfTrue="1" operator="containsText" text="B">
      <formula>NOT(ISERROR(SEARCH("B",E40)))</formula>
    </cfRule>
  </conditionalFormatting>
  <conditionalFormatting sqref="E40:H40">
    <cfRule type="containsText" dxfId="1766" priority="211" stopIfTrue="1" operator="containsText" text="F">
      <formula>NOT(ISERROR(SEARCH("F",E40)))</formula>
    </cfRule>
    <cfRule type="containsText" dxfId="1765" priority="212" stopIfTrue="1" operator="containsText" text="C">
      <formula>NOT(ISERROR(SEARCH("C",E40)))</formula>
    </cfRule>
    <cfRule type="containsText" dxfId="1764" priority="213" stopIfTrue="1" operator="containsText" text="B">
      <formula>NOT(ISERROR(SEARCH("B",E40)))</formula>
    </cfRule>
    <cfRule type="containsText" dxfId="1763" priority="214" stopIfTrue="1" operator="containsText" text="G">
      <formula>NOT(ISERROR(SEARCH("G",E40)))</formula>
    </cfRule>
    <cfRule type="containsText" dxfId="1762" priority="215" stopIfTrue="1" operator="containsText" text="G">
      <formula>NOT(ISERROR(SEARCH("G",E40)))</formula>
    </cfRule>
    <cfRule type="containsText" dxfId="1761" priority="216" stopIfTrue="1" operator="containsText" text="F">
      <formula>NOT(ISERROR(SEARCH("F",E40)))</formula>
    </cfRule>
    <cfRule type="containsText" dxfId="1760" priority="217" stopIfTrue="1" operator="containsText" text="E">
      <formula>NOT(ISERROR(SEARCH("E",E40)))</formula>
    </cfRule>
    <cfRule type="containsText" dxfId="1759" priority="218" stopIfTrue="1" operator="containsText" text="B">
      <formula>NOT(ISERROR(SEARCH("B",E40)))</formula>
    </cfRule>
    <cfRule type="containsText" dxfId="1758" priority="219" stopIfTrue="1" operator="containsText" text="B">
      <formula>NOT(ISERROR(SEARCH("B",E40)))</formula>
    </cfRule>
    <cfRule type="containsText" dxfId="1757" priority="220" stopIfTrue="1" operator="containsText" text="B">
      <formula>NOT(ISERROR(SEARCH("B",E40)))</formula>
    </cfRule>
  </conditionalFormatting>
  <conditionalFormatting sqref="E40:H40">
    <cfRule type="containsText" dxfId="1756" priority="208" stopIfTrue="1" operator="containsText" text="E">
      <formula>NOT(ISERROR(SEARCH("E",E40)))</formula>
    </cfRule>
    <cfRule type="containsText" dxfId="1755" priority="209" stopIfTrue="1" operator="containsText" text="F">
      <formula>NOT(ISERROR(SEARCH("F",E40)))</formula>
    </cfRule>
    <cfRule type="containsText" dxfId="1754" priority="210" stopIfTrue="1" operator="containsText" text="G">
      <formula>NOT(ISERROR(SEARCH("G",E40)))</formula>
    </cfRule>
  </conditionalFormatting>
  <conditionalFormatting sqref="AH40:AO40">
    <cfRule type="containsText" dxfId="1753" priority="207" operator="containsText" text="A">
      <formula>NOT(ISERROR(SEARCH("A",AH40)))</formula>
    </cfRule>
  </conditionalFormatting>
  <conditionalFormatting sqref="AH40:AO40">
    <cfRule type="containsText" dxfId="1752" priority="206" operator="containsText" text="A">
      <formula>NOT(ISERROR(SEARCH("A",AH40)))</formula>
    </cfRule>
  </conditionalFormatting>
  <conditionalFormatting sqref="AH40:AO40">
    <cfRule type="containsText" dxfId="1751" priority="203" stopIfTrue="1" operator="containsText" text="E">
      <formula>NOT(ISERROR(SEARCH("E",AH40)))</formula>
    </cfRule>
    <cfRule type="containsText" dxfId="1750" priority="204" stopIfTrue="1" operator="containsText" text="F">
      <formula>NOT(ISERROR(SEARCH("F",AH40)))</formula>
    </cfRule>
    <cfRule type="containsText" dxfId="1749" priority="205" stopIfTrue="1" operator="containsText" text="G">
      <formula>NOT(ISERROR(SEARCH("G",AH40)))</formula>
    </cfRule>
  </conditionalFormatting>
  <conditionalFormatting sqref="AH40:AO40">
    <cfRule type="containsText" dxfId="1748" priority="202" stopIfTrue="1" operator="containsText" text="B">
      <formula>NOT(ISERROR(SEARCH("B",AH40)))</formula>
    </cfRule>
  </conditionalFormatting>
  <conditionalFormatting sqref="AH40:AO40">
    <cfRule type="containsText" dxfId="1747" priority="192" stopIfTrue="1" operator="containsText" text="F">
      <formula>NOT(ISERROR(SEARCH("F",AH40)))</formula>
    </cfRule>
    <cfRule type="containsText" dxfId="1746" priority="193" stopIfTrue="1" operator="containsText" text="C">
      <formula>NOT(ISERROR(SEARCH("C",AH40)))</formula>
    </cfRule>
    <cfRule type="containsText" dxfId="1745" priority="194" stopIfTrue="1" operator="containsText" text="B">
      <formula>NOT(ISERROR(SEARCH("B",AH40)))</formula>
    </cfRule>
    <cfRule type="containsText" dxfId="1744" priority="195" stopIfTrue="1" operator="containsText" text="G">
      <formula>NOT(ISERROR(SEARCH("G",AH40)))</formula>
    </cfRule>
    <cfRule type="containsText" dxfId="1743" priority="196" stopIfTrue="1" operator="containsText" text="G">
      <formula>NOT(ISERROR(SEARCH("G",AH40)))</formula>
    </cfRule>
    <cfRule type="containsText" dxfId="1742" priority="197" stopIfTrue="1" operator="containsText" text="F">
      <formula>NOT(ISERROR(SEARCH("F",AH40)))</formula>
    </cfRule>
    <cfRule type="containsText" dxfId="1741" priority="198" stopIfTrue="1" operator="containsText" text="E">
      <formula>NOT(ISERROR(SEARCH("E",AH40)))</formula>
    </cfRule>
    <cfRule type="containsText" dxfId="1740" priority="199" stopIfTrue="1" operator="containsText" text="B">
      <formula>NOT(ISERROR(SEARCH("B",AH40)))</formula>
    </cfRule>
    <cfRule type="containsText" dxfId="1739" priority="200" stopIfTrue="1" operator="containsText" text="B">
      <formula>NOT(ISERROR(SEARCH("B",AH40)))</formula>
    </cfRule>
    <cfRule type="containsText" dxfId="1738" priority="201" stopIfTrue="1" operator="containsText" text="B">
      <formula>NOT(ISERROR(SEARCH("B",AH40)))</formula>
    </cfRule>
  </conditionalFormatting>
  <conditionalFormatting sqref="AH40:AO40">
    <cfRule type="containsText" dxfId="1737" priority="189" stopIfTrue="1" operator="containsText" text="E">
      <formula>NOT(ISERROR(SEARCH("E",AH40)))</formula>
    </cfRule>
    <cfRule type="containsText" dxfId="1736" priority="190" stopIfTrue="1" operator="containsText" text="F">
      <formula>NOT(ISERROR(SEARCH("F",AH40)))</formula>
    </cfRule>
    <cfRule type="containsText" dxfId="1735" priority="191" stopIfTrue="1" operator="containsText" text="G">
      <formula>NOT(ISERROR(SEARCH("G",AH40)))</formula>
    </cfRule>
  </conditionalFormatting>
  <conditionalFormatting sqref="AH40:AO40">
    <cfRule type="containsText" dxfId="1734" priority="188" stopIfTrue="1" operator="containsText" text="B">
      <formula>NOT(ISERROR(SEARCH("B",AH40)))</formula>
    </cfRule>
  </conditionalFormatting>
  <conditionalFormatting sqref="AH40:AO40">
    <cfRule type="containsText" dxfId="1733" priority="178" stopIfTrue="1" operator="containsText" text="F">
      <formula>NOT(ISERROR(SEARCH("F",AH40)))</formula>
    </cfRule>
    <cfRule type="containsText" dxfId="1732" priority="179" stopIfTrue="1" operator="containsText" text="C">
      <formula>NOT(ISERROR(SEARCH("C",AH40)))</formula>
    </cfRule>
    <cfRule type="containsText" dxfId="1731" priority="180" stopIfTrue="1" operator="containsText" text="B">
      <formula>NOT(ISERROR(SEARCH("B",AH40)))</formula>
    </cfRule>
    <cfRule type="containsText" dxfId="1730" priority="181" stopIfTrue="1" operator="containsText" text="G">
      <formula>NOT(ISERROR(SEARCH("G",AH40)))</formula>
    </cfRule>
    <cfRule type="containsText" dxfId="1729" priority="182" stopIfTrue="1" operator="containsText" text="G">
      <formula>NOT(ISERROR(SEARCH("G",AH40)))</formula>
    </cfRule>
    <cfRule type="containsText" dxfId="1728" priority="183" stopIfTrue="1" operator="containsText" text="F">
      <formula>NOT(ISERROR(SEARCH("F",AH40)))</formula>
    </cfRule>
    <cfRule type="containsText" dxfId="1727" priority="184" stopIfTrue="1" operator="containsText" text="E">
      <formula>NOT(ISERROR(SEARCH("E",AH40)))</formula>
    </cfRule>
    <cfRule type="containsText" dxfId="1726" priority="185" stopIfTrue="1" operator="containsText" text="B">
      <formula>NOT(ISERROR(SEARCH("B",AH40)))</formula>
    </cfRule>
    <cfRule type="containsText" dxfId="1725" priority="186" stopIfTrue="1" operator="containsText" text="B">
      <formula>NOT(ISERROR(SEARCH("B",AH40)))</formula>
    </cfRule>
    <cfRule type="containsText" dxfId="1724" priority="187" stopIfTrue="1" operator="containsText" text="B">
      <formula>NOT(ISERROR(SEARCH("B",AH40)))</formula>
    </cfRule>
  </conditionalFormatting>
  <conditionalFormatting sqref="AH40:AO40">
    <cfRule type="containsText" dxfId="1723" priority="175" stopIfTrue="1" operator="containsText" text="E">
      <formula>NOT(ISERROR(SEARCH("E",AH40)))</formula>
    </cfRule>
    <cfRule type="containsText" dxfId="1722" priority="176" stopIfTrue="1" operator="containsText" text="F">
      <formula>NOT(ISERROR(SEARCH("F",AH40)))</formula>
    </cfRule>
    <cfRule type="containsText" dxfId="1721" priority="177" stopIfTrue="1" operator="containsText" text="G">
      <formula>NOT(ISERROR(SEARCH("G",AH40)))</formula>
    </cfRule>
  </conditionalFormatting>
  <conditionalFormatting sqref="AN42:AO42">
    <cfRule type="containsText" dxfId="1720" priority="171" operator="containsText" text="E">
      <formula>NOT(ISERROR(SEARCH("E",AN42)))</formula>
    </cfRule>
    <cfRule type="containsText" dxfId="1719" priority="172" operator="containsText" text="D">
      <formula>NOT(ISERROR(SEARCH("D",AN42)))</formula>
    </cfRule>
    <cfRule type="containsText" dxfId="1718" priority="173" operator="containsText" text="C">
      <formula>NOT(ISERROR(SEARCH("C",AN42)))</formula>
    </cfRule>
    <cfRule type="containsText" dxfId="1717" priority="174" operator="containsText" text="B">
      <formula>NOT(ISERROR(SEARCH("B",AN42)))</formula>
    </cfRule>
  </conditionalFormatting>
  <conditionalFormatting sqref="F42:AO42">
    <cfRule type="containsText" dxfId="1716" priority="170" operator="containsText" text="A">
      <formula>NOT(ISERROR(SEARCH("A",F42)))</formula>
    </cfRule>
  </conditionalFormatting>
  <conditionalFormatting sqref="E42:AO42">
    <cfRule type="containsText" dxfId="1715" priority="166" operator="containsText" text="E">
      <formula>NOT(ISERROR(SEARCH("E",E42)))</formula>
    </cfRule>
    <cfRule type="containsText" dxfId="1714" priority="167" operator="containsText" text="D">
      <formula>NOT(ISERROR(SEARCH("D",E42)))</formula>
    </cfRule>
    <cfRule type="containsText" dxfId="1713" priority="168" operator="containsText" text="C">
      <formula>NOT(ISERROR(SEARCH("C",E42)))</formula>
    </cfRule>
    <cfRule type="containsText" dxfId="1712" priority="169" operator="containsText" text="B">
      <formula>NOT(ISERROR(SEARCH("B",E42)))</formula>
    </cfRule>
  </conditionalFormatting>
  <conditionalFormatting sqref="H42:AO42">
    <cfRule type="containsText" dxfId="1711" priority="164" stopIfTrue="1" operator="containsText" text="F">
      <formula>NOT(ISERROR(SEARCH("F",H42)))</formula>
    </cfRule>
    <cfRule type="containsText" dxfId="1710" priority="165" stopIfTrue="1" operator="containsText" text="G">
      <formula>NOT(ISERROR(SEARCH("G",H42)))</formula>
    </cfRule>
  </conditionalFormatting>
  <conditionalFormatting sqref="H42:AO42">
    <cfRule type="containsText" dxfId="1709" priority="163" stopIfTrue="1" operator="containsText" text="B">
      <formula>NOT(ISERROR(SEARCH("B",H42)))</formula>
    </cfRule>
  </conditionalFormatting>
  <conditionalFormatting sqref="H42:AO42">
    <cfRule type="containsText" dxfId="1708" priority="153" stopIfTrue="1" operator="containsText" text="F">
      <formula>NOT(ISERROR(SEARCH("F",H42)))</formula>
    </cfRule>
    <cfRule type="containsText" dxfId="1707" priority="154" stopIfTrue="1" operator="containsText" text="C">
      <formula>NOT(ISERROR(SEARCH("C",H42)))</formula>
    </cfRule>
    <cfRule type="containsText" dxfId="1706" priority="155" stopIfTrue="1" operator="containsText" text="B">
      <formula>NOT(ISERROR(SEARCH("B",H42)))</formula>
    </cfRule>
    <cfRule type="containsText" dxfId="1705" priority="156" stopIfTrue="1" operator="containsText" text="G">
      <formula>NOT(ISERROR(SEARCH("G",H42)))</formula>
    </cfRule>
    <cfRule type="containsText" dxfId="1704" priority="157" stopIfTrue="1" operator="containsText" text="G">
      <formula>NOT(ISERROR(SEARCH("G",H42)))</formula>
    </cfRule>
    <cfRule type="containsText" dxfId="1703" priority="158" stopIfTrue="1" operator="containsText" text="F">
      <formula>NOT(ISERROR(SEARCH("F",H42)))</formula>
    </cfRule>
    <cfRule type="containsText" dxfId="1702" priority="159" stopIfTrue="1" operator="containsText" text="E">
      <formula>NOT(ISERROR(SEARCH("E",H42)))</formula>
    </cfRule>
    <cfRule type="containsText" dxfId="1701" priority="160" stopIfTrue="1" operator="containsText" text="B">
      <formula>NOT(ISERROR(SEARCH("B",H42)))</formula>
    </cfRule>
    <cfRule type="containsText" dxfId="1700" priority="161" stopIfTrue="1" operator="containsText" text="B">
      <formula>NOT(ISERROR(SEARCH("B",H42)))</formula>
    </cfRule>
    <cfRule type="containsText" dxfId="1699" priority="162" stopIfTrue="1" operator="containsText" text="B">
      <formula>NOT(ISERROR(SEARCH("B",H42)))</formula>
    </cfRule>
  </conditionalFormatting>
  <conditionalFormatting sqref="AO42">
    <cfRule type="containsText" dxfId="1698" priority="152" operator="containsText" text="A">
      <formula>NOT(ISERROR(SEARCH("A",AO42)))</formula>
    </cfRule>
  </conditionalFormatting>
  <conditionalFormatting sqref="AM42:AN42">
    <cfRule type="containsText" dxfId="1697" priority="151" operator="containsText" text="A">
      <formula>NOT(ISERROR(SEARCH("A",AM42)))</formula>
    </cfRule>
  </conditionalFormatting>
  <conditionalFormatting sqref="AM42:AN42">
    <cfRule type="containsText" dxfId="1696" priority="147" operator="containsText" text="E">
      <formula>NOT(ISERROR(SEARCH("E",AM42)))</formula>
    </cfRule>
    <cfRule type="containsText" dxfId="1695" priority="148" operator="containsText" text="D">
      <formula>NOT(ISERROR(SEARCH("D",AM42)))</formula>
    </cfRule>
    <cfRule type="containsText" dxfId="1694" priority="149" operator="containsText" text="C">
      <formula>NOT(ISERROR(SEARCH("C",AM42)))</formula>
    </cfRule>
    <cfRule type="containsText" dxfId="1693" priority="150" operator="containsText" text="B">
      <formula>NOT(ISERROR(SEARCH("B",AM42)))</formula>
    </cfRule>
  </conditionalFormatting>
  <conditionalFormatting sqref="AM42:AN42">
    <cfRule type="containsText" dxfId="1692" priority="145" stopIfTrue="1" operator="containsText" text="F">
      <formula>NOT(ISERROR(SEARCH("F",AM42)))</formula>
    </cfRule>
    <cfRule type="containsText" dxfId="1691" priority="146" stopIfTrue="1" operator="containsText" text="G">
      <formula>NOT(ISERROR(SEARCH("G",AM42)))</formula>
    </cfRule>
  </conditionalFormatting>
  <conditionalFormatting sqref="AM42:AN42">
    <cfRule type="containsText" dxfId="1690" priority="144" stopIfTrue="1" operator="containsText" text="B">
      <formula>NOT(ISERROR(SEARCH("B",AM42)))</formula>
    </cfRule>
  </conditionalFormatting>
  <conditionalFormatting sqref="AM42:AN42">
    <cfRule type="containsText" dxfId="1689" priority="134" stopIfTrue="1" operator="containsText" text="F">
      <formula>NOT(ISERROR(SEARCH("F",AM42)))</formula>
    </cfRule>
    <cfRule type="containsText" dxfId="1688" priority="135" stopIfTrue="1" operator="containsText" text="C">
      <formula>NOT(ISERROR(SEARCH("C",AM42)))</formula>
    </cfRule>
    <cfRule type="containsText" dxfId="1687" priority="136" stopIfTrue="1" operator="containsText" text="B">
      <formula>NOT(ISERROR(SEARCH("B",AM42)))</formula>
    </cfRule>
    <cfRule type="containsText" dxfId="1686" priority="137" stopIfTrue="1" operator="containsText" text="G">
      <formula>NOT(ISERROR(SEARCH("G",AM42)))</formula>
    </cfRule>
    <cfRule type="containsText" dxfId="1685" priority="138" stopIfTrue="1" operator="containsText" text="G">
      <formula>NOT(ISERROR(SEARCH("G",AM42)))</formula>
    </cfRule>
    <cfRule type="containsText" dxfId="1684" priority="139" stopIfTrue="1" operator="containsText" text="F">
      <formula>NOT(ISERROR(SEARCH("F",AM42)))</formula>
    </cfRule>
    <cfRule type="containsText" dxfId="1683" priority="140" stopIfTrue="1" operator="containsText" text="E">
      <formula>NOT(ISERROR(SEARCH("E",AM42)))</formula>
    </cfRule>
    <cfRule type="containsText" dxfId="1682" priority="141" stopIfTrue="1" operator="containsText" text="B">
      <formula>NOT(ISERROR(SEARCH("B",AM42)))</formula>
    </cfRule>
    <cfRule type="containsText" dxfId="1681" priority="142" stopIfTrue="1" operator="containsText" text="B">
      <formula>NOT(ISERROR(SEARCH("B",AM42)))</formula>
    </cfRule>
    <cfRule type="containsText" dxfId="1680" priority="143" stopIfTrue="1" operator="containsText" text="B">
      <formula>NOT(ISERROR(SEARCH("B",AM42)))</formula>
    </cfRule>
  </conditionalFormatting>
  <conditionalFormatting sqref="E42:AO42">
    <cfRule type="expression" dxfId="1679" priority="133">
      <formula>AND(DAY(E42)=6,MONTH(E42)=7)</formula>
    </cfRule>
  </conditionalFormatting>
  <conditionalFormatting sqref="F42:G42">
    <cfRule type="containsText" dxfId="1678" priority="132" operator="containsText" text="A">
      <formula>NOT(ISERROR(SEARCH("A",F42)))</formula>
    </cfRule>
  </conditionalFormatting>
  <conditionalFormatting sqref="F42:G42">
    <cfRule type="containsText" dxfId="1677" priority="128" operator="containsText" text="E">
      <formula>NOT(ISERROR(SEARCH("E",F42)))</formula>
    </cfRule>
    <cfRule type="containsText" dxfId="1676" priority="129" operator="containsText" text="D">
      <formula>NOT(ISERROR(SEARCH("D",F42)))</formula>
    </cfRule>
    <cfRule type="containsText" dxfId="1675" priority="130" operator="containsText" text="C">
      <formula>NOT(ISERROR(SEARCH("C",F42)))</formula>
    </cfRule>
    <cfRule type="containsText" dxfId="1674" priority="131" operator="containsText" text="B">
      <formula>NOT(ISERROR(SEARCH("B",F42)))</formula>
    </cfRule>
  </conditionalFormatting>
  <conditionalFormatting sqref="F42:G42">
    <cfRule type="expression" dxfId="1673" priority="127">
      <formula>DAY(F42)&gt;7</formula>
    </cfRule>
  </conditionalFormatting>
  <conditionalFormatting sqref="F42:G42">
    <cfRule type="expression" dxfId="1672" priority="126">
      <formula>DAY(F42)&gt;7</formula>
    </cfRule>
  </conditionalFormatting>
  <conditionalFormatting sqref="F42:G42">
    <cfRule type="containsText" dxfId="1671" priority="124" stopIfTrue="1" operator="containsText" text="F">
      <formula>NOT(ISERROR(SEARCH("F",F42)))</formula>
    </cfRule>
    <cfRule type="containsText" dxfId="1670" priority="125" stopIfTrue="1" operator="containsText" text="G">
      <formula>NOT(ISERROR(SEARCH("G",F42)))</formula>
    </cfRule>
  </conditionalFormatting>
  <conditionalFormatting sqref="F42:G42">
    <cfRule type="containsText" dxfId="1669" priority="123" stopIfTrue="1" operator="containsText" text="B">
      <formula>NOT(ISERROR(SEARCH("B",F42)))</formula>
    </cfRule>
  </conditionalFormatting>
  <conditionalFormatting sqref="F42:G42">
    <cfRule type="containsText" dxfId="1668" priority="113" stopIfTrue="1" operator="containsText" text="F">
      <formula>NOT(ISERROR(SEARCH("F",F42)))</formula>
    </cfRule>
    <cfRule type="containsText" dxfId="1667" priority="114" stopIfTrue="1" operator="containsText" text="C">
      <formula>NOT(ISERROR(SEARCH("C",F42)))</formula>
    </cfRule>
    <cfRule type="containsText" dxfId="1666" priority="115" stopIfTrue="1" operator="containsText" text="B">
      <formula>NOT(ISERROR(SEARCH("B",F42)))</formula>
    </cfRule>
    <cfRule type="containsText" dxfId="1665" priority="116" stopIfTrue="1" operator="containsText" text="G">
      <formula>NOT(ISERROR(SEARCH("G",F42)))</formula>
    </cfRule>
    <cfRule type="containsText" dxfId="1664" priority="117" stopIfTrue="1" operator="containsText" text="G">
      <formula>NOT(ISERROR(SEARCH("G",F42)))</formula>
    </cfRule>
    <cfRule type="containsText" dxfId="1663" priority="118" stopIfTrue="1" operator="containsText" text="F">
      <formula>NOT(ISERROR(SEARCH("F",F42)))</formula>
    </cfRule>
    <cfRule type="containsText" dxfId="1662" priority="119" stopIfTrue="1" operator="containsText" text="E">
      <formula>NOT(ISERROR(SEARCH("E",F42)))</formula>
    </cfRule>
    <cfRule type="containsText" dxfId="1661" priority="120" stopIfTrue="1" operator="containsText" text="B">
      <formula>NOT(ISERROR(SEARCH("B",F42)))</formula>
    </cfRule>
    <cfRule type="containsText" dxfId="1660" priority="121" stopIfTrue="1" operator="containsText" text="B">
      <formula>NOT(ISERROR(SEARCH("B",F42)))</formula>
    </cfRule>
    <cfRule type="containsText" dxfId="1659" priority="122" stopIfTrue="1" operator="containsText" text="B">
      <formula>NOT(ISERROR(SEARCH("B",F42)))</formula>
    </cfRule>
  </conditionalFormatting>
  <conditionalFormatting sqref="AN42:AO42">
    <cfRule type="containsText" dxfId="1658" priority="112" operator="containsText" text="A">
      <formula>NOT(ISERROR(SEARCH("A",AN42)))</formula>
    </cfRule>
  </conditionalFormatting>
  <conditionalFormatting sqref="AN42:AO42">
    <cfRule type="containsText" dxfId="1657" priority="110" stopIfTrue="1" operator="containsText" text="F">
      <formula>NOT(ISERROR(SEARCH("F",AN42)))</formula>
    </cfRule>
    <cfRule type="containsText" dxfId="1656" priority="111" stopIfTrue="1" operator="containsText" text="G">
      <formula>NOT(ISERROR(SEARCH("G",AN42)))</formula>
    </cfRule>
  </conditionalFormatting>
  <conditionalFormatting sqref="AN42:AO42">
    <cfRule type="containsText" dxfId="1655" priority="109" stopIfTrue="1" operator="containsText" text="B">
      <formula>NOT(ISERROR(SEARCH("B",AN42)))</formula>
    </cfRule>
  </conditionalFormatting>
  <conditionalFormatting sqref="AN42:AO42">
    <cfRule type="containsText" dxfId="1654" priority="99" stopIfTrue="1" operator="containsText" text="F">
      <formula>NOT(ISERROR(SEARCH("F",AN42)))</formula>
    </cfRule>
    <cfRule type="containsText" dxfId="1653" priority="100" stopIfTrue="1" operator="containsText" text="C">
      <formula>NOT(ISERROR(SEARCH("C",AN42)))</formula>
    </cfRule>
    <cfRule type="containsText" dxfId="1652" priority="101" stopIfTrue="1" operator="containsText" text="B">
      <formula>NOT(ISERROR(SEARCH("B",AN42)))</formula>
    </cfRule>
    <cfRule type="containsText" dxfId="1651" priority="102" stopIfTrue="1" operator="containsText" text="G">
      <formula>NOT(ISERROR(SEARCH("G",AN42)))</formula>
    </cfRule>
    <cfRule type="containsText" dxfId="1650" priority="103" stopIfTrue="1" operator="containsText" text="G">
      <formula>NOT(ISERROR(SEARCH("G",AN42)))</formula>
    </cfRule>
    <cfRule type="containsText" dxfId="1649" priority="104" stopIfTrue="1" operator="containsText" text="F">
      <formula>NOT(ISERROR(SEARCH("F",AN42)))</formula>
    </cfRule>
    <cfRule type="containsText" dxfId="1648" priority="105" stopIfTrue="1" operator="containsText" text="E">
      <formula>NOT(ISERROR(SEARCH("E",AN42)))</formula>
    </cfRule>
    <cfRule type="containsText" dxfId="1647" priority="106" stopIfTrue="1" operator="containsText" text="B">
      <formula>NOT(ISERROR(SEARCH("B",AN42)))</formula>
    </cfRule>
    <cfRule type="containsText" dxfId="1646" priority="107" stopIfTrue="1" operator="containsText" text="B">
      <formula>NOT(ISERROR(SEARCH("B",AN42)))</formula>
    </cfRule>
    <cfRule type="containsText" dxfId="1645" priority="108" stopIfTrue="1" operator="containsText" text="B">
      <formula>NOT(ISERROR(SEARCH("B",AN42)))</formula>
    </cfRule>
  </conditionalFormatting>
  <conditionalFormatting sqref="E42">
    <cfRule type="containsText" dxfId="1644" priority="98" operator="containsText" text="A">
      <formula>NOT(ISERROR(SEARCH("A",E42)))</formula>
    </cfRule>
  </conditionalFormatting>
  <conditionalFormatting sqref="E42">
    <cfRule type="containsText" dxfId="1643" priority="94" operator="containsText" text="E">
      <formula>NOT(ISERROR(SEARCH("E",E42)))</formula>
    </cfRule>
    <cfRule type="containsText" dxfId="1642" priority="95" operator="containsText" text="D">
      <formula>NOT(ISERROR(SEARCH("D",E42)))</formula>
    </cfRule>
    <cfRule type="containsText" dxfId="1641" priority="96" operator="containsText" text="C">
      <formula>NOT(ISERROR(SEARCH("C",E42)))</formula>
    </cfRule>
    <cfRule type="containsText" dxfId="1640" priority="97" operator="containsText" text="B">
      <formula>NOT(ISERROR(SEARCH("B",E42)))</formula>
    </cfRule>
  </conditionalFormatting>
  <conditionalFormatting sqref="E42">
    <cfRule type="containsText" dxfId="1639" priority="93" stopIfTrue="1" operator="containsText" text="B">
      <formula>NOT(ISERROR(SEARCH("B",E42)))</formula>
    </cfRule>
  </conditionalFormatting>
  <conditionalFormatting sqref="E42">
    <cfRule type="containsText" dxfId="1638" priority="83" stopIfTrue="1" operator="containsText" text="F">
      <formula>NOT(ISERROR(SEARCH("F",E42)))</formula>
    </cfRule>
    <cfRule type="containsText" dxfId="1637" priority="84" stopIfTrue="1" operator="containsText" text="C">
      <formula>NOT(ISERROR(SEARCH("C",E42)))</formula>
    </cfRule>
    <cfRule type="containsText" dxfId="1636" priority="85" stopIfTrue="1" operator="containsText" text="B">
      <formula>NOT(ISERROR(SEARCH("B",E42)))</formula>
    </cfRule>
    <cfRule type="containsText" dxfId="1635" priority="86" stopIfTrue="1" operator="containsText" text="G">
      <formula>NOT(ISERROR(SEARCH("G",E42)))</formula>
    </cfRule>
    <cfRule type="containsText" dxfId="1634" priority="87" stopIfTrue="1" operator="containsText" text="G">
      <formula>NOT(ISERROR(SEARCH("G",E42)))</formula>
    </cfRule>
    <cfRule type="containsText" dxfId="1633" priority="88" stopIfTrue="1" operator="containsText" text="F">
      <formula>NOT(ISERROR(SEARCH("F",E42)))</formula>
    </cfRule>
    <cfRule type="containsText" dxfId="1632" priority="89" stopIfTrue="1" operator="containsText" text="E">
      <formula>NOT(ISERROR(SEARCH("E",E42)))</formula>
    </cfRule>
    <cfRule type="containsText" dxfId="1631" priority="90" stopIfTrue="1" operator="containsText" text="B">
      <formula>NOT(ISERROR(SEARCH("B",E42)))</formula>
    </cfRule>
    <cfRule type="containsText" dxfId="1630" priority="91" stopIfTrue="1" operator="containsText" text="B">
      <formula>NOT(ISERROR(SEARCH("B",E42)))</formula>
    </cfRule>
    <cfRule type="containsText" dxfId="1629" priority="92" stopIfTrue="1" operator="containsText" text="B">
      <formula>NOT(ISERROR(SEARCH("B",E42)))</formula>
    </cfRule>
  </conditionalFormatting>
  <conditionalFormatting sqref="E42">
    <cfRule type="containsText" dxfId="1628" priority="82" operator="containsText" text="A">
      <formula>NOT(ISERROR(SEARCH("A",E42)))</formula>
    </cfRule>
  </conditionalFormatting>
  <conditionalFormatting sqref="E42">
    <cfRule type="containsText" dxfId="1627" priority="81" operator="containsText" text="A">
      <formula>NOT(ISERROR(SEARCH("A",E42)))</formula>
    </cfRule>
  </conditionalFormatting>
  <conditionalFormatting sqref="E42">
    <cfRule type="containsText" dxfId="1626" priority="78" stopIfTrue="1" operator="containsText" text="E">
      <formula>NOT(ISERROR(SEARCH("E",E42)))</formula>
    </cfRule>
    <cfRule type="containsText" dxfId="1625" priority="79" stopIfTrue="1" operator="containsText" text="F">
      <formula>NOT(ISERROR(SEARCH("F",E42)))</formula>
    </cfRule>
    <cfRule type="containsText" dxfId="1624" priority="80" stopIfTrue="1" operator="containsText" text="G">
      <formula>NOT(ISERROR(SEARCH("G",E42)))</formula>
    </cfRule>
  </conditionalFormatting>
  <conditionalFormatting sqref="E42">
    <cfRule type="containsText" dxfId="1623" priority="77" stopIfTrue="1" operator="containsText" text="B">
      <formula>NOT(ISERROR(SEARCH("B",E42)))</formula>
    </cfRule>
  </conditionalFormatting>
  <conditionalFormatting sqref="E42">
    <cfRule type="containsText" dxfId="1622" priority="67" stopIfTrue="1" operator="containsText" text="F">
      <formula>NOT(ISERROR(SEARCH("F",E42)))</formula>
    </cfRule>
    <cfRule type="containsText" dxfId="1621" priority="68" stopIfTrue="1" operator="containsText" text="C">
      <formula>NOT(ISERROR(SEARCH("C",E42)))</formula>
    </cfRule>
    <cfRule type="containsText" dxfId="1620" priority="69" stopIfTrue="1" operator="containsText" text="B">
      <formula>NOT(ISERROR(SEARCH("B",E42)))</formula>
    </cfRule>
    <cfRule type="containsText" dxfId="1619" priority="70" stopIfTrue="1" operator="containsText" text="G">
      <formula>NOT(ISERROR(SEARCH("G",E42)))</formula>
    </cfRule>
    <cfRule type="containsText" dxfId="1618" priority="71" stopIfTrue="1" operator="containsText" text="G">
      <formula>NOT(ISERROR(SEARCH("G",E42)))</formula>
    </cfRule>
    <cfRule type="containsText" dxfId="1617" priority="72" stopIfTrue="1" operator="containsText" text="F">
      <formula>NOT(ISERROR(SEARCH("F",E42)))</formula>
    </cfRule>
    <cfRule type="containsText" dxfId="1616" priority="73" stopIfTrue="1" operator="containsText" text="E">
      <formula>NOT(ISERROR(SEARCH("E",E42)))</formula>
    </cfRule>
    <cfRule type="containsText" dxfId="1615" priority="74" stopIfTrue="1" operator="containsText" text="B">
      <formula>NOT(ISERROR(SEARCH("B",E42)))</formula>
    </cfRule>
    <cfRule type="containsText" dxfId="1614" priority="75" stopIfTrue="1" operator="containsText" text="B">
      <formula>NOT(ISERROR(SEARCH("B",E42)))</formula>
    </cfRule>
    <cfRule type="containsText" dxfId="1613" priority="76" stopIfTrue="1" operator="containsText" text="B">
      <formula>NOT(ISERROR(SEARCH("B",E42)))</formula>
    </cfRule>
  </conditionalFormatting>
  <conditionalFormatting sqref="E42">
    <cfRule type="containsText" dxfId="1612" priority="64" stopIfTrue="1" operator="containsText" text="E">
      <formula>NOT(ISERROR(SEARCH("E",E42)))</formula>
    </cfRule>
    <cfRule type="containsText" dxfId="1611" priority="65" stopIfTrue="1" operator="containsText" text="F">
      <formula>NOT(ISERROR(SEARCH("F",E42)))</formula>
    </cfRule>
    <cfRule type="containsText" dxfId="1610" priority="66" stopIfTrue="1" operator="containsText" text="G">
      <formula>NOT(ISERROR(SEARCH("G",E42)))</formula>
    </cfRule>
  </conditionalFormatting>
  <conditionalFormatting sqref="E42">
    <cfRule type="containsText" dxfId="1609" priority="63" stopIfTrue="1" operator="containsText" text="B">
      <formula>NOT(ISERROR(SEARCH("B",E42)))</formula>
    </cfRule>
  </conditionalFormatting>
  <conditionalFormatting sqref="E42">
    <cfRule type="containsText" dxfId="1608" priority="53" stopIfTrue="1" operator="containsText" text="F">
      <formula>NOT(ISERROR(SEARCH("F",E42)))</formula>
    </cfRule>
    <cfRule type="containsText" dxfId="1607" priority="54" stopIfTrue="1" operator="containsText" text="C">
      <formula>NOT(ISERROR(SEARCH("C",E42)))</formula>
    </cfRule>
    <cfRule type="containsText" dxfId="1606" priority="55" stopIfTrue="1" operator="containsText" text="B">
      <formula>NOT(ISERROR(SEARCH("B",E42)))</formula>
    </cfRule>
    <cfRule type="containsText" dxfId="1605" priority="56" stopIfTrue="1" operator="containsText" text="G">
      <formula>NOT(ISERROR(SEARCH("G",E42)))</formula>
    </cfRule>
    <cfRule type="containsText" dxfId="1604" priority="57" stopIfTrue="1" operator="containsText" text="G">
      <formula>NOT(ISERROR(SEARCH("G",E42)))</formula>
    </cfRule>
    <cfRule type="containsText" dxfId="1603" priority="58" stopIfTrue="1" operator="containsText" text="F">
      <formula>NOT(ISERROR(SEARCH("F",E42)))</formula>
    </cfRule>
    <cfRule type="containsText" dxfId="1602" priority="59" stopIfTrue="1" operator="containsText" text="E">
      <formula>NOT(ISERROR(SEARCH("E",E42)))</formula>
    </cfRule>
    <cfRule type="containsText" dxfId="1601" priority="60" stopIfTrue="1" operator="containsText" text="B">
      <formula>NOT(ISERROR(SEARCH("B",E42)))</formula>
    </cfRule>
    <cfRule type="containsText" dxfId="1600" priority="61" stopIfTrue="1" operator="containsText" text="B">
      <formula>NOT(ISERROR(SEARCH("B",E42)))</formula>
    </cfRule>
    <cfRule type="containsText" dxfId="1599" priority="62" stopIfTrue="1" operator="containsText" text="B">
      <formula>NOT(ISERROR(SEARCH("B",E42)))</formula>
    </cfRule>
  </conditionalFormatting>
  <conditionalFormatting sqref="E42">
    <cfRule type="containsText" dxfId="1598" priority="50" stopIfTrue="1" operator="containsText" text="E">
      <formula>NOT(ISERROR(SEARCH("E",E42)))</formula>
    </cfRule>
    <cfRule type="containsText" dxfId="1597" priority="51" stopIfTrue="1" operator="containsText" text="F">
      <formula>NOT(ISERROR(SEARCH("F",E42)))</formula>
    </cfRule>
    <cfRule type="containsText" dxfId="1596" priority="52" stopIfTrue="1" operator="containsText" text="G">
      <formula>NOT(ISERROR(SEARCH("G",E42)))</formula>
    </cfRule>
  </conditionalFormatting>
  <conditionalFormatting sqref="F42:H42">
    <cfRule type="containsText" dxfId="1595" priority="49" operator="containsText" text="A">
      <formula>NOT(ISERROR(SEARCH("A",F42)))</formula>
    </cfRule>
  </conditionalFormatting>
  <conditionalFormatting sqref="F42:H42">
    <cfRule type="containsText" dxfId="1594" priority="45" operator="containsText" text="E">
      <formula>NOT(ISERROR(SEARCH("E",F42)))</formula>
    </cfRule>
    <cfRule type="containsText" dxfId="1593" priority="46" operator="containsText" text="D">
      <formula>NOT(ISERROR(SEARCH("D",F42)))</formula>
    </cfRule>
    <cfRule type="containsText" dxfId="1592" priority="47" operator="containsText" text="C">
      <formula>NOT(ISERROR(SEARCH("C",F42)))</formula>
    </cfRule>
    <cfRule type="containsText" dxfId="1591" priority="48" operator="containsText" text="B">
      <formula>NOT(ISERROR(SEARCH("B",F42)))</formula>
    </cfRule>
  </conditionalFormatting>
  <conditionalFormatting sqref="F42:H42">
    <cfRule type="containsText" dxfId="1590" priority="44" stopIfTrue="1" operator="containsText" text="B">
      <formula>NOT(ISERROR(SEARCH("B",F42)))</formula>
    </cfRule>
  </conditionalFormatting>
  <conditionalFormatting sqref="F42:H42">
    <cfRule type="containsText" dxfId="1589" priority="34" stopIfTrue="1" operator="containsText" text="F">
      <formula>NOT(ISERROR(SEARCH("F",F42)))</formula>
    </cfRule>
    <cfRule type="containsText" dxfId="1588" priority="35" stopIfTrue="1" operator="containsText" text="C">
      <formula>NOT(ISERROR(SEARCH("C",F42)))</formula>
    </cfRule>
    <cfRule type="containsText" dxfId="1587" priority="36" stopIfTrue="1" operator="containsText" text="B">
      <formula>NOT(ISERROR(SEARCH("B",F42)))</formula>
    </cfRule>
    <cfRule type="containsText" dxfId="1586" priority="37" stopIfTrue="1" operator="containsText" text="G">
      <formula>NOT(ISERROR(SEARCH("G",F42)))</formula>
    </cfRule>
    <cfRule type="containsText" dxfId="1585" priority="38" stopIfTrue="1" operator="containsText" text="G">
      <formula>NOT(ISERROR(SEARCH("G",F42)))</formula>
    </cfRule>
    <cfRule type="containsText" dxfId="1584" priority="39" stopIfTrue="1" operator="containsText" text="F">
      <formula>NOT(ISERROR(SEARCH("F",F42)))</formula>
    </cfRule>
    <cfRule type="containsText" dxfId="1583" priority="40" stopIfTrue="1" operator="containsText" text="E">
      <formula>NOT(ISERROR(SEARCH("E",F42)))</formula>
    </cfRule>
    <cfRule type="containsText" dxfId="1582" priority="41" stopIfTrue="1" operator="containsText" text="B">
      <formula>NOT(ISERROR(SEARCH("B",F42)))</formula>
    </cfRule>
    <cfRule type="containsText" dxfId="1581" priority="42" stopIfTrue="1" operator="containsText" text="B">
      <formula>NOT(ISERROR(SEARCH("B",F42)))</formula>
    </cfRule>
    <cfRule type="containsText" dxfId="1580" priority="43" stopIfTrue="1" operator="containsText" text="B">
      <formula>NOT(ISERROR(SEARCH("B",F42)))</formula>
    </cfRule>
  </conditionalFormatting>
  <conditionalFormatting sqref="F42:H42">
    <cfRule type="containsText" dxfId="1579" priority="33" operator="containsText" text="A">
      <formula>NOT(ISERROR(SEARCH("A",F42)))</formula>
    </cfRule>
  </conditionalFormatting>
  <conditionalFormatting sqref="F42:H42">
    <cfRule type="containsText" dxfId="1578" priority="32" operator="containsText" text="A">
      <formula>NOT(ISERROR(SEARCH("A",F42)))</formula>
    </cfRule>
  </conditionalFormatting>
  <conditionalFormatting sqref="F42:H42">
    <cfRule type="containsText" dxfId="1577" priority="29" stopIfTrue="1" operator="containsText" text="E">
      <formula>NOT(ISERROR(SEARCH("E",F42)))</formula>
    </cfRule>
    <cfRule type="containsText" dxfId="1576" priority="30" stopIfTrue="1" operator="containsText" text="F">
      <formula>NOT(ISERROR(SEARCH("F",F42)))</formula>
    </cfRule>
    <cfRule type="containsText" dxfId="1575" priority="31" stopIfTrue="1" operator="containsText" text="G">
      <formula>NOT(ISERROR(SEARCH("G",F42)))</formula>
    </cfRule>
  </conditionalFormatting>
  <conditionalFormatting sqref="F42:H42">
    <cfRule type="containsText" dxfId="1574" priority="28" stopIfTrue="1" operator="containsText" text="B">
      <formula>NOT(ISERROR(SEARCH("B",F42)))</formula>
    </cfRule>
  </conditionalFormatting>
  <conditionalFormatting sqref="F42:H42">
    <cfRule type="containsText" dxfId="1573" priority="18" stopIfTrue="1" operator="containsText" text="F">
      <formula>NOT(ISERROR(SEARCH("F",F42)))</formula>
    </cfRule>
    <cfRule type="containsText" dxfId="1572" priority="19" stopIfTrue="1" operator="containsText" text="C">
      <formula>NOT(ISERROR(SEARCH("C",F42)))</formula>
    </cfRule>
    <cfRule type="containsText" dxfId="1571" priority="20" stopIfTrue="1" operator="containsText" text="B">
      <formula>NOT(ISERROR(SEARCH("B",F42)))</formula>
    </cfRule>
    <cfRule type="containsText" dxfId="1570" priority="21" stopIfTrue="1" operator="containsText" text="G">
      <formula>NOT(ISERROR(SEARCH("G",F42)))</formula>
    </cfRule>
    <cfRule type="containsText" dxfId="1569" priority="22" stopIfTrue="1" operator="containsText" text="G">
      <formula>NOT(ISERROR(SEARCH("G",F42)))</formula>
    </cfRule>
    <cfRule type="containsText" dxfId="1568" priority="23" stopIfTrue="1" operator="containsText" text="F">
      <formula>NOT(ISERROR(SEARCH("F",F42)))</formula>
    </cfRule>
    <cfRule type="containsText" dxfId="1567" priority="24" stopIfTrue="1" operator="containsText" text="E">
      <formula>NOT(ISERROR(SEARCH("E",F42)))</formula>
    </cfRule>
    <cfRule type="containsText" dxfId="1566" priority="25" stopIfTrue="1" operator="containsText" text="B">
      <formula>NOT(ISERROR(SEARCH("B",F42)))</formula>
    </cfRule>
    <cfRule type="containsText" dxfId="1565" priority="26" stopIfTrue="1" operator="containsText" text="B">
      <formula>NOT(ISERROR(SEARCH("B",F42)))</formula>
    </cfRule>
    <cfRule type="containsText" dxfId="1564" priority="27" stopIfTrue="1" operator="containsText" text="B">
      <formula>NOT(ISERROR(SEARCH("B",F42)))</formula>
    </cfRule>
  </conditionalFormatting>
  <conditionalFormatting sqref="F42:H42">
    <cfRule type="containsText" dxfId="1563" priority="15" stopIfTrue="1" operator="containsText" text="E">
      <formula>NOT(ISERROR(SEARCH("E",F42)))</formula>
    </cfRule>
    <cfRule type="containsText" dxfId="1562" priority="16" stopIfTrue="1" operator="containsText" text="F">
      <formula>NOT(ISERROR(SEARCH("F",F42)))</formula>
    </cfRule>
    <cfRule type="containsText" dxfId="1561" priority="17" stopIfTrue="1" operator="containsText" text="G">
      <formula>NOT(ISERROR(SEARCH("G",F42)))</formula>
    </cfRule>
  </conditionalFormatting>
  <conditionalFormatting sqref="F42:H42">
    <cfRule type="containsText" dxfId="1560" priority="14" stopIfTrue="1" operator="containsText" text="B">
      <formula>NOT(ISERROR(SEARCH("B",F42)))</formula>
    </cfRule>
  </conditionalFormatting>
  <conditionalFormatting sqref="F42:H42">
    <cfRule type="containsText" dxfId="1559" priority="4" stopIfTrue="1" operator="containsText" text="F">
      <formula>NOT(ISERROR(SEARCH("F",F42)))</formula>
    </cfRule>
    <cfRule type="containsText" dxfId="1558" priority="5" stopIfTrue="1" operator="containsText" text="C">
      <formula>NOT(ISERROR(SEARCH("C",F42)))</formula>
    </cfRule>
    <cfRule type="containsText" dxfId="1557" priority="6" stopIfTrue="1" operator="containsText" text="B">
      <formula>NOT(ISERROR(SEARCH("B",F42)))</formula>
    </cfRule>
    <cfRule type="containsText" dxfId="1556" priority="7" stopIfTrue="1" operator="containsText" text="G">
      <formula>NOT(ISERROR(SEARCH("G",F42)))</formula>
    </cfRule>
    <cfRule type="containsText" dxfId="1555" priority="8" stopIfTrue="1" operator="containsText" text="G">
      <formula>NOT(ISERROR(SEARCH("G",F42)))</formula>
    </cfRule>
    <cfRule type="containsText" dxfId="1554" priority="9" stopIfTrue="1" operator="containsText" text="F">
      <formula>NOT(ISERROR(SEARCH("F",F42)))</formula>
    </cfRule>
    <cfRule type="containsText" dxfId="1553" priority="10" stopIfTrue="1" operator="containsText" text="E">
      <formula>NOT(ISERROR(SEARCH("E",F42)))</formula>
    </cfRule>
    <cfRule type="containsText" dxfId="1552" priority="11" stopIfTrue="1" operator="containsText" text="B">
      <formula>NOT(ISERROR(SEARCH("B",F42)))</formula>
    </cfRule>
    <cfRule type="containsText" dxfId="1551" priority="12" stopIfTrue="1" operator="containsText" text="B">
      <formula>NOT(ISERROR(SEARCH("B",F42)))</formula>
    </cfRule>
    <cfRule type="containsText" dxfId="1550" priority="13" stopIfTrue="1" operator="containsText" text="B">
      <formula>NOT(ISERROR(SEARCH("B",F42)))</formula>
    </cfRule>
  </conditionalFormatting>
  <conditionalFormatting sqref="F42:H42">
    <cfRule type="containsText" dxfId="1549" priority="1" stopIfTrue="1" operator="containsText" text="E">
      <formula>NOT(ISERROR(SEARCH("E",F42)))</formula>
    </cfRule>
    <cfRule type="containsText" dxfId="1548" priority="2" stopIfTrue="1" operator="containsText" text="F">
      <formula>NOT(ISERROR(SEARCH("F",F42)))</formula>
    </cfRule>
    <cfRule type="containsText" dxfId="1547" priority="3" stopIfTrue="1" operator="containsText" text="G">
      <formula>NOT(ISERROR(SEARCH("G",F42)))</formula>
    </cfRule>
  </conditionalFormatting>
  <dataValidations count="5">
    <dataValidation type="list" allowBlank="1" showInputMessage="1" showErrorMessage="1" sqref="B20:D20">
      <formula1>"FEBRERO,MARZO,ABRIL,MAYO"</formula1>
    </dataValidation>
    <dataValidation type="list" allowBlank="1" showInputMessage="1" showErrorMessage="1" sqref="AO36">
      <formula1>$Z$8:$Z$12</formula1>
    </dataValidation>
    <dataValidation type="list" allowBlank="1" showInputMessage="1" showErrorMessage="1" sqref="G38:AJ38 I40:AG40 I42:AO42">
      <formula1>$X$8:$X$14</formula1>
    </dataValidation>
    <dataValidation type="list" allowBlank="1" showInputMessage="1" showErrorMessage="1" sqref="E38:AO38 AN24:AO24 E24:AL24 E28:AO28 E30:AO30 E32:AO32 E36:AN36 E34:AO34 E40:AO40 E22:AO22 E26:AO26 E42:AO42">
      <formula1>$X$9:$X$15</formula1>
    </dataValidation>
    <dataValidation type="list" allowBlank="1" showInputMessage="1" showErrorMessage="1" sqref="AM24">
      <formula1>#REF!</formula1>
    </dataValidation>
  </dataValidations>
  <pageMargins left="0.7" right="0.17" top="0.27" bottom="0.28000000000000003" header="0.3" footer="0.17"/>
  <pageSetup paperSize="9" scale="61"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pageSetUpPr fitToPage="1"/>
  </sheetPr>
  <dimension ref="A1:AT48"/>
  <sheetViews>
    <sheetView showGridLines="0" zoomScale="80" zoomScaleNormal="80" workbookViewId="0">
      <pane ySplit="5" topLeftCell="A6" activePane="bottomLeft" state="frozen"/>
      <selection pane="bottomLeft" activeCell="AP22" sqref="AP22:AR44"/>
    </sheetView>
  </sheetViews>
  <sheetFormatPr baseColWidth="10" defaultColWidth="11.42578125" defaultRowHeight="15"/>
  <cols>
    <col min="1" max="1" width="9.140625" style="36" customWidth="1"/>
    <col min="2" max="2" width="4" style="36" customWidth="1"/>
    <col min="3" max="3" width="11.42578125" style="36" customWidth="1"/>
    <col min="4" max="4" width="7.28515625" style="36" customWidth="1"/>
    <col min="5" max="41" width="4.7109375" style="36" customWidth="1"/>
    <col min="42" max="42" width="10.5703125" style="36" customWidth="1"/>
    <col min="43" max="43" width="17" style="36" customWidth="1"/>
    <col min="44" max="44" width="19" style="36" customWidth="1"/>
    <col min="45" max="45" width="6.5703125" style="43" customWidth="1"/>
    <col min="46" max="46" width="11.42578125" style="43"/>
    <col min="47" max="16384" width="11.42578125" style="36"/>
  </cols>
  <sheetData>
    <row r="1" spans="1:46" ht="23.25" customHeight="1">
      <c r="A1" s="76"/>
      <c r="B1" s="943" t="s">
        <v>552</v>
      </c>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413"/>
      <c r="AQ1" s="76"/>
      <c r="AR1" s="76"/>
      <c r="AS1" s="413"/>
    </row>
    <row r="2" spans="1:46" ht="37.5" customHeight="1">
      <c r="A2" s="76"/>
      <c r="B2" s="942" t="s">
        <v>651</v>
      </c>
      <c r="C2" s="400"/>
      <c r="D2" s="400"/>
      <c r="E2" s="400"/>
      <c r="F2" s="400"/>
      <c r="G2" s="400"/>
      <c r="H2" s="400"/>
      <c r="I2" s="400"/>
      <c r="J2" s="400"/>
      <c r="K2" s="400"/>
      <c r="L2" s="400"/>
      <c r="M2" s="400"/>
      <c r="N2" s="400"/>
      <c r="O2" s="400"/>
      <c r="P2" s="401"/>
      <c r="Q2" s="402"/>
      <c r="R2" s="402"/>
      <c r="S2" s="402"/>
      <c r="T2" s="402"/>
      <c r="U2" s="402"/>
      <c r="V2" s="402"/>
      <c r="W2" s="402"/>
      <c r="X2" s="402"/>
      <c r="Y2" s="403"/>
      <c r="Z2" s="403"/>
      <c r="AA2" s="404"/>
      <c r="AB2" s="405"/>
      <c r="AC2" s="405"/>
      <c r="AD2" s="405"/>
      <c r="AE2" s="405"/>
      <c r="AF2" s="405"/>
      <c r="AG2" s="402"/>
      <c r="AH2" s="402"/>
      <c r="AI2" s="402"/>
      <c r="AJ2" s="402"/>
      <c r="AK2" s="402"/>
      <c r="AL2" s="402"/>
      <c r="AM2" s="402"/>
      <c r="AN2" s="402"/>
      <c r="AO2" s="402"/>
      <c r="AP2" s="76"/>
      <c r="AQ2" s="76"/>
      <c r="AR2" s="76"/>
      <c r="AS2" s="182"/>
    </row>
    <row r="3" spans="1:46" ht="23.25" customHeight="1">
      <c r="A3" s="76"/>
      <c r="B3" s="420" t="s">
        <v>53</v>
      </c>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14"/>
      <c r="AQ3" s="414"/>
      <c r="AR3" s="414"/>
      <c r="AS3" s="182"/>
    </row>
    <row r="4" spans="1:46" ht="36.75" customHeight="1">
      <c r="A4" s="76"/>
      <c r="B4" s="1473" t="s">
        <v>666</v>
      </c>
      <c r="C4" s="1473"/>
      <c r="D4" s="1473"/>
      <c r="E4" s="1473"/>
      <c r="F4" s="1473"/>
      <c r="G4" s="1473"/>
      <c r="H4" s="1473"/>
      <c r="I4" s="1473"/>
      <c r="J4" s="1473"/>
      <c r="K4" s="1473"/>
      <c r="L4" s="1473"/>
      <c r="M4" s="1473"/>
      <c r="N4" s="1473"/>
      <c r="O4" s="1473"/>
      <c r="P4" s="1473"/>
      <c r="Q4" s="1473"/>
      <c r="R4" s="1473"/>
      <c r="S4" s="1473"/>
      <c r="T4" s="1473"/>
      <c r="U4" s="1473"/>
      <c r="V4" s="1473"/>
      <c r="W4" s="1473"/>
      <c r="X4" s="1473"/>
      <c r="Y4" s="1473"/>
      <c r="Z4" s="1473"/>
      <c r="AA4" s="1473"/>
      <c r="AB4" s="1473"/>
      <c r="AC4" s="1473"/>
      <c r="AD4" s="1473"/>
      <c r="AE4" s="1473"/>
      <c r="AF4" s="1473"/>
      <c r="AG4" s="1473"/>
      <c r="AH4" s="1473"/>
      <c r="AI4" s="1473"/>
      <c r="AJ4" s="1473"/>
      <c r="AK4" s="1473"/>
      <c r="AL4" s="1473"/>
      <c r="AM4" s="1473"/>
      <c r="AN4" s="1473"/>
      <c r="AO4" s="1473"/>
      <c r="AP4" s="415"/>
      <c r="AQ4" s="416"/>
      <c r="AR4" s="416"/>
      <c r="AS4" s="182"/>
    </row>
    <row r="5" spans="1:46" ht="23.25" customHeight="1">
      <c r="A5" s="76"/>
      <c r="B5" s="1473" t="s">
        <v>549</v>
      </c>
      <c r="C5" s="1473"/>
      <c r="D5" s="1473"/>
      <c r="E5" s="1473"/>
      <c r="F5" s="1473"/>
      <c r="G5" s="1473"/>
      <c r="H5" s="1473"/>
      <c r="I5" s="1473"/>
      <c r="J5" s="1473"/>
      <c r="K5" s="1473"/>
      <c r="L5" s="1473"/>
      <c r="M5" s="1473"/>
      <c r="N5" s="1473"/>
      <c r="O5" s="1473"/>
      <c r="P5" s="1473"/>
      <c r="Q5" s="1473"/>
      <c r="R5" s="1473"/>
      <c r="S5" s="1473"/>
      <c r="T5" s="1473"/>
      <c r="U5" s="1473"/>
      <c r="V5" s="1473"/>
      <c r="W5" s="1473"/>
      <c r="X5" s="1473"/>
      <c r="Y5" s="1473"/>
      <c r="Z5" s="1473"/>
      <c r="AA5" s="1473"/>
      <c r="AB5" s="1473"/>
      <c r="AC5" s="1473"/>
      <c r="AD5" s="1473"/>
      <c r="AE5" s="1473"/>
      <c r="AF5" s="1473"/>
      <c r="AG5" s="1473"/>
      <c r="AH5" s="1473"/>
      <c r="AI5" s="1473"/>
      <c r="AJ5" s="1473"/>
      <c r="AK5" s="1473"/>
      <c r="AL5" s="1473"/>
      <c r="AM5" s="1473"/>
      <c r="AN5" s="1473"/>
      <c r="AO5" s="411"/>
      <c r="AP5" s="415"/>
      <c r="AQ5" s="416"/>
      <c r="AR5" s="416"/>
      <c r="AS5" s="182"/>
    </row>
    <row r="6" spans="1:46" ht="15.75" customHeight="1">
      <c r="A6" s="99"/>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412"/>
      <c r="AQ6" s="412"/>
      <c r="AR6" s="412"/>
      <c r="AS6" s="182"/>
    </row>
    <row r="7" spans="1:46" ht="15.75" customHeight="1">
      <c r="A7" s="99"/>
      <c r="B7" s="79"/>
      <c r="C7" s="79"/>
      <c r="D7" s="360" t="s">
        <v>556</v>
      </c>
      <c r="E7" s="79"/>
      <c r="F7" s="79"/>
      <c r="G7" s="79"/>
      <c r="H7" s="79"/>
      <c r="I7" s="184"/>
      <c r="J7" s="184"/>
      <c r="K7" s="184"/>
      <c r="L7" s="184"/>
      <c r="M7" s="185"/>
      <c r="N7" s="185"/>
      <c r="O7" s="185"/>
      <c r="P7" s="185"/>
      <c r="Q7" s="185"/>
      <c r="R7" s="185"/>
      <c r="S7" s="185"/>
      <c r="T7" s="185"/>
      <c r="U7" s="185"/>
      <c r="V7" s="107"/>
      <c r="W7" s="99"/>
      <c r="X7" s="99"/>
      <c r="Y7" s="99"/>
      <c r="Z7" s="99"/>
      <c r="AA7" s="99"/>
      <c r="AB7" s="99"/>
      <c r="AC7" s="99"/>
      <c r="AD7" s="99"/>
      <c r="AE7" s="99"/>
      <c r="AF7" s="99"/>
      <c r="AG7" s="99"/>
      <c r="AH7" s="99"/>
      <c r="AI7" s="99"/>
      <c r="AJ7" s="99"/>
      <c r="AK7" s="99"/>
      <c r="AL7" s="99"/>
      <c r="AM7" s="99"/>
      <c r="AN7" s="99"/>
      <c r="AO7" s="108"/>
      <c r="AP7" s="108"/>
      <c r="AQ7" s="99"/>
      <c r="AR7" s="109"/>
      <c r="AS7" s="99"/>
      <c r="AT7" s="36"/>
    </row>
    <row r="8" spans="1:46" ht="21" customHeight="1">
      <c r="A8" s="99"/>
      <c r="B8" s="79"/>
      <c r="C8" s="79"/>
      <c r="D8" s="1493" t="s">
        <v>172</v>
      </c>
      <c r="E8" s="1493"/>
      <c r="F8" s="1486" t="s">
        <v>183</v>
      </c>
      <c r="G8" s="1486"/>
      <c r="H8" s="1486"/>
      <c r="I8" s="1486"/>
      <c r="J8" s="1486"/>
      <c r="K8" s="1486"/>
      <c r="L8" s="1486"/>
      <c r="M8" s="1486"/>
      <c r="N8" s="1486"/>
      <c r="O8" s="1486"/>
      <c r="P8" s="1486"/>
      <c r="Q8" s="1486"/>
      <c r="R8" s="1486"/>
      <c r="S8" s="1486"/>
      <c r="T8" s="1486"/>
      <c r="U8" s="182"/>
      <c r="V8" s="111"/>
      <c r="W8" s="99"/>
      <c r="X8" s="112"/>
      <c r="Y8" s="1477" t="s">
        <v>149</v>
      </c>
      <c r="Z8" s="1478"/>
      <c r="AA8" s="1478"/>
      <c r="AB8" s="1478"/>
      <c r="AC8" s="1478"/>
      <c r="AD8" s="1478"/>
      <c r="AE8" s="1478"/>
      <c r="AF8" s="1478"/>
      <c r="AG8" s="1478"/>
      <c r="AH8" s="1479"/>
      <c r="AI8" s="1480" t="s">
        <v>150</v>
      </c>
      <c r="AJ8" s="1481"/>
      <c r="AK8" s="1482"/>
      <c r="AL8" s="99"/>
      <c r="AM8" s="365" t="s">
        <v>152</v>
      </c>
      <c r="AN8" s="355"/>
      <c r="AO8" s="355"/>
      <c r="AP8" s="355"/>
      <c r="AQ8" s="355"/>
      <c r="AR8" s="355"/>
      <c r="AS8" s="111"/>
      <c r="AT8" s="36"/>
    </row>
    <row r="9" spans="1:46" ht="21" customHeight="1">
      <c r="A9" s="99"/>
      <c r="B9" s="79"/>
      <c r="C9" s="79"/>
      <c r="D9" s="1493" t="s">
        <v>173</v>
      </c>
      <c r="E9" s="1493"/>
      <c r="F9" s="1486" t="s">
        <v>184</v>
      </c>
      <c r="G9" s="1486"/>
      <c r="H9" s="1486"/>
      <c r="I9" s="1486"/>
      <c r="J9" s="1486"/>
      <c r="K9" s="1486"/>
      <c r="L9" s="1486"/>
      <c r="M9" s="1486"/>
      <c r="N9" s="1486"/>
      <c r="O9" s="1486"/>
      <c r="P9" s="1486"/>
      <c r="Q9" s="1486"/>
      <c r="R9" s="1486"/>
      <c r="S9" s="1486"/>
      <c r="T9" s="1486"/>
      <c r="U9" s="182"/>
      <c r="V9" s="111"/>
      <c r="W9" s="99"/>
      <c r="X9" s="44" t="s">
        <v>64</v>
      </c>
      <c r="Y9" s="1483" t="s">
        <v>151</v>
      </c>
      <c r="Z9" s="1484"/>
      <c r="AA9" s="1484"/>
      <c r="AB9" s="1484"/>
      <c r="AC9" s="1484"/>
      <c r="AD9" s="1484"/>
      <c r="AE9" s="1484"/>
      <c r="AF9" s="1484"/>
      <c r="AG9" s="1484"/>
      <c r="AH9" s="1485"/>
      <c r="AI9" s="1474">
        <f>COUNTIF(E22:AO41,"A")</f>
        <v>185</v>
      </c>
      <c r="AJ9" s="1475"/>
      <c r="AK9" s="1476"/>
      <c r="AL9" s="99"/>
      <c r="AM9" s="56" t="s">
        <v>154</v>
      </c>
      <c r="AN9" s="54"/>
      <c r="AO9" s="54"/>
      <c r="AP9" s="54"/>
      <c r="AQ9" s="54"/>
      <c r="AR9" s="39"/>
      <c r="AS9" s="111"/>
      <c r="AT9" s="36"/>
    </row>
    <row r="10" spans="1:46" ht="21" customHeight="1">
      <c r="A10" s="99"/>
      <c r="B10" s="79"/>
      <c r="C10" s="79"/>
      <c r="D10" s="1493" t="s">
        <v>174</v>
      </c>
      <c r="E10" s="1493"/>
      <c r="F10" s="1487" t="s">
        <v>440</v>
      </c>
      <c r="G10" s="1487"/>
      <c r="H10" s="1487"/>
      <c r="I10" s="1487"/>
      <c r="J10" s="1487"/>
      <c r="K10" s="1487"/>
      <c r="L10" s="1487"/>
      <c r="M10" s="1487"/>
      <c r="N10" s="1487"/>
      <c r="O10" s="1487"/>
      <c r="P10" s="1487"/>
      <c r="Q10" s="1487"/>
      <c r="R10" s="1487"/>
      <c r="S10" s="1487"/>
      <c r="T10" s="1487"/>
      <c r="U10" s="186"/>
      <c r="V10" s="110"/>
      <c r="W10" s="99"/>
      <c r="X10" s="60" t="s">
        <v>65</v>
      </c>
      <c r="Y10" s="49" t="s">
        <v>153</v>
      </c>
      <c r="Z10" s="50"/>
      <c r="AA10" s="50"/>
      <c r="AB10" s="50"/>
      <c r="AC10" s="50"/>
      <c r="AD10" s="50"/>
      <c r="AE10" s="50"/>
      <c r="AF10" s="50"/>
      <c r="AG10" s="50"/>
      <c r="AH10" s="51"/>
      <c r="AI10" s="1474">
        <f>COUNTIF(E22:AO41,"B")</f>
        <v>8</v>
      </c>
      <c r="AJ10" s="1475"/>
      <c r="AK10" s="1476"/>
      <c r="AL10" s="99"/>
      <c r="AM10" s="1491" t="s">
        <v>156</v>
      </c>
      <c r="AN10" s="1491"/>
      <c r="AO10" s="1491"/>
      <c r="AP10" s="1491"/>
      <c r="AQ10" s="1491"/>
      <c r="AR10" s="1491"/>
      <c r="AS10" s="111"/>
      <c r="AT10" s="36"/>
    </row>
    <row r="11" spans="1:46" ht="21" customHeight="1">
      <c r="A11" s="99"/>
      <c r="B11" s="350"/>
      <c r="C11" s="350"/>
      <c r="D11" s="350"/>
      <c r="E11" s="350"/>
      <c r="F11" s="350"/>
      <c r="G11" s="350"/>
      <c r="H11" s="350"/>
      <c r="I11" s="350"/>
      <c r="J11" s="350"/>
      <c r="K11" s="350"/>
      <c r="L11" s="350"/>
      <c r="M11" s="350"/>
      <c r="N11" s="350"/>
      <c r="O11" s="186"/>
      <c r="P11" s="186"/>
      <c r="Q11" s="186"/>
      <c r="R11" s="186"/>
      <c r="S11" s="186"/>
      <c r="T11" s="186"/>
      <c r="U11" s="186"/>
      <c r="V11" s="110"/>
      <c r="W11" s="99"/>
      <c r="X11" s="58" t="s">
        <v>66</v>
      </c>
      <c r="Y11" s="49" t="s">
        <v>155</v>
      </c>
      <c r="Z11" s="50"/>
      <c r="AA11" s="50"/>
      <c r="AB11" s="50"/>
      <c r="AC11" s="50"/>
      <c r="AD11" s="50"/>
      <c r="AE11" s="50"/>
      <c r="AF11" s="50"/>
      <c r="AG11" s="50"/>
      <c r="AH11" s="51"/>
      <c r="AI11" s="1474">
        <f>COUNTIF(E22:AO41,"C")</f>
        <v>0</v>
      </c>
      <c r="AJ11" s="1475"/>
      <c r="AK11" s="1476"/>
      <c r="AL11" s="99"/>
      <c r="AM11" s="1491"/>
      <c r="AN11" s="1491"/>
      <c r="AO11" s="1491"/>
      <c r="AP11" s="1491"/>
      <c r="AQ11" s="1491"/>
      <c r="AR11" s="1491"/>
      <c r="AS11" s="111"/>
      <c r="AT11" s="36"/>
    </row>
    <row r="12" spans="1:46" ht="21" customHeight="1">
      <c r="A12" s="99"/>
      <c r="B12" s="351"/>
      <c r="C12" s="351"/>
      <c r="D12" s="360" t="s">
        <v>475</v>
      </c>
      <c r="E12" s="350"/>
      <c r="F12" s="350"/>
      <c r="G12" s="350"/>
      <c r="H12" s="350"/>
      <c r="I12" s="76"/>
      <c r="J12" s="76"/>
      <c r="K12" s="76"/>
      <c r="L12" s="76"/>
      <c r="M12" s="186"/>
      <c r="N12" s="76"/>
      <c r="O12" s="76"/>
      <c r="P12" s="76"/>
      <c r="Q12" s="76"/>
      <c r="R12" s="76"/>
      <c r="S12" s="76"/>
      <c r="T12" s="76"/>
      <c r="U12" s="76"/>
      <c r="V12" s="110"/>
      <c r="W12" s="99"/>
      <c r="X12" s="45" t="s">
        <v>157</v>
      </c>
      <c r="Y12" s="49" t="s">
        <v>555</v>
      </c>
      <c r="Z12" s="50"/>
      <c r="AA12" s="50"/>
      <c r="AB12" s="50"/>
      <c r="AC12" s="50"/>
      <c r="AD12" s="50"/>
      <c r="AE12" s="50"/>
      <c r="AF12" s="50"/>
      <c r="AG12" s="50"/>
      <c r="AH12" s="51"/>
      <c r="AI12" s="1474">
        <f>COUNTIF(E22:AO41,"D")</f>
        <v>84</v>
      </c>
      <c r="AJ12" s="1475"/>
      <c r="AK12" s="1476"/>
      <c r="AL12" s="99"/>
      <c r="AM12" s="1491" t="s">
        <v>160</v>
      </c>
      <c r="AN12" s="1491"/>
      <c r="AO12" s="1491"/>
      <c r="AP12" s="1491"/>
      <c r="AQ12" s="1491"/>
      <c r="AR12" s="1491"/>
      <c r="AS12" s="111"/>
      <c r="AT12" s="36"/>
    </row>
    <row r="13" spans="1:46" ht="21" customHeight="1">
      <c r="A13" s="99"/>
      <c r="B13" s="186"/>
      <c r="C13" s="352"/>
      <c r="D13" s="1488" t="s">
        <v>668</v>
      </c>
      <c r="E13" s="1489"/>
      <c r="F13" s="1489"/>
      <c r="G13" s="1489"/>
      <c r="H13" s="1489"/>
      <c r="I13" s="1489"/>
      <c r="J13" s="1489"/>
      <c r="K13" s="1490"/>
      <c r="L13" s="888"/>
      <c r="M13" s="76"/>
      <c r="N13" s="352"/>
      <c r="O13" s="352"/>
      <c r="P13" s="352"/>
      <c r="Q13" s="352"/>
      <c r="R13" s="352"/>
      <c r="S13" s="352"/>
      <c r="T13" s="352"/>
      <c r="U13" s="352"/>
      <c r="V13" s="110"/>
      <c r="W13" s="99"/>
      <c r="X13" s="48" t="s">
        <v>158</v>
      </c>
      <c r="Y13" s="49" t="s">
        <v>554</v>
      </c>
      <c r="Z13" s="50"/>
      <c r="AA13" s="50"/>
      <c r="AB13" s="50"/>
      <c r="AC13" s="50"/>
      <c r="AD13" s="50"/>
      <c r="AE13" s="50"/>
      <c r="AF13" s="50"/>
      <c r="AG13" s="50"/>
      <c r="AH13" s="51"/>
      <c r="AI13" s="1474">
        <f>COUNTIF(E22:AO41,"E")</f>
        <v>8</v>
      </c>
      <c r="AJ13" s="1475"/>
      <c r="AK13" s="1476"/>
      <c r="AL13" s="99"/>
      <c r="AM13" s="1491"/>
      <c r="AN13" s="1491"/>
      <c r="AO13" s="1491"/>
      <c r="AP13" s="1491"/>
      <c r="AQ13" s="1491"/>
      <c r="AR13" s="1491"/>
      <c r="AS13" s="111"/>
      <c r="AT13" s="36"/>
    </row>
    <row r="14" spans="1:46" ht="21" customHeight="1">
      <c r="A14" s="99"/>
      <c r="B14" s="186"/>
      <c r="C14" s="352"/>
      <c r="D14" s="1494" t="s">
        <v>665</v>
      </c>
      <c r="E14" s="1495"/>
      <c r="F14" s="1495"/>
      <c r="G14" s="1495"/>
      <c r="H14" s="1495"/>
      <c r="I14" s="1495"/>
      <c r="J14" s="1495"/>
      <c r="K14" s="1496"/>
      <c r="L14" s="889"/>
      <c r="M14" s="352"/>
      <c r="N14" s="352"/>
      <c r="O14" s="352"/>
      <c r="P14" s="352"/>
      <c r="Q14" s="352"/>
      <c r="R14" s="352"/>
      <c r="S14" s="352"/>
      <c r="T14" s="352"/>
      <c r="U14" s="352"/>
      <c r="V14" s="110"/>
      <c r="W14" s="99"/>
      <c r="X14" s="61" t="s">
        <v>159</v>
      </c>
      <c r="Y14" s="49" t="s">
        <v>553</v>
      </c>
      <c r="Z14" s="50"/>
      <c r="AA14" s="50"/>
      <c r="AB14" s="50"/>
      <c r="AC14" s="50"/>
      <c r="AD14" s="50"/>
      <c r="AE14" s="50"/>
      <c r="AF14" s="50"/>
      <c r="AG14" s="50"/>
      <c r="AH14" s="51"/>
      <c r="AI14" s="1474">
        <f>COUNTIF(E22:AO41,"F")</f>
        <v>10</v>
      </c>
      <c r="AJ14" s="1475"/>
      <c r="AK14" s="1476"/>
      <c r="AL14" s="99"/>
      <c r="AM14" s="1491"/>
      <c r="AN14" s="1491"/>
      <c r="AO14" s="1491"/>
      <c r="AP14" s="1491"/>
      <c r="AQ14" s="1491"/>
      <c r="AR14" s="1491"/>
      <c r="AS14" s="111"/>
      <c r="AT14" s="36"/>
    </row>
    <row r="15" spans="1:46" ht="21" customHeight="1">
      <c r="A15" s="99"/>
      <c r="B15" s="110"/>
      <c r="C15" s="99"/>
      <c r="D15" s="417" t="s">
        <v>557</v>
      </c>
      <c r="E15" s="99"/>
      <c r="F15" s="99"/>
      <c r="G15" s="99"/>
      <c r="H15" s="99"/>
      <c r="I15" s="99"/>
      <c r="J15" s="99"/>
      <c r="K15" s="99"/>
      <c r="L15" s="99"/>
      <c r="M15" s="99"/>
      <c r="N15" s="99"/>
      <c r="O15" s="99"/>
      <c r="P15" s="99"/>
      <c r="Q15" s="99"/>
      <c r="R15" s="99"/>
      <c r="S15" s="99"/>
      <c r="T15" s="99"/>
      <c r="U15" s="99"/>
      <c r="V15" s="110"/>
      <c r="W15" s="99"/>
      <c r="X15" s="59" t="s">
        <v>161</v>
      </c>
      <c r="Y15" s="49" t="s">
        <v>162</v>
      </c>
      <c r="Z15" s="50"/>
      <c r="AA15" s="50"/>
      <c r="AB15" s="50"/>
      <c r="AC15" s="50"/>
      <c r="AD15" s="50"/>
      <c r="AE15" s="50"/>
      <c r="AF15" s="50"/>
      <c r="AG15" s="50"/>
      <c r="AH15" s="51"/>
      <c r="AI15" s="1474">
        <f>COUNTIF(E22:AO41,"G")</f>
        <v>5</v>
      </c>
      <c r="AJ15" s="1475"/>
      <c r="AK15" s="1476"/>
      <c r="AL15" s="99"/>
      <c r="AM15" s="1491"/>
      <c r="AN15" s="1491"/>
      <c r="AO15" s="1491"/>
      <c r="AP15" s="1491"/>
      <c r="AQ15" s="1491"/>
      <c r="AR15" s="1491"/>
      <c r="AS15" s="111"/>
      <c r="AT15" s="36"/>
    </row>
    <row r="16" spans="1:46" ht="21" customHeight="1">
      <c r="A16" s="99"/>
      <c r="B16" s="110"/>
      <c r="C16" s="99"/>
      <c r="D16" s="99"/>
      <c r="E16" s="99"/>
      <c r="F16" s="99"/>
      <c r="G16" s="99"/>
      <c r="H16" s="99"/>
      <c r="I16" s="99"/>
      <c r="J16" s="99"/>
      <c r="K16" s="99"/>
      <c r="L16" s="99"/>
      <c r="M16" s="99"/>
      <c r="N16" s="99"/>
      <c r="O16" s="99"/>
      <c r="P16" s="99"/>
      <c r="Q16" s="99"/>
      <c r="R16" s="99"/>
      <c r="S16" s="99"/>
      <c r="T16" s="99"/>
      <c r="U16" s="99"/>
      <c r="V16" s="110"/>
      <c r="W16" s="99"/>
      <c r="X16" s="417" t="s">
        <v>163</v>
      </c>
      <c r="Y16" s="99"/>
      <c r="Z16" s="113"/>
      <c r="AA16" s="113"/>
      <c r="AB16" s="113"/>
      <c r="AC16" s="113"/>
      <c r="AD16" s="113"/>
      <c r="AE16" s="113"/>
      <c r="AF16" s="113"/>
      <c r="AG16" s="113"/>
      <c r="AH16" s="113"/>
      <c r="AI16" s="113"/>
      <c r="AJ16" s="113"/>
      <c r="AK16" s="113"/>
      <c r="AL16" s="182"/>
      <c r="AM16" s="182"/>
      <c r="AN16" s="182"/>
      <c r="AO16" s="182"/>
      <c r="AP16" s="182"/>
      <c r="AQ16" s="182"/>
      <c r="AR16" s="182"/>
      <c r="AS16" s="111"/>
      <c r="AT16" s="36"/>
    </row>
    <row r="17" spans="1:46" ht="23.25" customHeight="1">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113"/>
      <c r="AA17" s="113"/>
      <c r="AB17" s="113"/>
      <c r="AC17" s="113"/>
      <c r="AD17" s="113"/>
      <c r="AE17" s="113"/>
      <c r="AF17" s="113"/>
      <c r="AG17" s="113"/>
      <c r="AH17" s="113"/>
      <c r="AI17" s="113"/>
      <c r="AJ17" s="113"/>
      <c r="AK17" s="113"/>
      <c r="AL17" s="182"/>
      <c r="AM17" s="182"/>
      <c r="AN17" s="182"/>
      <c r="AO17" s="182"/>
      <c r="AP17" s="182"/>
      <c r="AQ17" s="182"/>
      <c r="AR17" s="182"/>
      <c r="AS17" s="111"/>
      <c r="AT17" s="36"/>
    </row>
    <row r="18" spans="1:46" ht="17.25" customHeight="1">
      <c r="A18" s="99"/>
      <c r="B18" s="99"/>
      <c r="C18" s="99"/>
      <c r="D18" s="99"/>
      <c r="E18" s="99"/>
      <c r="F18" s="99"/>
      <c r="G18" s="99"/>
      <c r="H18" s="99"/>
      <c r="I18" s="99"/>
      <c r="J18" s="99"/>
      <c r="K18" s="99"/>
      <c r="L18" s="99"/>
      <c r="M18" s="99"/>
      <c r="N18" s="99"/>
      <c r="O18" s="99"/>
      <c r="P18" s="99"/>
      <c r="Q18" s="99"/>
      <c r="R18" s="99"/>
      <c r="S18" s="99"/>
      <c r="T18" s="99"/>
      <c r="U18" s="99"/>
      <c r="V18" s="99"/>
      <c r="W18" s="99"/>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11"/>
      <c r="AT18" s="36"/>
    </row>
    <row r="19" spans="1:46" ht="26.25" customHeight="1">
      <c r="A19" s="99"/>
      <c r="B19" s="1477">
        <v>2017</v>
      </c>
      <c r="C19" s="1478"/>
      <c r="D19" s="1479"/>
      <c r="E19" s="99"/>
      <c r="F19" s="99"/>
      <c r="G19" s="99"/>
      <c r="H19" s="99"/>
      <c r="I19" s="99"/>
      <c r="J19" s="99"/>
      <c r="K19" s="99"/>
      <c r="L19" s="99"/>
      <c r="M19" s="99"/>
      <c r="N19" s="99"/>
      <c r="O19" s="99"/>
      <c r="P19" s="99"/>
      <c r="Q19" s="99"/>
      <c r="R19" s="99"/>
      <c r="S19" s="99"/>
      <c r="T19" s="99"/>
      <c r="U19" s="99"/>
      <c r="V19" s="99"/>
      <c r="W19" s="99"/>
      <c r="X19" s="182"/>
      <c r="Y19" s="182"/>
      <c r="Z19" s="182"/>
      <c r="AA19" s="182"/>
      <c r="AB19" s="182"/>
      <c r="AC19" s="182"/>
      <c r="AD19" s="182"/>
      <c r="AE19" s="182"/>
      <c r="AF19" s="182"/>
      <c r="AG19" s="182"/>
      <c r="AH19" s="182"/>
      <c r="AI19" s="182"/>
      <c r="AJ19" s="182"/>
      <c r="AK19" s="182"/>
      <c r="AL19" s="182"/>
      <c r="AM19" s="99"/>
      <c r="AN19" s="99"/>
      <c r="AO19" s="99"/>
      <c r="AP19" s="99"/>
      <c r="AQ19" s="99"/>
      <c r="AR19" s="99"/>
      <c r="AS19" s="111"/>
    </row>
    <row r="20" spans="1:46" ht="19.5" customHeight="1">
      <c r="A20" s="99"/>
      <c r="B20" s="1477" t="s">
        <v>164</v>
      </c>
      <c r="C20" s="1478"/>
      <c r="D20" s="1479"/>
      <c r="E20" s="1046" t="s">
        <v>165</v>
      </c>
      <c r="F20" s="1046"/>
      <c r="G20" s="1046"/>
      <c r="H20" s="1046"/>
      <c r="I20" s="1046"/>
      <c r="J20" s="1046"/>
      <c r="K20" s="1046"/>
      <c r="L20" s="1046" t="s">
        <v>166</v>
      </c>
      <c r="M20" s="1046"/>
      <c r="N20" s="1046"/>
      <c r="O20" s="1046"/>
      <c r="P20" s="1046"/>
      <c r="Q20" s="1046"/>
      <c r="R20" s="1046"/>
      <c r="S20" s="1046" t="s">
        <v>167</v>
      </c>
      <c r="T20" s="1046"/>
      <c r="U20" s="1046"/>
      <c r="V20" s="1046"/>
      <c r="W20" s="1046"/>
      <c r="X20" s="1046"/>
      <c r="Y20" s="1046"/>
      <c r="Z20" s="1046" t="s">
        <v>168</v>
      </c>
      <c r="AA20" s="1046"/>
      <c r="AB20" s="1046"/>
      <c r="AC20" s="1046"/>
      <c r="AD20" s="1046"/>
      <c r="AE20" s="1046"/>
      <c r="AF20" s="1046"/>
      <c r="AG20" s="1046" t="s">
        <v>169</v>
      </c>
      <c r="AH20" s="1046"/>
      <c r="AI20" s="1046"/>
      <c r="AJ20" s="1046"/>
      <c r="AK20" s="1046"/>
      <c r="AL20" s="1046"/>
      <c r="AM20" s="1046"/>
      <c r="AN20" s="1503" t="s">
        <v>170</v>
      </c>
      <c r="AO20" s="1503"/>
      <c r="AP20" s="1493" t="s">
        <v>171</v>
      </c>
      <c r="AQ20" s="1497" t="s">
        <v>441</v>
      </c>
      <c r="AR20" s="1497" t="s">
        <v>454</v>
      </c>
      <c r="AS20" s="111"/>
    </row>
    <row r="21" spans="1:46" ht="20.25" customHeight="1">
      <c r="A21" s="99"/>
      <c r="B21" s="1500" t="s">
        <v>181</v>
      </c>
      <c r="C21" s="1501"/>
      <c r="D21" s="1502"/>
      <c r="E21" s="163" t="s">
        <v>175</v>
      </c>
      <c r="F21" s="163" t="s">
        <v>176</v>
      </c>
      <c r="G21" s="163" t="s">
        <v>177</v>
      </c>
      <c r="H21" s="163" t="s">
        <v>178</v>
      </c>
      <c r="I21" s="163" t="s">
        <v>179</v>
      </c>
      <c r="J21" s="163" t="s">
        <v>180</v>
      </c>
      <c r="K21" s="163" t="s">
        <v>157</v>
      </c>
      <c r="L21" s="163" t="s">
        <v>175</v>
      </c>
      <c r="M21" s="163" t="s">
        <v>176</v>
      </c>
      <c r="N21" s="163" t="s">
        <v>177</v>
      </c>
      <c r="O21" s="163" t="s">
        <v>178</v>
      </c>
      <c r="P21" s="163" t="s">
        <v>179</v>
      </c>
      <c r="Q21" s="163" t="s">
        <v>180</v>
      </c>
      <c r="R21" s="163" t="s">
        <v>157</v>
      </c>
      <c r="S21" s="163" t="s">
        <v>175</v>
      </c>
      <c r="T21" s="163" t="s">
        <v>176</v>
      </c>
      <c r="U21" s="163" t="s">
        <v>177</v>
      </c>
      <c r="V21" s="163" t="s">
        <v>178</v>
      </c>
      <c r="W21" s="163" t="s">
        <v>179</v>
      </c>
      <c r="X21" s="163" t="s">
        <v>180</v>
      </c>
      <c r="Y21" s="163" t="s">
        <v>157</v>
      </c>
      <c r="Z21" s="163" t="s">
        <v>175</v>
      </c>
      <c r="AA21" s="163" t="s">
        <v>176</v>
      </c>
      <c r="AB21" s="163" t="s">
        <v>177</v>
      </c>
      <c r="AC21" s="163" t="s">
        <v>178</v>
      </c>
      <c r="AD21" s="163" t="s">
        <v>179</v>
      </c>
      <c r="AE21" s="163" t="s">
        <v>180</v>
      </c>
      <c r="AF21" s="163" t="s">
        <v>157</v>
      </c>
      <c r="AG21" s="163" t="s">
        <v>175</v>
      </c>
      <c r="AH21" s="163" t="s">
        <v>176</v>
      </c>
      <c r="AI21" s="163" t="s">
        <v>177</v>
      </c>
      <c r="AJ21" s="163" t="s">
        <v>178</v>
      </c>
      <c r="AK21" s="163" t="s">
        <v>179</v>
      </c>
      <c r="AL21" s="163" t="s">
        <v>180</v>
      </c>
      <c r="AM21" s="163" t="s">
        <v>157</v>
      </c>
      <c r="AN21" s="163" t="s">
        <v>175</v>
      </c>
      <c r="AO21" s="163" t="s">
        <v>176</v>
      </c>
      <c r="AP21" s="1493"/>
      <c r="AQ21" s="1497"/>
      <c r="AR21" s="1497"/>
      <c r="AS21" s="111"/>
    </row>
    <row r="22" spans="1:46" ht="15" customHeight="1">
      <c r="A22" s="99">
        <f>IF(B21="Febrero",2,IF(B21="MARZO",3,IF(B21="Abril",4,IF(B21="Mayo",5))))</f>
        <v>3</v>
      </c>
      <c r="B22" s="1499">
        <f>DATE($B$19,A22,1)</f>
        <v>42795</v>
      </c>
      <c r="C22" s="1499"/>
      <c r="D22" s="164" t="s">
        <v>182</v>
      </c>
      <c r="E22" s="399">
        <f>B22+1-WEEKDAY(B22,2)</f>
        <v>42793</v>
      </c>
      <c r="F22" s="399">
        <f>E22+1</f>
        <v>42794</v>
      </c>
      <c r="G22" s="399">
        <f t="shared" ref="G22:V22" si="0">F22+1</f>
        <v>42795</v>
      </c>
      <c r="H22" s="399">
        <f t="shared" si="0"/>
        <v>42796</v>
      </c>
      <c r="I22" s="399">
        <f t="shared" si="0"/>
        <v>42797</v>
      </c>
      <c r="J22" s="399">
        <f t="shared" si="0"/>
        <v>42798</v>
      </c>
      <c r="K22" s="399">
        <f t="shared" si="0"/>
        <v>42799</v>
      </c>
      <c r="L22" s="399">
        <f t="shared" si="0"/>
        <v>42800</v>
      </c>
      <c r="M22" s="399">
        <f t="shared" si="0"/>
        <v>42801</v>
      </c>
      <c r="N22" s="399">
        <f t="shared" si="0"/>
        <v>42802</v>
      </c>
      <c r="O22" s="399">
        <f t="shared" si="0"/>
        <v>42803</v>
      </c>
      <c r="P22" s="399">
        <f t="shared" si="0"/>
        <v>42804</v>
      </c>
      <c r="Q22" s="399">
        <f t="shared" si="0"/>
        <v>42805</v>
      </c>
      <c r="R22" s="399">
        <f t="shared" si="0"/>
        <v>42806</v>
      </c>
      <c r="S22" s="399">
        <f t="shared" si="0"/>
        <v>42807</v>
      </c>
      <c r="T22" s="399">
        <f t="shared" si="0"/>
        <v>42808</v>
      </c>
      <c r="U22" s="399">
        <f t="shared" si="0"/>
        <v>42809</v>
      </c>
      <c r="V22" s="399">
        <f t="shared" si="0"/>
        <v>42810</v>
      </c>
      <c r="W22" s="399">
        <f t="shared" ref="W22:AL22" si="1">V22+1</f>
        <v>42811</v>
      </c>
      <c r="X22" s="399">
        <f t="shared" si="1"/>
        <v>42812</v>
      </c>
      <c r="Y22" s="399">
        <f t="shared" si="1"/>
        <v>42813</v>
      </c>
      <c r="Z22" s="399">
        <f t="shared" si="1"/>
        <v>42814</v>
      </c>
      <c r="AA22" s="399">
        <f t="shared" si="1"/>
        <v>42815</v>
      </c>
      <c r="AB22" s="399">
        <f t="shared" si="1"/>
        <v>42816</v>
      </c>
      <c r="AC22" s="399">
        <f t="shared" si="1"/>
        <v>42817</v>
      </c>
      <c r="AD22" s="399">
        <f t="shared" si="1"/>
        <v>42818</v>
      </c>
      <c r="AE22" s="399">
        <f t="shared" si="1"/>
        <v>42819</v>
      </c>
      <c r="AF22" s="399">
        <f t="shared" si="1"/>
        <v>42820</v>
      </c>
      <c r="AG22" s="399">
        <f t="shared" si="1"/>
        <v>42821</v>
      </c>
      <c r="AH22" s="399">
        <f t="shared" si="1"/>
        <v>42822</v>
      </c>
      <c r="AI22" s="399">
        <f t="shared" si="1"/>
        <v>42823</v>
      </c>
      <c r="AJ22" s="399">
        <f t="shared" si="1"/>
        <v>42824</v>
      </c>
      <c r="AK22" s="399">
        <f t="shared" si="1"/>
        <v>42825</v>
      </c>
      <c r="AL22" s="399">
        <f t="shared" si="1"/>
        <v>42826</v>
      </c>
      <c r="AM22" s="399">
        <f>AL22+1</f>
        <v>42827</v>
      </c>
      <c r="AN22" s="399">
        <f>AM22+1</f>
        <v>42828</v>
      </c>
      <c r="AO22" s="399">
        <f>AN22+1</f>
        <v>42829</v>
      </c>
      <c r="AP22" s="1492">
        <f>COUNTIF(E23:AO23,"A")</f>
        <v>15</v>
      </c>
      <c r="AQ22" s="1472">
        <f>AP22*$L$14</f>
        <v>0</v>
      </c>
      <c r="AR22" s="1472">
        <f>AQ22*$L$13</f>
        <v>0</v>
      </c>
      <c r="AS22" s="114"/>
    </row>
    <row r="23" spans="1:46" ht="15" customHeight="1">
      <c r="A23" s="99"/>
      <c r="B23" s="1499"/>
      <c r="C23" s="1499"/>
      <c r="D23" s="161" t="s">
        <v>185</v>
      </c>
      <c r="E23" s="28"/>
      <c r="F23" s="28"/>
      <c r="G23" s="28" t="s">
        <v>65</v>
      </c>
      <c r="H23" s="28" t="s">
        <v>65</v>
      </c>
      <c r="I23" s="28" t="s">
        <v>65</v>
      </c>
      <c r="J23" s="28" t="s">
        <v>157</v>
      </c>
      <c r="K23" s="28" t="s">
        <v>157</v>
      </c>
      <c r="L23" s="28" t="s">
        <v>65</v>
      </c>
      <c r="M23" s="28" t="s">
        <v>65</v>
      </c>
      <c r="N23" s="28" t="s">
        <v>65</v>
      </c>
      <c r="O23" s="57" t="s">
        <v>65</v>
      </c>
      <c r="P23" s="57" t="s">
        <v>65</v>
      </c>
      <c r="Q23" s="28" t="s">
        <v>157</v>
      </c>
      <c r="R23" s="28" t="s">
        <v>157</v>
      </c>
      <c r="S23" s="28" t="s">
        <v>64</v>
      </c>
      <c r="T23" s="28" t="s">
        <v>64</v>
      </c>
      <c r="U23" s="28" t="s">
        <v>64</v>
      </c>
      <c r="V23" s="28" t="s">
        <v>64</v>
      </c>
      <c r="W23" s="28" t="s">
        <v>64</v>
      </c>
      <c r="X23" s="28" t="s">
        <v>157</v>
      </c>
      <c r="Y23" s="28" t="s">
        <v>157</v>
      </c>
      <c r="Z23" s="28" t="s">
        <v>64</v>
      </c>
      <c r="AA23" s="28" t="s">
        <v>64</v>
      </c>
      <c r="AB23" s="28" t="s">
        <v>64</v>
      </c>
      <c r="AC23" s="28" t="s">
        <v>64</v>
      </c>
      <c r="AD23" s="28" t="s">
        <v>64</v>
      </c>
      <c r="AE23" s="28" t="s">
        <v>157</v>
      </c>
      <c r="AF23" s="28" t="s">
        <v>157</v>
      </c>
      <c r="AG23" s="28" t="s">
        <v>64</v>
      </c>
      <c r="AH23" s="28" t="s">
        <v>64</v>
      </c>
      <c r="AI23" s="28" t="s">
        <v>64</v>
      </c>
      <c r="AJ23" s="28" t="s">
        <v>64</v>
      </c>
      <c r="AK23" s="28" t="s">
        <v>64</v>
      </c>
      <c r="AL23" s="28"/>
      <c r="AM23" s="28"/>
      <c r="AN23" s="28"/>
      <c r="AO23" s="28"/>
      <c r="AP23" s="1492"/>
      <c r="AQ23" s="1472"/>
      <c r="AR23" s="1472"/>
      <c r="AS23" s="111"/>
    </row>
    <row r="24" spans="1:46">
      <c r="A24" s="99">
        <f>A22+1</f>
        <v>4</v>
      </c>
      <c r="B24" s="1499">
        <f>DATE($B$19,A24,1)</f>
        <v>42826</v>
      </c>
      <c r="C24" s="1499"/>
      <c r="D24" s="164" t="s">
        <v>182</v>
      </c>
      <c r="E24" s="399">
        <f>B24+1-WEEKDAY(B24,2)</f>
        <v>42821</v>
      </c>
      <c r="F24" s="399">
        <f>E24+1</f>
        <v>42822</v>
      </c>
      <c r="G24" s="399">
        <f t="shared" ref="G24:V24" si="2">F24+1</f>
        <v>42823</v>
      </c>
      <c r="H24" s="399">
        <f t="shared" si="2"/>
        <v>42824</v>
      </c>
      <c r="I24" s="399">
        <f t="shared" si="2"/>
        <v>42825</v>
      </c>
      <c r="J24" s="399">
        <f t="shared" si="2"/>
        <v>42826</v>
      </c>
      <c r="K24" s="399">
        <f t="shared" si="2"/>
        <v>42827</v>
      </c>
      <c r="L24" s="399">
        <f t="shared" si="2"/>
        <v>42828</v>
      </c>
      <c r="M24" s="399">
        <f t="shared" si="2"/>
        <v>42829</v>
      </c>
      <c r="N24" s="399">
        <f t="shared" si="2"/>
        <v>42830</v>
      </c>
      <c r="O24" s="399">
        <f t="shared" si="2"/>
        <v>42831</v>
      </c>
      <c r="P24" s="399">
        <f t="shared" si="2"/>
        <v>42832</v>
      </c>
      <c r="Q24" s="399">
        <f t="shared" si="2"/>
        <v>42833</v>
      </c>
      <c r="R24" s="399">
        <f t="shared" si="2"/>
        <v>42834</v>
      </c>
      <c r="S24" s="399">
        <f t="shared" si="2"/>
        <v>42835</v>
      </c>
      <c r="T24" s="399">
        <f t="shared" si="2"/>
        <v>42836</v>
      </c>
      <c r="U24" s="399">
        <f t="shared" si="2"/>
        <v>42837</v>
      </c>
      <c r="V24" s="399">
        <f t="shared" si="2"/>
        <v>42838</v>
      </c>
      <c r="W24" s="399">
        <f t="shared" ref="W24:AL24" si="3">V24+1</f>
        <v>42839</v>
      </c>
      <c r="X24" s="399">
        <f t="shared" si="3"/>
        <v>42840</v>
      </c>
      <c r="Y24" s="399">
        <f t="shared" si="3"/>
        <v>42841</v>
      </c>
      <c r="Z24" s="399">
        <f t="shared" si="3"/>
        <v>42842</v>
      </c>
      <c r="AA24" s="399">
        <f t="shared" si="3"/>
        <v>42843</v>
      </c>
      <c r="AB24" s="399">
        <f t="shared" si="3"/>
        <v>42844</v>
      </c>
      <c r="AC24" s="399">
        <f t="shared" si="3"/>
        <v>42845</v>
      </c>
      <c r="AD24" s="399">
        <f t="shared" si="3"/>
        <v>42846</v>
      </c>
      <c r="AE24" s="399">
        <f t="shared" si="3"/>
        <v>42847</v>
      </c>
      <c r="AF24" s="399">
        <f t="shared" si="3"/>
        <v>42848</v>
      </c>
      <c r="AG24" s="399">
        <f t="shared" si="3"/>
        <v>42849</v>
      </c>
      <c r="AH24" s="399">
        <f t="shared" si="3"/>
        <v>42850</v>
      </c>
      <c r="AI24" s="399">
        <f t="shared" si="3"/>
        <v>42851</v>
      </c>
      <c r="AJ24" s="399">
        <f t="shared" si="3"/>
        <v>42852</v>
      </c>
      <c r="AK24" s="399">
        <f t="shared" si="3"/>
        <v>42853</v>
      </c>
      <c r="AL24" s="399">
        <f t="shared" si="3"/>
        <v>42854</v>
      </c>
      <c r="AM24" s="399">
        <f>AL24+1</f>
        <v>42855</v>
      </c>
      <c r="AN24" s="399">
        <f>AM24+1</f>
        <v>42856</v>
      </c>
      <c r="AO24" s="399">
        <f>AN24+1</f>
        <v>42857</v>
      </c>
      <c r="AP24" s="1492">
        <f>COUNTIF(E25:AO25,"A")</f>
        <v>20</v>
      </c>
      <c r="AQ24" s="1472">
        <f>AP24*$L$14</f>
        <v>0</v>
      </c>
      <c r="AR24" s="1472">
        <f>AQ24*$L$13</f>
        <v>0</v>
      </c>
      <c r="AS24" s="111"/>
    </row>
    <row r="25" spans="1:46">
      <c r="A25" s="99"/>
      <c r="B25" s="1499"/>
      <c r="C25" s="1499"/>
      <c r="D25" s="161" t="s">
        <v>185</v>
      </c>
      <c r="E25" s="394"/>
      <c r="F25" s="28"/>
      <c r="G25" s="28"/>
      <c r="H25" s="28"/>
      <c r="I25" s="28"/>
      <c r="J25" s="28" t="s">
        <v>157</v>
      </c>
      <c r="K25" s="28" t="s">
        <v>157</v>
      </c>
      <c r="L25" s="28" t="s">
        <v>64</v>
      </c>
      <c r="M25" s="28" t="s">
        <v>64</v>
      </c>
      <c r="N25" s="28" t="s">
        <v>64</v>
      </c>
      <c r="O25" s="28" t="s">
        <v>64</v>
      </c>
      <c r="P25" s="28" t="s">
        <v>64</v>
      </c>
      <c r="Q25" s="28" t="s">
        <v>157</v>
      </c>
      <c r="R25" s="28" t="s">
        <v>157</v>
      </c>
      <c r="S25" s="28" t="s">
        <v>64</v>
      </c>
      <c r="T25" s="28" t="s">
        <v>64</v>
      </c>
      <c r="U25" s="28" t="s">
        <v>64</v>
      </c>
      <c r="V25" s="28" t="s">
        <v>64</v>
      </c>
      <c r="W25" s="28" t="s">
        <v>64</v>
      </c>
      <c r="X25" s="28" t="s">
        <v>157</v>
      </c>
      <c r="Y25" s="28" t="s">
        <v>157</v>
      </c>
      <c r="Z25" s="28" t="s">
        <v>64</v>
      </c>
      <c r="AA25" s="28" t="s">
        <v>64</v>
      </c>
      <c r="AB25" s="28" t="s">
        <v>64</v>
      </c>
      <c r="AC25" s="28" t="s">
        <v>64</v>
      </c>
      <c r="AD25" s="28" t="s">
        <v>64</v>
      </c>
      <c r="AE25" s="28" t="s">
        <v>157</v>
      </c>
      <c r="AF25" s="28" t="s">
        <v>157</v>
      </c>
      <c r="AG25" s="28" t="s">
        <v>64</v>
      </c>
      <c r="AH25" s="28" t="s">
        <v>64</v>
      </c>
      <c r="AI25" s="28" t="s">
        <v>64</v>
      </c>
      <c r="AJ25" s="28" t="s">
        <v>64</v>
      </c>
      <c r="AK25" s="28" t="s">
        <v>64</v>
      </c>
      <c r="AL25" s="28" t="s">
        <v>157</v>
      </c>
      <c r="AM25" s="28" t="s">
        <v>157</v>
      </c>
      <c r="AN25" s="394"/>
      <c r="AO25" s="394"/>
      <c r="AP25" s="1492"/>
      <c r="AQ25" s="1472"/>
      <c r="AR25" s="1472"/>
      <c r="AS25" s="111"/>
    </row>
    <row r="26" spans="1:46">
      <c r="A26" s="99">
        <f>A24+1</f>
        <v>5</v>
      </c>
      <c r="B26" s="1499">
        <f>DATE($B$19,A26,1)</f>
        <v>42856</v>
      </c>
      <c r="C26" s="1499"/>
      <c r="D26" s="164" t="s">
        <v>182</v>
      </c>
      <c r="E26" s="399">
        <f>B26+1-WEEKDAY(B26,2)</f>
        <v>42856</v>
      </c>
      <c r="F26" s="399">
        <f>E26+1</f>
        <v>42857</v>
      </c>
      <c r="G26" s="399">
        <f t="shared" ref="G26:V26" si="4">F26+1</f>
        <v>42858</v>
      </c>
      <c r="H26" s="399">
        <f t="shared" si="4"/>
        <v>42859</v>
      </c>
      <c r="I26" s="399">
        <f t="shared" si="4"/>
        <v>42860</v>
      </c>
      <c r="J26" s="399">
        <f t="shared" si="4"/>
        <v>42861</v>
      </c>
      <c r="K26" s="399">
        <f t="shared" si="4"/>
        <v>42862</v>
      </c>
      <c r="L26" s="399">
        <f t="shared" si="4"/>
        <v>42863</v>
      </c>
      <c r="M26" s="399">
        <f t="shared" si="4"/>
        <v>42864</v>
      </c>
      <c r="N26" s="399">
        <f t="shared" si="4"/>
        <v>42865</v>
      </c>
      <c r="O26" s="399">
        <f t="shared" si="4"/>
        <v>42866</v>
      </c>
      <c r="P26" s="399">
        <f t="shared" si="4"/>
        <v>42867</v>
      </c>
      <c r="Q26" s="399">
        <f t="shared" si="4"/>
        <v>42868</v>
      </c>
      <c r="R26" s="399">
        <f t="shared" si="4"/>
        <v>42869</v>
      </c>
      <c r="S26" s="399">
        <f t="shared" si="4"/>
        <v>42870</v>
      </c>
      <c r="T26" s="399">
        <f t="shared" si="4"/>
        <v>42871</v>
      </c>
      <c r="U26" s="399">
        <f t="shared" si="4"/>
        <v>42872</v>
      </c>
      <c r="V26" s="399">
        <f t="shared" si="4"/>
        <v>42873</v>
      </c>
      <c r="W26" s="399">
        <f t="shared" ref="W26:AL26" si="5">V26+1</f>
        <v>42874</v>
      </c>
      <c r="X26" s="399">
        <f t="shared" si="5"/>
        <v>42875</v>
      </c>
      <c r="Y26" s="399">
        <f t="shared" si="5"/>
        <v>42876</v>
      </c>
      <c r="Z26" s="399">
        <f t="shared" si="5"/>
        <v>42877</v>
      </c>
      <c r="AA26" s="399">
        <f t="shared" si="5"/>
        <v>42878</v>
      </c>
      <c r="AB26" s="399">
        <f t="shared" si="5"/>
        <v>42879</v>
      </c>
      <c r="AC26" s="399">
        <f t="shared" si="5"/>
        <v>42880</v>
      </c>
      <c r="AD26" s="399">
        <f t="shared" si="5"/>
        <v>42881</v>
      </c>
      <c r="AE26" s="399">
        <f t="shared" si="5"/>
        <v>42882</v>
      </c>
      <c r="AF26" s="399">
        <f t="shared" si="5"/>
        <v>42883</v>
      </c>
      <c r="AG26" s="399">
        <f t="shared" si="5"/>
        <v>42884</v>
      </c>
      <c r="AH26" s="399">
        <f t="shared" si="5"/>
        <v>42885</v>
      </c>
      <c r="AI26" s="399">
        <f t="shared" si="5"/>
        <v>42886</v>
      </c>
      <c r="AJ26" s="399">
        <f t="shared" si="5"/>
        <v>42887</v>
      </c>
      <c r="AK26" s="399">
        <f t="shared" si="5"/>
        <v>42888</v>
      </c>
      <c r="AL26" s="399">
        <f t="shared" si="5"/>
        <v>42889</v>
      </c>
      <c r="AM26" s="399">
        <f>AL26+1</f>
        <v>42890</v>
      </c>
      <c r="AN26" s="399">
        <f>AM26+1</f>
        <v>42891</v>
      </c>
      <c r="AO26" s="399">
        <f>AN26+1</f>
        <v>42892</v>
      </c>
      <c r="AP26" s="1492">
        <f>COUNTIF(E27:AO27,"A")</f>
        <v>22</v>
      </c>
      <c r="AQ26" s="1472">
        <f>AP26*$L$14</f>
        <v>0</v>
      </c>
      <c r="AR26" s="1472">
        <f>AQ26*$L$13</f>
        <v>0</v>
      </c>
      <c r="AS26" s="111"/>
    </row>
    <row r="27" spans="1:46">
      <c r="A27" s="99"/>
      <c r="B27" s="1499"/>
      <c r="C27" s="1499"/>
      <c r="D27" s="161" t="s">
        <v>185</v>
      </c>
      <c r="E27" s="28" t="s">
        <v>159</v>
      </c>
      <c r="F27" s="28" t="s">
        <v>64</v>
      </c>
      <c r="G27" s="28" t="s">
        <v>64</v>
      </c>
      <c r="H27" s="28" t="s">
        <v>64</v>
      </c>
      <c r="I27" s="28" t="s">
        <v>64</v>
      </c>
      <c r="J27" s="28" t="s">
        <v>157</v>
      </c>
      <c r="K27" s="28" t="s">
        <v>157</v>
      </c>
      <c r="L27" s="28" t="s">
        <v>64</v>
      </c>
      <c r="M27" s="28" t="s">
        <v>64</v>
      </c>
      <c r="N27" s="28" t="s">
        <v>64</v>
      </c>
      <c r="O27" s="57" t="s">
        <v>64</v>
      </c>
      <c r="P27" s="57" t="s">
        <v>64</v>
      </c>
      <c r="Q27" s="28" t="s">
        <v>157</v>
      </c>
      <c r="R27" s="28" t="s">
        <v>157</v>
      </c>
      <c r="S27" s="28" t="s">
        <v>64</v>
      </c>
      <c r="T27" s="28" t="s">
        <v>64</v>
      </c>
      <c r="U27" s="28" t="s">
        <v>64</v>
      </c>
      <c r="V27" s="28" t="s">
        <v>64</v>
      </c>
      <c r="W27" s="28" t="s">
        <v>64</v>
      </c>
      <c r="X27" s="28" t="s">
        <v>157</v>
      </c>
      <c r="Y27" s="28" t="s">
        <v>157</v>
      </c>
      <c r="Z27" s="28" t="s">
        <v>64</v>
      </c>
      <c r="AA27" s="28" t="s">
        <v>64</v>
      </c>
      <c r="AB27" s="28" t="s">
        <v>64</v>
      </c>
      <c r="AC27" s="28" t="s">
        <v>64</v>
      </c>
      <c r="AD27" s="28" t="s">
        <v>64</v>
      </c>
      <c r="AE27" s="28" t="s">
        <v>157</v>
      </c>
      <c r="AF27" s="28" t="s">
        <v>157</v>
      </c>
      <c r="AG27" s="28" t="s">
        <v>64</v>
      </c>
      <c r="AH27" s="28" t="s">
        <v>64</v>
      </c>
      <c r="AI27" s="28" t="s">
        <v>64</v>
      </c>
      <c r="AJ27" s="28"/>
      <c r="AK27" s="28"/>
      <c r="AL27" s="28"/>
      <c r="AM27" s="28"/>
      <c r="AN27" s="28"/>
      <c r="AO27" s="28"/>
      <c r="AP27" s="1492"/>
      <c r="AQ27" s="1472"/>
      <c r="AR27" s="1472"/>
      <c r="AS27" s="111"/>
    </row>
    <row r="28" spans="1:46">
      <c r="A28" s="99">
        <f>A26+1</f>
        <v>6</v>
      </c>
      <c r="B28" s="1499">
        <f>DATE($B$19,A28,1)</f>
        <v>42887</v>
      </c>
      <c r="C28" s="1499"/>
      <c r="D28" s="164" t="s">
        <v>182</v>
      </c>
      <c r="E28" s="399">
        <f>B28+1-WEEKDAY(B28,2)</f>
        <v>42884</v>
      </c>
      <c r="F28" s="399">
        <f>E28+1</f>
        <v>42885</v>
      </c>
      <c r="G28" s="399">
        <f t="shared" ref="G28:V28" si="6">F28+1</f>
        <v>42886</v>
      </c>
      <c r="H28" s="399">
        <f t="shared" si="6"/>
        <v>42887</v>
      </c>
      <c r="I28" s="399">
        <f t="shared" si="6"/>
        <v>42888</v>
      </c>
      <c r="J28" s="399">
        <f t="shared" si="6"/>
        <v>42889</v>
      </c>
      <c r="K28" s="399">
        <f t="shared" si="6"/>
        <v>42890</v>
      </c>
      <c r="L28" s="399">
        <f t="shared" si="6"/>
        <v>42891</v>
      </c>
      <c r="M28" s="399">
        <f t="shared" si="6"/>
        <v>42892</v>
      </c>
      <c r="N28" s="399">
        <f t="shared" si="6"/>
        <v>42893</v>
      </c>
      <c r="O28" s="399">
        <f t="shared" si="6"/>
        <v>42894</v>
      </c>
      <c r="P28" s="399">
        <f t="shared" si="6"/>
        <v>42895</v>
      </c>
      <c r="Q28" s="399">
        <f t="shared" si="6"/>
        <v>42896</v>
      </c>
      <c r="R28" s="399">
        <f t="shared" si="6"/>
        <v>42897</v>
      </c>
      <c r="S28" s="399">
        <f t="shared" si="6"/>
        <v>42898</v>
      </c>
      <c r="T28" s="399">
        <f t="shared" si="6"/>
        <v>42899</v>
      </c>
      <c r="U28" s="399">
        <f t="shared" si="6"/>
        <v>42900</v>
      </c>
      <c r="V28" s="399">
        <f t="shared" si="6"/>
        <v>42901</v>
      </c>
      <c r="W28" s="399">
        <f t="shared" ref="W28:AL28" si="7">V28+1</f>
        <v>42902</v>
      </c>
      <c r="X28" s="399">
        <f t="shared" si="7"/>
        <v>42903</v>
      </c>
      <c r="Y28" s="399">
        <f t="shared" si="7"/>
        <v>42904</v>
      </c>
      <c r="Z28" s="399">
        <f t="shared" si="7"/>
        <v>42905</v>
      </c>
      <c r="AA28" s="399">
        <f t="shared" si="7"/>
        <v>42906</v>
      </c>
      <c r="AB28" s="399">
        <f t="shared" si="7"/>
        <v>42907</v>
      </c>
      <c r="AC28" s="399">
        <f t="shared" si="7"/>
        <v>42908</v>
      </c>
      <c r="AD28" s="399">
        <f t="shared" si="7"/>
        <v>42909</v>
      </c>
      <c r="AE28" s="399">
        <f t="shared" si="7"/>
        <v>42910</v>
      </c>
      <c r="AF28" s="399">
        <f t="shared" si="7"/>
        <v>42911</v>
      </c>
      <c r="AG28" s="399">
        <f t="shared" si="7"/>
        <v>42912</v>
      </c>
      <c r="AH28" s="399">
        <f t="shared" si="7"/>
        <v>42913</v>
      </c>
      <c r="AI28" s="399">
        <f t="shared" si="7"/>
        <v>42914</v>
      </c>
      <c r="AJ28" s="399">
        <f t="shared" si="7"/>
        <v>42915</v>
      </c>
      <c r="AK28" s="399">
        <f t="shared" si="7"/>
        <v>42916</v>
      </c>
      <c r="AL28" s="399">
        <f t="shared" si="7"/>
        <v>42917</v>
      </c>
      <c r="AM28" s="399">
        <f>AL28+1</f>
        <v>42918</v>
      </c>
      <c r="AN28" s="399">
        <f>AM28+1</f>
        <v>42919</v>
      </c>
      <c r="AO28" s="399">
        <f>AN28+1</f>
        <v>42920</v>
      </c>
      <c r="AP28" s="1492">
        <f>COUNTIF(E29:AO29,"A")</f>
        <v>21</v>
      </c>
      <c r="AQ28" s="1472">
        <f>AP28*$L$14</f>
        <v>0</v>
      </c>
      <c r="AR28" s="1472">
        <f>AQ28*$L$13</f>
        <v>0</v>
      </c>
      <c r="AS28" s="111"/>
    </row>
    <row r="29" spans="1:46">
      <c r="A29" s="99"/>
      <c r="B29" s="1499"/>
      <c r="C29" s="1499"/>
      <c r="D29" s="161" t="s">
        <v>185</v>
      </c>
      <c r="E29" s="28"/>
      <c r="F29" s="28"/>
      <c r="G29" s="28"/>
      <c r="H29" s="28" t="s">
        <v>64</v>
      </c>
      <c r="I29" s="28" t="s">
        <v>64</v>
      </c>
      <c r="J29" s="28" t="s">
        <v>157</v>
      </c>
      <c r="K29" s="28" t="s">
        <v>157</v>
      </c>
      <c r="L29" s="28" t="s">
        <v>64</v>
      </c>
      <c r="M29" s="28" t="s">
        <v>64</v>
      </c>
      <c r="N29" s="28" t="s">
        <v>64</v>
      </c>
      <c r="O29" s="28" t="s">
        <v>64</v>
      </c>
      <c r="P29" s="28" t="s">
        <v>64</v>
      </c>
      <c r="Q29" s="28" t="s">
        <v>157</v>
      </c>
      <c r="R29" s="28" t="s">
        <v>157</v>
      </c>
      <c r="S29" s="28" t="s">
        <v>64</v>
      </c>
      <c r="T29" s="28" t="s">
        <v>64</v>
      </c>
      <c r="U29" s="28" t="s">
        <v>64</v>
      </c>
      <c r="V29" s="28" t="s">
        <v>64</v>
      </c>
      <c r="W29" s="28" t="s">
        <v>64</v>
      </c>
      <c r="X29" s="28" t="s">
        <v>157</v>
      </c>
      <c r="Y29" s="28" t="s">
        <v>157</v>
      </c>
      <c r="Z29" s="28" t="s">
        <v>64</v>
      </c>
      <c r="AA29" s="28" t="s">
        <v>64</v>
      </c>
      <c r="AB29" s="28" t="s">
        <v>64</v>
      </c>
      <c r="AC29" s="28" t="s">
        <v>64</v>
      </c>
      <c r="AD29" s="28" t="s">
        <v>64</v>
      </c>
      <c r="AE29" s="28" t="s">
        <v>157</v>
      </c>
      <c r="AF29" s="28" t="s">
        <v>157</v>
      </c>
      <c r="AG29" s="28" t="s">
        <v>64</v>
      </c>
      <c r="AH29" s="28" t="s">
        <v>64</v>
      </c>
      <c r="AI29" s="28" t="s">
        <v>64</v>
      </c>
      <c r="AJ29" s="28" t="s">
        <v>159</v>
      </c>
      <c r="AK29" s="28" t="s">
        <v>64</v>
      </c>
      <c r="AL29" s="28"/>
      <c r="AM29" s="28"/>
      <c r="AN29" s="28"/>
      <c r="AO29" s="28"/>
      <c r="AP29" s="1492"/>
      <c r="AQ29" s="1472"/>
      <c r="AR29" s="1472"/>
      <c r="AS29" s="111"/>
    </row>
    <row r="30" spans="1:46">
      <c r="A30" s="99">
        <f>A28+1</f>
        <v>7</v>
      </c>
      <c r="B30" s="1499">
        <f>DATE($B$19,A30,1)</f>
        <v>42917</v>
      </c>
      <c r="C30" s="1499"/>
      <c r="D30" s="164" t="s">
        <v>182</v>
      </c>
      <c r="E30" s="399">
        <f>B30+1-WEEKDAY(B30,2)</f>
        <v>42912</v>
      </c>
      <c r="F30" s="399">
        <f>E30+1</f>
        <v>42913</v>
      </c>
      <c r="G30" s="399">
        <f t="shared" ref="G30:V30" si="8">F30+1</f>
        <v>42914</v>
      </c>
      <c r="H30" s="399">
        <f t="shared" si="8"/>
        <v>42915</v>
      </c>
      <c r="I30" s="399">
        <f t="shared" si="8"/>
        <v>42916</v>
      </c>
      <c r="J30" s="399">
        <f t="shared" si="8"/>
        <v>42917</v>
      </c>
      <c r="K30" s="399">
        <f t="shared" si="8"/>
        <v>42918</v>
      </c>
      <c r="L30" s="399">
        <f t="shared" si="8"/>
        <v>42919</v>
      </c>
      <c r="M30" s="399">
        <f t="shared" si="8"/>
        <v>42920</v>
      </c>
      <c r="N30" s="399">
        <f t="shared" si="8"/>
        <v>42921</v>
      </c>
      <c r="O30" s="399">
        <f t="shared" si="8"/>
        <v>42922</v>
      </c>
      <c r="P30" s="399">
        <f t="shared" si="8"/>
        <v>42923</v>
      </c>
      <c r="Q30" s="399">
        <f t="shared" si="8"/>
        <v>42924</v>
      </c>
      <c r="R30" s="399">
        <f t="shared" si="8"/>
        <v>42925</v>
      </c>
      <c r="S30" s="399">
        <f t="shared" si="8"/>
        <v>42926</v>
      </c>
      <c r="T30" s="399">
        <f t="shared" si="8"/>
        <v>42927</v>
      </c>
      <c r="U30" s="399">
        <f t="shared" si="8"/>
        <v>42928</v>
      </c>
      <c r="V30" s="399">
        <f t="shared" si="8"/>
        <v>42929</v>
      </c>
      <c r="W30" s="399">
        <f t="shared" ref="W30:AL30" si="9">V30+1</f>
        <v>42930</v>
      </c>
      <c r="X30" s="399">
        <f t="shared" si="9"/>
        <v>42931</v>
      </c>
      <c r="Y30" s="399">
        <f t="shared" si="9"/>
        <v>42932</v>
      </c>
      <c r="Z30" s="399">
        <f t="shared" si="9"/>
        <v>42933</v>
      </c>
      <c r="AA30" s="399">
        <f t="shared" si="9"/>
        <v>42934</v>
      </c>
      <c r="AB30" s="399">
        <f t="shared" si="9"/>
        <v>42935</v>
      </c>
      <c r="AC30" s="399">
        <f t="shared" si="9"/>
        <v>42936</v>
      </c>
      <c r="AD30" s="399">
        <f t="shared" si="9"/>
        <v>42937</v>
      </c>
      <c r="AE30" s="399">
        <f t="shared" si="9"/>
        <v>42938</v>
      </c>
      <c r="AF30" s="399">
        <f t="shared" si="9"/>
        <v>42939</v>
      </c>
      <c r="AG30" s="399">
        <f t="shared" si="9"/>
        <v>42940</v>
      </c>
      <c r="AH30" s="399">
        <f t="shared" si="9"/>
        <v>42941</v>
      </c>
      <c r="AI30" s="399">
        <f t="shared" si="9"/>
        <v>42942</v>
      </c>
      <c r="AJ30" s="399">
        <f t="shared" si="9"/>
        <v>42943</v>
      </c>
      <c r="AK30" s="399">
        <f t="shared" si="9"/>
        <v>42944</v>
      </c>
      <c r="AL30" s="399">
        <f t="shared" si="9"/>
        <v>42945</v>
      </c>
      <c r="AM30" s="399">
        <f>AL30+1</f>
        <v>42946</v>
      </c>
      <c r="AN30" s="399">
        <f>AM30+1</f>
        <v>42947</v>
      </c>
      <c r="AO30" s="399">
        <f>AN30+1</f>
        <v>42948</v>
      </c>
      <c r="AP30" s="1492">
        <f>COUNTIF(E31:AO31,"A")</f>
        <v>15</v>
      </c>
      <c r="AQ30" s="1472">
        <f>AP30*$L$14</f>
        <v>0</v>
      </c>
      <c r="AR30" s="1472">
        <f>AQ30*$L$13</f>
        <v>0</v>
      </c>
      <c r="AS30" s="111"/>
    </row>
    <row r="31" spans="1:46">
      <c r="A31" s="99"/>
      <c r="B31" s="1499"/>
      <c r="C31" s="1499"/>
      <c r="D31" s="161" t="s">
        <v>185</v>
      </c>
      <c r="E31" s="28"/>
      <c r="F31" s="28"/>
      <c r="G31" s="28"/>
      <c r="H31" s="28"/>
      <c r="I31" s="28"/>
      <c r="J31" s="28" t="s">
        <v>157</v>
      </c>
      <c r="K31" s="28" t="s">
        <v>157</v>
      </c>
      <c r="L31" s="28" t="s">
        <v>64</v>
      </c>
      <c r="M31" s="28" t="s">
        <v>64</v>
      </c>
      <c r="N31" s="28" t="s">
        <v>64</v>
      </c>
      <c r="O31" s="28" t="s">
        <v>159</v>
      </c>
      <c r="P31" s="28" t="s">
        <v>64</v>
      </c>
      <c r="Q31" s="28" t="s">
        <v>157</v>
      </c>
      <c r="R31" s="28" t="s">
        <v>157</v>
      </c>
      <c r="S31" s="28" t="s">
        <v>64</v>
      </c>
      <c r="T31" s="28" t="s">
        <v>64</v>
      </c>
      <c r="U31" s="28" t="s">
        <v>64</v>
      </c>
      <c r="V31" s="28" t="s">
        <v>64</v>
      </c>
      <c r="W31" s="28" t="s">
        <v>64</v>
      </c>
      <c r="X31" s="28" t="s">
        <v>157</v>
      </c>
      <c r="Y31" s="28" t="s">
        <v>157</v>
      </c>
      <c r="Z31" s="28" t="s">
        <v>64</v>
      </c>
      <c r="AA31" s="28" t="s">
        <v>64</v>
      </c>
      <c r="AB31" s="28" t="s">
        <v>64</v>
      </c>
      <c r="AC31" s="28" t="s">
        <v>64</v>
      </c>
      <c r="AD31" s="28" t="s">
        <v>64</v>
      </c>
      <c r="AE31" s="28" t="s">
        <v>157</v>
      </c>
      <c r="AF31" s="28" t="s">
        <v>157</v>
      </c>
      <c r="AG31" s="28" t="s">
        <v>158</v>
      </c>
      <c r="AH31" s="28" t="s">
        <v>158</v>
      </c>
      <c r="AI31" s="28" t="s">
        <v>158</v>
      </c>
      <c r="AJ31" s="28" t="s">
        <v>158</v>
      </c>
      <c r="AK31" s="28" t="s">
        <v>159</v>
      </c>
      <c r="AL31" s="28" t="s">
        <v>159</v>
      </c>
      <c r="AM31" s="28" t="s">
        <v>157</v>
      </c>
      <c r="AN31" s="28" t="s">
        <v>64</v>
      </c>
      <c r="AO31" s="28"/>
      <c r="AP31" s="1492"/>
      <c r="AQ31" s="1472"/>
      <c r="AR31" s="1472"/>
      <c r="AS31" s="111"/>
    </row>
    <row r="32" spans="1:46">
      <c r="A32" s="99">
        <f>A30+1</f>
        <v>8</v>
      </c>
      <c r="B32" s="1499">
        <f>DATE($B$19,A32,1)</f>
        <v>42948</v>
      </c>
      <c r="C32" s="1499"/>
      <c r="D32" s="164" t="s">
        <v>182</v>
      </c>
      <c r="E32" s="399">
        <f>B32+1-WEEKDAY(B32,2)</f>
        <v>42947</v>
      </c>
      <c r="F32" s="399">
        <f>E32+1</f>
        <v>42948</v>
      </c>
      <c r="G32" s="399">
        <f t="shared" ref="G32:V32" si="10">F32+1</f>
        <v>42949</v>
      </c>
      <c r="H32" s="399">
        <f t="shared" si="10"/>
        <v>42950</v>
      </c>
      <c r="I32" s="399">
        <f t="shared" si="10"/>
        <v>42951</v>
      </c>
      <c r="J32" s="399">
        <f t="shared" si="10"/>
        <v>42952</v>
      </c>
      <c r="K32" s="399">
        <f t="shared" si="10"/>
        <v>42953</v>
      </c>
      <c r="L32" s="399">
        <f t="shared" si="10"/>
        <v>42954</v>
      </c>
      <c r="M32" s="399">
        <f t="shared" si="10"/>
        <v>42955</v>
      </c>
      <c r="N32" s="399">
        <f t="shared" si="10"/>
        <v>42956</v>
      </c>
      <c r="O32" s="399">
        <f t="shared" si="10"/>
        <v>42957</v>
      </c>
      <c r="P32" s="399">
        <f t="shared" si="10"/>
        <v>42958</v>
      </c>
      <c r="Q32" s="399">
        <f t="shared" si="10"/>
        <v>42959</v>
      </c>
      <c r="R32" s="399">
        <f t="shared" si="10"/>
        <v>42960</v>
      </c>
      <c r="S32" s="399">
        <f t="shared" si="10"/>
        <v>42961</v>
      </c>
      <c r="T32" s="399">
        <f t="shared" si="10"/>
        <v>42962</v>
      </c>
      <c r="U32" s="399">
        <f t="shared" si="10"/>
        <v>42963</v>
      </c>
      <c r="V32" s="399">
        <f t="shared" si="10"/>
        <v>42964</v>
      </c>
      <c r="W32" s="399">
        <f t="shared" ref="W32:AL32" si="11">V32+1</f>
        <v>42965</v>
      </c>
      <c r="X32" s="399">
        <f t="shared" si="11"/>
        <v>42966</v>
      </c>
      <c r="Y32" s="399">
        <f t="shared" si="11"/>
        <v>42967</v>
      </c>
      <c r="Z32" s="399">
        <f t="shared" si="11"/>
        <v>42968</v>
      </c>
      <c r="AA32" s="399">
        <f t="shared" si="11"/>
        <v>42969</v>
      </c>
      <c r="AB32" s="399">
        <f t="shared" si="11"/>
        <v>42970</v>
      </c>
      <c r="AC32" s="399">
        <f t="shared" si="11"/>
        <v>42971</v>
      </c>
      <c r="AD32" s="399">
        <f t="shared" si="11"/>
        <v>42972</v>
      </c>
      <c r="AE32" s="399">
        <f t="shared" si="11"/>
        <v>42973</v>
      </c>
      <c r="AF32" s="399">
        <f t="shared" si="11"/>
        <v>42974</v>
      </c>
      <c r="AG32" s="399">
        <f t="shared" si="11"/>
        <v>42975</v>
      </c>
      <c r="AH32" s="399">
        <f t="shared" si="11"/>
        <v>42976</v>
      </c>
      <c r="AI32" s="399">
        <f t="shared" si="11"/>
        <v>42977</v>
      </c>
      <c r="AJ32" s="399">
        <f t="shared" si="11"/>
        <v>42978</v>
      </c>
      <c r="AK32" s="399">
        <f t="shared" si="11"/>
        <v>42979</v>
      </c>
      <c r="AL32" s="399">
        <f t="shared" si="11"/>
        <v>42980</v>
      </c>
      <c r="AM32" s="399">
        <f>AL32+1</f>
        <v>42981</v>
      </c>
      <c r="AN32" s="399">
        <f>AM32+1</f>
        <v>42982</v>
      </c>
      <c r="AO32" s="399">
        <f>AN32+1</f>
        <v>42983</v>
      </c>
      <c r="AP32" s="1492">
        <f>COUNTIF(E33:AO33,"A")</f>
        <v>18</v>
      </c>
      <c r="AQ32" s="1472">
        <f>AP32*$L$14</f>
        <v>0</v>
      </c>
      <c r="AR32" s="1472">
        <f>AQ32*$L$13</f>
        <v>0</v>
      </c>
      <c r="AS32" s="111"/>
    </row>
    <row r="33" spans="1:45">
      <c r="A33" s="99"/>
      <c r="B33" s="1499"/>
      <c r="C33" s="1499"/>
      <c r="D33" s="161" t="s">
        <v>185</v>
      </c>
      <c r="E33" s="394"/>
      <c r="F33" s="28" t="s">
        <v>158</v>
      </c>
      <c r="G33" s="28" t="s">
        <v>158</v>
      </c>
      <c r="H33" s="28" t="s">
        <v>158</v>
      </c>
      <c r="I33" s="28" t="s">
        <v>158</v>
      </c>
      <c r="J33" s="28" t="s">
        <v>157</v>
      </c>
      <c r="K33" s="28" t="s">
        <v>157</v>
      </c>
      <c r="L33" s="28" t="s">
        <v>64</v>
      </c>
      <c r="M33" s="28" t="s">
        <v>64</v>
      </c>
      <c r="N33" s="28" t="s">
        <v>64</v>
      </c>
      <c r="O33" s="28" t="s">
        <v>64</v>
      </c>
      <c r="P33" s="28" t="s">
        <v>64</v>
      </c>
      <c r="Q33" s="28" t="s">
        <v>157</v>
      </c>
      <c r="R33" s="28" t="s">
        <v>157</v>
      </c>
      <c r="S33" s="28" t="s">
        <v>64</v>
      </c>
      <c r="T33" s="28" t="s">
        <v>64</v>
      </c>
      <c r="U33" s="28" t="s">
        <v>64</v>
      </c>
      <c r="V33" s="28" t="s">
        <v>64</v>
      </c>
      <c r="W33" s="28" t="s">
        <v>64</v>
      </c>
      <c r="X33" s="28" t="s">
        <v>157</v>
      </c>
      <c r="Y33" s="28" t="s">
        <v>157</v>
      </c>
      <c r="Z33" s="28" t="s">
        <v>64</v>
      </c>
      <c r="AA33" s="28" t="s">
        <v>64</v>
      </c>
      <c r="AB33" s="28" t="s">
        <v>64</v>
      </c>
      <c r="AC33" s="28" t="s">
        <v>64</v>
      </c>
      <c r="AD33" s="28" t="s">
        <v>64</v>
      </c>
      <c r="AE33" s="28" t="s">
        <v>157</v>
      </c>
      <c r="AF33" s="28" t="s">
        <v>157</v>
      </c>
      <c r="AG33" s="28" t="s">
        <v>64</v>
      </c>
      <c r="AH33" s="28" t="s">
        <v>64</v>
      </c>
      <c r="AI33" s="28" t="s">
        <v>159</v>
      </c>
      <c r="AJ33" s="28" t="s">
        <v>64</v>
      </c>
      <c r="AK33" s="394"/>
      <c r="AL33" s="394"/>
      <c r="AM33" s="394"/>
      <c r="AN33" s="394"/>
      <c r="AO33" s="394"/>
      <c r="AP33" s="1492"/>
      <c r="AQ33" s="1472"/>
      <c r="AR33" s="1472"/>
      <c r="AS33" s="111"/>
    </row>
    <row r="34" spans="1:45">
      <c r="A34" s="99">
        <f>A32+1</f>
        <v>9</v>
      </c>
      <c r="B34" s="1499">
        <f>DATE($B$19,A34,1)</f>
        <v>42979</v>
      </c>
      <c r="C34" s="1499"/>
      <c r="D34" s="164" t="s">
        <v>182</v>
      </c>
      <c r="E34" s="399">
        <f>B34+1-WEEKDAY(B34,2)</f>
        <v>42975</v>
      </c>
      <c r="F34" s="399">
        <f>E34+1</f>
        <v>42976</v>
      </c>
      <c r="G34" s="399">
        <f t="shared" ref="G34:V34" si="12">F34+1</f>
        <v>42977</v>
      </c>
      <c r="H34" s="399">
        <f t="shared" si="12"/>
        <v>42978</v>
      </c>
      <c r="I34" s="399">
        <f t="shared" si="12"/>
        <v>42979</v>
      </c>
      <c r="J34" s="399">
        <f t="shared" si="12"/>
        <v>42980</v>
      </c>
      <c r="K34" s="399">
        <f t="shared" si="12"/>
        <v>42981</v>
      </c>
      <c r="L34" s="399">
        <f t="shared" si="12"/>
        <v>42982</v>
      </c>
      <c r="M34" s="399">
        <f t="shared" si="12"/>
        <v>42983</v>
      </c>
      <c r="N34" s="399">
        <f t="shared" si="12"/>
        <v>42984</v>
      </c>
      <c r="O34" s="399">
        <f t="shared" si="12"/>
        <v>42985</v>
      </c>
      <c r="P34" s="399">
        <f t="shared" si="12"/>
        <v>42986</v>
      </c>
      <c r="Q34" s="399">
        <f t="shared" si="12"/>
        <v>42987</v>
      </c>
      <c r="R34" s="399">
        <f t="shared" si="12"/>
        <v>42988</v>
      </c>
      <c r="S34" s="399">
        <f t="shared" si="12"/>
        <v>42989</v>
      </c>
      <c r="T34" s="399">
        <f t="shared" si="12"/>
        <v>42990</v>
      </c>
      <c r="U34" s="399">
        <f t="shared" si="12"/>
        <v>42991</v>
      </c>
      <c r="V34" s="399">
        <f t="shared" si="12"/>
        <v>42992</v>
      </c>
      <c r="W34" s="399">
        <f t="shared" ref="W34:AL34" si="13">V34+1</f>
        <v>42993</v>
      </c>
      <c r="X34" s="399">
        <f t="shared" si="13"/>
        <v>42994</v>
      </c>
      <c r="Y34" s="399">
        <f t="shared" si="13"/>
        <v>42995</v>
      </c>
      <c r="Z34" s="399">
        <f t="shared" si="13"/>
        <v>42996</v>
      </c>
      <c r="AA34" s="399">
        <f t="shared" si="13"/>
        <v>42997</v>
      </c>
      <c r="AB34" s="399">
        <f t="shared" si="13"/>
        <v>42998</v>
      </c>
      <c r="AC34" s="399">
        <f t="shared" si="13"/>
        <v>42999</v>
      </c>
      <c r="AD34" s="399">
        <f t="shared" si="13"/>
        <v>43000</v>
      </c>
      <c r="AE34" s="399">
        <f t="shared" si="13"/>
        <v>43001</v>
      </c>
      <c r="AF34" s="399">
        <f t="shared" si="13"/>
        <v>43002</v>
      </c>
      <c r="AG34" s="399">
        <f t="shared" si="13"/>
        <v>43003</v>
      </c>
      <c r="AH34" s="399">
        <f t="shared" si="13"/>
        <v>43004</v>
      </c>
      <c r="AI34" s="399">
        <f t="shared" si="13"/>
        <v>43005</v>
      </c>
      <c r="AJ34" s="399">
        <f t="shared" si="13"/>
        <v>43006</v>
      </c>
      <c r="AK34" s="399">
        <f t="shared" si="13"/>
        <v>43007</v>
      </c>
      <c r="AL34" s="399">
        <f t="shared" si="13"/>
        <v>43008</v>
      </c>
      <c r="AM34" s="399">
        <f>AL34+1</f>
        <v>43009</v>
      </c>
      <c r="AN34" s="399">
        <f>AM34+1</f>
        <v>43010</v>
      </c>
      <c r="AO34" s="399">
        <f>AN34+1</f>
        <v>43011</v>
      </c>
      <c r="AP34" s="1492">
        <f>COUNTIF(E35:AO35,"A")</f>
        <v>21</v>
      </c>
      <c r="AQ34" s="1472">
        <f>AP34*$L$14</f>
        <v>0</v>
      </c>
      <c r="AR34" s="1472">
        <f>AQ34*$L$13</f>
        <v>0</v>
      </c>
      <c r="AS34" s="111"/>
    </row>
    <row r="35" spans="1:45">
      <c r="A35" s="99"/>
      <c r="B35" s="1499"/>
      <c r="C35" s="1499"/>
      <c r="D35" s="161" t="s">
        <v>185</v>
      </c>
      <c r="E35" s="394"/>
      <c r="F35" s="394"/>
      <c r="G35" s="394"/>
      <c r="H35" s="394"/>
      <c r="I35" s="28" t="s">
        <v>64</v>
      </c>
      <c r="J35" s="28" t="s">
        <v>157</v>
      </c>
      <c r="K35" s="28" t="s">
        <v>157</v>
      </c>
      <c r="L35" s="28" t="s">
        <v>64</v>
      </c>
      <c r="M35" s="28" t="s">
        <v>64</v>
      </c>
      <c r="N35" s="28" t="s">
        <v>64</v>
      </c>
      <c r="O35" s="28" t="s">
        <v>64</v>
      </c>
      <c r="P35" s="28" t="s">
        <v>64</v>
      </c>
      <c r="Q35" s="28" t="s">
        <v>157</v>
      </c>
      <c r="R35" s="28" t="s">
        <v>157</v>
      </c>
      <c r="S35" s="28" t="s">
        <v>64</v>
      </c>
      <c r="T35" s="28" t="s">
        <v>64</v>
      </c>
      <c r="U35" s="28" t="s">
        <v>64</v>
      </c>
      <c r="V35" s="28" t="s">
        <v>64</v>
      </c>
      <c r="W35" s="28" t="s">
        <v>64</v>
      </c>
      <c r="X35" s="28" t="s">
        <v>157</v>
      </c>
      <c r="Y35" s="28" t="s">
        <v>157</v>
      </c>
      <c r="Z35" s="28" t="s">
        <v>64</v>
      </c>
      <c r="AA35" s="28" t="s">
        <v>64</v>
      </c>
      <c r="AB35" s="28" t="s">
        <v>64</v>
      </c>
      <c r="AC35" s="28" t="s">
        <v>64</v>
      </c>
      <c r="AD35" s="28" t="s">
        <v>64</v>
      </c>
      <c r="AE35" s="28" t="s">
        <v>157</v>
      </c>
      <c r="AF35" s="28" t="s">
        <v>157</v>
      </c>
      <c r="AG35" s="28" t="s">
        <v>64</v>
      </c>
      <c r="AH35" s="28" t="s">
        <v>64</v>
      </c>
      <c r="AI35" s="28" t="s">
        <v>64</v>
      </c>
      <c r="AJ35" s="28" t="s">
        <v>64</v>
      </c>
      <c r="AK35" s="28" t="s">
        <v>64</v>
      </c>
      <c r="AL35" s="28" t="s">
        <v>157</v>
      </c>
      <c r="AM35" s="394"/>
      <c r="AN35" s="394"/>
      <c r="AO35" s="394"/>
      <c r="AP35" s="1492"/>
      <c r="AQ35" s="1472"/>
      <c r="AR35" s="1472"/>
      <c r="AS35" s="111"/>
    </row>
    <row r="36" spans="1:45">
      <c r="A36" s="99">
        <f>A34+1</f>
        <v>10</v>
      </c>
      <c r="B36" s="1499">
        <f>DATE($B$19,A36,1)</f>
        <v>43009</v>
      </c>
      <c r="C36" s="1499"/>
      <c r="D36" s="164" t="s">
        <v>182</v>
      </c>
      <c r="E36" s="399">
        <f>B36+1-WEEKDAY(B36,2)</f>
        <v>43003</v>
      </c>
      <c r="F36" s="399">
        <f>E36+1</f>
        <v>43004</v>
      </c>
      <c r="G36" s="399">
        <f t="shared" ref="G36:V36" si="14">F36+1</f>
        <v>43005</v>
      </c>
      <c r="H36" s="399">
        <f t="shared" si="14"/>
        <v>43006</v>
      </c>
      <c r="I36" s="399">
        <f t="shared" si="14"/>
        <v>43007</v>
      </c>
      <c r="J36" s="399">
        <f t="shared" si="14"/>
        <v>43008</v>
      </c>
      <c r="K36" s="399">
        <f t="shared" si="14"/>
        <v>43009</v>
      </c>
      <c r="L36" s="399">
        <f t="shared" si="14"/>
        <v>43010</v>
      </c>
      <c r="M36" s="399">
        <f t="shared" si="14"/>
        <v>43011</v>
      </c>
      <c r="N36" s="399">
        <f t="shared" si="14"/>
        <v>43012</v>
      </c>
      <c r="O36" s="399">
        <f t="shared" si="14"/>
        <v>43013</v>
      </c>
      <c r="P36" s="399">
        <f t="shared" si="14"/>
        <v>43014</v>
      </c>
      <c r="Q36" s="399">
        <f t="shared" si="14"/>
        <v>43015</v>
      </c>
      <c r="R36" s="399">
        <f t="shared" si="14"/>
        <v>43016</v>
      </c>
      <c r="S36" s="399">
        <f t="shared" si="14"/>
        <v>43017</v>
      </c>
      <c r="T36" s="399">
        <f t="shared" si="14"/>
        <v>43018</v>
      </c>
      <c r="U36" s="399">
        <f t="shared" si="14"/>
        <v>43019</v>
      </c>
      <c r="V36" s="399">
        <f t="shared" si="14"/>
        <v>43020</v>
      </c>
      <c r="W36" s="399">
        <f t="shared" ref="W36:AO36" si="15">V36+1</f>
        <v>43021</v>
      </c>
      <c r="X36" s="399">
        <f t="shared" si="15"/>
        <v>43022</v>
      </c>
      <c r="Y36" s="399">
        <f t="shared" si="15"/>
        <v>43023</v>
      </c>
      <c r="Z36" s="399">
        <f t="shared" si="15"/>
        <v>43024</v>
      </c>
      <c r="AA36" s="399">
        <f t="shared" si="15"/>
        <v>43025</v>
      </c>
      <c r="AB36" s="399">
        <f t="shared" si="15"/>
        <v>43026</v>
      </c>
      <c r="AC36" s="399">
        <f t="shared" si="15"/>
        <v>43027</v>
      </c>
      <c r="AD36" s="399">
        <f t="shared" si="15"/>
        <v>43028</v>
      </c>
      <c r="AE36" s="399">
        <f t="shared" si="15"/>
        <v>43029</v>
      </c>
      <c r="AF36" s="399">
        <f t="shared" si="15"/>
        <v>43030</v>
      </c>
      <c r="AG36" s="399">
        <f t="shared" si="15"/>
        <v>43031</v>
      </c>
      <c r="AH36" s="399">
        <f t="shared" si="15"/>
        <v>43032</v>
      </c>
      <c r="AI36" s="399">
        <f t="shared" si="15"/>
        <v>43033</v>
      </c>
      <c r="AJ36" s="399">
        <f t="shared" si="15"/>
        <v>43034</v>
      </c>
      <c r="AK36" s="399">
        <f t="shared" si="15"/>
        <v>43035</v>
      </c>
      <c r="AL36" s="399">
        <f t="shared" si="15"/>
        <v>43036</v>
      </c>
      <c r="AM36" s="399">
        <f t="shared" si="15"/>
        <v>43037</v>
      </c>
      <c r="AN36" s="399">
        <f t="shared" si="15"/>
        <v>43038</v>
      </c>
      <c r="AO36" s="399">
        <f t="shared" si="15"/>
        <v>43039</v>
      </c>
      <c r="AP36" s="1492">
        <f>COUNTIF(E37:AO37,"A")</f>
        <v>22</v>
      </c>
      <c r="AQ36" s="1472">
        <f>AP36*$L$14</f>
        <v>0</v>
      </c>
      <c r="AR36" s="1472">
        <f>AQ36*$L$13</f>
        <v>0</v>
      </c>
      <c r="AS36" s="111"/>
    </row>
    <row r="37" spans="1:45">
      <c r="A37" s="99"/>
      <c r="B37" s="1499"/>
      <c r="C37" s="1499"/>
      <c r="D37" s="161" t="s">
        <v>185</v>
      </c>
      <c r="E37" s="394"/>
      <c r="F37" s="394"/>
      <c r="G37" s="394"/>
      <c r="H37" s="394"/>
      <c r="I37" s="394"/>
      <c r="J37" s="394"/>
      <c r="K37" s="28" t="s">
        <v>157</v>
      </c>
      <c r="L37" s="28" t="s">
        <v>64</v>
      </c>
      <c r="M37" s="28" t="s">
        <v>64</v>
      </c>
      <c r="N37" s="28" t="s">
        <v>64</v>
      </c>
      <c r="O37" s="28" t="s">
        <v>64</v>
      </c>
      <c r="P37" s="28" t="s">
        <v>64</v>
      </c>
      <c r="Q37" s="28" t="s">
        <v>157</v>
      </c>
      <c r="R37" s="28" t="s">
        <v>159</v>
      </c>
      <c r="S37" s="28" t="s">
        <v>64</v>
      </c>
      <c r="T37" s="28" t="s">
        <v>64</v>
      </c>
      <c r="U37" s="28" t="s">
        <v>64</v>
      </c>
      <c r="V37" s="28" t="s">
        <v>64</v>
      </c>
      <c r="W37" s="28" t="s">
        <v>64</v>
      </c>
      <c r="X37" s="28" t="s">
        <v>157</v>
      </c>
      <c r="Y37" s="28" t="s">
        <v>157</v>
      </c>
      <c r="Z37" s="28" t="s">
        <v>64</v>
      </c>
      <c r="AA37" s="28" t="s">
        <v>64</v>
      </c>
      <c r="AB37" s="28" t="s">
        <v>64</v>
      </c>
      <c r="AC37" s="28" t="s">
        <v>64</v>
      </c>
      <c r="AD37" s="28" t="s">
        <v>64</v>
      </c>
      <c r="AE37" s="28" t="s">
        <v>157</v>
      </c>
      <c r="AF37" s="28" t="s">
        <v>157</v>
      </c>
      <c r="AG37" s="28" t="s">
        <v>64</v>
      </c>
      <c r="AH37" s="28" t="s">
        <v>64</v>
      </c>
      <c r="AI37" s="28" t="s">
        <v>64</v>
      </c>
      <c r="AJ37" s="28" t="s">
        <v>64</v>
      </c>
      <c r="AK37" s="28" t="s">
        <v>64</v>
      </c>
      <c r="AL37" s="28" t="s">
        <v>157</v>
      </c>
      <c r="AM37" s="28" t="s">
        <v>157</v>
      </c>
      <c r="AN37" s="28" t="s">
        <v>64</v>
      </c>
      <c r="AO37" s="28" t="s">
        <v>64</v>
      </c>
      <c r="AP37" s="1492"/>
      <c r="AQ37" s="1472"/>
      <c r="AR37" s="1472"/>
      <c r="AS37" s="111"/>
    </row>
    <row r="38" spans="1:45">
      <c r="A38" s="99">
        <f>A36+1</f>
        <v>11</v>
      </c>
      <c r="B38" s="1499">
        <f>DATE($B$19,A38,1)</f>
        <v>43040</v>
      </c>
      <c r="C38" s="1499"/>
      <c r="D38" s="164" t="s">
        <v>182</v>
      </c>
      <c r="E38" s="399">
        <f>B38+1-WEEKDAY(B38,2)</f>
        <v>43038</v>
      </c>
      <c r="F38" s="399">
        <f>E38+1</f>
        <v>43039</v>
      </c>
      <c r="G38" s="399">
        <f t="shared" ref="G38:AO38" si="16">F38+1</f>
        <v>43040</v>
      </c>
      <c r="H38" s="399">
        <f t="shared" si="16"/>
        <v>43041</v>
      </c>
      <c r="I38" s="399">
        <f t="shared" si="16"/>
        <v>43042</v>
      </c>
      <c r="J38" s="399">
        <f t="shared" si="16"/>
        <v>43043</v>
      </c>
      <c r="K38" s="399">
        <f t="shared" si="16"/>
        <v>43044</v>
      </c>
      <c r="L38" s="399">
        <f t="shared" si="16"/>
        <v>43045</v>
      </c>
      <c r="M38" s="399">
        <f t="shared" si="16"/>
        <v>43046</v>
      </c>
      <c r="N38" s="399">
        <f t="shared" si="16"/>
        <v>43047</v>
      </c>
      <c r="O38" s="399">
        <f t="shared" si="16"/>
        <v>43048</v>
      </c>
      <c r="P38" s="399">
        <f t="shared" si="16"/>
        <v>43049</v>
      </c>
      <c r="Q38" s="399">
        <f t="shared" si="16"/>
        <v>43050</v>
      </c>
      <c r="R38" s="399">
        <f t="shared" si="16"/>
        <v>43051</v>
      </c>
      <c r="S38" s="399">
        <f t="shared" si="16"/>
        <v>43052</v>
      </c>
      <c r="T38" s="399">
        <f t="shared" si="16"/>
        <v>43053</v>
      </c>
      <c r="U38" s="399">
        <f t="shared" si="16"/>
        <v>43054</v>
      </c>
      <c r="V38" s="399">
        <f t="shared" si="16"/>
        <v>43055</v>
      </c>
      <c r="W38" s="399">
        <f t="shared" si="16"/>
        <v>43056</v>
      </c>
      <c r="X38" s="399">
        <f t="shared" si="16"/>
        <v>43057</v>
      </c>
      <c r="Y38" s="399">
        <f t="shared" si="16"/>
        <v>43058</v>
      </c>
      <c r="Z38" s="399">
        <f t="shared" si="16"/>
        <v>43059</v>
      </c>
      <c r="AA38" s="399">
        <f t="shared" si="16"/>
        <v>43060</v>
      </c>
      <c r="AB38" s="399">
        <f t="shared" si="16"/>
        <v>43061</v>
      </c>
      <c r="AC38" s="399">
        <f t="shared" si="16"/>
        <v>43062</v>
      </c>
      <c r="AD38" s="399">
        <f t="shared" si="16"/>
        <v>43063</v>
      </c>
      <c r="AE38" s="399">
        <f t="shared" si="16"/>
        <v>43064</v>
      </c>
      <c r="AF38" s="399">
        <f t="shared" si="16"/>
        <v>43065</v>
      </c>
      <c r="AG38" s="399">
        <f t="shared" si="16"/>
        <v>43066</v>
      </c>
      <c r="AH38" s="399">
        <f t="shared" si="16"/>
        <v>43067</v>
      </c>
      <c r="AI38" s="399">
        <f t="shared" si="16"/>
        <v>43068</v>
      </c>
      <c r="AJ38" s="399">
        <f t="shared" si="16"/>
        <v>43069</v>
      </c>
      <c r="AK38" s="399">
        <f t="shared" si="16"/>
        <v>43070</v>
      </c>
      <c r="AL38" s="399">
        <f t="shared" si="16"/>
        <v>43071</v>
      </c>
      <c r="AM38" s="399">
        <f t="shared" si="16"/>
        <v>43072</v>
      </c>
      <c r="AN38" s="399">
        <f t="shared" si="16"/>
        <v>43073</v>
      </c>
      <c r="AO38" s="399">
        <f t="shared" si="16"/>
        <v>43074</v>
      </c>
      <c r="AP38" s="1492">
        <f>COUNTIF(E39:AO39,"A")</f>
        <v>21</v>
      </c>
      <c r="AQ38" s="1472">
        <f>AP38*$L$14</f>
        <v>0</v>
      </c>
      <c r="AR38" s="1472">
        <f>AQ38*$L$13</f>
        <v>0</v>
      </c>
      <c r="AS38" s="111"/>
    </row>
    <row r="39" spans="1:45">
      <c r="A39" s="99"/>
      <c r="B39" s="1499"/>
      <c r="C39" s="1499"/>
      <c r="D39" s="161" t="s">
        <v>185</v>
      </c>
      <c r="E39" s="394"/>
      <c r="F39" s="394"/>
      <c r="G39" s="28" t="s">
        <v>159</v>
      </c>
      <c r="H39" s="28" t="s">
        <v>64</v>
      </c>
      <c r="I39" s="28" t="s">
        <v>64</v>
      </c>
      <c r="J39" s="28" t="s">
        <v>157</v>
      </c>
      <c r="K39" s="28" t="s">
        <v>157</v>
      </c>
      <c r="L39" s="28" t="s">
        <v>64</v>
      </c>
      <c r="M39" s="28" t="s">
        <v>64</v>
      </c>
      <c r="N39" s="28" t="s">
        <v>64</v>
      </c>
      <c r="O39" s="28" t="s">
        <v>64</v>
      </c>
      <c r="P39" s="28" t="s">
        <v>64</v>
      </c>
      <c r="Q39" s="28" t="s">
        <v>157</v>
      </c>
      <c r="R39" s="28" t="s">
        <v>157</v>
      </c>
      <c r="S39" s="28" t="s">
        <v>64</v>
      </c>
      <c r="T39" s="28" t="s">
        <v>64</v>
      </c>
      <c r="U39" s="28" t="s">
        <v>64</v>
      </c>
      <c r="V39" s="28" t="s">
        <v>64</v>
      </c>
      <c r="W39" s="28" t="s">
        <v>64</v>
      </c>
      <c r="X39" s="28" t="s">
        <v>157</v>
      </c>
      <c r="Y39" s="28" t="s">
        <v>157</v>
      </c>
      <c r="Z39" s="28" t="s">
        <v>64</v>
      </c>
      <c r="AA39" s="28" t="s">
        <v>64</v>
      </c>
      <c r="AB39" s="28" t="s">
        <v>64</v>
      </c>
      <c r="AC39" s="28" t="s">
        <v>64</v>
      </c>
      <c r="AD39" s="28" t="s">
        <v>64</v>
      </c>
      <c r="AE39" s="28" t="s">
        <v>157</v>
      </c>
      <c r="AF39" s="28" t="s">
        <v>157</v>
      </c>
      <c r="AG39" s="28" t="s">
        <v>64</v>
      </c>
      <c r="AH39" s="28" t="s">
        <v>64</v>
      </c>
      <c r="AI39" s="28" t="s">
        <v>64</v>
      </c>
      <c r="AJ39" s="28" t="s">
        <v>64</v>
      </c>
      <c r="AK39" s="394"/>
      <c r="AL39" s="394"/>
      <c r="AM39" s="394"/>
      <c r="AN39" s="394"/>
      <c r="AO39" s="394"/>
      <c r="AP39" s="1492"/>
      <c r="AQ39" s="1472"/>
      <c r="AR39" s="1472"/>
      <c r="AS39" s="111"/>
    </row>
    <row r="40" spans="1:45">
      <c r="A40" s="99">
        <f>A38+1</f>
        <v>12</v>
      </c>
      <c r="B40" s="1499">
        <f>DATE($B$19,A40,1)</f>
        <v>43070</v>
      </c>
      <c r="C40" s="1499"/>
      <c r="D40" s="164" t="s">
        <v>182</v>
      </c>
      <c r="E40" s="399">
        <f>IFERROR(B40+1-WEEKDAY(B40,2),"")</f>
        <v>43066</v>
      </c>
      <c r="F40" s="399">
        <f>IFERROR(E40+1,"")</f>
        <v>43067</v>
      </c>
      <c r="G40" s="399">
        <f t="shared" ref="G40:AO40" si="17">IFERROR(F40+1,"")</f>
        <v>43068</v>
      </c>
      <c r="H40" s="399">
        <f t="shared" si="17"/>
        <v>43069</v>
      </c>
      <c r="I40" s="399">
        <f t="shared" si="17"/>
        <v>43070</v>
      </c>
      <c r="J40" s="399">
        <f t="shared" si="17"/>
        <v>43071</v>
      </c>
      <c r="K40" s="399">
        <f t="shared" si="17"/>
        <v>43072</v>
      </c>
      <c r="L40" s="399">
        <f t="shared" si="17"/>
        <v>43073</v>
      </c>
      <c r="M40" s="399">
        <f t="shared" si="17"/>
        <v>43074</v>
      </c>
      <c r="N40" s="399">
        <f t="shared" si="17"/>
        <v>43075</v>
      </c>
      <c r="O40" s="399">
        <f t="shared" si="17"/>
        <v>43076</v>
      </c>
      <c r="P40" s="399">
        <f t="shared" si="17"/>
        <v>43077</v>
      </c>
      <c r="Q40" s="399">
        <f t="shared" si="17"/>
        <v>43078</v>
      </c>
      <c r="R40" s="399">
        <f t="shared" si="17"/>
        <v>43079</v>
      </c>
      <c r="S40" s="399">
        <f t="shared" si="17"/>
        <v>43080</v>
      </c>
      <c r="T40" s="399">
        <f t="shared" si="17"/>
        <v>43081</v>
      </c>
      <c r="U40" s="399">
        <f t="shared" si="17"/>
        <v>43082</v>
      </c>
      <c r="V40" s="399">
        <f t="shared" si="17"/>
        <v>43083</v>
      </c>
      <c r="W40" s="399">
        <f t="shared" si="17"/>
        <v>43084</v>
      </c>
      <c r="X40" s="399">
        <f t="shared" si="17"/>
        <v>43085</v>
      </c>
      <c r="Y40" s="399">
        <f t="shared" si="17"/>
        <v>43086</v>
      </c>
      <c r="Z40" s="399">
        <f t="shared" si="17"/>
        <v>43087</v>
      </c>
      <c r="AA40" s="399">
        <f t="shared" si="17"/>
        <v>43088</v>
      </c>
      <c r="AB40" s="399">
        <f t="shared" si="17"/>
        <v>43089</v>
      </c>
      <c r="AC40" s="399">
        <f t="shared" si="17"/>
        <v>43090</v>
      </c>
      <c r="AD40" s="399">
        <f t="shared" si="17"/>
        <v>43091</v>
      </c>
      <c r="AE40" s="399">
        <f t="shared" si="17"/>
        <v>43092</v>
      </c>
      <c r="AF40" s="399">
        <f t="shared" si="17"/>
        <v>43093</v>
      </c>
      <c r="AG40" s="399">
        <f t="shared" si="17"/>
        <v>43094</v>
      </c>
      <c r="AH40" s="399">
        <f t="shared" si="17"/>
        <v>43095</v>
      </c>
      <c r="AI40" s="399">
        <f>P12</f>
        <v>0</v>
      </c>
      <c r="AJ40" s="399">
        <f t="shared" si="17"/>
        <v>1</v>
      </c>
      <c r="AK40" s="399">
        <f t="shared" si="17"/>
        <v>2</v>
      </c>
      <c r="AL40" s="399">
        <f t="shared" si="17"/>
        <v>3</v>
      </c>
      <c r="AM40" s="399">
        <f t="shared" si="17"/>
        <v>4</v>
      </c>
      <c r="AN40" s="399">
        <f t="shared" si="17"/>
        <v>5</v>
      </c>
      <c r="AO40" s="399">
        <f t="shared" si="17"/>
        <v>6</v>
      </c>
      <c r="AP40" s="1492">
        <f>COUNTIF(E41:AO41,"A")</f>
        <v>10</v>
      </c>
      <c r="AQ40" s="1472">
        <f>AP40*$L$14</f>
        <v>0</v>
      </c>
      <c r="AR40" s="1472">
        <f>AQ40*$L$13</f>
        <v>0</v>
      </c>
      <c r="AS40" s="111"/>
    </row>
    <row r="41" spans="1:45">
      <c r="A41" s="99"/>
      <c r="B41" s="1499"/>
      <c r="C41" s="1499"/>
      <c r="D41" s="162" t="s">
        <v>185</v>
      </c>
      <c r="E41" s="394"/>
      <c r="F41" s="394"/>
      <c r="G41" s="394"/>
      <c r="H41" s="394"/>
      <c r="I41" s="29" t="s">
        <v>64</v>
      </c>
      <c r="J41" s="28" t="s">
        <v>157</v>
      </c>
      <c r="K41" s="28" t="s">
        <v>157</v>
      </c>
      <c r="L41" s="29" t="s">
        <v>64</v>
      </c>
      <c r="M41" s="29" t="s">
        <v>64</v>
      </c>
      <c r="N41" s="29" t="s">
        <v>64</v>
      </c>
      <c r="O41" s="29" t="s">
        <v>64</v>
      </c>
      <c r="P41" s="29" t="s">
        <v>159</v>
      </c>
      <c r="Q41" s="28" t="s">
        <v>157</v>
      </c>
      <c r="R41" s="28" t="s">
        <v>157</v>
      </c>
      <c r="S41" s="29" t="s">
        <v>64</v>
      </c>
      <c r="T41" s="29" t="s">
        <v>64</v>
      </c>
      <c r="U41" s="29" t="s">
        <v>64</v>
      </c>
      <c r="V41" s="29" t="s">
        <v>64</v>
      </c>
      <c r="W41" s="29" t="s">
        <v>64</v>
      </c>
      <c r="X41" s="28" t="s">
        <v>157</v>
      </c>
      <c r="Y41" s="28" t="s">
        <v>157</v>
      </c>
      <c r="Z41" s="29" t="s">
        <v>161</v>
      </c>
      <c r="AA41" s="29" t="s">
        <v>161</v>
      </c>
      <c r="AB41" s="29" t="s">
        <v>161</v>
      </c>
      <c r="AC41" s="29" t="s">
        <v>161</v>
      </c>
      <c r="AD41" s="29" t="s">
        <v>161</v>
      </c>
      <c r="AE41" s="28" t="s">
        <v>157</v>
      </c>
      <c r="AF41" s="28" t="s">
        <v>157</v>
      </c>
      <c r="AG41" s="29" t="s">
        <v>159</v>
      </c>
      <c r="AH41" s="394"/>
      <c r="AI41" s="394"/>
      <c r="AJ41" s="394"/>
      <c r="AK41" s="394"/>
      <c r="AL41" s="394"/>
      <c r="AM41" s="394"/>
      <c r="AN41" s="394"/>
      <c r="AO41" s="394"/>
      <c r="AP41" s="1492"/>
      <c r="AQ41" s="1472"/>
      <c r="AR41" s="1472"/>
      <c r="AS41" s="111"/>
    </row>
    <row r="42" spans="1:45">
      <c r="A42" s="99">
        <f>A40+1</f>
        <v>13</v>
      </c>
      <c r="B42" s="1499">
        <f>DATE($B$19,A42,1)</f>
        <v>43101</v>
      </c>
      <c r="C42" s="1499"/>
      <c r="D42" s="164" t="s">
        <v>182</v>
      </c>
      <c r="E42" s="399">
        <f>IFERROR(B42+1-WEEKDAY(B42,2),"")</f>
        <v>43101</v>
      </c>
      <c r="F42" s="399">
        <f>IFERROR(E42+1,"")</f>
        <v>43102</v>
      </c>
      <c r="G42" s="399">
        <f t="shared" ref="G42:AO42" si="18">IFERROR(F42+1,"")</f>
        <v>43103</v>
      </c>
      <c r="H42" s="399">
        <f t="shared" si="18"/>
        <v>43104</v>
      </c>
      <c r="I42" s="399">
        <f t="shared" si="18"/>
        <v>43105</v>
      </c>
      <c r="J42" s="399">
        <f t="shared" si="18"/>
        <v>43106</v>
      </c>
      <c r="K42" s="399">
        <f t="shared" si="18"/>
        <v>43107</v>
      </c>
      <c r="L42" s="399">
        <f t="shared" si="18"/>
        <v>43108</v>
      </c>
      <c r="M42" s="399">
        <f t="shared" si="18"/>
        <v>43109</v>
      </c>
      <c r="N42" s="399">
        <f t="shared" si="18"/>
        <v>43110</v>
      </c>
      <c r="O42" s="399">
        <f t="shared" si="18"/>
        <v>43111</v>
      </c>
      <c r="P42" s="399">
        <f t="shared" si="18"/>
        <v>43112</v>
      </c>
      <c r="Q42" s="399">
        <f t="shared" si="18"/>
        <v>43113</v>
      </c>
      <c r="R42" s="399">
        <f t="shared" si="18"/>
        <v>43114</v>
      </c>
      <c r="S42" s="399">
        <f t="shared" si="18"/>
        <v>43115</v>
      </c>
      <c r="T42" s="399">
        <f t="shared" si="18"/>
        <v>43116</v>
      </c>
      <c r="U42" s="399">
        <f t="shared" si="18"/>
        <v>43117</v>
      </c>
      <c r="V42" s="399">
        <f t="shared" si="18"/>
        <v>43118</v>
      </c>
      <c r="W42" s="399">
        <f t="shared" si="18"/>
        <v>43119</v>
      </c>
      <c r="X42" s="399">
        <f t="shared" si="18"/>
        <v>43120</v>
      </c>
      <c r="Y42" s="399">
        <f t="shared" si="18"/>
        <v>43121</v>
      </c>
      <c r="Z42" s="399">
        <f t="shared" si="18"/>
        <v>43122</v>
      </c>
      <c r="AA42" s="399">
        <f t="shared" si="18"/>
        <v>43123</v>
      </c>
      <c r="AB42" s="399">
        <f t="shared" si="18"/>
        <v>43124</v>
      </c>
      <c r="AC42" s="399">
        <f t="shared" si="18"/>
        <v>43125</v>
      </c>
      <c r="AD42" s="399">
        <f t="shared" si="18"/>
        <v>43126</v>
      </c>
      <c r="AE42" s="399">
        <f t="shared" si="18"/>
        <v>43127</v>
      </c>
      <c r="AF42" s="399">
        <f t="shared" si="18"/>
        <v>43128</v>
      </c>
      <c r="AG42" s="399">
        <f t="shared" si="18"/>
        <v>43129</v>
      </c>
      <c r="AH42" s="399">
        <f t="shared" si="18"/>
        <v>43130</v>
      </c>
      <c r="AI42" s="399">
        <f t="shared" si="18"/>
        <v>43131</v>
      </c>
      <c r="AJ42" s="399">
        <f t="shared" si="18"/>
        <v>43132</v>
      </c>
      <c r="AK42" s="399">
        <f t="shared" si="18"/>
        <v>43133</v>
      </c>
      <c r="AL42" s="399">
        <f t="shared" si="18"/>
        <v>43134</v>
      </c>
      <c r="AM42" s="399">
        <f t="shared" si="18"/>
        <v>43135</v>
      </c>
      <c r="AN42" s="399">
        <f t="shared" si="18"/>
        <v>43136</v>
      </c>
      <c r="AO42" s="399">
        <f t="shared" si="18"/>
        <v>43137</v>
      </c>
      <c r="AP42" s="1492">
        <f>COUNTIF(E43:AO43,"A")</f>
        <v>0</v>
      </c>
      <c r="AQ42" s="1472">
        <f>AP42*$L$14</f>
        <v>0</v>
      </c>
      <c r="AR42" s="1472">
        <f>AQ42*$L$13</f>
        <v>0</v>
      </c>
      <c r="AS42" s="111"/>
    </row>
    <row r="43" spans="1:45">
      <c r="A43" s="99"/>
      <c r="B43" s="1499"/>
      <c r="C43" s="1499"/>
      <c r="D43" s="162" t="s">
        <v>185</v>
      </c>
      <c r="E43" s="394"/>
      <c r="F43" s="394"/>
      <c r="G43" s="394"/>
      <c r="H43" s="394"/>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1492"/>
      <c r="AQ43" s="1472"/>
      <c r="AR43" s="1472"/>
      <c r="AS43" s="111"/>
    </row>
    <row r="44" spans="1:45" ht="27" customHeight="1">
      <c r="A44" s="99"/>
      <c r="B44" s="1498" t="s">
        <v>186</v>
      </c>
      <c r="C44" s="1498"/>
      <c r="D44" s="1498"/>
      <c r="E44" s="1498"/>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c r="AM44" s="1498"/>
      <c r="AN44" s="1498"/>
      <c r="AO44" s="1498"/>
      <c r="AP44" s="349">
        <f>SUM(AP22:AP43)</f>
        <v>185</v>
      </c>
      <c r="AQ44" s="349">
        <f>SUM(AQ22:AQ43)</f>
        <v>0</v>
      </c>
      <c r="AR44" s="349">
        <f>SUM(AR22:AR43)</f>
        <v>0</v>
      </c>
      <c r="AS44" s="111"/>
    </row>
    <row r="45" spans="1:45" ht="3" customHeight="1">
      <c r="A45" s="99"/>
      <c r="B45" s="99"/>
      <c r="C45" s="99"/>
      <c r="D45" s="99"/>
      <c r="E45" s="99"/>
      <c r="F45" s="99"/>
      <c r="G45" s="99"/>
      <c r="H45" s="99"/>
      <c r="I45" s="99"/>
      <c r="J45" s="99"/>
      <c r="K45" s="99"/>
      <c r="L45" s="99"/>
      <c r="M45" s="99"/>
      <c r="N45" s="99"/>
      <c r="O45" s="99"/>
      <c r="P45" s="99"/>
      <c r="Q45" s="99"/>
      <c r="R45" s="99"/>
      <c r="S45" s="99"/>
      <c r="T45" s="99"/>
      <c r="U45" s="100"/>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111"/>
    </row>
    <row r="46" spans="1:45" ht="15" customHeight="1">
      <c r="A46" s="99"/>
      <c r="B46" s="131" t="s">
        <v>187</v>
      </c>
      <c r="C46" s="131"/>
      <c r="D46" s="132" t="s">
        <v>188</v>
      </c>
      <c r="E46" s="133"/>
      <c r="F46" s="133"/>
      <c r="G46" s="133"/>
      <c r="H46" s="133"/>
      <c r="I46" s="133"/>
      <c r="J46" s="133"/>
      <c r="K46" s="133"/>
      <c r="L46" s="133"/>
      <c r="M46" s="133"/>
      <c r="N46" s="133"/>
      <c r="O46" s="133"/>
      <c r="P46" s="133"/>
      <c r="Q46" s="133"/>
      <c r="R46" s="133"/>
      <c r="S46" s="133"/>
      <c r="T46" s="133"/>
      <c r="U46" s="134"/>
      <c r="V46" s="133"/>
      <c r="W46" s="133"/>
      <c r="X46" s="133"/>
      <c r="Y46" s="133"/>
      <c r="Z46" s="133"/>
      <c r="AA46" s="133"/>
      <c r="AB46" s="133"/>
      <c r="AC46" s="133"/>
      <c r="AD46" s="133"/>
      <c r="AE46" s="133"/>
      <c r="AF46" s="133"/>
      <c r="AG46" s="133"/>
      <c r="AH46" s="131"/>
      <c r="AI46" s="131"/>
      <c r="AJ46" s="131"/>
      <c r="AK46" s="99"/>
      <c r="AL46" s="99"/>
      <c r="AM46" s="99"/>
      <c r="AN46" s="99"/>
      <c r="AO46" s="99"/>
      <c r="AP46" s="99"/>
      <c r="AQ46" s="99"/>
      <c r="AR46" s="99"/>
      <c r="AS46" s="111"/>
    </row>
    <row r="47" spans="1:45" ht="4.5" customHeight="1">
      <c r="A47" s="99"/>
      <c r="B47" s="99"/>
      <c r="C47" s="99"/>
      <c r="D47" s="99"/>
      <c r="E47" s="99"/>
      <c r="F47" s="99"/>
      <c r="G47" s="99"/>
      <c r="H47" s="99"/>
      <c r="I47" s="99"/>
      <c r="J47" s="99"/>
      <c r="K47" s="99"/>
      <c r="L47" s="99"/>
      <c r="M47" s="99"/>
      <c r="N47" s="99"/>
      <c r="O47" s="99"/>
      <c r="P47" s="99"/>
      <c r="Q47" s="99"/>
      <c r="R47" s="99"/>
      <c r="S47" s="99"/>
      <c r="T47" s="99"/>
      <c r="U47" s="100"/>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111"/>
    </row>
    <row r="48" spans="1:45">
      <c r="A48" s="99"/>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99"/>
      <c r="AR48" s="99"/>
      <c r="AS48" s="99"/>
    </row>
  </sheetData>
  <sheetProtection password="C269" sheet="1" objects="1" scenarios="1" formatCells="0" formatColumns="0" formatRows="0"/>
  <dataConsolidate/>
  <mergeCells count="79">
    <mergeCell ref="AQ40:AQ41"/>
    <mergeCell ref="AR40:AR41"/>
    <mergeCell ref="AP42:AP43"/>
    <mergeCell ref="AQ42:AQ43"/>
    <mergeCell ref="AR42:AR43"/>
    <mergeCell ref="AR30:AR31"/>
    <mergeCell ref="AQ32:AQ33"/>
    <mergeCell ref="AR32:AR33"/>
    <mergeCell ref="AQ34:AQ35"/>
    <mergeCell ref="AR34:AR35"/>
    <mergeCell ref="AQ36:AQ37"/>
    <mergeCell ref="AR36:AR37"/>
    <mergeCell ref="AQ38:AQ39"/>
    <mergeCell ref="AR38:AR39"/>
    <mergeCell ref="AP38:AP39"/>
    <mergeCell ref="AP36:AP37"/>
    <mergeCell ref="AR28:AR29"/>
    <mergeCell ref="AI12:AK12"/>
    <mergeCell ref="AI13:AK13"/>
    <mergeCell ref="AI14:AK14"/>
    <mergeCell ref="AI15:AK15"/>
    <mergeCell ref="AG20:AM20"/>
    <mergeCell ref="AN20:AO20"/>
    <mergeCell ref="AP20:AP21"/>
    <mergeCell ref="AQ22:AQ23"/>
    <mergeCell ref="AR22:AR23"/>
    <mergeCell ref="AQ24:AQ25"/>
    <mergeCell ref="AR24:AR25"/>
    <mergeCell ref="AQ26:AQ27"/>
    <mergeCell ref="AR26:AR27"/>
    <mergeCell ref="AM12:AR15"/>
    <mergeCell ref="AR20:AR21"/>
    <mergeCell ref="B4:AO4"/>
    <mergeCell ref="B5:AN5"/>
    <mergeCell ref="Y8:AH8"/>
    <mergeCell ref="AI8:AK8"/>
    <mergeCell ref="AQ28:AQ29"/>
    <mergeCell ref="AM10:AR11"/>
    <mergeCell ref="D14:K14"/>
    <mergeCell ref="AQ20:AQ21"/>
    <mergeCell ref="D13:K13"/>
    <mergeCell ref="B19:D19"/>
    <mergeCell ref="B20:D20"/>
    <mergeCell ref="E20:K20"/>
    <mergeCell ref="L20:R20"/>
    <mergeCell ref="S20:Y20"/>
    <mergeCell ref="Z20:AF20"/>
    <mergeCell ref="B21:D21"/>
    <mergeCell ref="Y9:AH9"/>
    <mergeCell ref="AI9:AK9"/>
    <mergeCell ref="AI10:AK10"/>
    <mergeCell ref="AI11:AK11"/>
    <mergeCell ref="D8:E8"/>
    <mergeCell ref="F8:T8"/>
    <mergeCell ref="D9:E9"/>
    <mergeCell ref="F9:T9"/>
    <mergeCell ref="D10:E10"/>
    <mergeCell ref="F10:T10"/>
    <mergeCell ref="AP34:AP35"/>
    <mergeCell ref="B40:C41"/>
    <mergeCell ref="AP40:AP41"/>
    <mergeCell ref="AQ30:AQ31"/>
    <mergeCell ref="B22:C23"/>
    <mergeCell ref="AP22:AP23"/>
    <mergeCell ref="B24:C25"/>
    <mergeCell ref="AP24:AP25"/>
    <mergeCell ref="B26:C27"/>
    <mergeCell ref="AP26:AP27"/>
    <mergeCell ref="B28:C29"/>
    <mergeCell ref="AP28:AP29"/>
    <mergeCell ref="B30:C31"/>
    <mergeCell ref="AP30:AP31"/>
    <mergeCell ref="B32:C33"/>
    <mergeCell ref="AP32:AP33"/>
    <mergeCell ref="B42:C43"/>
    <mergeCell ref="B44:AO44"/>
    <mergeCell ref="B36:C37"/>
    <mergeCell ref="B38:C39"/>
    <mergeCell ref="B34:C35"/>
  </mergeCells>
  <conditionalFormatting sqref="X14:X15">
    <cfRule type="containsText" dxfId="1546" priority="2322" stopIfTrue="1" operator="containsText" text="G">
      <formula>NOT(ISERROR(SEARCH("G",X14)))</formula>
    </cfRule>
    <cfRule type="cellIs" priority="2323" stopIfTrue="1" operator="equal">
      <formula>$X$13</formula>
    </cfRule>
  </conditionalFormatting>
  <conditionalFormatting sqref="X15">
    <cfRule type="containsText" dxfId="1545" priority="2321" stopIfTrue="1" operator="containsText" text="G">
      <formula>NOT(ISERROR(SEARCH("G",X15)))</formula>
    </cfRule>
  </conditionalFormatting>
  <conditionalFormatting sqref="A22:A43">
    <cfRule type="expression" dxfId="1544" priority="2235">
      <formula>ISNUMBER(A22)=TRUE</formula>
    </cfRule>
  </conditionalFormatting>
  <conditionalFormatting sqref="E22:AO22 E24:AO24 E26:AO26 E28:AO28 E30:AO30 E32:AO32 E34:AO34 E36:AO36 E38:AO38 E40:AO40">
    <cfRule type="containsText" dxfId="1543" priority="2075" operator="containsText" text="E">
      <formula>NOT(ISERROR(SEARCH("E",E22)))</formula>
    </cfRule>
    <cfRule type="containsText" dxfId="1542" priority="2076" operator="containsText" text="D">
      <formula>NOT(ISERROR(SEARCH("D",E22)))</formula>
    </cfRule>
    <cfRule type="containsText" dxfId="1541" priority="2077" operator="containsText" text="C">
      <formula>NOT(ISERROR(SEARCH("C",E22)))</formula>
    </cfRule>
    <cfRule type="containsText" dxfId="1540" priority="2078" operator="containsText" text="B">
      <formula>NOT(ISERROR(SEARCH("B",E22)))</formula>
    </cfRule>
  </conditionalFormatting>
  <conditionalFormatting sqref="E22:K22">
    <cfRule type="expression" dxfId="1539" priority="1991">
      <formula>DAY(E22)&gt;7</formula>
    </cfRule>
  </conditionalFormatting>
  <conditionalFormatting sqref="E24:K24">
    <cfRule type="expression" dxfId="1538" priority="1990">
      <formula>DAY(E24)&gt;7</formula>
    </cfRule>
  </conditionalFormatting>
  <conditionalFormatting sqref="E26:K26">
    <cfRule type="expression" dxfId="1537" priority="1989">
      <formula>DAY(E26)&gt;7</formula>
    </cfRule>
  </conditionalFormatting>
  <conditionalFormatting sqref="E28:K28">
    <cfRule type="expression" dxfId="1536" priority="1988">
      <formula>DAY(E28)&gt;7</formula>
    </cfRule>
  </conditionalFormatting>
  <conditionalFormatting sqref="E30:K30">
    <cfRule type="expression" dxfId="1535" priority="1987">
      <formula>DAY(E30)&gt;7</formula>
    </cfRule>
  </conditionalFormatting>
  <conditionalFormatting sqref="E32:K32">
    <cfRule type="expression" dxfId="1534" priority="1986">
      <formula>DAY(E32)&gt;7</formula>
    </cfRule>
  </conditionalFormatting>
  <conditionalFormatting sqref="E34:K34">
    <cfRule type="expression" dxfId="1533" priority="1985">
      <formula>DAY(E34)&gt;7</formula>
    </cfRule>
  </conditionalFormatting>
  <conditionalFormatting sqref="E36:K36">
    <cfRule type="expression" dxfId="1532" priority="1984">
      <formula>DAY(E36)&gt;7</formula>
    </cfRule>
  </conditionalFormatting>
  <conditionalFormatting sqref="E38:J38">
    <cfRule type="expression" dxfId="1531" priority="1983">
      <formula>DAY(E38)&gt;7</formula>
    </cfRule>
  </conditionalFormatting>
  <conditionalFormatting sqref="AG22:AO22">
    <cfRule type="expression" dxfId="1530" priority="1982">
      <formula>DAY(AG22)&lt;15</formula>
    </cfRule>
  </conditionalFormatting>
  <conditionalFormatting sqref="AG24:AO24">
    <cfRule type="expression" dxfId="1529" priority="1981">
      <formula>DAY(AG24)&lt;15</formula>
    </cfRule>
  </conditionalFormatting>
  <conditionalFormatting sqref="AG26:AO26">
    <cfRule type="expression" dxfId="1528" priority="1980">
      <formula>DAY(AG26)&lt;15</formula>
    </cfRule>
  </conditionalFormatting>
  <conditionalFormatting sqref="AG28:AO28">
    <cfRule type="expression" dxfId="1527" priority="1979">
      <formula>DAY(AG28)&lt;15</formula>
    </cfRule>
  </conditionalFormatting>
  <conditionalFormatting sqref="AG30:AO30">
    <cfRule type="expression" dxfId="1526" priority="1978">
      <formula>DAY(AG30)&lt;15</formula>
    </cfRule>
  </conditionalFormatting>
  <conditionalFormatting sqref="AG32:AO32">
    <cfRule type="expression" dxfId="1525" priority="1977">
      <formula>DAY(AG32)&lt;15</formula>
    </cfRule>
  </conditionalFormatting>
  <conditionalFormatting sqref="AG34:AO34">
    <cfRule type="expression" dxfId="1524" priority="1976">
      <formula>DAY(AG34)&lt;15</formula>
    </cfRule>
  </conditionalFormatting>
  <conditionalFormatting sqref="AG36:AO36">
    <cfRule type="expression" dxfId="1523" priority="1975">
      <formula>DAY(AG36)&lt;15</formula>
    </cfRule>
  </conditionalFormatting>
  <conditionalFormatting sqref="AG38:AO38">
    <cfRule type="expression" dxfId="1522" priority="1974">
      <formula>DAY(AG38)&lt;15</formula>
    </cfRule>
  </conditionalFormatting>
  <conditionalFormatting sqref="L42:AF42">
    <cfRule type="containsText" dxfId="1521" priority="1970" operator="containsText" text="E">
      <formula>NOT(ISERROR(SEARCH("E",L42)))</formula>
    </cfRule>
    <cfRule type="containsText" dxfId="1520" priority="1971" operator="containsText" text="D">
      <formula>NOT(ISERROR(SEARCH("D",L42)))</formula>
    </cfRule>
    <cfRule type="containsText" dxfId="1519" priority="1972" operator="containsText" text="C">
      <formula>NOT(ISERROR(SEARCH("C",L42)))</formula>
    </cfRule>
    <cfRule type="containsText" dxfId="1518" priority="1973" operator="containsText" text="B">
      <formula>NOT(ISERROR(SEARCH("B",L42)))</formula>
    </cfRule>
  </conditionalFormatting>
  <conditionalFormatting sqref="E40:K40">
    <cfRule type="expression" dxfId="1517" priority="1969">
      <formula>DAY(E40)&gt;7</formula>
    </cfRule>
  </conditionalFormatting>
  <conditionalFormatting sqref="E42:K42">
    <cfRule type="containsText" dxfId="1516" priority="1965" operator="containsText" text="E">
      <formula>NOT(ISERROR(SEARCH("E",E42)))</formula>
    </cfRule>
    <cfRule type="containsText" dxfId="1515" priority="1966" operator="containsText" text="D">
      <formula>NOT(ISERROR(SEARCH("D",E42)))</formula>
    </cfRule>
    <cfRule type="containsText" dxfId="1514" priority="1967" operator="containsText" text="C">
      <formula>NOT(ISERROR(SEARCH("C",E42)))</formula>
    </cfRule>
    <cfRule type="containsText" dxfId="1513" priority="1968" operator="containsText" text="B">
      <formula>NOT(ISERROR(SEARCH("B",E42)))</formula>
    </cfRule>
  </conditionalFormatting>
  <conditionalFormatting sqref="E42:K42">
    <cfRule type="expression" dxfId="1512" priority="1964">
      <formula>DAY(E42)&gt;7</formula>
    </cfRule>
  </conditionalFormatting>
  <conditionalFormatting sqref="AG38:AO38">
    <cfRule type="expression" dxfId="1511" priority="1963">
      <formula>DAY(AG38)&lt;15</formula>
    </cfRule>
  </conditionalFormatting>
  <conditionalFormatting sqref="AG40:AO40">
    <cfRule type="expression" dxfId="1510" priority="1962">
      <formula>DAY(AG40)&lt;15</formula>
    </cfRule>
  </conditionalFormatting>
  <conditionalFormatting sqref="AG40:AO40">
    <cfRule type="expression" dxfId="1509" priority="1961">
      <formula>DAY(AG40)&lt;15</formula>
    </cfRule>
  </conditionalFormatting>
  <conditionalFormatting sqref="AG42:AO42">
    <cfRule type="containsText" dxfId="1508" priority="1957" operator="containsText" text="E">
      <formula>NOT(ISERROR(SEARCH("E",AG42)))</formula>
    </cfRule>
    <cfRule type="containsText" dxfId="1507" priority="1958" operator="containsText" text="D">
      <formula>NOT(ISERROR(SEARCH("D",AG42)))</formula>
    </cfRule>
    <cfRule type="containsText" dxfId="1506" priority="1959" operator="containsText" text="C">
      <formula>NOT(ISERROR(SEARCH("C",AG42)))</formula>
    </cfRule>
    <cfRule type="containsText" dxfId="1505" priority="1960" operator="containsText" text="B">
      <formula>NOT(ISERROR(SEARCH("B",AG42)))</formula>
    </cfRule>
  </conditionalFormatting>
  <conditionalFormatting sqref="AG42:AO42">
    <cfRule type="expression" dxfId="1504" priority="1956">
      <formula>DAY(AG42)&lt;15</formula>
    </cfRule>
  </conditionalFormatting>
  <conditionalFormatting sqref="AG42:AO42">
    <cfRule type="expression" dxfId="1503" priority="1955">
      <formula>DAY(AG42)&lt;15</formula>
    </cfRule>
  </conditionalFormatting>
  <conditionalFormatting sqref="E22:AO22 E24:AO24 E26:AO26 E28:AO28 E30:AO30 E32:AO32 E34:AO34 E36:AO36 E38:AO38 E40:AO40 E42:AO42">
    <cfRule type="expression" dxfId="1502" priority="1800">
      <formula>AND(DAY(E22)=6,MONTH(E22)=7)</formula>
    </cfRule>
  </conditionalFormatting>
  <conditionalFormatting sqref="E23:AO23">
    <cfRule type="containsText" dxfId="1501" priority="1498" operator="containsText" text="A">
      <formula>NOT(ISERROR(SEARCH("A",E23)))</formula>
    </cfRule>
  </conditionalFormatting>
  <conditionalFormatting sqref="E23:AO23">
    <cfRule type="containsText" dxfId="1500" priority="1494" operator="containsText" text="E">
      <formula>NOT(ISERROR(SEARCH("E",E23)))</formula>
    </cfRule>
    <cfRule type="containsText" dxfId="1499" priority="1495" operator="containsText" text="D">
      <formula>NOT(ISERROR(SEARCH("D",E23)))</formula>
    </cfRule>
    <cfRule type="containsText" dxfId="1498" priority="1496" operator="containsText" text="C">
      <formula>NOT(ISERROR(SEARCH("C",E23)))</formula>
    </cfRule>
    <cfRule type="containsText" dxfId="1497" priority="1497" operator="containsText" text="B">
      <formula>NOT(ISERROR(SEARCH("B",E23)))</formula>
    </cfRule>
  </conditionalFormatting>
  <conditionalFormatting sqref="E23:AJ23">
    <cfRule type="containsText" dxfId="1496" priority="1480" stopIfTrue="1" operator="containsText" text="G">
      <formula>NOT(ISERROR(SEARCH("G",E23)))</formula>
    </cfRule>
    <cfRule type="containsText" dxfId="1495" priority="1491" stopIfTrue="1" operator="containsText" text="B">
      <formula>NOT(ISERROR(SEARCH("B",E23)))</formula>
    </cfRule>
    <cfRule type="containsText" dxfId="1494" priority="1492" stopIfTrue="1" operator="containsText" text="F">
      <formula>NOT(ISERROR(SEARCH("F",E23)))</formula>
    </cfRule>
    <cfRule type="containsText" dxfId="1493" priority="1493" stopIfTrue="1" operator="containsText" text="G">
      <formula>NOT(ISERROR(SEARCH("G",E23)))</formula>
    </cfRule>
  </conditionalFormatting>
  <conditionalFormatting sqref="E23:AJ23">
    <cfRule type="containsText" dxfId="1492" priority="1481" stopIfTrue="1" operator="containsText" text="F">
      <formula>NOT(ISERROR(SEARCH("F",E23)))</formula>
    </cfRule>
    <cfRule type="containsText" dxfId="1491" priority="1482" stopIfTrue="1" operator="containsText" text="C">
      <formula>NOT(ISERROR(SEARCH("C",E23)))</formula>
    </cfRule>
    <cfRule type="containsText" dxfId="1490" priority="1483" stopIfTrue="1" operator="containsText" text="B">
      <formula>NOT(ISERROR(SEARCH("B",E23)))</formula>
    </cfRule>
    <cfRule type="containsText" dxfId="1489" priority="1484" stopIfTrue="1" operator="containsText" text="G">
      <formula>NOT(ISERROR(SEARCH("G",E23)))</formula>
    </cfRule>
    <cfRule type="containsText" dxfId="1488" priority="1485" stopIfTrue="1" operator="containsText" text="G">
      <formula>NOT(ISERROR(SEARCH("G",E23)))</formula>
    </cfRule>
    <cfRule type="containsText" dxfId="1487" priority="1486" stopIfTrue="1" operator="containsText" text="F">
      <formula>NOT(ISERROR(SEARCH("F",E23)))</formula>
    </cfRule>
    <cfRule type="containsText" dxfId="1486" priority="1487" stopIfTrue="1" operator="containsText" text="E">
      <formula>NOT(ISERROR(SEARCH("E",E23)))</formula>
    </cfRule>
    <cfRule type="containsText" dxfId="1485" priority="1488" stopIfTrue="1" operator="containsText" text="B">
      <formula>NOT(ISERROR(SEARCH("B",E23)))</formula>
    </cfRule>
    <cfRule type="containsText" dxfId="1484" priority="1489" stopIfTrue="1" operator="containsText" text="B">
      <formula>NOT(ISERROR(SEARCH("B",E23)))</formula>
    </cfRule>
    <cfRule type="containsText" dxfId="1483" priority="1490" stopIfTrue="1" operator="containsText" text="B">
      <formula>NOT(ISERROR(SEARCH("B",E23)))</formula>
    </cfRule>
  </conditionalFormatting>
  <conditionalFormatting sqref="AK23:AO23">
    <cfRule type="containsText" dxfId="1482" priority="1479" operator="containsText" text="A">
      <formula>NOT(ISERROR(SEARCH("A",AK23)))</formula>
    </cfRule>
  </conditionalFormatting>
  <conditionalFormatting sqref="AK23:AO23">
    <cfRule type="containsText" dxfId="1481" priority="1478" operator="containsText" text="A">
      <formula>NOT(ISERROR(SEARCH("A",AK23)))</formula>
    </cfRule>
  </conditionalFormatting>
  <conditionalFormatting sqref="AK23:AM23">
    <cfRule type="containsText" dxfId="1480" priority="1464" stopIfTrue="1" operator="containsText" text="G">
      <formula>NOT(ISERROR(SEARCH("G",AK23)))</formula>
    </cfRule>
    <cfRule type="containsText" dxfId="1479" priority="1475" stopIfTrue="1" operator="containsText" text="B">
      <formula>NOT(ISERROR(SEARCH("B",AK23)))</formula>
    </cfRule>
    <cfRule type="containsText" dxfId="1478" priority="1476" stopIfTrue="1" operator="containsText" text="F">
      <formula>NOT(ISERROR(SEARCH("F",AK23)))</formula>
    </cfRule>
    <cfRule type="containsText" dxfId="1477" priority="1477" stopIfTrue="1" operator="containsText" text="G">
      <formula>NOT(ISERROR(SEARCH("G",AK23)))</formula>
    </cfRule>
  </conditionalFormatting>
  <conditionalFormatting sqref="AK23:AM23">
    <cfRule type="containsText" dxfId="1476" priority="1465" stopIfTrue="1" operator="containsText" text="F">
      <formula>NOT(ISERROR(SEARCH("F",AK23)))</formula>
    </cfRule>
    <cfRule type="containsText" dxfId="1475" priority="1466" stopIfTrue="1" operator="containsText" text="C">
      <formula>NOT(ISERROR(SEARCH("C",AK23)))</formula>
    </cfRule>
    <cfRule type="containsText" dxfId="1474" priority="1467" stopIfTrue="1" operator="containsText" text="B">
      <formula>NOT(ISERROR(SEARCH("B",AK23)))</formula>
    </cfRule>
    <cfRule type="containsText" dxfId="1473" priority="1468" stopIfTrue="1" operator="containsText" text="G">
      <formula>NOT(ISERROR(SEARCH("G",AK23)))</formula>
    </cfRule>
    <cfRule type="containsText" dxfId="1472" priority="1469" stopIfTrue="1" operator="containsText" text="G">
      <formula>NOT(ISERROR(SEARCH("G",AK23)))</formula>
    </cfRule>
    <cfRule type="containsText" dxfId="1471" priority="1470" stopIfTrue="1" operator="containsText" text="F">
      <formula>NOT(ISERROR(SEARCH("F",AK23)))</formula>
    </cfRule>
    <cfRule type="containsText" dxfId="1470" priority="1471" stopIfTrue="1" operator="containsText" text="E">
      <formula>NOT(ISERROR(SEARCH("E",AK23)))</formula>
    </cfRule>
    <cfRule type="containsText" dxfId="1469" priority="1472" stopIfTrue="1" operator="containsText" text="B">
      <formula>NOT(ISERROR(SEARCH("B",AK23)))</formula>
    </cfRule>
    <cfRule type="containsText" dxfId="1468" priority="1473" stopIfTrue="1" operator="containsText" text="B">
      <formula>NOT(ISERROR(SEARCH("B",AK23)))</formula>
    </cfRule>
    <cfRule type="containsText" dxfId="1467" priority="1474" stopIfTrue="1" operator="containsText" text="B">
      <formula>NOT(ISERROR(SEARCH("B",AK23)))</formula>
    </cfRule>
  </conditionalFormatting>
  <conditionalFormatting sqref="E23:AO23">
    <cfRule type="expression" dxfId="1466" priority="1463">
      <formula>AND(DAY(E23)=6,MONTH(E23)=7)</formula>
    </cfRule>
  </conditionalFormatting>
  <conditionalFormatting sqref="AN23:AO23">
    <cfRule type="containsText" dxfId="1465" priority="1450" stopIfTrue="1" operator="containsText" text="G">
      <formula>NOT(ISERROR(SEARCH("G",AN23)))</formula>
    </cfRule>
    <cfRule type="containsText" dxfId="1464" priority="1461" stopIfTrue="1" operator="containsText" text="B">
      <formula>NOT(ISERROR(SEARCH("B",AN23)))</formula>
    </cfRule>
    <cfRule type="containsText" dxfId="1463" priority="1462" stopIfTrue="1" operator="containsText" text="G">
      <formula>NOT(ISERROR(SEARCH("G",AN23)))</formula>
    </cfRule>
  </conditionalFormatting>
  <conditionalFormatting sqref="AN23:AO23">
    <cfRule type="containsText" dxfId="1462" priority="1451" stopIfTrue="1" operator="containsText" text="F">
      <formula>NOT(ISERROR(SEARCH("F",AN23)))</formula>
    </cfRule>
    <cfRule type="containsText" dxfId="1461" priority="1452" stopIfTrue="1" operator="containsText" text="C">
      <formula>NOT(ISERROR(SEARCH("C",AN23)))</formula>
    </cfRule>
    <cfRule type="containsText" dxfId="1460" priority="1453" stopIfTrue="1" operator="containsText" text="B">
      <formula>NOT(ISERROR(SEARCH("B",AN23)))</formula>
    </cfRule>
    <cfRule type="containsText" dxfId="1459" priority="1454" stopIfTrue="1" operator="containsText" text="G">
      <formula>NOT(ISERROR(SEARCH("G",AN23)))</formula>
    </cfRule>
    <cfRule type="containsText" dxfId="1458" priority="1455" stopIfTrue="1" operator="containsText" text="G">
      <formula>NOT(ISERROR(SEARCH("G",AN23)))</formula>
    </cfRule>
    <cfRule type="containsText" dxfId="1457" priority="1456" stopIfTrue="1" operator="containsText" text="F">
      <formula>NOT(ISERROR(SEARCH("F",AN23)))</formula>
    </cfRule>
    <cfRule type="containsText" dxfId="1456" priority="1457" stopIfTrue="1" operator="containsText" text="E">
      <formula>NOT(ISERROR(SEARCH("E",AN23)))</formula>
    </cfRule>
    <cfRule type="containsText" dxfId="1455" priority="1458" stopIfTrue="1" operator="containsText" text="B">
      <formula>NOT(ISERROR(SEARCH("B",AN23)))</formula>
    </cfRule>
    <cfRule type="containsText" dxfId="1454" priority="1459" stopIfTrue="1" operator="containsText" text="B">
      <formula>NOT(ISERROR(SEARCH("B",AN23)))</formula>
    </cfRule>
    <cfRule type="containsText" dxfId="1453" priority="1460" stopIfTrue="1" operator="containsText" text="B">
      <formula>NOT(ISERROR(SEARCH("B",AN23)))</formula>
    </cfRule>
  </conditionalFormatting>
  <conditionalFormatting sqref="AN23:AO23">
    <cfRule type="containsText" dxfId="1452" priority="1436" stopIfTrue="1" operator="containsText" text="G">
      <formula>NOT(ISERROR(SEARCH("G",AN23)))</formula>
    </cfRule>
    <cfRule type="containsText" dxfId="1451" priority="1447" stopIfTrue="1" operator="containsText" text="B">
      <formula>NOT(ISERROR(SEARCH("B",AN23)))</formula>
    </cfRule>
    <cfRule type="containsText" dxfId="1450" priority="1448" stopIfTrue="1" operator="containsText" text="F">
      <formula>NOT(ISERROR(SEARCH("F",AN23)))</formula>
    </cfRule>
    <cfRule type="containsText" dxfId="1449" priority="1449" stopIfTrue="1" operator="containsText" text="G">
      <formula>NOT(ISERROR(SEARCH("G",AN23)))</formula>
    </cfRule>
  </conditionalFormatting>
  <conditionalFormatting sqref="AN23:AO23">
    <cfRule type="containsText" dxfId="1448" priority="1437" stopIfTrue="1" operator="containsText" text="F">
      <formula>NOT(ISERROR(SEARCH("F",AN23)))</formula>
    </cfRule>
    <cfRule type="containsText" dxfId="1447" priority="1438" stopIfTrue="1" operator="containsText" text="C">
      <formula>NOT(ISERROR(SEARCH("C",AN23)))</formula>
    </cfRule>
    <cfRule type="containsText" dxfId="1446" priority="1439" stopIfTrue="1" operator="containsText" text="B">
      <formula>NOT(ISERROR(SEARCH("B",AN23)))</formula>
    </cfRule>
    <cfRule type="containsText" dxfId="1445" priority="1440" stopIfTrue="1" operator="containsText" text="G">
      <formula>NOT(ISERROR(SEARCH("G",AN23)))</formula>
    </cfRule>
    <cfRule type="containsText" dxfId="1444" priority="1441" stopIfTrue="1" operator="containsText" text="G">
      <formula>NOT(ISERROR(SEARCH("G",AN23)))</formula>
    </cfRule>
    <cfRule type="containsText" dxfId="1443" priority="1442" stopIfTrue="1" operator="containsText" text="F">
      <formula>NOT(ISERROR(SEARCH("F",AN23)))</formula>
    </cfRule>
    <cfRule type="containsText" dxfId="1442" priority="1443" stopIfTrue="1" operator="containsText" text="E">
      <formula>NOT(ISERROR(SEARCH("E",AN23)))</formula>
    </cfRule>
    <cfRule type="containsText" dxfId="1441" priority="1444" stopIfTrue="1" operator="containsText" text="B">
      <formula>NOT(ISERROR(SEARCH("B",AN23)))</formula>
    </cfRule>
    <cfRule type="containsText" dxfId="1440" priority="1445" stopIfTrue="1" operator="containsText" text="B">
      <formula>NOT(ISERROR(SEARCH("B",AN23)))</formula>
    </cfRule>
    <cfRule type="containsText" dxfId="1439" priority="1446" stopIfTrue="1" operator="containsText" text="B">
      <formula>NOT(ISERROR(SEARCH("B",AN23)))</formula>
    </cfRule>
  </conditionalFormatting>
  <conditionalFormatting sqref="E25:AL25 AN25:AO25">
    <cfRule type="containsText" dxfId="1438" priority="1435" operator="containsText" text="A">
      <formula>NOT(ISERROR(SEARCH("A",E25)))</formula>
    </cfRule>
  </conditionalFormatting>
  <conditionalFormatting sqref="E25:AO25">
    <cfRule type="containsText" dxfId="1437" priority="1431" operator="containsText" text="E">
      <formula>NOT(ISERROR(SEARCH("E",E25)))</formula>
    </cfRule>
    <cfRule type="containsText" dxfId="1436" priority="1432" operator="containsText" text="D">
      <formula>NOT(ISERROR(SEARCH("D",E25)))</formula>
    </cfRule>
    <cfRule type="containsText" dxfId="1435" priority="1433" operator="containsText" text="C">
      <formula>NOT(ISERROR(SEARCH("C",E25)))</formula>
    </cfRule>
    <cfRule type="containsText" dxfId="1434" priority="1434" operator="containsText" text="B">
      <formula>NOT(ISERROR(SEARCH("B",E25)))</formula>
    </cfRule>
  </conditionalFormatting>
  <conditionalFormatting sqref="I25:AL25">
    <cfRule type="containsText" dxfId="1433" priority="1428" stopIfTrue="1" operator="containsText" text="F">
      <formula>NOT(ISERROR(SEARCH("F",I25)))</formula>
    </cfRule>
    <cfRule type="containsText" dxfId="1432" priority="1429" stopIfTrue="1" operator="containsText" text="F">
      <formula>NOT(ISERROR(SEARCH("F",I25)))</formula>
    </cfRule>
    <cfRule type="containsText" dxfId="1431" priority="1430" stopIfTrue="1" operator="containsText" text="G">
      <formula>NOT(ISERROR(SEARCH("G",I25)))</formula>
    </cfRule>
  </conditionalFormatting>
  <conditionalFormatting sqref="I25:AL25">
    <cfRule type="containsText" dxfId="1430" priority="1427" stopIfTrue="1" operator="containsText" text="B">
      <formula>NOT(ISERROR(SEARCH("B",I25)))</formula>
    </cfRule>
  </conditionalFormatting>
  <conditionalFormatting sqref="I25:AL25">
    <cfRule type="containsText" dxfId="1429" priority="1417" stopIfTrue="1" operator="containsText" text="F">
      <formula>NOT(ISERROR(SEARCH("F",I25)))</formula>
    </cfRule>
    <cfRule type="containsText" dxfId="1428" priority="1418" stopIfTrue="1" operator="containsText" text="C">
      <formula>NOT(ISERROR(SEARCH("C",I25)))</formula>
    </cfRule>
    <cfRule type="containsText" dxfId="1427" priority="1419" stopIfTrue="1" operator="containsText" text="B">
      <formula>NOT(ISERROR(SEARCH("B",I25)))</formula>
    </cfRule>
    <cfRule type="containsText" dxfId="1426" priority="1420" stopIfTrue="1" operator="containsText" text="G">
      <formula>NOT(ISERROR(SEARCH("G",I25)))</formula>
    </cfRule>
    <cfRule type="containsText" dxfId="1425" priority="1421" stopIfTrue="1" operator="containsText" text="G">
      <formula>NOT(ISERROR(SEARCH("G",I25)))</formula>
    </cfRule>
    <cfRule type="containsText" dxfId="1424" priority="1422" stopIfTrue="1" operator="containsText" text="F">
      <formula>NOT(ISERROR(SEARCH("F",I25)))</formula>
    </cfRule>
    <cfRule type="containsText" dxfId="1423" priority="1423" stopIfTrue="1" operator="containsText" text="E">
      <formula>NOT(ISERROR(SEARCH("E",I25)))</formula>
    </cfRule>
    <cfRule type="containsText" dxfId="1422" priority="1424" stopIfTrue="1" operator="containsText" text="B">
      <formula>NOT(ISERROR(SEARCH("B",I25)))</formula>
    </cfRule>
    <cfRule type="containsText" dxfId="1421" priority="1425" stopIfTrue="1" operator="containsText" text="B">
      <formula>NOT(ISERROR(SEARCH("B",I25)))</formula>
    </cfRule>
    <cfRule type="containsText" dxfId="1420" priority="1426" stopIfTrue="1" operator="containsText" text="B">
      <formula>NOT(ISERROR(SEARCH("B",I25)))</formula>
    </cfRule>
  </conditionalFormatting>
  <conditionalFormatting sqref="AN25:AO25">
    <cfRule type="containsText" dxfId="1419" priority="1416" operator="containsText" text="A">
      <formula>NOT(ISERROR(SEARCH("A",AN25)))</formula>
    </cfRule>
  </conditionalFormatting>
  <conditionalFormatting sqref="AN25:AO25">
    <cfRule type="containsText" dxfId="1418" priority="1415" operator="containsText" text="A">
      <formula>NOT(ISERROR(SEARCH("A",AN25)))</formula>
    </cfRule>
  </conditionalFormatting>
  <conditionalFormatting sqref="AM25:AO25">
    <cfRule type="containsText" dxfId="1417" priority="1414" operator="containsText" text="A">
      <formula>NOT(ISERROR(SEARCH("A",AM25)))</formula>
    </cfRule>
  </conditionalFormatting>
  <conditionalFormatting sqref="AM25:AO25">
    <cfRule type="containsText" dxfId="1416" priority="1413" operator="containsText" text="A">
      <formula>NOT(ISERROR(SEARCH("A",AM25)))</formula>
    </cfRule>
  </conditionalFormatting>
  <conditionalFormatting sqref="AM25:AO25">
    <cfRule type="containsText" dxfId="1415" priority="1412" operator="containsText" text="A">
      <formula>NOT(ISERROR(SEARCH("A",AM25)))</formula>
    </cfRule>
  </conditionalFormatting>
  <conditionalFormatting sqref="E25:H25">
    <cfRule type="containsText" dxfId="1414" priority="1409" stopIfTrue="1" operator="containsText" text="F">
      <formula>NOT(ISERROR(SEARCH("F",E25)))</formula>
    </cfRule>
    <cfRule type="containsText" dxfId="1413" priority="1410" stopIfTrue="1" operator="containsText" text="F">
      <formula>NOT(ISERROR(SEARCH("F",E25)))</formula>
    </cfRule>
    <cfRule type="containsText" dxfId="1412" priority="1411" stopIfTrue="1" operator="containsText" text="G">
      <formula>NOT(ISERROR(SEARCH("G",E25)))</formula>
    </cfRule>
  </conditionalFormatting>
  <conditionalFormatting sqref="E25:H25">
    <cfRule type="containsText" dxfId="1411" priority="1408" stopIfTrue="1" operator="containsText" text="B">
      <formula>NOT(ISERROR(SEARCH("B",E25)))</formula>
    </cfRule>
  </conditionalFormatting>
  <conditionalFormatting sqref="E25:H25">
    <cfRule type="containsText" dxfId="1410" priority="1398" stopIfTrue="1" operator="containsText" text="F">
      <formula>NOT(ISERROR(SEARCH("F",E25)))</formula>
    </cfRule>
    <cfRule type="containsText" dxfId="1409" priority="1399" stopIfTrue="1" operator="containsText" text="C">
      <formula>NOT(ISERROR(SEARCH("C",E25)))</formula>
    </cfRule>
    <cfRule type="containsText" dxfId="1408" priority="1400" stopIfTrue="1" operator="containsText" text="B">
      <formula>NOT(ISERROR(SEARCH("B",E25)))</formula>
    </cfRule>
    <cfRule type="containsText" dxfId="1407" priority="1401" stopIfTrue="1" operator="containsText" text="G">
      <formula>NOT(ISERROR(SEARCH("G",E25)))</formula>
    </cfRule>
    <cfRule type="containsText" dxfId="1406" priority="1402" stopIfTrue="1" operator="containsText" text="G">
      <formula>NOT(ISERROR(SEARCH("G",E25)))</formula>
    </cfRule>
    <cfRule type="containsText" dxfId="1405" priority="1403" stopIfTrue="1" operator="containsText" text="F">
      <formula>NOT(ISERROR(SEARCH("F",E25)))</formula>
    </cfRule>
    <cfRule type="containsText" dxfId="1404" priority="1404" stopIfTrue="1" operator="containsText" text="E">
      <formula>NOT(ISERROR(SEARCH("E",E25)))</formula>
    </cfRule>
    <cfRule type="containsText" dxfId="1403" priority="1405" stopIfTrue="1" operator="containsText" text="B">
      <formula>NOT(ISERROR(SEARCH("B",E25)))</formula>
    </cfRule>
    <cfRule type="containsText" dxfId="1402" priority="1406" stopIfTrue="1" operator="containsText" text="B">
      <formula>NOT(ISERROR(SEARCH("B",E25)))</formula>
    </cfRule>
    <cfRule type="containsText" dxfId="1401" priority="1407" stopIfTrue="1" operator="containsText" text="B">
      <formula>NOT(ISERROR(SEARCH("B",E25)))</formula>
    </cfRule>
  </conditionalFormatting>
  <conditionalFormatting sqref="E25:AO25">
    <cfRule type="expression" dxfId="1400" priority="1397">
      <formula>AND(DAY(E25)=6,MONTH(E25)=7)</formula>
    </cfRule>
  </conditionalFormatting>
  <conditionalFormatting sqref="AM25">
    <cfRule type="containsText" dxfId="1399" priority="1396" operator="containsText" text="A">
      <formula>NOT(ISERROR(SEARCH("A",AM25)))</formula>
    </cfRule>
  </conditionalFormatting>
  <conditionalFormatting sqref="AM25">
    <cfRule type="containsText" dxfId="1398" priority="1393" stopIfTrue="1" operator="containsText" text="F">
      <formula>NOT(ISERROR(SEARCH("F",AM25)))</formula>
    </cfRule>
    <cfRule type="containsText" dxfId="1397" priority="1394" stopIfTrue="1" operator="containsText" text="F">
      <formula>NOT(ISERROR(SEARCH("F",AM25)))</formula>
    </cfRule>
    <cfRule type="containsText" dxfId="1396" priority="1395" stopIfTrue="1" operator="containsText" text="G">
      <formula>NOT(ISERROR(SEARCH("G",AM25)))</formula>
    </cfRule>
  </conditionalFormatting>
  <conditionalFormatting sqref="AM25">
    <cfRule type="containsText" dxfId="1395" priority="1392" stopIfTrue="1" operator="containsText" text="B">
      <formula>NOT(ISERROR(SEARCH("B",AM25)))</formula>
    </cfRule>
  </conditionalFormatting>
  <conditionalFormatting sqref="AM25">
    <cfRule type="containsText" dxfId="1394" priority="1382" stopIfTrue="1" operator="containsText" text="F">
      <formula>NOT(ISERROR(SEARCH("F",AM25)))</formula>
    </cfRule>
    <cfRule type="containsText" dxfId="1393" priority="1383" stopIfTrue="1" operator="containsText" text="C">
      <formula>NOT(ISERROR(SEARCH("C",AM25)))</formula>
    </cfRule>
    <cfRule type="containsText" dxfId="1392" priority="1384" stopIfTrue="1" operator="containsText" text="B">
      <formula>NOT(ISERROR(SEARCH("B",AM25)))</formula>
    </cfRule>
    <cfRule type="containsText" dxfId="1391" priority="1385" stopIfTrue="1" operator="containsText" text="G">
      <formula>NOT(ISERROR(SEARCH("G",AM25)))</formula>
    </cfRule>
    <cfRule type="containsText" dxfId="1390" priority="1386" stopIfTrue="1" operator="containsText" text="G">
      <formula>NOT(ISERROR(SEARCH("G",AM25)))</formula>
    </cfRule>
    <cfRule type="containsText" dxfId="1389" priority="1387" stopIfTrue="1" operator="containsText" text="F">
      <formula>NOT(ISERROR(SEARCH("F",AM25)))</formula>
    </cfRule>
    <cfRule type="containsText" dxfId="1388" priority="1388" stopIfTrue="1" operator="containsText" text="E">
      <formula>NOT(ISERROR(SEARCH("E",AM25)))</formula>
    </cfRule>
    <cfRule type="containsText" dxfId="1387" priority="1389" stopIfTrue="1" operator="containsText" text="B">
      <formula>NOT(ISERROR(SEARCH("B",AM25)))</formula>
    </cfRule>
    <cfRule type="containsText" dxfId="1386" priority="1390" stopIfTrue="1" operator="containsText" text="B">
      <formula>NOT(ISERROR(SEARCH("B",AM25)))</formula>
    </cfRule>
    <cfRule type="containsText" dxfId="1385" priority="1391" stopIfTrue="1" operator="containsText" text="B">
      <formula>NOT(ISERROR(SEARCH("B",AM25)))</formula>
    </cfRule>
  </conditionalFormatting>
  <conditionalFormatting sqref="AN25:AO25">
    <cfRule type="containsText" dxfId="1384" priority="1369" stopIfTrue="1" operator="containsText" text="G">
      <formula>NOT(ISERROR(SEARCH("G",AN25)))</formula>
    </cfRule>
    <cfRule type="containsText" dxfId="1383" priority="1380" stopIfTrue="1" operator="containsText" text="B">
      <formula>NOT(ISERROR(SEARCH("B",AN25)))</formula>
    </cfRule>
    <cfRule type="containsText" dxfId="1382" priority="1381" stopIfTrue="1" operator="containsText" text="G">
      <formula>NOT(ISERROR(SEARCH("G",AN25)))</formula>
    </cfRule>
  </conditionalFormatting>
  <conditionalFormatting sqref="AN25:AO25">
    <cfRule type="containsText" dxfId="1381" priority="1370" stopIfTrue="1" operator="containsText" text="F">
      <formula>NOT(ISERROR(SEARCH("F",AN25)))</formula>
    </cfRule>
    <cfRule type="containsText" dxfId="1380" priority="1371" stopIfTrue="1" operator="containsText" text="C">
      <formula>NOT(ISERROR(SEARCH("C",AN25)))</formula>
    </cfRule>
    <cfRule type="containsText" dxfId="1379" priority="1372" stopIfTrue="1" operator="containsText" text="B">
      <formula>NOT(ISERROR(SEARCH("B",AN25)))</formula>
    </cfRule>
    <cfRule type="containsText" dxfId="1378" priority="1373" stopIfTrue="1" operator="containsText" text="G">
      <formula>NOT(ISERROR(SEARCH("G",AN25)))</formula>
    </cfRule>
    <cfRule type="containsText" dxfId="1377" priority="1374" stopIfTrue="1" operator="containsText" text="G">
      <formula>NOT(ISERROR(SEARCH("G",AN25)))</formula>
    </cfRule>
    <cfRule type="containsText" dxfId="1376" priority="1375" stopIfTrue="1" operator="containsText" text="F">
      <formula>NOT(ISERROR(SEARCH("F",AN25)))</formula>
    </cfRule>
    <cfRule type="containsText" dxfId="1375" priority="1376" stopIfTrue="1" operator="containsText" text="E">
      <formula>NOT(ISERROR(SEARCH("E",AN25)))</formula>
    </cfRule>
    <cfRule type="containsText" dxfId="1374" priority="1377" stopIfTrue="1" operator="containsText" text="B">
      <formula>NOT(ISERROR(SEARCH("B",AN25)))</formula>
    </cfRule>
    <cfRule type="containsText" dxfId="1373" priority="1378" stopIfTrue="1" operator="containsText" text="B">
      <formula>NOT(ISERROR(SEARCH("B",AN25)))</formula>
    </cfRule>
    <cfRule type="containsText" dxfId="1372" priority="1379" stopIfTrue="1" operator="containsText" text="B">
      <formula>NOT(ISERROR(SEARCH("B",AN25)))</formula>
    </cfRule>
  </conditionalFormatting>
  <conditionalFormatting sqref="AN25:AO25">
    <cfRule type="containsText" dxfId="1371" priority="1366" stopIfTrue="1" operator="containsText" text="F">
      <formula>NOT(ISERROR(SEARCH("F",AN25)))</formula>
    </cfRule>
    <cfRule type="containsText" dxfId="1370" priority="1367" stopIfTrue="1" operator="containsText" text="F">
      <formula>NOT(ISERROR(SEARCH("F",AN25)))</formula>
    </cfRule>
    <cfRule type="containsText" dxfId="1369" priority="1368" stopIfTrue="1" operator="containsText" text="G">
      <formula>NOT(ISERROR(SEARCH("G",AN25)))</formula>
    </cfRule>
  </conditionalFormatting>
  <conditionalFormatting sqref="AN25:AO25">
    <cfRule type="containsText" dxfId="1368" priority="1365" stopIfTrue="1" operator="containsText" text="B">
      <formula>NOT(ISERROR(SEARCH("B",AN25)))</formula>
    </cfRule>
  </conditionalFormatting>
  <conditionalFormatting sqref="AN25:AO25">
    <cfRule type="containsText" dxfId="1367" priority="1355" stopIfTrue="1" operator="containsText" text="F">
      <formula>NOT(ISERROR(SEARCH("F",AN25)))</formula>
    </cfRule>
    <cfRule type="containsText" dxfId="1366" priority="1356" stopIfTrue="1" operator="containsText" text="C">
      <formula>NOT(ISERROR(SEARCH("C",AN25)))</formula>
    </cfRule>
    <cfRule type="containsText" dxfId="1365" priority="1357" stopIfTrue="1" operator="containsText" text="B">
      <formula>NOT(ISERROR(SEARCH("B",AN25)))</formula>
    </cfRule>
    <cfRule type="containsText" dxfId="1364" priority="1358" stopIfTrue="1" operator="containsText" text="G">
      <formula>NOT(ISERROR(SEARCH("G",AN25)))</formula>
    </cfRule>
    <cfRule type="containsText" dxfId="1363" priority="1359" stopIfTrue="1" operator="containsText" text="G">
      <formula>NOT(ISERROR(SEARCH("G",AN25)))</formula>
    </cfRule>
    <cfRule type="containsText" dxfId="1362" priority="1360" stopIfTrue="1" operator="containsText" text="F">
      <formula>NOT(ISERROR(SEARCH("F",AN25)))</formula>
    </cfRule>
    <cfRule type="containsText" dxfId="1361" priority="1361" stopIfTrue="1" operator="containsText" text="E">
      <formula>NOT(ISERROR(SEARCH("E",AN25)))</formula>
    </cfRule>
    <cfRule type="containsText" dxfId="1360" priority="1362" stopIfTrue="1" operator="containsText" text="B">
      <formula>NOT(ISERROR(SEARCH("B",AN25)))</formula>
    </cfRule>
    <cfRule type="containsText" dxfId="1359" priority="1363" stopIfTrue="1" operator="containsText" text="B">
      <formula>NOT(ISERROR(SEARCH("B",AN25)))</formula>
    </cfRule>
    <cfRule type="containsText" dxfId="1358" priority="1364" stopIfTrue="1" operator="containsText" text="B">
      <formula>NOT(ISERROR(SEARCH("B",AN25)))</formula>
    </cfRule>
  </conditionalFormatting>
  <conditionalFormatting sqref="E27:AO27">
    <cfRule type="containsText" dxfId="1357" priority="1354" operator="containsText" text="A">
      <formula>NOT(ISERROR(SEARCH("A",E27)))</formula>
    </cfRule>
  </conditionalFormatting>
  <conditionalFormatting sqref="E27:AO27">
    <cfRule type="containsText" dxfId="1356" priority="1350" operator="containsText" text="E">
      <formula>NOT(ISERROR(SEARCH("E",E27)))</formula>
    </cfRule>
    <cfRule type="containsText" dxfId="1355" priority="1351" operator="containsText" text="D">
      <formula>NOT(ISERROR(SEARCH("D",E27)))</formula>
    </cfRule>
    <cfRule type="containsText" dxfId="1354" priority="1352" operator="containsText" text="C">
      <formula>NOT(ISERROR(SEARCH("C",E27)))</formula>
    </cfRule>
    <cfRule type="containsText" dxfId="1353" priority="1353" operator="containsText" text="B">
      <formula>NOT(ISERROR(SEARCH("B",E27)))</formula>
    </cfRule>
  </conditionalFormatting>
  <conditionalFormatting sqref="K27:AO27">
    <cfRule type="containsText" dxfId="1352" priority="1348" stopIfTrue="1" operator="containsText" text="F">
      <formula>NOT(ISERROR(SEARCH("F",K27)))</formula>
    </cfRule>
    <cfRule type="containsText" dxfId="1351" priority="1349" stopIfTrue="1" operator="containsText" text="G">
      <formula>NOT(ISERROR(SEARCH("G",K27)))</formula>
    </cfRule>
  </conditionalFormatting>
  <conditionalFormatting sqref="K27:AO27">
    <cfRule type="containsText" dxfId="1350" priority="1347" stopIfTrue="1" operator="containsText" text="B">
      <formula>NOT(ISERROR(SEARCH("B",K27)))</formula>
    </cfRule>
  </conditionalFormatting>
  <conditionalFormatting sqref="E27:AO27">
    <cfRule type="containsText" dxfId="1349" priority="1337" stopIfTrue="1" operator="containsText" text="F">
      <formula>NOT(ISERROR(SEARCH("F",E27)))</formula>
    </cfRule>
    <cfRule type="containsText" dxfId="1348" priority="1338" stopIfTrue="1" operator="containsText" text="C">
      <formula>NOT(ISERROR(SEARCH("C",E27)))</formula>
    </cfRule>
    <cfRule type="containsText" dxfId="1347" priority="1339" stopIfTrue="1" operator="containsText" text="B">
      <formula>NOT(ISERROR(SEARCH("B",E27)))</formula>
    </cfRule>
    <cfRule type="containsText" dxfId="1346" priority="1340" stopIfTrue="1" operator="containsText" text="G">
      <formula>NOT(ISERROR(SEARCH("G",E27)))</formula>
    </cfRule>
    <cfRule type="containsText" dxfId="1345" priority="1341" stopIfTrue="1" operator="containsText" text="G">
      <formula>NOT(ISERROR(SEARCH("G",E27)))</formula>
    </cfRule>
    <cfRule type="containsText" dxfId="1344" priority="1342" stopIfTrue="1" operator="containsText" text="F">
      <formula>NOT(ISERROR(SEARCH("F",E27)))</formula>
    </cfRule>
    <cfRule type="containsText" dxfId="1343" priority="1343" stopIfTrue="1" operator="containsText" text="E">
      <formula>NOT(ISERROR(SEARCH("E",E27)))</formula>
    </cfRule>
    <cfRule type="containsText" dxfId="1342" priority="1344" stopIfTrue="1" operator="containsText" text="B">
      <formula>NOT(ISERROR(SEARCH("B",E27)))</formula>
    </cfRule>
    <cfRule type="containsText" dxfId="1341" priority="1345" stopIfTrue="1" operator="containsText" text="B">
      <formula>NOT(ISERROR(SEARCH("B",E27)))</formula>
    </cfRule>
    <cfRule type="containsText" dxfId="1340" priority="1346" stopIfTrue="1" operator="containsText" text="B">
      <formula>NOT(ISERROR(SEARCH("B",E27)))</formula>
    </cfRule>
  </conditionalFormatting>
  <conditionalFormatting sqref="AN27:AO27">
    <cfRule type="containsText" dxfId="1339" priority="1336" operator="containsText" text="A">
      <formula>NOT(ISERROR(SEARCH("A",AN27)))</formula>
    </cfRule>
  </conditionalFormatting>
  <conditionalFormatting sqref="AN27:AO27">
    <cfRule type="containsText" dxfId="1338" priority="1335" operator="containsText" text="A">
      <formula>NOT(ISERROR(SEARCH("A",AN27)))</formula>
    </cfRule>
  </conditionalFormatting>
  <conditionalFormatting sqref="J27">
    <cfRule type="containsText" dxfId="1337" priority="1333" stopIfTrue="1" operator="containsText" text="F">
      <formula>NOT(ISERROR(SEARCH("F",J27)))</formula>
    </cfRule>
    <cfRule type="containsText" dxfId="1336" priority="1334" stopIfTrue="1" operator="containsText" text="G">
      <formula>NOT(ISERROR(SEARCH("G",J27)))</formula>
    </cfRule>
  </conditionalFormatting>
  <conditionalFormatting sqref="J27">
    <cfRule type="containsText" dxfId="1335" priority="1332" stopIfTrue="1" operator="containsText" text="B">
      <formula>NOT(ISERROR(SEARCH("B",J27)))</formula>
    </cfRule>
  </conditionalFormatting>
  <conditionalFormatting sqref="J27">
    <cfRule type="containsText" dxfId="1334" priority="1322" stopIfTrue="1" operator="containsText" text="F">
      <formula>NOT(ISERROR(SEARCH("F",J27)))</formula>
    </cfRule>
    <cfRule type="containsText" dxfId="1333" priority="1323" stopIfTrue="1" operator="containsText" text="C">
      <formula>NOT(ISERROR(SEARCH("C",J27)))</formula>
    </cfRule>
    <cfRule type="containsText" dxfId="1332" priority="1324" stopIfTrue="1" operator="containsText" text="B">
      <formula>NOT(ISERROR(SEARCH("B",J27)))</formula>
    </cfRule>
    <cfRule type="containsText" dxfId="1331" priority="1325" stopIfTrue="1" operator="containsText" text="G">
      <formula>NOT(ISERROR(SEARCH("G",J27)))</formula>
    </cfRule>
    <cfRule type="containsText" dxfId="1330" priority="1326" stopIfTrue="1" operator="containsText" text="G">
      <formula>NOT(ISERROR(SEARCH("G",J27)))</formula>
    </cfRule>
    <cfRule type="containsText" dxfId="1329" priority="1327" stopIfTrue="1" operator="containsText" text="F">
      <formula>NOT(ISERROR(SEARCH("F",J27)))</formula>
    </cfRule>
    <cfRule type="containsText" dxfId="1328" priority="1328" stopIfTrue="1" operator="containsText" text="E">
      <formula>NOT(ISERROR(SEARCH("E",J27)))</formula>
    </cfRule>
    <cfRule type="containsText" dxfId="1327" priority="1329" stopIfTrue="1" operator="containsText" text="B">
      <formula>NOT(ISERROR(SEARCH("B",J27)))</formula>
    </cfRule>
    <cfRule type="containsText" dxfId="1326" priority="1330" stopIfTrue="1" operator="containsText" text="B">
      <formula>NOT(ISERROR(SEARCH("B",J27)))</formula>
    </cfRule>
    <cfRule type="containsText" dxfId="1325" priority="1331" stopIfTrue="1" operator="containsText" text="B">
      <formula>NOT(ISERROR(SEARCH("B",J27)))</formula>
    </cfRule>
  </conditionalFormatting>
  <conditionalFormatting sqref="H27:I27">
    <cfRule type="containsText" dxfId="1324" priority="1320" stopIfTrue="1" operator="containsText" text="F">
      <formula>NOT(ISERROR(SEARCH("F",H27)))</formula>
    </cfRule>
    <cfRule type="containsText" dxfId="1323" priority="1321" stopIfTrue="1" operator="containsText" text="G">
      <formula>NOT(ISERROR(SEARCH("G",H27)))</formula>
    </cfRule>
  </conditionalFormatting>
  <conditionalFormatting sqref="H27:I27">
    <cfRule type="containsText" dxfId="1322" priority="1319" stopIfTrue="1" operator="containsText" text="B">
      <formula>NOT(ISERROR(SEARCH("B",H27)))</formula>
    </cfRule>
  </conditionalFormatting>
  <conditionalFormatting sqref="H27:I27">
    <cfRule type="containsText" dxfId="1321" priority="1309" stopIfTrue="1" operator="containsText" text="F">
      <formula>NOT(ISERROR(SEARCH("F",H27)))</formula>
    </cfRule>
    <cfRule type="containsText" dxfId="1320" priority="1310" stopIfTrue="1" operator="containsText" text="C">
      <formula>NOT(ISERROR(SEARCH("C",H27)))</formula>
    </cfRule>
    <cfRule type="containsText" dxfId="1319" priority="1311" stopIfTrue="1" operator="containsText" text="B">
      <formula>NOT(ISERROR(SEARCH("B",H27)))</formula>
    </cfRule>
    <cfRule type="containsText" dxfId="1318" priority="1312" stopIfTrue="1" operator="containsText" text="G">
      <formula>NOT(ISERROR(SEARCH("G",H27)))</formula>
    </cfRule>
    <cfRule type="containsText" dxfId="1317" priority="1313" stopIfTrue="1" operator="containsText" text="G">
      <formula>NOT(ISERROR(SEARCH("G",H27)))</formula>
    </cfRule>
    <cfRule type="containsText" dxfId="1316" priority="1314" stopIfTrue="1" operator="containsText" text="F">
      <formula>NOT(ISERROR(SEARCH("F",H27)))</formula>
    </cfRule>
    <cfRule type="containsText" dxfId="1315" priority="1315" stopIfTrue="1" operator="containsText" text="E">
      <formula>NOT(ISERROR(SEARCH("E",H27)))</formula>
    </cfRule>
    <cfRule type="containsText" dxfId="1314" priority="1316" stopIfTrue="1" operator="containsText" text="B">
      <formula>NOT(ISERROR(SEARCH("B",H27)))</formula>
    </cfRule>
    <cfRule type="containsText" dxfId="1313" priority="1317" stopIfTrue="1" operator="containsText" text="B">
      <formula>NOT(ISERROR(SEARCH("B",H27)))</formula>
    </cfRule>
    <cfRule type="containsText" dxfId="1312" priority="1318" stopIfTrue="1" operator="containsText" text="B">
      <formula>NOT(ISERROR(SEARCH("B",H27)))</formula>
    </cfRule>
  </conditionalFormatting>
  <conditionalFormatting sqref="E27:AO27">
    <cfRule type="expression" dxfId="1311" priority="1308">
      <formula>AND(DAY(E27)=6,MONTH(E27)=7)</formula>
    </cfRule>
  </conditionalFormatting>
  <conditionalFormatting sqref="E27:AO27">
    <cfRule type="containsText" dxfId="1310" priority="1305" stopIfTrue="1" operator="containsText" text="G">
      <formula>NOT(ISERROR(SEARCH("G",E27)))</formula>
    </cfRule>
    <cfRule type="containsText" dxfId="1309" priority="1306" stopIfTrue="1" operator="containsText" text="B">
      <formula>NOT(ISERROR(SEARCH("B",E27)))</formula>
    </cfRule>
    <cfRule type="containsText" dxfId="1308" priority="1307" stopIfTrue="1" operator="containsText" text="G">
      <formula>NOT(ISERROR(SEARCH("G",E27)))</formula>
    </cfRule>
  </conditionalFormatting>
  <conditionalFormatting sqref="AK27:AO27">
    <cfRule type="containsText" dxfId="1307" priority="1304" operator="containsText" text="A">
      <formula>NOT(ISERROR(SEARCH("A",AK27)))</formula>
    </cfRule>
  </conditionalFormatting>
  <conditionalFormatting sqref="AK27:AO27">
    <cfRule type="containsText" dxfId="1306" priority="1303" operator="containsText" text="A">
      <formula>NOT(ISERROR(SEARCH("A",AK27)))</formula>
    </cfRule>
  </conditionalFormatting>
  <conditionalFormatting sqref="AK27:AM27">
    <cfRule type="containsText" dxfId="1305" priority="1289" stopIfTrue="1" operator="containsText" text="G">
      <formula>NOT(ISERROR(SEARCH("G",AK27)))</formula>
    </cfRule>
    <cfRule type="containsText" dxfId="1304" priority="1300" stopIfTrue="1" operator="containsText" text="B">
      <formula>NOT(ISERROR(SEARCH("B",AK27)))</formula>
    </cfRule>
    <cfRule type="containsText" dxfId="1303" priority="1301" stopIfTrue="1" operator="containsText" text="F">
      <formula>NOT(ISERROR(SEARCH("F",AK27)))</formula>
    </cfRule>
    <cfRule type="containsText" dxfId="1302" priority="1302" stopIfTrue="1" operator="containsText" text="G">
      <formula>NOT(ISERROR(SEARCH("G",AK27)))</formula>
    </cfRule>
  </conditionalFormatting>
  <conditionalFormatting sqref="AK27:AM27">
    <cfRule type="containsText" dxfId="1301" priority="1290" stopIfTrue="1" operator="containsText" text="F">
      <formula>NOT(ISERROR(SEARCH("F",AK27)))</formula>
    </cfRule>
    <cfRule type="containsText" dxfId="1300" priority="1291" stopIfTrue="1" operator="containsText" text="C">
      <formula>NOT(ISERROR(SEARCH("C",AK27)))</formula>
    </cfRule>
    <cfRule type="containsText" dxfId="1299" priority="1292" stopIfTrue="1" operator="containsText" text="B">
      <formula>NOT(ISERROR(SEARCH("B",AK27)))</formula>
    </cfRule>
    <cfRule type="containsText" dxfId="1298" priority="1293" stopIfTrue="1" operator="containsText" text="G">
      <formula>NOT(ISERROR(SEARCH("G",AK27)))</formula>
    </cfRule>
    <cfRule type="containsText" dxfId="1297" priority="1294" stopIfTrue="1" operator="containsText" text="G">
      <formula>NOT(ISERROR(SEARCH("G",AK27)))</formula>
    </cfRule>
    <cfRule type="containsText" dxfId="1296" priority="1295" stopIfTrue="1" operator="containsText" text="F">
      <formula>NOT(ISERROR(SEARCH("F",AK27)))</formula>
    </cfRule>
    <cfRule type="containsText" dxfId="1295" priority="1296" stopIfTrue="1" operator="containsText" text="E">
      <formula>NOT(ISERROR(SEARCH("E",AK27)))</formula>
    </cfRule>
    <cfRule type="containsText" dxfId="1294" priority="1297" stopIfTrue="1" operator="containsText" text="B">
      <formula>NOT(ISERROR(SEARCH("B",AK27)))</formula>
    </cfRule>
    <cfRule type="containsText" dxfId="1293" priority="1298" stopIfTrue="1" operator="containsText" text="B">
      <formula>NOT(ISERROR(SEARCH("B",AK27)))</formula>
    </cfRule>
    <cfRule type="containsText" dxfId="1292" priority="1299" stopIfTrue="1" operator="containsText" text="B">
      <formula>NOT(ISERROR(SEARCH("B",AK27)))</formula>
    </cfRule>
  </conditionalFormatting>
  <conditionalFormatting sqref="AN27:AO27">
    <cfRule type="containsText" dxfId="1291" priority="1276" stopIfTrue="1" operator="containsText" text="G">
      <formula>NOT(ISERROR(SEARCH("G",AN27)))</formula>
    </cfRule>
    <cfRule type="containsText" dxfId="1290" priority="1287" stopIfTrue="1" operator="containsText" text="B">
      <formula>NOT(ISERROR(SEARCH("B",AN27)))</formula>
    </cfRule>
    <cfRule type="containsText" dxfId="1289" priority="1288" stopIfTrue="1" operator="containsText" text="G">
      <formula>NOT(ISERROR(SEARCH("G",AN27)))</formula>
    </cfRule>
  </conditionalFormatting>
  <conditionalFormatting sqref="AN27:AO27">
    <cfRule type="containsText" dxfId="1288" priority="1277" stopIfTrue="1" operator="containsText" text="F">
      <formula>NOT(ISERROR(SEARCH("F",AN27)))</formula>
    </cfRule>
    <cfRule type="containsText" dxfId="1287" priority="1278" stopIfTrue="1" operator="containsText" text="C">
      <formula>NOT(ISERROR(SEARCH("C",AN27)))</formula>
    </cfRule>
    <cfRule type="containsText" dxfId="1286" priority="1279" stopIfTrue="1" operator="containsText" text="B">
      <formula>NOT(ISERROR(SEARCH("B",AN27)))</formula>
    </cfRule>
    <cfRule type="containsText" dxfId="1285" priority="1280" stopIfTrue="1" operator="containsText" text="G">
      <formula>NOT(ISERROR(SEARCH("G",AN27)))</formula>
    </cfRule>
    <cfRule type="containsText" dxfId="1284" priority="1281" stopIfTrue="1" operator="containsText" text="G">
      <formula>NOT(ISERROR(SEARCH("G",AN27)))</formula>
    </cfRule>
    <cfRule type="containsText" dxfId="1283" priority="1282" stopIfTrue="1" operator="containsText" text="F">
      <formula>NOT(ISERROR(SEARCH("F",AN27)))</formula>
    </cfRule>
    <cfRule type="containsText" dxfId="1282" priority="1283" stopIfTrue="1" operator="containsText" text="E">
      <formula>NOT(ISERROR(SEARCH("E",AN27)))</formula>
    </cfRule>
    <cfRule type="containsText" dxfId="1281" priority="1284" stopIfTrue="1" operator="containsText" text="B">
      <formula>NOT(ISERROR(SEARCH("B",AN27)))</formula>
    </cfRule>
    <cfRule type="containsText" dxfId="1280" priority="1285" stopIfTrue="1" operator="containsText" text="B">
      <formula>NOT(ISERROR(SEARCH("B",AN27)))</formula>
    </cfRule>
    <cfRule type="containsText" dxfId="1279" priority="1286" stopIfTrue="1" operator="containsText" text="B">
      <formula>NOT(ISERROR(SEARCH("B",AN27)))</formula>
    </cfRule>
  </conditionalFormatting>
  <conditionalFormatting sqref="E27">
    <cfRule type="containsText" dxfId="1278" priority="1274" stopIfTrue="1" operator="containsText" text="E">
      <formula>NOT(ISERROR(SEARCH("E",E27)))</formula>
    </cfRule>
    <cfRule type="containsText" dxfId="1277" priority="1275" stopIfTrue="1" operator="containsText" text="G">
      <formula>NOT(ISERROR(SEARCH("G",E27)))</formula>
    </cfRule>
  </conditionalFormatting>
  <conditionalFormatting sqref="E27">
    <cfRule type="containsText" dxfId="1276" priority="1273" stopIfTrue="1" operator="containsText" text="B">
      <formula>NOT(ISERROR(SEARCH("B",E27)))</formula>
    </cfRule>
  </conditionalFormatting>
  <conditionalFormatting sqref="AJ27:AO27">
    <cfRule type="containsText" dxfId="1275" priority="1271" stopIfTrue="1" operator="containsText" text="E">
      <formula>NOT(ISERROR(SEARCH("E",AJ27)))</formula>
    </cfRule>
    <cfRule type="containsText" dxfId="1274" priority="1272" stopIfTrue="1" operator="containsText" text="G">
      <formula>NOT(ISERROR(SEARCH("G",AJ27)))</formula>
    </cfRule>
  </conditionalFormatting>
  <conditionalFormatting sqref="AJ27:AO27">
    <cfRule type="containsText" dxfId="1273" priority="1270" stopIfTrue="1" operator="containsText" text="B">
      <formula>NOT(ISERROR(SEARCH("B",AJ27)))</formula>
    </cfRule>
  </conditionalFormatting>
  <conditionalFormatting sqref="E29:AJ29 AL29:AO29">
    <cfRule type="containsText" dxfId="1272" priority="1269" operator="containsText" text="A">
      <formula>NOT(ISERROR(SEARCH("A",E29)))</formula>
    </cfRule>
  </conditionalFormatting>
  <conditionalFormatting sqref="E29:AO29">
    <cfRule type="containsText" dxfId="1271" priority="1265" operator="containsText" text="E">
      <formula>NOT(ISERROR(SEARCH("E",E29)))</formula>
    </cfRule>
    <cfRule type="containsText" dxfId="1270" priority="1266" operator="containsText" text="D">
      <formula>NOT(ISERROR(SEARCH("D",E29)))</formula>
    </cfRule>
    <cfRule type="containsText" dxfId="1269" priority="1267" operator="containsText" text="C">
      <formula>NOT(ISERROR(SEARCH("C",E29)))</formula>
    </cfRule>
    <cfRule type="containsText" dxfId="1268" priority="1268" operator="containsText" text="B">
      <formula>NOT(ISERROR(SEARCH("B",E29)))</formula>
    </cfRule>
  </conditionalFormatting>
  <conditionalFormatting sqref="G29:AJ29">
    <cfRule type="containsText" dxfId="1267" priority="1263" stopIfTrue="1" operator="containsText" text="F">
      <formula>NOT(ISERROR(SEARCH("F",G29)))</formula>
    </cfRule>
    <cfRule type="containsText" dxfId="1266" priority="1264" stopIfTrue="1" operator="containsText" text="G">
      <formula>NOT(ISERROR(SEARCH("G",G29)))</formula>
    </cfRule>
  </conditionalFormatting>
  <conditionalFormatting sqref="G29:AJ29">
    <cfRule type="containsText" dxfId="1265" priority="1262" stopIfTrue="1" operator="containsText" text="B">
      <formula>NOT(ISERROR(SEARCH("B",G29)))</formula>
    </cfRule>
  </conditionalFormatting>
  <conditionalFormatting sqref="E29:AJ29">
    <cfRule type="containsText" dxfId="1264" priority="1252" stopIfTrue="1" operator="containsText" text="F">
      <formula>NOT(ISERROR(SEARCH("F",E29)))</formula>
    </cfRule>
    <cfRule type="containsText" dxfId="1263" priority="1253" stopIfTrue="1" operator="containsText" text="C">
      <formula>NOT(ISERROR(SEARCH("C",E29)))</formula>
    </cfRule>
    <cfRule type="containsText" dxfId="1262" priority="1254" stopIfTrue="1" operator="containsText" text="B">
      <formula>NOT(ISERROR(SEARCH("B",E29)))</formula>
    </cfRule>
    <cfRule type="containsText" dxfId="1261" priority="1255" stopIfTrue="1" operator="containsText" text="G">
      <formula>NOT(ISERROR(SEARCH("G",E29)))</formula>
    </cfRule>
    <cfRule type="containsText" dxfId="1260" priority="1256" stopIfTrue="1" operator="containsText" text="G">
      <formula>NOT(ISERROR(SEARCH("G",E29)))</formula>
    </cfRule>
    <cfRule type="containsText" dxfId="1259" priority="1257" stopIfTrue="1" operator="containsText" text="F">
      <formula>NOT(ISERROR(SEARCH("F",E29)))</formula>
    </cfRule>
    <cfRule type="containsText" dxfId="1258" priority="1258" stopIfTrue="1" operator="containsText" text="E">
      <formula>NOT(ISERROR(SEARCH("E",E29)))</formula>
    </cfRule>
    <cfRule type="containsText" dxfId="1257" priority="1259" stopIfTrue="1" operator="containsText" text="B">
      <formula>NOT(ISERROR(SEARCH("B",E29)))</formula>
    </cfRule>
    <cfRule type="containsText" dxfId="1256" priority="1260" stopIfTrue="1" operator="containsText" text="B">
      <formula>NOT(ISERROR(SEARCH("B",E29)))</formula>
    </cfRule>
    <cfRule type="containsText" dxfId="1255" priority="1261" stopIfTrue="1" operator="containsText" text="B">
      <formula>NOT(ISERROR(SEARCH("B",E29)))</formula>
    </cfRule>
  </conditionalFormatting>
  <conditionalFormatting sqref="AK29:AO29">
    <cfRule type="containsText" dxfId="1254" priority="1251" operator="containsText" text="A">
      <formula>NOT(ISERROR(SEARCH("A",AK29)))</formula>
    </cfRule>
  </conditionalFormatting>
  <conditionalFormatting sqref="AK29:AO29">
    <cfRule type="containsText" dxfId="1253" priority="1250" operator="containsText" text="A">
      <formula>NOT(ISERROR(SEARCH("A",AK29)))</formula>
    </cfRule>
  </conditionalFormatting>
  <conditionalFormatting sqref="AN29:AO29">
    <cfRule type="containsText" dxfId="1252" priority="1249" operator="containsText" text="A">
      <formula>NOT(ISERROR(SEARCH("A",AN29)))</formula>
    </cfRule>
  </conditionalFormatting>
  <conditionalFormatting sqref="AN29:AO29">
    <cfRule type="containsText" dxfId="1251" priority="1248" operator="containsText" text="A">
      <formula>NOT(ISERROR(SEARCH("A",AN29)))</formula>
    </cfRule>
  </conditionalFormatting>
  <conditionalFormatting sqref="F29:G29">
    <cfRule type="containsText" dxfId="1250" priority="1246" stopIfTrue="1" operator="containsText" text="F">
      <formula>NOT(ISERROR(SEARCH("F",F29)))</formula>
    </cfRule>
    <cfRule type="containsText" dxfId="1249" priority="1247" stopIfTrue="1" operator="containsText" text="G">
      <formula>NOT(ISERROR(SEARCH("G",F29)))</formula>
    </cfRule>
  </conditionalFormatting>
  <conditionalFormatting sqref="F29:G29">
    <cfRule type="containsText" dxfId="1248" priority="1245" stopIfTrue="1" operator="containsText" text="B">
      <formula>NOT(ISERROR(SEARCH("B",F29)))</formula>
    </cfRule>
  </conditionalFormatting>
  <conditionalFormatting sqref="F29:G29">
    <cfRule type="containsText" dxfId="1247" priority="1235" stopIfTrue="1" operator="containsText" text="F">
      <formula>NOT(ISERROR(SEARCH("F",F29)))</formula>
    </cfRule>
    <cfRule type="containsText" dxfId="1246" priority="1236" stopIfTrue="1" operator="containsText" text="C">
      <formula>NOT(ISERROR(SEARCH("C",F29)))</formula>
    </cfRule>
    <cfRule type="containsText" dxfId="1245" priority="1237" stopIfTrue="1" operator="containsText" text="B">
      <formula>NOT(ISERROR(SEARCH("B",F29)))</formula>
    </cfRule>
    <cfRule type="containsText" dxfId="1244" priority="1238" stopIfTrue="1" operator="containsText" text="G">
      <formula>NOT(ISERROR(SEARCH("G",F29)))</formula>
    </cfRule>
    <cfRule type="containsText" dxfId="1243" priority="1239" stopIfTrue="1" operator="containsText" text="G">
      <formula>NOT(ISERROR(SEARCH("G",F29)))</formula>
    </cfRule>
    <cfRule type="containsText" dxfId="1242" priority="1240" stopIfTrue="1" operator="containsText" text="F">
      <formula>NOT(ISERROR(SEARCH("F",F29)))</formula>
    </cfRule>
    <cfRule type="containsText" dxfId="1241" priority="1241" stopIfTrue="1" operator="containsText" text="E">
      <formula>NOT(ISERROR(SEARCH("E",F29)))</formula>
    </cfRule>
    <cfRule type="containsText" dxfId="1240" priority="1242" stopIfTrue="1" operator="containsText" text="B">
      <formula>NOT(ISERROR(SEARCH("B",F29)))</formula>
    </cfRule>
    <cfRule type="containsText" dxfId="1239" priority="1243" stopIfTrue="1" operator="containsText" text="B">
      <formula>NOT(ISERROR(SEARCH("B",F29)))</formula>
    </cfRule>
    <cfRule type="containsText" dxfId="1238" priority="1244" stopIfTrue="1" operator="containsText" text="B">
      <formula>NOT(ISERROR(SEARCH("B",F29)))</formula>
    </cfRule>
  </conditionalFormatting>
  <conditionalFormatting sqref="AK29:AN29">
    <cfRule type="containsText" dxfId="1237" priority="1234" operator="containsText" text="A">
      <formula>NOT(ISERROR(SEARCH("A",AK29)))</formula>
    </cfRule>
  </conditionalFormatting>
  <conditionalFormatting sqref="AK29:AN29">
    <cfRule type="containsText" dxfId="1236" priority="1232" stopIfTrue="1" operator="containsText" text="F">
      <formula>NOT(ISERROR(SEARCH("F",AK29)))</formula>
    </cfRule>
    <cfRule type="containsText" dxfId="1235" priority="1233" stopIfTrue="1" operator="containsText" text="G">
      <formula>NOT(ISERROR(SEARCH("G",AK29)))</formula>
    </cfRule>
  </conditionalFormatting>
  <conditionalFormatting sqref="AK29:AN29">
    <cfRule type="containsText" dxfId="1234" priority="1231" stopIfTrue="1" operator="containsText" text="B">
      <formula>NOT(ISERROR(SEARCH("B",AK29)))</formula>
    </cfRule>
  </conditionalFormatting>
  <conditionalFormatting sqref="AK29:AN29">
    <cfRule type="containsText" dxfId="1233" priority="1221" stopIfTrue="1" operator="containsText" text="F">
      <formula>NOT(ISERROR(SEARCH("F",AK29)))</formula>
    </cfRule>
    <cfRule type="containsText" dxfId="1232" priority="1222" stopIfTrue="1" operator="containsText" text="C">
      <formula>NOT(ISERROR(SEARCH("C",AK29)))</formula>
    </cfRule>
    <cfRule type="containsText" dxfId="1231" priority="1223" stopIfTrue="1" operator="containsText" text="B">
      <formula>NOT(ISERROR(SEARCH("B",AK29)))</formula>
    </cfRule>
    <cfRule type="containsText" dxfId="1230" priority="1224" stopIfTrue="1" operator="containsText" text="G">
      <formula>NOT(ISERROR(SEARCH("G",AK29)))</formula>
    </cfRule>
    <cfRule type="containsText" dxfId="1229" priority="1225" stopIfTrue="1" operator="containsText" text="G">
      <formula>NOT(ISERROR(SEARCH("G",AK29)))</formula>
    </cfRule>
    <cfRule type="containsText" dxfId="1228" priority="1226" stopIfTrue="1" operator="containsText" text="F">
      <formula>NOT(ISERROR(SEARCH("F",AK29)))</formula>
    </cfRule>
    <cfRule type="containsText" dxfId="1227" priority="1227" stopIfTrue="1" operator="containsText" text="E">
      <formula>NOT(ISERROR(SEARCH("E",AK29)))</formula>
    </cfRule>
    <cfRule type="containsText" dxfId="1226" priority="1228" stopIfTrue="1" operator="containsText" text="B">
      <formula>NOT(ISERROR(SEARCH("B",AK29)))</formula>
    </cfRule>
    <cfRule type="containsText" dxfId="1225" priority="1229" stopIfTrue="1" operator="containsText" text="B">
      <formula>NOT(ISERROR(SEARCH("B",AK29)))</formula>
    </cfRule>
    <cfRule type="containsText" dxfId="1224" priority="1230" stopIfTrue="1" operator="containsText" text="B">
      <formula>NOT(ISERROR(SEARCH("B",AK29)))</formula>
    </cfRule>
  </conditionalFormatting>
  <conditionalFormatting sqref="E29:AO29">
    <cfRule type="expression" dxfId="1223" priority="1220">
      <formula>AND(DAY(E29)=6,MONTH(E29)=7)</formula>
    </cfRule>
  </conditionalFormatting>
  <conditionalFormatting sqref="K29">
    <cfRule type="containsText" dxfId="1222" priority="1218" stopIfTrue="1" operator="containsText" text="F">
      <formula>NOT(ISERROR(SEARCH("F",K29)))</formula>
    </cfRule>
    <cfRule type="containsText" dxfId="1221" priority="1219" stopIfTrue="1" operator="containsText" text="G">
      <formula>NOT(ISERROR(SEARCH("G",K29)))</formula>
    </cfRule>
  </conditionalFormatting>
  <conditionalFormatting sqref="J29">
    <cfRule type="containsText" dxfId="1220" priority="1216" stopIfTrue="1" operator="containsText" text="F">
      <formula>NOT(ISERROR(SEARCH("F",J29)))</formula>
    </cfRule>
    <cfRule type="containsText" dxfId="1219" priority="1217" stopIfTrue="1" operator="containsText" text="G">
      <formula>NOT(ISERROR(SEARCH("G",J29)))</formula>
    </cfRule>
  </conditionalFormatting>
  <conditionalFormatting sqref="J29">
    <cfRule type="containsText" dxfId="1218" priority="1215" stopIfTrue="1" operator="containsText" text="B">
      <formula>NOT(ISERROR(SEARCH("B",J29)))</formula>
    </cfRule>
  </conditionalFormatting>
  <conditionalFormatting sqref="J29">
    <cfRule type="containsText" dxfId="1217" priority="1205" stopIfTrue="1" operator="containsText" text="F">
      <formula>NOT(ISERROR(SEARCH("F",J29)))</formula>
    </cfRule>
    <cfRule type="containsText" dxfId="1216" priority="1206" stopIfTrue="1" operator="containsText" text="C">
      <formula>NOT(ISERROR(SEARCH("C",J29)))</formula>
    </cfRule>
    <cfRule type="containsText" dxfId="1215" priority="1207" stopIfTrue="1" operator="containsText" text="B">
      <formula>NOT(ISERROR(SEARCH("B",J29)))</formula>
    </cfRule>
    <cfRule type="containsText" dxfId="1214" priority="1208" stopIfTrue="1" operator="containsText" text="G">
      <formula>NOT(ISERROR(SEARCH("G",J29)))</formula>
    </cfRule>
    <cfRule type="containsText" dxfId="1213" priority="1209" stopIfTrue="1" operator="containsText" text="G">
      <formula>NOT(ISERROR(SEARCH("G",J29)))</formula>
    </cfRule>
    <cfRule type="containsText" dxfId="1212" priority="1210" stopIfTrue="1" operator="containsText" text="F">
      <formula>NOT(ISERROR(SEARCH("F",J29)))</formula>
    </cfRule>
    <cfRule type="containsText" dxfId="1211" priority="1211" stopIfTrue="1" operator="containsText" text="E">
      <formula>NOT(ISERROR(SEARCH("E",J29)))</formula>
    </cfRule>
    <cfRule type="containsText" dxfId="1210" priority="1212" stopIfTrue="1" operator="containsText" text="B">
      <formula>NOT(ISERROR(SEARCH("B",J29)))</formula>
    </cfRule>
    <cfRule type="containsText" dxfId="1209" priority="1213" stopIfTrue="1" operator="containsText" text="B">
      <formula>NOT(ISERROR(SEARCH("B",J29)))</formula>
    </cfRule>
    <cfRule type="containsText" dxfId="1208" priority="1214" stopIfTrue="1" operator="containsText" text="B">
      <formula>NOT(ISERROR(SEARCH("B",J29)))</formula>
    </cfRule>
  </conditionalFormatting>
  <conditionalFormatting sqref="J29:K29">
    <cfRule type="containsText" dxfId="1207" priority="1201" stopIfTrue="1" operator="containsText" text="G">
      <formula>NOT(ISERROR(SEARCH("G",J29)))</formula>
    </cfRule>
    <cfRule type="containsText" dxfId="1206" priority="1202" stopIfTrue="1" operator="containsText" text="B">
      <formula>NOT(ISERROR(SEARCH("B",J29)))</formula>
    </cfRule>
    <cfRule type="containsText" dxfId="1205" priority="1203" stopIfTrue="1" operator="containsText" text="F">
      <formula>NOT(ISERROR(SEARCH("F",J29)))</formula>
    </cfRule>
    <cfRule type="containsText" dxfId="1204" priority="1204" stopIfTrue="1" operator="containsText" text="G">
      <formula>NOT(ISERROR(SEARCH("G",J29)))</formula>
    </cfRule>
  </conditionalFormatting>
  <conditionalFormatting sqref="Q29:R29">
    <cfRule type="containsText" dxfId="1203" priority="1199" stopIfTrue="1" operator="containsText" text="F">
      <formula>NOT(ISERROR(SEARCH("F",Q29)))</formula>
    </cfRule>
    <cfRule type="containsText" dxfId="1202" priority="1200" stopIfTrue="1" operator="containsText" text="G">
      <formula>NOT(ISERROR(SEARCH("G",Q29)))</formula>
    </cfRule>
  </conditionalFormatting>
  <conditionalFormatting sqref="Q29:R29">
    <cfRule type="containsText" dxfId="1201" priority="1195" stopIfTrue="1" operator="containsText" text="G">
      <formula>NOT(ISERROR(SEARCH("G",Q29)))</formula>
    </cfRule>
    <cfRule type="containsText" dxfId="1200" priority="1196" stopIfTrue="1" operator="containsText" text="B">
      <formula>NOT(ISERROR(SEARCH("B",Q29)))</formula>
    </cfRule>
    <cfRule type="containsText" dxfId="1199" priority="1197" stopIfTrue="1" operator="containsText" text="F">
      <formula>NOT(ISERROR(SEARCH("F",Q29)))</formula>
    </cfRule>
    <cfRule type="containsText" dxfId="1198" priority="1198" stopIfTrue="1" operator="containsText" text="G">
      <formula>NOT(ISERROR(SEARCH("G",Q29)))</formula>
    </cfRule>
  </conditionalFormatting>
  <conditionalFormatting sqref="X29:Y29">
    <cfRule type="containsText" dxfId="1197" priority="1193" stopIfTrue="1" operator="containsText" text="F">
      <formula>NOT(ISERROR(SEARCH("F",X29)))</formula>
    </cfRule>
    <cfRule type="containsText" dxfId="1196" priority="1194" stopIfTrue="1" operator="containsText" text="G">
      <formula>NOT(ISERROR(SEARCH("G",X29)))</formula>
    </cfRule>
  </conditionalFormatting>
  <conditionalFormatting sqref="X29:Y29">
    <cfRule type="containsText" dxfId="1195" priority="1189" stopIfTrue="1" operator="containsText" text="G">
      <formula>NOT(ISERROR(SEARCH("G",X29)))</formula>
    </cfRule>
    <cfRule type="containsText" dxfId="1194" priority="1190" stopIfTrue="1" operator="containsText" text="B">
      <formula>NOT(ISERROR(SEARCH("B",X29)))</formula>
    </cfRule>
    <cfRule type="containsText" dxfId="1193" priority="1191" stopIfTrue="1" operator="containsText" text="F">
      <formula>NOT(ISERROR(SEARCH("F",X29)))</formula>
    </cfRule>
    <cfRule type="containsText" dxfId="1192" priority="1192" stopIfTrue="1" operator="containsText" text="G">
      <formula>NOT(ISERROR(SEARCH("G",X29)))</formula>
    </cfRule>
  </conditionalFormatting>
  <conditionalFormatting sqref="AE29:AF29">
    <cfRule type="containsText" dxfId="1191" priority="1187" stopIfTrue="1" operator="containsText" text="F">
      <formula>NOT(ISERROR(SEARCH("F",AE29)))</formula>
    </cfRule>
    <cfRule type="containsText" dxfId="1190" priority="1188" stopIfTrue="1" operator="containsText" text="G">
      <formula>NOT(ISERROR(SEARCH("G",AE29)))</formula>
    </cfRule>
  </conditionalFormatting>
  <conditionalFormatting sqref="AE29:AF29">
    <cfRule type="containsText" dxfId="1189" priority="1183" stopIfTrue="1" operator="containsText" text="G">
      <formula>NOT(ISERROR(SEARCH("G",AE29)))</formula>
    </cfRule>
    <cfRule type="containsText" dxfId="1188" priority="1184" stopIfTrue="1" operator="containsText" text="B">
      <formula>NOT(ISERROR(SEARCH("B",AE29)))</formula>
    </cfRule>
    <cfRule type="containsText" dxfId="1187" priority="1185" stopIfTrue="1" operator="containsText" text="F">
      <formula>NOT(ISERROR(SEARCH("F",AE29)))</formula>
    </cfRule>
    <cfRule type="containsText" dxfId="1186" priority="1186" stopIfTrue="1" operator="containsText" text="G">
      <formula>NOT(ISERROR(SEARCH("G",AE29)))</formula>
    </cfRule>
  </conditionalFormatting>
  <conditionalFormatting sqref="AN29:AO29">
    <cfRule type="containsText" dxfId="1185" priority="1170" stopIfTrue="1" operator="containsText" text="G">
      <formula>NOT(ISERROR(SEARCH("G",AN29)))</formula>
    </cfRule>
    <cfRule type="containsText" dxfId="1184" priority="1181" stopIfTrue="1" operator="containsText" text="B">
      <formula>NOT(ISERROR(SEARCH("B",AN29)))</formula>
    </cfRule>
    <cfRule type="containsText" dxfId="1183" priority="1182" stopIfTrue="1" operator="containsText" text="G">
      <formula>NOT(ISERROR(SEARCH("G",AN29)))</formula>
    </cfRule>
  </conditionalFormatting>
  <conditionalFormatting sqref="AN29:AO29">
    <cfRule type="containsText" dxfId="1182" priority="1171" stopIfTrue="1" operator="containsText" text="F">
      <formula>NOT(ISERROR(SEARCH("F",AN29)))</formula>
    </cfRule>
    <cfRule type="containsText" dxfId="1181" priority="1172" stopIfTrue="1" operator="containsText" text="C">
      <formula>NOT(ISERROR(SEARCH("C",AN29)))</formula>
    </cfRule>
    <cfRule type="containsText" dxfId="1180" priority="1173" stopIfTrue="1" operator="containsText" text="B">
      <formula>NOT(ISERROR(SEARCH("B",AN29)))</formula>
    </cfRule>
    <cfRule type="containsText" dxfId="1179" priority="1174" stopIfTrue="1" operator="containsText" text="G">
      <formula>NOT(ISERROR(SEARCH("G",AN29)))</formula>
    </cfRule>
    <cfRule type="containsText" dxfId="1178" priority="1175" stopIfTrue="1" operator="containsText" text="G">
      <formula>NOT(ISERROR(SEARCH("G",AN29)))</formula>
    </cfRule>
    <cfRule type="containsText" dxfId="1177" priority="1176" stopIfTrue="1" operator="containsText" text="F">
      <formula>NOT(ISERROR(SEARCH("F",AN29)))</formula>
    </cfRule>
    <cfRule type="containsText" dxfId="1176" priority="1177" stopIfTrue="1" operator="containsText" text="E">
      <formula>NOT(ISERROR(SEARCH("E",AN29)))</formula>
    </cfRule>
    <cfRule type="containsText" dxfId="1175" priority="1178" stopIfTrue="1" operator="containsText" text="B">
      <formula>NOT(ISERROR(SEARCH("B",AN29)))</formula>
    </cfRule>
    <cfRule type="containsText" dxfId="1174" priority="1179" stopIfTrue="1" operator="containsText" text="B">
      <formula>NOT(ISERROR(SEARCH("B",AN29)))</formula>
    </cfRule>
    <cfRule type="containsText" dxfId="1173" priority="1180" stopIfTrue="1" operator="containsText" text="B">
      <formula>NOT(ISERROR(SEARCH("B",AN29)))</formula>
    </cfRule>
  </conditionalFormatting>
  <conditionalFormatting sqref="E29:G29">
    <cfRule type="containsText" dxfId="1172" priority="1167" stopIfTrue="1" operator="containsText" text="G">
      <formula>NOT(ISERROR(SEARCH("G",E29)))</formula>
    </cfRule>
    <cfRule type="containsText" dxfId="1171" priority="1168" stopIfTrue="1" operator="containsText" text="B">
      <formula>NOT(ISERROR(SEARCH("B",E29)))</formula>
    </cfRule>
    <cfRule type="containsText" dxfId="1170" priority="1169" stopIfTrue="1" operator="containsText" text="G">
      <formula>NOT(ISERROR(SEARCH("G",E29)))</formula>
    </cfRule>
  </conditionalFormatting>
  <conditionalFormatting sqref="E29:G29">
    <cfRule type="containsText" dxfId="1169" priority="1165" stopIfTrue="1" operator="containsText" text="E">
      <formula>NOT(ISERROR(SEARCH("E",E29)))</formula>
    </cfRule>
    <cfRule type="containsText" dxfId="1168" priority="1166" stopIfTrue="1" operator="containsText" text="G">
      <formula>NOT(ISERROR(SEARCH("G",E29)))</formula>
    </cfRule>
  </conditionalFormatting>
  <conditionalFormatting sqref="E29:G29">
    <cfRule type="containsText" dxfId="1167" priority="1164" stopIfTrue="1" operator="containsText" text="B">
      <formula>NOT(ISERROR(SEARCH("B",E29)))</formula>
    </cfRule>
  </conditionalFormatting>
  <conditionalFormatting sqref="AN29">
    <cfRule type="containsText" dxfId="1166" priority="1162" stopIfTrue="1" operator="containsText" text="F">
      <formula>NOT(ISERROR(SEARCH("F",AN29)))</formula>
    </cfRule>
    <cfRule type="containsText" dxfId="1165" priority="1163" stopIfTrue="1" operator="containsText" text="G">
      <formula>NOT(ISERROR(SEARCH("G",AN29)))</formula>
    </cfRule>
  </conditionalFormatting>
  <conditionalFormatting sqref="AN29">
    <cfRule type="containsText" dxfId="1164" priority="1161" stopIfTrue="1" operator="containsText" text="B">
      <formula>NOT(ISERROR(SEARCH("B",AN29)))</formula>
    </cfRule>
  </conditionalFormatting>
  <conditionalFormatting sqref="AL29:AN29">
    <cfRule type="containsText" dxfId="1163" priority="1151" stopIfTrue="1" operator="containsText" text="F">
      <formula>NOT(ISERROR(SEARCH("F",AL29)))</formula>
    </cfRule>
    <cfRule type="containsText" dxfId="1162" priority="1152" stopIfTrue="1" operator="containsText" text="C">
      <formula>NOT(ISERROR(SEARCH("C",AL29)))</formula>
    </cfRule>
    <cfRule type="containsText" dxfId="1161" priority="1153" stopIfTrue="1" operator="containsText" text="B">
      <formula>NOT(ISERROR(SEARCH("B",AL29)))</formula>
    </cfRule>
    <cfRule type="containsText" dxfId="1160" priority="1154" stopIfTrue="1" operator="containsText" text="G">
      <formula>NOT(ISERROR(SEARCH("G",AL29)))</formula>
    </cfRule>
    <cfRule type="containsText" dxfId="1159" priority="1155" stopIfTrue="1" operator="containsText" text="G">
      <formula>NOT(ISERROR(SEARCH("G",AL29)))</formula>
    </cfRule>
    <cfRule type="containsText" dxfId="1158" priority="1156" stopIfTrue="1" operator="containsText" text="F">
      <formula>NOT(ISERROR(SEARCH("F",AL29)))</formula>
    </cfRule>
    <cfRule type="containsText" dxfId="1157" priority="1157" stopIfTrue="1" operator="containsText" text="E">
      <formula>NOT(ISERROR(SEARCH("E",AL29)))</formula>
    </cfRule>
    <cfRule type="containsText" dxfId="1156" priority="1158" stopIfTrue="1" operator="containsText" text="B">
      <formula>NOT(ISERROR(SEARCH("B",AL29)))</formula>
    </cfRule>
    <cfRule type="containsText" dxfId="1155" priority="1159" stopIfTrue="1" operator="containsText" text="B">
      <formula>NOT(ISERROR(SEARCH("B",AL29)))</formula>
    </cfRule>
    <cfRule type="containsText" dxfId="1154" priority="1160" stopIfTrue="1" operator="containsText" text="B">
      <formula>NOT(ISERROR(SEARCH("B",AL29)))</formula>
    </cfRule>
  </conditionalFormatting>
  <conditionalFormatting sqref="AM29:AN29">
    <cfRule type="containsText" dxfId="1153" priority="1149" stopIfTrue="1" operator="containsText" text="F">
      <formula>NOT(ISERROR(SEARCH("F",AM29)))</formula>
    </cfRule>
    <cfRule type="containsText" dxfId="1152" priority="1150" stopIfTrue="1" operator="containsText" text="G">
      <formula>NOT(ISERROR(SEARCH("G",AM29)))</formula>
    </cfRule>
  </conditionalFormatting>
  <conditionalFormatting sqref="AM29:AN29">
    <cfRule type="containsText" dxfId="1151" priority="1148" stopIfTrue="1" operator="containsText" text="B">
      <formula>NOT(ISERROR(SEARCH("B",AM29)))</formula>
    </cfRule>
  </conditionalFormatting>
  <conditionalFormatting sqref="AM29:AN29">
    <cfRule type="containsText" dxfId="1150" priority="1138" stopIfTrue="1" operator="containsText" text="F">
      <formula>NOT(ISERROR(SEARCH("F",AM29)))</formula>
    </cfRule>
    <cfRule type="containsText" dxfId="1149" priority="1139" stopIfTrue="1" operator="containsText" text="C">
      <formula>NOT(ISERROR(SEARCH("C",AM29)))</formula>
    </cfRule>
    <cfRule type="containsText" dxfId="1148" priority="1140" stopIfTrue="1" operator="containsText" text="B">
      <formula>NOT(ISERROR(SEARCH("B",AM29)))</formula>
    </cfRule>
    <cfRule type="containsText" dxfId="1147" priority="1141" stopIfTrue="1" operator="containsText" text="G">
      <formula>NOT(ISERROR(SEARCH("G",AM29)))</formula>
    </cfRule>
    <cfRule type="containsText" dxfId="1146" priority="1142" stopIfTrue="1" operator="containsText" text="G">
      <formula>NOT(ISERROR(SEARCH("G",AM29)))</formula>
    </cfRule>
    <cfRule type="containsText" dxfId="1145" priority="1143" stopIfTrue="1" operator="containsText" text="F">
      <formula>NOT(ISERROR(SEARCH("F",AM29)))</formula>
    </cfRule>
    <cfRule type="containsText" dxfId="1144" priority="1144" stopIfTrue="1" operator="containsText" text="E">
      <formula>NOT(ISERROR(SEARCH("E",AM29)))</formula>
    </cfRule>
    <cfRule type="containsText" dxfId="1143" priority="1145" stopIfTrue="1" operator="containsText" text="B">
      <formula>NOT(ISERROR(SEARCH("B",AM29)))</formula>
    </cfRule>
    <cfRule type="containsText" dxfId="1142" priority="1146" stopIfTrue="1" operator="containsText" text="B">
      <formula>NOT(ISERROR(SEARCH("B",AM29)))</formula>
    </cfRule>
    <cfRule type="containsText" dxfId="1141" priority="1147" stopIfTrue="1" operator="containsText" text="B">
      <formula>NOT(ISERROR(SEARCH("B",AM29)))</formula>
    </cfRule>
  </conditionalFormatting>
  <conditionalFormatting sqref="AL29:AN29">
    <cfRule type="containsText" dxfId="1140" priority="1135" stopIfTrue="1" operator="containsText" text="G">
      <formula>NOT(ISERROR(SEARCH("G",AL29)))</formula>
    </cfRule>
    <cfRule type="containsText" dxfId="1139" priority="1136" stopIfTrue="1" operator="containsText" text="B">
      <formula>NOT(ISERROR(SEARCH("B",AL29)))</formula>
    </cfRule>
    <cfRule type="containsText" dxfId="1138" priority="1137" stopIfTrue="1" operator="containsText" text="G">
      <formula>NOT(ISERROR(SEARCH("G",AL29)))</formula>
    </cfRule>
  </conditionalFormatting>
  <conditionalFormatting sqref="AL29:AN29">
    <cfRule type="containsText" dxfId="1137" priority="1133" stopIfTrue="1" operator="containsText" text="E">
      <formula>NOT(ISERROR(SEARCH("E",AL29)))</formula>
    </cfRule>
    <cfRule type="containsText" dxfId="1136" priority="1134" stopIfTrue="1" operator="containsText" text="G">
      <formula>NOT(ISERROR(SEARCH("G",AL29)))</formula>
    </cfRule>
  </conditionalFormatting>
  <conditionalFormatting sqref="AL29:AN29">
    <cfRule type="containsText" dxfId="1135" priority="1132" stopIfTrue="1" operator="containsText" text="B">
      <formula>NOT(ISERROR(SEARCH("B",AL29)))</formula>
    </cfRule>
  </conditionalFormatting>
  <conditionalFormatting sqref="AO29">
    <cfRule type="containsText" dxfId="1134" priority="1131" operator="containsText" text="A">
      <formula>NOT(ISERROR(SEARCH("A",AO29)))</formula>
    </cfRule>
  </conditionalFormatting>
  <conditionalFormatting sqref="AO29">
    <cfRule type="containsText" dxfId="1133" priority="1129" stopIfTrue="1" operator="containsText" text="F">
      <formula>NOT(ISERROR(SEARCH("F",AO29)))</formula>
    </cfRule>
    <cfRule type="containsText" dxfId="1132" priority="1130" stopIfTrue="1" operator="containsText" text="G">
      <formula>NOT(ISERROR(SEARCH("G",AO29)))</formula>
    </cfRule>
  </conditionalFormatting>
  <conditionalFormatting sqref="AO29">
    <cfRule type="containsText" dxfId="1131" priority="1128" stopIfTrue="1" operator="containsText" text="B">
      <formula>NOT(ISERROR(SEARCH("B",AO29)))</formula>
    </cfRule>
  </conditionalFormatting>
  <conditionalFormatting sqref="AO29">
    <cfRule type="containsText" dxfId="1130" priority="1118" stopIfTrue="1" operator="containsText" text="F">
      <formula>NOT(ISERROR(SEARCH("F",AO29)))</formula>
    </cfRule>
    <cfRule type="containsText" dxfId="1129" priority="1119" stopIfTrue="1" operator="containsText" text="C">
      <formula>NOT(ISERROR(SEARCH("C",AO29)))</formula>
    </cfRule>
    <cfRule type="containsText" dxfId="1128" priority="1120" stopIfTrue="1" operator="containsText" text="B">
      <formula>NOT(ISERROR(SEARCH("B",AO29)))</formula>
    </cfRule>
    <cfRule type="containsText" dxfId="1127" priority="1121" stopIfTrue="1" operator="containsText" text="G">
      <formula>NOT(ISERROR(SEARCH("G",AO29)))</formula>
    </cfRule>
    <cfRule type="containsText" dxfId="1126" priority="1122" stopIfTrue="1" operator="containsText" text="G">
      <formula>NOT(ISERROR(SEARCH("G",AO29)))</formula>
    </cfRule>
    <cfRule type="containsText" dxfId="1125" priority="1123" stopIfTrue="1" operator="containsText" text="F">
      <formula>NOT(ISERROR(SEARCH("F",AO29)))</formula>
    </cfRule>
    <cfRule type="containsText" dxfId="1124" priority="1124" stopIfTrue="1" operator="containsText" text="E">
      <formula>NOT(ISERROR(SEARCH("E",AO29)))</formula>
    </cfRule>
    <cfRule type="containsText" dxfId="1123" priority="1125" stopIfTrue="1" operator="containsText" text="B">
      <formula>NOT(ISERROR(SEARCH("B",AO29)))</formula>
    </cfRule>
    <cfRule type="containsText" dxfId="1122" priority="1126" stopIfTrue="1" operator="containsText" text="B">
      <formula>NOT(ISERROR(SEARCH("B",AO29)))</formula>
    </cfRule>
    <cfRule type="containsText" dxfId="1121" priority="1127" stopIfTrue="1" operator="containsText" text="B">
      <formula>NOT(ISERROR(SEARCH("B",AO29)))</formula>
    </cfRule>
  </conditionalFormatting>
  <conditionalFormatting sqref="AO29">
    <cfRule type="containsText" dxfId="1120" priority="1116" stopIfTrue="1" operator="containsText" text="F">
      <formula>NOT(ISERROR(SEARCH("F",AO29)))</formula>
    </cfRule>
    <cfRule type="containsText" dxfId="1119" priority="1117" stopIfTrue="1" operator="containsText" text="G">
      <formula>NOT(ISERROR(SEARCH("G",AO29)))</formula>
    </cfRule>
  </conditionalFormatting>
  <conditionalFormatting sqref="AO29">
    <cfRule type="containsText" dxfId="1118" priority="1115" stopIfTrue="1" operator="containsText" text="B">
      <formula>NOT(ISERROR(SEARCH("B",AO29)))</formula>
    </cfRule>
  </conditionalFormatting>
  <conditionalFormatting sqref="AO29">
    <cfRule type="containsText" dxfId="1117" priority="1105" stopIfTrue="1" operator="containsText" text="F">
      <formula>NOT(ISERROR(SEARCH("F",AO29)))</formula>
    </cfRule>
    <cfRule type="containsText" dxfId="1116" priority="1106" stopIfTrue="1" operator="containsText" text="C">
      <formula>NOT(ISERROR(SEARCH("C",AO29)))</formula>
    </cfRule>
    <cfRule type="containsText" dxfId="1115" priority="1107" stopIfTrue="1" operator="containsText" text="B">
      <formula>NOT(ISERROR(SEARCH("B",AO29)))</formula>
    </cfRule>
    <cfRule type="containsText" dxfId="1114" priority="1108" stopIfTrue="1" operator="containsText" text="G">
      <formula>NOT(ISERROR(SEARCH("G",AO29)))</formula>
    </cfRule>
    <cfRule type="containsText" dxfId="1113" priority="1109" stopIfTrue="1" operator="containsText" text="G">
      <formula>NOT(ISERROR(SEARCH("G",AO29)))</formula>
    </cfRule>
    <cfRule type="containsText" dxfId="1112" priority="1110" stopIfTrue="1" operator="containsText" text="F">
      <formula>NOT(ISERROR(SEARCH("F",AO29)))</formula>
    </cfRule>
    <cfRule type="containsText" dxfId="1111" priority="1111" stopIfTrue="1" operator="containsText" text="E">
      <formula>NOT(ISERROR(SEARCH("E",AO29)))</formula>
    </cfRule>
    <cfRule type="containsText" dxfId="1110" priority="1112" stopIfTrue="1" operator="containsText" text="B">
      <formula>NOT(ISERROR(SEARCH("B",AO29)))</formula>
    </cfRule>
    <cfRule type="containsText" dxfId="1109" priority="1113" stopIfTrue="1" operator="containsText" text="B">
      <formula>NOT(ISERROR(SEARCH("B",AO29)))</formula>
    </cfRule>
    <cfRule type="containsText" dxfId="1108" priority="1114" stopIfTrue="1" operator="containsText" text="B">
      <formula>NOT(ISERROR(SEARCH("B",AO29)))</formula>
    </cfRule>
  </conditionalFormatting>
  <conditionalFormatting sqref="AO29">
    <cfRule type="containsText" dxfId="1107" priority="1103" stopIfTrue="1" operator="containsText" text="F">
      <formula>NOT(ISERROR(SEARCH("F",AO29)))</formula>
    </cfRule>
    <cfRule type="containsText" dxfId="1106" priority="1104" stopIfTrue="1" operator="containsText" text="G">
      <formula>NOT(ISERROR(SEARCH("G",AO29)))</formula>
    </cfRule>
  </conditionalFormatting>
  <conditionalFormatting sqref="AO29">
    <cfRule type="containsText" dxfId="1105" priority="1102" stopIfTrue="1" operator="containsText" text="B">
      <formula>NOT(ISERROR(SEARCH("B",AO29)))</formula>
    </cfRule>
  </conditionalFormatting>
  <conditionalFormatting sqref="AO29">
    <cfRule type="containsText" dxfId="1104" priority="1092" stopIfTrue="1" operator="containsText" text="F">
      <formula>NOT(ISERROR(SEARCH("F",AO29)))</formula>
    </cfRule>
    <cfRule type="containsText" dxfId="1103" priority="1093" stopIfTrue="1" operator="containsText" text="C">
      <formula>NOT(ISERROR(SEARCH("C",AO29)))</formula>
    </cfRule>
    <cfRule type="containsText" dxfId="1102" priority="1094" stopIfTrue="1" operator="containsText" text="B">
      <formula>NOT(ISERROR(SEARCH("B",AO29)))</formula>
    </cfRule>
    <cfRule type="containsText" dxfId="1101" priority="1095" stopIfTrue="1" operator="containsText" text="G">
      <formula>NOT(ISERROR(SEARCH("G",AO29)))</formula>
    </cfRule>
    <cfRule type="containsText" dxfId="1100" priority="1096" stopIfTrue="1" operator="containsText" text="G">
      <formula>NOT(ISERROR(SEARCH("G",AO29)))</formula>
    </cfRule>
    <cfRule type="containsText" dxfId="1099" priority="1097" stopIfTrue="1" operator="containsText" text="F">
      <formula>NOT(ISERROR(SEARCH("F",AO29)))</formula>
    </cfRule>
    <cfRule type="containsText" dxfId="1098" priority="1098" stopIfTrue="1" operator="containsText" text="E">
      <formula>NOT(ISERROR(SEARCH("E",AO29)))</formula>
    </cfRule>
    <cfRule type="containsText" dxfId="1097" priority="1099" stopIfTrue="1" operator="containsText" text="B">
      <formula>NOT(ISERROR(SEARCH("B",AO29)))</formula>
    </cfRule>
    <cfRule type="containsText" dxfId="1096" priority="1100" stopIfTrue="1" operator="containsText" text="B">
      <formula>NOT(ISERROR(SEARCH("B",AO29)))</formula>
    </cfRule>
    <cfRule type="containsText" dxfId="1095" priority="1101" stopIfTrue="1" operator="containsText" text="B">
      <formula>NOT(ISERROR(SEARCH("B",AO29)))</formula>
    </cfRule>
  </conditionalFormatting>
  <conditionalFormatting sqref="AO29">
    <cfRule type="containsText" dxfId="1094" priority="1089" stopIfTrue="1" operator="containsText" text="G">
      <formula>NOT(ISERROR(SEARCH("G",AO29)))</formula>
    </cfRule>
    <cfRule type="containsText" dxfId="1093" priority="1090" stopIfTrue="1" operator="containsText" text="B">
      <formula>NOT(ISERROR(SEARCH("B",AO29)))</formula>
    </cfRule>
    <cfRule type="containsText" dxfId="1092" priority="1091" stopIfTrue="1" operator="containsText" text="G">
      <formula>NOT(ISERROR(SEARCH("G",AO29)))</formula>
    </cfRule>
  </conditionalFormatting>
  <conditionalFormatting sqref="AO29">
    <cfRule type="containsText" dxfId="1091" priority="1087" stopIfTrue="1" operator="containsText" text="E">
      <formula>NOT(ISERROR(SEARCH("E",AO29)))</formula>
    </cfRule>
    <cfRule type="containsText" dxfId="1090" priority="1088" stopIfTrue="1" operator="containsText" text="G">
      <formula>NOT(ISERROR(SEARCH("G",AO29)))</formula>
    </cfRule>
  </conditionalFormatting>
  <conditionalFormatting sqref="AO29">
    <cfRule type="containsText" dxfId="1089" priority="1086" stopIfTrue="1" operator="containsText" text="B">
      <formula>NOT(ISERROR(SEARCH("B",AO29)))</formula>
    </cfRule>
  </conditionalFormatting>
  <conditionalFormatting sqref="E31:AM31">
    <cfRule type="containsText" dxfId="1088" priority="1085" operator="containsText" text="A">
      <formula>NOT(ISERROR(SEARCH("A",E31)))</formula>
    </cfRule>
  </conditionalFormatting>
  <conditionalFormatting sqref="E31:AO31">
    <cfRule type="containsText" dxfId="1087" priority="1081" operator="containsText" text="E">
      <formula>NOT(ISERROR(SEARCH("E",E31)))</formula>
    </cfRule>
    <cfRule type="containsText" dxfId="1086" priority="1082" operator="containsText" text="D">
      <formula>NOT(ISERROR(SEARCH("D",E31)))</formula>
    </cfRule>
    <cfRule type="containsText" dxfId="1085" priority="1083" operator="containsText" text="C">
      <formula>NOT(ISERROR(SEARCH("C",E31)))</formula>
    </cfRule>
    <cfRule type="containsText" dxfId="1084" priority="1084" operator="containsText" text="B">
      <formula>NOT(ISERROR(SEARCH("B",E31)))</formula>
    </cfRule>
  </conditionalFormatting>
  <conditionalFormatting sqref="I31:AM31">
    <cfRule type="containsText" dxfId="1083" priority="1078" stopIfTrue="1" operator="containsText" text="E">
      <formula>NOT(ISERROR(SEARCH("E",I31)))</formula>
    </cfRule>
    <cfRule type="containsText" dxfId="1082" priority="1079" stopIfTrue="1" operator="containsText" text="F">
      <formula>NOT(ISERROR(SEARCH("F",I31)))</formula>
    </cfRule>
    <cfRule type="containsText" dxfId="1081" priority="1080" stopIfTrue="1" operator="containsText" text="G">
      <formula>NOT(ISERROR(SEARCH("G",I31)))</formula>
    </cfRule>
  </conditionalFormatting>
  <conditionalFormatting sqref="I31:AM31">
    <cfRule type="containsText" dxfId="1080" priority="1077" stopIfTrue="1" operator="containsText" text="B">
      <formula>NOT(ISERROR(SEARCH("B",I31)))</formula>
    </cfRule>
  </conditionalFormatting>
  <conditionalFormatting sqref="E31:AM31">
    <cfRule type="containsText" dxfId="1079" priority="1067" stopIfTrue="1" operator="containsText" text="F">
      <formula>NOT(ISERROR(SEARCH("F",E31)))</formula>
    </cfRule>
    <cfRule type="containsText" dxfId="1078" priority="1068" stopIfTrue="1" operator="containsText" text="C">
      <formula>NOT(ISERROR(SEARCH("C",E31)))</formula>
    </cfRule>
    <cfRule type="containsText" dxfId="1077" priority="1069" stopIfTrue="1" operator="containsText" text="B">
      <formula>NOT(ISERROR(SEARCH("B",E31)))</formula>
    </cfRule>
    <cfRule type="containsText" dxfId="1076" priority="1070" stopIfTrue="1" operator="containsText" text="G">
      <formula>NOT(ISERROR(SEARCH("G",E31)))</formula>
    </cfRule>
    <cfRule type="containsText" dxfId="1075" priority="1071" stopIfTrue="1" operator="containsText" text="G">
      <formula>NOT(ISERROR(SEARCH("G",E31)))</formula>
    </cfRule>
    <cfRule type="containsText" dxfId="1074" priority="1072" stopIfTrue="1" operator="containsText" text="F">
      <formula>NOT(ISERROR(SEARCH("F",E31)))</formula>
    </cfRule>
    <cfRule type="containsText" dxfId="1073" priority="1073" stopIfTrue="1" operator="containsText" text="E">
      <formula>NOT(ISERROR(SEARCH("E",E31)))</formula>
    </cfRule>
    <cfRule type="containsText" dxfId="1072" priority="1074" stopIfTrue="1" operator="containsText" text="B">
      <formula>NOT(ISERROR(SEARCH("B",E31)))</formula>
    </cfRule>
    <cfRule type="containsText" dxfId="1071" priority="1075" stopIfTrue="1" operator="containsText" text="B">
      <formula>NOT(ISERROR(SEARCH("B",E31)))</formula>
    </cfRule>
    <cfRule type="containsText" dxfId="1070" priority="1076" stopIfTrue="1" operator="containsText" text="B">
      <formula>NOT(ISERROR(SEARCH("B",E31)))</formula>
    </cfRule>
  </conditionalFormatting>
  <conditionalFormatting sqref="AO31">
    <cfRule type="containsText" dxfId="1069" priority="1066" operator="containsText" text="A">
      <formula>NOT(ISERROR(SEARCH("A",AO31)))</formula>
    </cfRule>
  </conditionalFormatting>
  <conditionalFormatting sqref="AN31:AO31">
    <cfRule type="containsText" dxfId="1068" priority="1065" operator="containsText" text="A">
      <formula>NOT(ISERROR(SEARCH("A",AN31)))</formula>
    </cfRule>
  </conditionalFormatting>
  <conditionalFormatting sqref="AN31:AO31">
    <cfRule type="containsText" dxfId="1067" priority="1064" operator="containsText" text="A">
      <formula>NOT(ISERROR(SEARCH("A",AN31)))</formula>
    </cfRule>
  </conditionalFormatting>
  <conditionalFormatting sqref="F31:G31">
    <cfRule type="containsText" dxfId="1066" priority="1062" stopIfTrue="1" operator="containsText" text="F">
      <formula>NOT(ISERROR(SEARCH("F",F31)))</formula>
    </cfRule>
    <cfRule type="containsText" dxfId="1065" priority="1063" stopIfTrue="1" operator="containsText" text="G">
      <formula>NOT(ISERROR(SEARCH("G",F31)))</formula>
    </cfRule>
  </conditionalFormatting>
  <conditionalFormatting sqref="F31:G31">
    <cfRule type="containsText" dxfId="1064" priority="1061" stopIfTrue="1" operator="containsText" text="B">
      <formula>NOT(ISERROR(SEARCH("B",F31)))</formula>
    </cfRule>
  </conditionalFormatting>
  <conditionalFormatting sqref="F31:G31">
    <cfRule type="containsText" dxfId="1063" priority="1051" stopIfTrue="1" operator="containsText" text="F">
      <formula>NOT(ISERROR(SEARCH("F",F31)))</formula>
    </cfRule>
    <cfRule type="containsText" dxfId="1062" priority="1052" stopIfTrue="1" operator="containsText" text="C">
      <formula>NOT(ISERROR(SEARCH("C",F31)))</formula>
    </cfRule>
    <cfRule type="containsText" dxfId="1061" priority="1053" stopIfTrue="1" operator="containsText" text="B">
      <formula>NOT(ISERROR(SEARCH("B",F31)))</formula>
    </cfRule>
    <cfRule type="containsText" dxfId="1060" priority="1054" stopIfTrue="1" operator="containsText" text="G">
      <formula>NOT(ISERROR(SEARCH("G",F31)))</formula>
    </cfRule>
    <cfRule type="containsText" dxfId="1059" priority="1055" stopIfTrue="1" operator="containsText" text="G">
      <formula>NOT(ISERROR(SEARCH("G",F31)))</formula>
    </cfRule>
    <cfRule type="containsText" dxfId="1058" priority="1056" stopIfTrue="1" operator="containsText" text="F">
      <formula>NOT(ISERROR(SEARCH("F",F31)))</formula>
    </cfRule>
    <cfRule type="containsText" dxfId="1057" priority="1057" stopIfTrue="1" operator="containsText" text="E">
      <formula>NOT(ISERROR(SEARCH("E",F31)))</formula>
    </cfRule>
    <cfRule type="containsText" dxfId="1056" priority="1058" stopIfTrue="1" operator="containsText" text="B">
      <formula>NOT(ISERROR(SEARCH("B",F31)))</formula>
    </cfRule>
    <cfRule type="containsText" dxfId="1055" priority="1059" stopIfTrue="1" operator="containsText" text="B">
      <formula>NOT(ISERROR(SEARCH("B",F31)))</formula>
    </cfRule>
    <cfRule type="containsText" dxfId="1054" priority="1060" stopIfTrue="1" operator="containsText" text="B">
      <formula>NOT(ISERROR(SEARCH("B",F31)))</formula>
    </cfRule>
  </conditionalFormatting>
  <conditionalFormatting sqref="E31:AO31">
    <cfRule type="expression" dxfId="1053" priority="1050">
      <formula>AND(DAY(E31)=6,MONTH(E31)=7)</formula>
    </cfRule>
  </conditionalFormatting>
  <conditionalFormatting sqref="J31:K31">
    <cfRule type="containsText" dxfId="1052" priority="1048" stopIfTrue="1" operator="containsText" text="F">
      <formula>NOT(ISERROR(SEARCH("F",J31)))</formula>
    </cfRule>
    <cfRule type="containsText" dxfId="1051" priority="1049" stopIfTrue="1" operator="containsText" text="G">
      <formula>NOT(ISERROR(SEARCH("G",J31)))</formula>
    </cfRule>
  </conditionalFormatting>
  <conditionalFormatting sqref="K31">
    <cfRule type="containsText" dxfId="1050" priority="1046" stopIfTrue="1" operator="containsText" text="F">
      <formula>NOT(ISERROR(SEARCH("F",K31)))</formula>
    </cfRule>
    <cfRule type="containsText" dxfId="1049" priority="1047" stopIfTrue="1" operator="containsText" text="G">
      <formula>NOT(ISERROR(SEARCH("G",K31)))</formula>
    </cfRule>
  </conditionalFormatting>
  <conditionalFormatting sqref="J31">
    <cfRule type="containsText" dxfId="1048" priority="1044" stopIfTrue="1" operator="containsText" text="F">
      <formula>NOT(ISERROR(SEARCH("F",J31)))</formula>
    </cfRule>
    <cfRule type="containsText" dxfId="1047" priority="1045" stopIfTrue="1" operator="containsText" text="G">
      <formula>NOT(ISERROR(SEARCH("G",J31)))</formula>
    </cfRule>
  </conditionalFormatting>
  <conditionalFormatting sqref="J31">
    <cfRule type="containsText" dxfId="1046" priority="1043" stopIfTrue="1" operator="containsText" text="B">
      <formula>NOT(ISERROR(SEARCH("B",J31)))</formula>
    </cfRule>
  </conditionalFormatting>
  <conditionalFormatting sqref="J31">
    <cfRule type="containsText" dxfId="1045" priority="1033" stopIfTrue="1" operator="containsText" text="F">
      <formula>NOT(ISERROR(SEARCH("F",J31)))</formula>
    </cfRule>
    <cfRule type="containsText" dxfId="1044" priority="1034" stopIfTrue="1" operator="containsText" text="C">
      <formula>NOT(ISERROR(SEARCH("C",J31)))</formula>
    </cfRule>
    <cfRule type="containsText" dxfId="1043" priority="1035" stopIfTrue="1" operator="containsText" text="B">
      <formula>NOT(ISERROR(SEARCH("B",J31)))</formula>
    </cfRule>
    <cfRule type="containsText" dxfId="1042" priority="1036" stopIfTrue="1" operator="containsText" text="G">
      <formula>NOT(ISERROR(SEARCH("G",J31)))</formula>
    </cfRule>
    <cfRule type="containsText" dxfId="1041" priority="1037" stopIfTrue="1" operator="containsText" text="G">
      <formula>NOT(ISERROR(SEARCH("G",J31)))</formula>
    </cfRule>
    <cfRule type="containsText" dxfId="1040" priority="1038" stopIfTrue="1" operator="containsText" text="F">
      <formula>NOT(ISERROR(SEARCH("F",J31)))</formula>
    </cfRule>
    <cfRule type="containsText" dxfId="1039" priority="1039" stopIfTrue="1" operator="containsText" text="E">
      <formula>NOT(ISERROR(SEARCH("E",J31)))</formula>
    </cfRule>
    <cfRule type="containsText" dxfId="1038" priority="1040" stopIfTrue="1" operator="containsText" text="B">
      <formula>NOT(ISERROR(SEARCH("B",J31)))</formula>
    </cfRule>
    <cfRule type="containsText" dxfId="1037" priority="1041" stopIfTrue="1" operator="containsText" text="B">
      <formula>NOT(ISERROR(SEARCH("B",J31)))</formula>
    </cfRule>
    <cfRule type="containsText" dxfId="1036" priority="1042" stopIfTrue="1" operator="containsText" text="B">
      <formula>NOT(ISERROR(SEARCH("B",J31)))</formula>
    </cfRule>
  </conditionalFormatting>
  <conditionalFormatting sqref="J31:K31">
    <cfRule type="containsText" dxfId="1035" priority="1029" stopIfTrue="1" operator="containsText" text="G">
      <formula>NOT(ISERROR(SEARCH("G",J31)))</formula>
    </cfRule>
    <cfRule type="containsText" dxfId="1034" priority="1030" stopIfTrue="1" operator="containsText" text="B">
      <formula>NOT(ISERROR(SEARCH("B",J31)))</formula>
    </cfRule>
    <cfRule type="containsText" dxfId="1033" priority="1031" stopIfTrue="1" operator="containsText" text="F">
      <formula>NOT(ISERROR(SEARCH("F",J31)))</formula>
    </cfRule>
    <cfRule type="containsText" dxfId="1032" priority="1032" stopIfTrue="1" operator="containsText" text="G">
      <formula>NOT(ISERROR(SEARCH("G",J31)))</formula>
    </cfRule>
  </conditionalFormatting>
  <conditionalFormatting sqref="Q31:R31">
    <cfRule type="containsText" dxfId="1031" priority="1027" stopIfTrue="1" operator="containsText" text="F">
      <formula>NOT(ISERROR(SEARCH("F",Q31)))</formula>
    </cfRule>
    <cfRule type="containsText" dxfId="1030" priority="1028" stopIfTrue="1" operator="containsText" text="G">
      <formula>NOT(ISERROR(SEARCH("G",Q31)))</formula>
    </cfRule>
  </conditionalFormatting>
  <conditionalFormatting sqref="Q31:R31">
    <cfRule type="containsText" dxfId="1029" priority="1025" stopIfTrue="1" operator="containsText" text="F">
      <formula>NOT(ISERROR(SEARCH("F",Q31)))</formula>
    </cfRule>
    <cfRule type="containsText" dxfId="1028" priority="1026" stopIfTrue="1" operator="containsText" text="G">
      <formula>NOT(ISERROR(SEARCH("G",Q31)))</formula>
    </cfRule>
  </conditionalFormatting>
  <conditionalFormatting sqref="Q31:R31">
    <cfRule type="containsText" dxfId="1027" priority="1021" stopIfTrue="1" operator="containsText" text="G">
      <formula>NOT(ISERROR(SEARCH("G",Q31)))</formula>
    </cfRule>
    <cfRule type="containsText" dxfId="1026" priority="1022" stopIfTrue="1" operator="containsText" text="B">
      <formula>NOT(ISERROR(SEARCH("B",Q31)))</formula>
    </cfRule>
    <cfRule type="containsText" dxfId="1025" priority="1023" stopIfTrue="1" operator="containsText" text="F">
      <formula>NOT(ISERROR(SEARCH("F",Q31)))</formula>
    </cfRule>
    <cfRule type="containsText" dxfId="1024" priority="1024" stopIfTrue="1" operator="containsText" text="G">
      <formula>NOT(ISERROR(SEARCH("G",Q31)))</formula>
    </cfRule>
  </conditionalFormatting>
  <conditionalFormatting sqref="X31:Y31">
    <cfRule type="containsText" dxfId="1023" priority="1019" stopIfTrue="1" operator="containsText" text="F">
      <formula>NOT(ISERROR(SEARCH("F",X31)))</formula>
    </cfRule>
    <cfRule type="containsText" dxfId="1022" priority="1020" stopIfTrue="1" operator="containsText" text="G">
      <formula>NOT(ISERROR(SEARCH("G",X31)))</formula>
    </cfRule>
  </conditionalFormatting>
  <conditionalFormatting sqref="X31:Y31">
    <cfRule type="containsText" dxfId="1021" priority="1017" stopIfTrue="1" operator="containsText" text="F">
      <formula>NOT(ISERROR(SEARCH("F",X31)))</formula>
    </cfRule>
    <cfRule type="containsText" dxfId="1020" priority="1018" stopIfTrue="1" operator="containsText" text="G">
      <formula>NOT(ISERROR(SEARCH("G",X31)))</formula>
    </cfRule>
  </conditionalFormatting>
  <conditionalFormatting sqref="X31:Y31">
    <cfRule type="containsText" dxfId="1019" priority="1013" stopIfTrue="1" operator="containsText" text="G">
      <formula>NOT(ISERROR(SEARCH("G",X31)))</formula>
    </cfRule>
    <cfRule type="containsText" dxfId="1018" priority="1014" stopIfTrue="1" operator="containsText" text="B">
      <formula>NOT(ISERROR(SEARCH("B",X31)))</formula>
    </cfRule>
    <cfRule type="containsText" dxfId="1017" priority="1015" stopIfTrue="1" operator="containsText" text="F">
      <formula>NOT(ISERROR(SEARCH("F",X31)))</formula>
    </cfRule>
    <cfRule type="containsText" dxfId="1016" priority="1016" stopIfTrue="1" operator="containsText" text="G">
      <formula>NOT(ISERROR(SEARCH("G",X31)))</formula>
    </cfRule>
  </conditionalFormatting>
  <conditionalFormatting sqref="AE31:AF31">
    <cfRule type="containsText" dxfId="1015" priority="1011" stopIfTrue="1" operator="containsText" text="F">
      <formula>NOT(ISERROR(SEARCH("F",AE31)))</formula>
    </cfRule>
    <cfRule type="containsText" dxfId="1014" priority="1012" stopIfTrue="1" operator="containsText" text="G">
      <formula>NOT(ISERROR(SEARCH("G",AE31)))</formula>
    </cfRule>
  </conditionalFormatting>
  <conditionalFormatting sqref="AE31:AF31">
    <cfRule type="containsText" dxfId="1013" priority="1009" stopIfTrue="1" operator="containsText" text="F">
      <formula>NOT(ISERROR(SEARCH("F",AE31)))</formula>
    </cfRule>
    <cfRule type="containsText" dxfId="1012" priority="1010" stopIfTrue="1" operator="containsText" text="G">
      <formula>NOT(ISERROR(SEARCH("G",AE31)))</formula>
    </cfRule>
  </conditionalFormatting>
  <conditionalFormatting sqref="AE31:AF31">
    <cfRule type="containsText" dxfId="1011" priority="1005" stopIfTrue="1" operator="containsText" text="G">
      <formula>NOT(ISERROR(SEARCH("G",AE31)))</formula>
    </cfRule>
    <cfRule type="containsText" dxfId="1010" priority="1006" stopIfTrue="1" operator="containsText" text="B">
      <formula>NOT(ISERROR(SEARCH("B",AE31)))</formula>
    </cfRule>
    <cfRule type="containsText" dxfId="1009" priority="1007" stopIfTrue="1" operator="containsText" text="F">
      <formula>NOT(ISERROR(SEARCH("F",AE31)))</formula>
    </cfRule>
    <cfRule type="containsText" dxfId="1008" priority="1008" stopIfTrue="1" operator="containsText" text="G">
      <formula>NOT(ISERROR(SEARCH("G",AE31)))</formula>
    </cfRule>
  </conditionalFormatting>
  <conditionalFormatting sqref="H31">
    <cfRule type="containsText" dxfId="1007" priority="1003" stopIfTrue="1" operator="containsText" text="F">
      <formula>NOT(ISERROR(SEARCH("F",H31)))</formula>
    </cfRule>
    <cfRule type="containsText" dxfId="1006" priority="1004" stopIfTrue="1" operator="containsText" text="G">
      <formula>NOT(ISERROR(SEARCH("G",H31)))</formula>
    </cfRule>
  </conditionalFormatting>
  <conditionalFormatting sqref="H31">
    <cfRule type="containsText" dxfId="1005" priority="1002" stopIfTrue="1" operator="containsText" text="B">
      <formula>NOT(ISERROR(SEARCH("B",H31)))</formula>
    </cfRule>
  </conditionalFormatting>
  <conditionalFormatting sqref="H31">
    <cfRule type="containsText" dxfId="1004" priority="992" stopIfTrue="1" operator="containsText" text="F">
      <formula>NOT(ISERROR(SEARCH("F",H31)))</formula>
    </cfRule>
    <cfRule type="containsText" dxfId="1003" priority="993" stopIfTrue="1" operator="containsText" text="C">
      <formula>NOT(ISERROR(SEARCH("C",H31)))</formula>
    </cfRule>
    <cfRule type="containsText" dxfId="1002" priority="994" stopIfTrue="1" operator="containsText" text="B">
      <formula>NOT(ISERROR(SEARCH("B",H31)))</formula>
    </cfRule>
    <cfRule type="containsText" dxfId="1001" priority="995" stopIfTrue="1" operator="containsText" text="G">
      <formula>NOT(ISERROR(SEARCH("G",H31)))</formula>
    </cfRule>
    <cfRule type="containsText" dxfId="1000" priority="996" stopIfTrue="1" operator="containsText" text="G">
      <formula>NOT(ISERROR(SEARCH("G",H31)))</formula>
    </cfRule>
    <cfRule type="containsText" dxfId="999" priority="997" stopIfTrue="1" operator="containsText" text="F">
      <formula>NOT(ISERROR(SEARCH("F",H31)))</formula>
    </cfRule>
    <cfRule type="containsText" dxfId="998" priority="998" stopIfTrue="1" operator="containsText" text="E">
      <formula>NOT(ISERROR(SEARCH("E",H31)))</formula>
    </cfRule>
    <cfRule type="containsText" dxfId="997" priority="999" stopIfTrue="1" operator="containsText" text="B">
      <formula>NOT(ISERROR(SEARCH("B",H31)))</formula>
    </cfRule>
    <cfRule type="containsText" dxfId="996" priority="1000" stopIfTrue="1" operator="containsText" text="B">
      <formula>NOT(ISERROR(SEARCH("B",H31)))</formula>
    </cfRule>
    <cfRule type="containsText" dxfId="995" priority="1001" stopIfTrue="1" operator="containsText" text="B">
      <formula>NOT(ISERROR(SEARCH("B",H31)))</formula>
    </cfRule>
  </conditionalFormatting>
  <conditionalFormatting sqref="AN31">
    <cfRule type="containsText" dxfId="994" priority="991" operator="containsText" text="A">
      <formula>NOT(ISERROR(SEARCH("A",AN31)))</formula>
    </cfRule>
  </conditionalFormatting>
  <conditionalFormatting sqref="AN31">
    <cfRule type="containsText" dxfId="993" priority="990" operator="containsText" text="A">
      <formula>NOT(ISERROR(SEARCH("A",AN31)))</formula>
    </cfRule>
  </conditionalFormatting>
  <conditionalFormatting sqref="AN31">
    <cfRule type="containsText" dxfId="992" priority="987" stopIfTrue="1" operator="containsText" text="E">
      <formula>NOT(ISERROR(SEARCH("E",AN31)))</formula>
    </cfRule>
    <cfRule type="containsText" dxfId="991" priority="988" stopIfTrue="1" operator="containsText" text="F">
      <formula>NOT(ISERROR(SEARCH("F",AN31)))</formula>
    </cfRule>
    <cfRule type="containsText" dxfId="990" priority="989" stopIfTrue="1" operator="containsText" text="G">
      <formula>NOT(ISERROR(SEARCH("G",AN31)))</formula>
    </cfRule>
  </conditionalFormatting>
  <conditionalFormatting sqref="AN31">
    <cfRule type="containsText" dxfId="989" priority="986" stopIfTrue="1" operator="containsText" text="B">
      <formula>NOT(ISERROR(SEARCH("B",AN31)))</formula>
    </cfRule>
  </conditionalFormatting>
  <conditionalFormatting sqref="AN31">
    <cfRule type="containsText" dxfId="988" priority="976" stopIfTrue="1" operator="containsText" text="F">
      <formula>NOT(ISERROR(SEARCH("F",AN31)))</formula>
    </cfRule>
    <cfRule type="containsText" dxfId="987" priority="977" stopIfTrue="1" operator="containsText" text="C">
      <formula>NOT(ISERROR(SEARCH("C",AN31)))</formula>
    </cfRule>
    <cfRule type="containsText" dxfId="986" priority="978" stopIfTrue="1" operator="containsText" text="B">
      <formula>NOT(ISERROR(SEARCH("B",AN31)))</formula>
    </cfRule>
    <cfRule type="containsText" dxfId="985" priority="979" stopIfTrue="1" operator="containsText" text="G">
      <formula>NOT(ISERROR(SEARCH("G",AN31)))</formula>
    </cfRule>
    <cfRule type="containsText" dxfId="984" priority="980" stopIfTrue="1" operator="containsText" text="G">
      <formula>NOT(ISERROR(SEARCH("G",AN31)))</formula>
    </cfRule>
    <cfRule type="containsText" dxfId="983" priority="981" stopIfTrue="1" operator="containsText" text="F">
      <formula>NOT(ISERROR(SEARCH("F",AN31)))</formula>
    </cfRule>
    <cfRule type="containsText" dxfId="982" priority="982" stopIfTrue="1" operator="containsText" text="E">
      <formula>NOT(ISERROR(SEARCH("E",AN31)))</formula>
    </cfRule>
    <cfRule type="containsText" dxfId="981" priority="983" stopIfTrue="1" operator="containsText" text="B">
      <formula>NOT(ISERROR(SEARCH("B",AN31)))</formula>
    </cfRule>
    <cfRule type="containsText" dxfId="980" priority="984" stopIfTrue="1" operator="containsText" text="B">
      <formula>NOT(ISERROR(SEARCH("B",AN31)))</formula>
    </cfRule>
    <cfRule type="containsText" dxfId="979" priority="985" stopIfTrue="1" operator="containsText" text="B">
      <formula>NOT(ISERROR(SEARCH("B",AN31)))</formula>
    </cfRule>
  </conditionalFormatting>
  <conditionalFormatting sqref="AO31">
    <cfRule type="containsText" dxfId="978" priority="975" operator="containsText" text="A">
      <formula>NOT(ISERROR(SEARCH("A",AO31)))</formula>
    </cfRule>
  </conditionalFormatting>
  <conditionalFormatting sqref="AO31">
    <cfRule type="containsText" dxfId="977" priority="972" stopIfTrue="1" operator="containsText" text="E">
      <formula>NOT(ISERROR(SEARCH("E",AO31)))</formula>
    </cfRule>
    <cfRule type="containsText" dxfId="976" priority="973" stopIfTrue="1" operator="containsText" text="F">
      <formula>NOT(ISERROR(SEARCH("F",AO31)))</formula>
    </cfRule>
    <cfRule type="containsText" dxfId="975" priority="974" stopIfTrue="1" operator="containsText" text="G">
      <formula>NOT(ISERROR(SEARCH("G",AO31)))</formula>
    </cfRule>
  </conditionalFormatting>
  <conditionalFormatting sqref="AO31">
    <cfRule type="containsText" dxfId="974" priority="971" stopIfTrue="1" operator="containsText" text="B">
      <formula>NOT(ISERROR(SEARCH("B",AO31)))</formula>
    </cfRule>
  </conditionalFormatting>
  <conditionalFormatting sqref="AO31">
    <cfRule type="containsText" dxfId="973" priority="961" stopIfTrue="1" operator="containsText" text="F">
      <formula>NOT(ISERROR(SEARCH("F",AO31)))</formula>
    </cfRule>
    <cfRule type="containsText" dxfId="972" priority="962" stopIfTrue="1" operator="containsText" text="C">
      <formula>NOT(ISERROR(SEARCH("C",AO31)))</formula>
    </cfRule>
    <cfRule type="containsText" dxfId="971" priority="963" stopIfTrue="1" operator="containsText" text="B">
      <formula>NOT(ISERROR(SEARCH("B",AO31)))</formula>
    </cfRule>
    <cfRule type="containsText" dxfId="970" priority="964" stopIfTrue="1" operator="containsText" text="G">
      <formula>NOT(ISERROR(SEARCH("G",AO31)))</formula>
    </cfRule>
    <cfRule type="containsText" dxfId="969" priority="965" stopIfTrue="1" operator="containsText" text="G">
      <formula>NOT(ISERROR(SEARCH("G",AO31)))</formula>
    </cfRule>
    <cfRule type="containsText" dxfId="968" priority="966" stopIfTrue="1" operator="containsText" text="F">
      <formula>NOT(ISERROR(SEARCH("F",AO31)))</formula>
    </cfRule>
    <cfRule type="containsText" dxfId="967" priority="967" stopIfTrue="1" operator="containsText" text="E">
      <formula>NOT(ISERROR(SEARCH("E",AO31)))</formula>
    </cfRule>
    <cfRule type="containsText" dxfId="966" priority="968" stopIfTrue="1" operator="containsText" text="B">
      <formula>NOT(ISERROR(SEARCH("B",AO31)))</formula>
    </cfRule>
    <cfRule type="containsText" dxfId="965" priority="969" stopIfTrue="1" operator="containsText" text="B">
      <formula>NOT(ISERROR(SEARCH("B",AO31)))</formula>
    </cfRule>
    <cfRule type="containsText" dxfId="964" priority="970" stopIfTrue="1" operator="containsText" text="B">
      <formula>NOT(ISERROR(SEARCH("B",AO31)))</formula>
    </cfRule>
  </conditionalFormatting>
  <conditionalFormatting sqref="E31:I31">
    <cfRule type="containsText" dxfId="963" priority="958" stopIfTrue="1" operator="containsText" text="G">
      <formula>NOT(ISERROR(SEARCH("G",E31)))</formula>
    </cfRule>
    <cfRule type="containsText" dxfId="962" priority="959" stopIfTrue="1" operator="containsText" text="B">
      <formula>NOT(ISERROR(SEARCH("B",E31)))</formula>
    </cfRule>
    <cfRule type="containsText" dxfId="961" priority="960" stopIfTrue="1" operator="containsText" text="G">
      <formula>NOT(ISERROR(SEARCH("G",E31)))</formula>
    </cfRule>
  </conditionalFormatting>
  <conditionalFormatting sqref="E31:I31">
    <cfRule type="containsText" dxfId="960" priority="956" stopIfTrue="1" operator="containsText" text="E">
      <formula>NOT(ISERROR(SEARCH("E",E31)))</formula>
    </cfRule>
    <cfRule type="containsText" dxfId="959" priority="957" stopIfTrue="1" operator="containsText" text="G">
      <formula>NOT(ISERROR(SEARCH("G",E31)))</formula>
    </cfRule>
  </conditionalFormatting>
  <conditionalFormatting sqref="E31:I31">
    <cfRule type="containsText" dxfId="958" priority="955" stopIfTrue="1" operator="containsText" text="B">
      <formula>NOT(ISERROR(SEARCH("B",E31)))</formula>
    </cfRule>
  </conditionalFormatting>
  <conditionalFormatting sqref="AN31:AO31">
    <cfRule type="containsText" dxfId="957" priority="954" operator="containsText" text="A">
      <formula>NOT(ISERROR(SEARCH("A",AN31)))</formula>
    </cfRule>
  </conditionalFormatting>
  <conditionalFormatting sqref="AN31:AO31">
    <cfRule type="containsText" dxfId="956" priority="951" stopIfTrue="1" operator="containsText" text="E">
      <formula>NOT(ISERROR(SEARCH("E",AN31)))</formula>
    </cfRule>
    <cfRule type="containsText" dxfId="955" priority="952" stopIfTrue="1" operator="containsText" text="F">
      <formula>NOT(ISERROR(SEARCH("F",AN31)))</formula>
    </cfRule>
    <cfRule type="containsText" dxfId="954" priority="953" stopIfTrue="1" operator="containsText" text="G">
      <formula>NOT(ISERROR(SEARCH("G",AN31)))</formula>
    </cfRule>
  </conditionalFormatting>
  <conditionalFormatting sqref="AN31:AO31">
    <cfRule type="containsText" dxfId="953" priority="950" stopIfTrue="1" operator="containsText" text="B">
      <formula>NOT(ISERROR(SEARCH("B",AN31)))</formula>
    </cfRule>
  </conditionalFormatting>
  <conditionalFormatting sqref="AN31:AO31">
    <cfRule type="containsText" dxfId="952" priority="940" stopIfTrue="1" operator="containsText" text="F">
      <formula>NOT(ISERROR(SEARCH("F",AN31)))</formula>
    </cfRule>
    <cfRule type="containsText" dxfId="951" priority="941" stopIfTrue="1" operator="containsText" text="C">
      <formula>NOT(ISERROR(SEARCH("C",AN31)))</formula>
    </cfRule>
    <cfRule type="containsText" dxfId="950" priority="942" stopIfTrue="1" operator="containsText" text="B">
      <formula>NOT(ISERROR(SEARCH("B",AN31)))</formula>
    </cfRule>
    <cfRule type="containsText" dxfId="949" priority="943" stopIfTrue="1" operator="containsText" text="G">
      <formula>NOT(ISERROR(SEARCH("G",AN31)))</formula>
    </cfRule>
    <cfRule type="containsText" dxfId="948" priority="944" stopIfTrue="1" operator="containsText" text="G">
      <formula>NOT(ISERROR(SEARCH("G",AN31)))</formula>
    </cfRule>
    <cfRule type="containsText" dxfId="947" priority="945" stopIfTrue="1" operator="containsText" text="F">
      <formula>NOT(ISERROR(SEARCH("F",AN31)))</formula>
    </cfRule>
    <cfRule type="containsText" dxfId="946" priority="946" stopIfTrue="1" operator="containsText" text="E">
      <formula>NOT(ISERROR(SEARCH("E",AN31)))</formula>
    </cfRule>
    <cfRule type="containsText" dxfId="945" priority="947" stopIfTrue="1" operator="containsText" text="B">
      <formula>NOT(ISERROR(SEARCH("B",AN31)))</formula>
    </cfRule>
    <cfRule type="containsText" dxfId="944" priority="948" stopIfTrue="1" operator="containsText" text="B">
      <formula>NOT(ISERROR(SEARCH("B",AN31)))</formula>
    </cfRule>
    <cfRule type="containsText" dxfId="943" priority="949" stopIfTrue="1" operator="containsText" text="B">
      <formula>NOT(ISERROR(SEARCH("B",AN31)))</formula>
    </cfRule>
  </conditionalFormatting>
  <conditionalFormatting sqref="AN31:AO31">
    <cfRule type="containsText" dxfId="942" priority="937" stopIfTrue="1" operator="containsText" text="G">
      <formula>NOT(ISERROR(SEARCH("G",AN31)))</formula>
    </cfRule>
    <cfRule type="containsText" dxfId="941" priority="938" stopIfTrue="1" operator="containsText" text="B">
      <formula>NOT(ISERROR(SEARCH("B",AN31)))</formula>
    </cfRule>
    <cfRule type="containsText" dxfId="940" priority="939" stopIfTrue="1" operator="containsText" text="G">
      <formula>NOT(ISERROR(SEARCH("G",AN31)))</formula>
    </cfRule>
  </conditionalFormatting>
  <conditionalFormatting sqref="AN31:AO31">
    <cfRule type="containsText" dxfId="939" priority="935" stopIfTrue="1" operator="containsText" text="E">
      <formula>NOT(ISERROR(SEARCH("E",AN31)))</formula>
    </cfRule>
    <cfRule type="containsText" dxfId="938" priority="936" stopIfTrue="1" operator="containsText" text="G">
      <formula>NOT(ISERROR(SEARCH("G",AN31)))</formula>
    </cfRule>
  </conditionalFormatting>
  <conditionalFormatting sqref="AN31:AO31">
    <cfRule type="containsText" dxfId="937" priority="934" stopIfTrue="1" operator="containsText" text="B">
      <formula>NOT(ISERROR(SEARCH("B",AN31)))</formula>
    </cfRule>
  </conditionalFormatting>
  <conditionalFormatting sqref="E33:AO33">
    <cfRule type="containsText" dxfId="936" priority="933" operator="containsText" text="A">
      <formula>NOT(ISERROR(SEARCH("A",E33)))</formula>
    </cfRule>
  </conditionalFormatting>
  <conditionalFormatting sqref="E33:AO33">
    <cfRule type="containsText" dxfId="935" priority="929" operator="containsText" text="E">
      <formula>NOT(ISERROR(SEARCH("E",E33)))</formula>
    </cfRule>
    <cfRule type="containsText" dxfId="934" priority="930" operator="containsText" text="D">
      <formula>NOT(ISERROR(SEARCH("D",E33)))</formula>
    </cfRule>
    <cfRule type="containsText" dxfId="933" priority="931" operator="containsText" text="C">
      <formula>NOT(ISERROR(SEARCH("C",E33)))</formula>
    </cfRule>
    <cfRule type="containsText" dxfId="932" priority="932" operator="containsText" text="B">
      <formula>NOT(ISERROR(SEARCH("B",E33)))</formula>
    </cfRule>
  </conditionalFormatting>
  <conditionalFormatting sqref="E33:AI33">
    <cfRule type="containsText" dxfId="931" priority="926" stopIfTrue="1" operator="containsText" text="E">
      <formula>NOT(ISERROR(SEARCH("E",E33)))</formula>
    </cfRule>
    <cfRule type="containsText" dxfId="930" priority="927" stopIfTrue="1" operator="containsText" text="F">
      <formula>NOT(ISERROR(SEARCH("F",E33)))</formula>
    </cfRule>
    <cfRule type="containsText" dxfId="929" priority="928" stopIfTrue="1" operator="containsText" text="G">
      <formula>NOT(ISERROR(SEARCH("G",E33)))</formula>
    </cfRule>
  </conditionalFormatting>
  <conditionalFormatting sqref="E33:AI33">
    <cfRule type="containsText" dxfId="928" priority="925" stopIfTrue="1" operator="containsText" text="B">
      <formula>NOT(ISERROR(SEARCH("B",E33)))</formula>
    </cfRule>
  </conditionalFormatting>
  <conditionalFormatting sqref="E33:AI33">
    <cfRule type="containsText" dxfId="927" priority="915" stopIfTrue="1" operator="containsText" text="F">
      <formula>NOT(ISERROR(SEARCH("F",E33)))</formula>
    </cfRule>
    <cfRule type="containsText" dxfId="926" priority="916" stopIfTrue="1" operator="containsText" text="C">
      <formula>NOT(ISERROR(SEARCH("C",E33)))</formula>
    </cfRule>
    <cfRule type="containsText" dxfId="925" priority="917" stopIfTrue="1" operator="containsText" text="B">
      <formula>NOT(ISERROR(SEARCH("B",E33)))</formula>
    </cfRule>
    <cfRule type="containsText" dxfId="924" priority="918" stopIfTrue="1" operator="containsText" text="G">
      <formula>NOT(ISERROR(SEARCH("G",E33)))</formula>
    </cfRule>
    <cfRule type="containsText" dxfId="923" priority="919" stopIfTrue="1" operator="containsText" text="G">
      <formula>NOT(ISERROR(SEARCH("G",E33)))</formula>
    </cfRule>
    <cfRule type="containsText" dxfId="922" priority="920" stopIfTrue="1" operator="containsText" text="F">
      <formula>NOT(ISERROR(SEARCH("F",E33)))</formula>
    </cfRule>
    <cfRule type="containsText" dxfId="921" priority="921" stopIfTrue="1" operator="containsText" text="E">
      <formula>NOT(ISERROR(SEARCH("E",E33)))</formula>
    </cfRule>
    <cfRule type="containsText" dxfId="920" priority="922" stopIfTrue="1" operator="containsText" text="B">
      <formula>NOT(ISERROR(SEARCH("B",E33)))</formula>
    </cfRule>
    <cfRule type="containsText" dxfId="919" priority="923" stopIfTrue="1" operator="containsText" text="B">
      <formula>NOT(ISERROR(SEARCH("B",E33)))</formula>
    </cfRule>
    <cfRule type="containsText" dxfId="918" priority="924" stopIfTrue="1" operator="containsText" text="B">
      <formula>NOT(ISERROR(SEARCH("B",E33)))</formula>
    </cfRule>
  </conditionalFormatting>
  <conditionalFormatting sqref="AJ33:AO33">
    <cfRule type="containsText" dxfId="917" priority="914" operator="containsText" text="A">
      <formula>NOT(ISERROR(SEARCH("A",AJ33)))</formula>
    </cfRule>
  </conditionalFormatting>
  <conditionalFormatting sqref="AJ33:AL33">
    <cfRule type="containsText" dxfId="916" priority="911" stopIfTrue="1" operator="containsText" text="E">
      <formula>NOT(ISERROR(SEARCH("E",AJ33)))</formula>
    </cfRule>
    <cfRule type="containsText" dxfId="915" priority="912" stopIfTrue="1" operator="containsText" text="F">
      <formula>NOT(ISERROR(SEARCH("F",AJ33)))</formula>
    </cfRule>
    <cfRule type="containsText" dxfId="914" priority="913" stopIfTrue="1" operator="containsText" text="G">
      <formula>NOT(ISERROR(SEARCH("G",AJ33)))</formula>
    </cfRule>
  </conditionalFormatting>
  <conditionalFormatting sqref="AJ33:AL33">
    <cfRule type="containsText" dxfId="913" priority="910" stopIfTrue="1" operator="containsText" text="B">
      <formula>NOT(ISERROR(SEARCH("B",AJ33)))</formula>
    </cfRule>
  </conditionalFormatting>
  <conditionalFormatting sqref="AJ33:AL33">
    <cfRule type="containsText" dxfId="912" priority="900" stopIfTrue="1" operator="containsText" text="F">
      <formula>NOT(ISERROR(SEARCH("F",AJ33)))</formula>
    </cfRule>
    <cfRule type="containsText" dxfId="911" priority="901" stopIfTrue="1" operator="containsText" text="C">
      <formula>NOT(ISERROR(SEARCH("C",AJ33)))</formula>
    </cfRule>
    <cfRule type="containsText" dxfId="910" priority="902" stopIfTrue="1" operator="containsText" text="B">
      <formula>NOT(ISERROR(SEARCH("B",AJ33)))</formula>
    </cfRule>
    <cfRule type="containsText" dxfId="909" priority="903" stopIfTrue="1" operator="containsText" text="G">
      <formula>NOT(ISERROR(SEARCH("G",AJ33)))</formula>
    </cfRule>
    <cfRule type="containsText" dxfId="908" priority="904" stopIfTrue="1" operator="containsText" text="G">
      <formula>NOT(ISERROR(SEARCH("G",AJ33)))</formula>
    </cfRule>
    <cfRule type="containsText" dxfId="907" priority="905" stopIfTrue="1" operator="containsText" text="F">
      <formula>NOT(ISERROR(SEARCH("F",AJ33)))</formula>
    </cfRule>
    <cfRule type="containsText" dxfId="906" priority="906" stopIfTrue="1" operator="containsText" text="E">
      <formula>NOT(ISERROR(SEARCH("E",AJ33)))</formula>
    </cfRule>
    <cfRule type="containsText" dxfId="905" priority="907" stopIfTrue="1" operator="containsText" text="B">
      <formula>NOT(ISERROR(SEARCH("B",AJ33)))</formula>
    </cfRule>
    <cfRule type="containsText" dxfId="904" priority="908" stopIfTrue="1" operator="containsText" text="B">
      <formula>NOT(ISERROR(SEARCH("B",AJ33)))</formula>
    </cfRule>
    <cfRule type="containsText" dxfId="903" priority="909" stopIfTrue="1" operator="containsText" text="B">
      <formula>NOT(ISERROR(SEARCH("B",AJ33)))</formula>
    </cfRule>
  </conditionalFormatting>
  <conditionalFormatting sqref="AM33:AN33">
    <cfRule type="containsText" dxfId="902" priority="897" stopIfTrue="1" operator="containsText" text="E">
      <formula>NOT(ISERROR(SEARCH("E",AM33)))</formula>
    </cfRule>
    <cfRule type="containsText" dxfId="901" priority="898" stopIfTrue="1" operator="containsText" text="F">
      <formula>NOT(ISERROR(SEARCH("F",AM33)))</formula>
    </cfRule>
    <cfRule type="containsText" dxfId="900" priority="899" stopIfTrue="1" operator="containsText" text="G">
      <formula>NOT(ISERROR(SEARCH("G",AM33)))</formula>
    </cfRule>
  </conditionalFormatting>
  <conditionalFormatting sqref="AM33:AN33">
    <cfRule type="containsText" dxfId="899" priority="896" stopIfTrue="1" operator="containsText" text="B">
      <formula>NOT(ISERROR(SEARCH("B",AM33)))</formula>
    </cfRule>
  </conditionalFormatting>
  <conditionalFormatting sqref="AM33:AN33">
    <cfRule type="containsText" dxfId="898" priority="886" stopIfTrue="1" operator="containsText" text="F">
      <formula>NOT(ISERROR(SEARCH("F",AM33)))</formula>
    </cfRule>
    <cfRule type="containsText" dxfId="897" priority="887" stopIfTrue="1" operator="containsText" text="C">
      <formula>NOT(ISERROR(SEARCH("C",AM33)))</formula>
    </cfRule>
    <cfRule type="containsText" dxfId="896" priority="888" stopIfTrue="1" operator="containsText" text="B">
      <formula>NOT(ISERROR(SEARCH("B",AM33)))</formula>
    </cfRule>
    <cfRule type="containsText" dxfId="895" priority="889" stopIfTrue="1" operator="containsText" text="G">
      <formula>NOT(ISERROR(SEARCH("G",AM33)))</formula>
    </cfRule>
    <cfRule type="containsText" dxfId="894" priority="890" stopIfTrue="1" operator="containsText" text="G">
      <formula>NOT(ISERROR(SEARCH("G",AM33)))</formula>
    </cfRule>
    <cfRule type="containsText" dxfId="893" priority="891" stopIfTrue="1" operator="containsText" text="F">
      <formula>NOT(ISERROR(SEARCH("F",AM33)))</formula>
    </cfRule>
    <cfRule type="containsText" dxfId="892" priority="892" stopIfTrue="1" operator="containsText" text="E">
      <formula>NOT(ISERROR(SEARCH("E",AM33)))</formula>
    </cfRule>
    <cfRule type="containsText" dxfId="891" priority="893" stopIfTrue="1" operator="containsText" text="B">
      <formula>NOT(ISERROR(SEARCH("B",AM33)))</formula>
    </cfRule>
    <cfRule type="containsText" dxfId="890" priority="894" stopIfTrue="1" operator="containsText" text="B">
      <formula>NOT(ISERROR(SEARCH("B",AM33)))</formula>
    </cfRule>
    <cfRule type="containsText" dxfId="889" priority="895" stopIfTrue="1" operator="containsText" text="B">
      <formula>NOT(ISERROR(SEARCH("B",AM33)))</formula>
    </cfRule>
  </conditionalFormatting>
  <conditionalFormatting sqref="E33:AO33">
    <cfRule type="expression" dxfId="888" priority="885">
      <formula>AND(DAY(E33)=6,MONTH(E33)=7)</formula>
    </cfRule>
  </conditionalFormatting>
  <conditionalFormatting sqref="J33:K33">
    <cfRule type="containsText" dxfId="887" priority="882" stopIfTrue="1" operator="containsText" text="E">
      <formula>NOT(ISERROR(SEARCH("E",J33)))</formula>
    </cfRule>
    <cfRule type="containsText" dxfId="886" priority="883" stopIfTrue="1" operator="containsText" text="F">
      <formula>NOT(ISERROR(SEARCH("F",J33)))</formula>
    </cfRule>
    <cfRule type="containsText" dxfId="885" priority="884" stopIfTrue="1" operator="containsText" text="G">
      <formula>NOT(ISERROR(SEARCH("G",J33)))</formula>
    </cfRule>
  </conditionalFormatting>
  <conditionalFormatting sqref="J33:K33">
    <cfRule type="containsText" dxfId="884" priority="880" stopIfTrue="1" operator="containsText" text="F">
      <formula>NOT(ISERROR(SEARCH("F",J33)))</formula>
    </cfRule>
    <cfRule type="containsText" dxfId="883" priority="881" stopIfTrue="1" operator="containsText" text="G">
      <formula>NOT(ISERROR(SEARCH("G",J33)))</formula>
    </cfRule>
  </conditionalFormatting>
  <conditionalFormatting sqref="K33">
    <cfRule type="containsText" dxfId="882" priority="878" stopIfTrue="1" operator="containsText" text="F">
      <formula>NOT(ISERROR(SEARCH("F",K33)))</formula>
    </cfRule>
    <cfRule type="containsText" dxfId="881" priority="879" stopIfTrue="1" operator="containsText" text="G">
      <formula>NOT(ISERROR(SEARCH("G",K33)))</formula>
    </cfRule>
  </conditionalFormatting>
  <conditionalFormatting sqref="J33">
    <cfRule type="containsText" dxfId="880" priority="876" stopIfTrue="1" operator="containsText" text="F">
      <formula>NOT(ISERROR(SEARCH("F",J33)))</formula>
    </cfRule>
    <cfRule type="containsText" dxfId="879" priority="877" stopIfTrue="1" operator="containsText" text="G">
      <formula>NOT(ISERROR(SEARCH("G",J33)))</formula>
    </cfRule>
  </conditionalFormatting>
  <conditionalFormatting sqref="J33">
    <cfRule type="containsText" dxfId="878" priority="875" stopIfTrue="1" operator="containsText" text="B">
      <formula>NOT(ISERROR(SEARCH("B",J33)))</formula>
    </cfRule>
  </conditionalFormatting>
  <conditionalFormatting sqref="J33">
    <cfRule type="containsText" dxfId="877" priority="865" stopIfTrue="1" operator="containsText" text="F">
      <formula>NOT(ISERROR(SEARCH("F",J33)))</formula>
    </cfRule>
    <cfRule type="containsText" dxfId="876" priority="866" stopIfTrue="1" operator="containsText" text="C">
      <formula>NOT(ISERROR(SEARCH("C",J33)))</formula>
    </cfRule>
    <cfRule type="containsText" dxfId="875" priority="867" stopIfTrue="1" operator="containsText" text="B">
      <formula>NOT(ISERROR(SEARCH("B",J33)))</formula>
    </cfRule>
    <cfRule type="containsText" dxfId="874" priority="868" stopIfTrue="1" operator="containsText" text="G">
      <formula>NOT(ISERROR(SEARCH("G",J33)))</formula>
    </cfRule>
    <cfRule type="containsText" dxfId="873" priority="869" stopIfTrue="1" operator="containsText" text="G">
      <formula>NOT(ISERROR(SEARCH("G",J33)))</formula>
    </cfRule>
    <cfRule type="containsText" dxfId="872" priority="870" stopIfTrue="1" operator="containsText" text="F">
      <formula>NOT(ISERROR(SEARCH("F",J33)))</formula>
    </cfRule>
    <cfRule type="containsText" dxfId="871" priority="871" stopIfTrue="1" operator="containsText" text="E">
      <formula>NOT(ISERROR(SEARCH("E",J33)))</formula>
    </cfRule>
    <cfRule type="containsText" dxfId="870" priority="872" stopIfTrue="1" operator="containsText" text="B">
      <formula>NOT(ISERROR(SEARCH("B",J33)))</formula>
    </cfRule>
    <cfRule type="containsText" dxfId="869" priority="873" stopIfTrue="1" operator="containsText" text="B">
      <formula>NOT(ISERROR(SEARCH("B",J33)))</formula>
    </cfRule>
    <cfRule type="containsText" dxfId="868" priority="874" stopIfTrue="1" operator="containsText" text="B">
      <formula>NOT(ISERROR(SEARCH("B",J33)))</formula>
    </cfRule>
  </conditionalFormatting>
  <conditionalFormatting sqref="J33:K33">
    <cfRule type="containsText" dxfId="867" priority="861" stopIfTrue="1" operator="containsText" text="G">
      <formula>NOT(ISERROR(SEARCH("G",J33)))</formula>
    </cfRule>
    <cfRule type="containsText" dxfId="866" priority="862" stopIfTrue="1" operator="containsText" text="B">
      <formula>NOT(ISERROR(SEARCH("B",J33)))</formula>
    </cfRule>
    <cfRule type="containsText" dxfId="865" priority="863" stopIfTrue="1" operator="containsText" text="F">
      <formula>NOT(ISERROR(SEARCH("F",J33)))</formula>
    </cfRule>
    <cfRule type="containsText" dxfId="864" priority="864" stopIfTrue="1" operator="containsText" text="G">
      <formula>NOT(ISERROR(SEARCH("G",J33)))</formula>
    </cfRule>
  </conditionalFormatting>
  <conditionalFormatting sqref="Q33:R33">
    <cfRule type="containsText" dxfId="863" priority="858" stopIfTrue="1" operator="containsText" text="E">
      <formula>NOT(ISERROR(SEARCH("E",Q33)))</formula>
    </cfRule>
    <cfRule type="containsText" dxfId="862" priority="859" stopIfTrue="1" operator="containsText" text="F">
      <formula>NOT(ISERROR(SEARCH("F",Q33)))</formula>
    </cfRule>
    <cfRule type="containsText" dxfId="861" priority="860" stopIfTrue="1" operator="containsText" text="G">
      <formula>NOT(ISERROR(SEARCH("G",Q33)))</formula>
    </cfRule>
  </conditionalFormatting>
  <conditionalFormatting sqref="Q33:R33">
    <cfRule type="containsText" dxfId="860" priority="856" stopIfTrue="1" operator="containsText" text="F">
      <formula>NOT(ISERROR(SEARCH("F",Q33)))</formula>
    </cfRule>
    <cfRule type="containsText" dxfId="859" priority="857" stopIfTrue="1" operator="containsText" text="G">
      <formula>NOT(ISERROR(SEARCH("G",Q33)))</formula>
    </cfRule>
  </conditionalFormatting>
  <conditionalFormatting sqref="Q33:R33">
    <cfRule type="containsText" dxfId="858" priority="854" stopIfTrue="1" operator="containsText" text="F">
      <formula>NOT(ISERROR(SEARCH("F",Q33)))</formula>
    </cfRule>
    <cfRule type="containsText" dxfId="857" priority="855" stopIfTrue="1" operator="containsText" text="G">
      <formula>NOT(ISERROR(SEARCH("G",Q33)))</formula>
    </cfRule>
  </conditionalFormatting>
  <conditionalFormatting sqref="Q33:R33">
    <cfRule type="containsText" dxfId="856" priority="850" stopIfTrue="1" operator="containsText" text="G">
      <formula>NOT(ISERROR(SEARCH("G",Q33)))</formula>
    </cfRule>
    <cfRule type="containsText" dxfId="855" priority="851" stopIfTrue="1" operator="containsText" text="B">
      <formula>NOT(ISERROR(SEARCH("B",Q33)))</formula>
    </cfRule>
    <cfRule type="containsText" dxfId="854" priority="852" stopIfTrue="1" operator="containsText" text="F">
      <formula>NOT(ISERROR(SEARCH("F",Q33)))</formula>
    </cfRule>
    <cfRule type="containsText" dxfId="853" priority="853" stopIfTrue="1" operator="containsText" text="G">
      <formula>NOT(ISERROR(SEARCH("G",Q33)))</formula>
    </cfRule>
  </conditionalFormatting>
  <conditionalFormatting sqref="X33:Y33">
    <cfRule type="containsText" dxfId="852" priority="847" stopIfTrue="1" operator="containsText" text="E">
      <formula>NOT(ISERROR(SEARCH("E",X33)))</formula>
    </cfRule>
    <cfRule type="containsText" dxfId="851" priority="848" stopIfTrue="1" operator="containsText" text="F">
      <formula>NOT(ISERROR(SEARCH("F",X33)))</formula>
    </cfRule>
    <cfRule type="containsText" dxfId="850" priority="849" stopIfTrue="1" operator="containsText" text="G">
      <formula>NOT(ISERROR(SEARCH("G",X33)))</formula>
    </cfRule>
  </conditionalFormatting>
  <conditionalFormatting sqref="X33:Y33">
    <cfRule type="containsText" dxfId="849" priority="845" stopIfTrue="1" operator="containsText" text="F">
      <formula>NOT(ISERROR(SEARCH("F",X33)))</formula>
    </cfRule>
    <cfRule type="containsText" dxfId="848" priority="846" stopIfTrue="1" operator="containsText" text="G">
      <formula>NOT(ISERROR(SEARCH("G",X33)))</formula>
    </cfRule>
  </conditionalFormatting>
  <conditionalFormatting sqref="X33:Y33">
    <cfRule type="containsText" dxfId="847" priority="843" stopIfTrue="1" operator="containsText" text="F">
      <formula>NOT(ISERROR(SEARCH("F",X33)))</formula>
    </cfRule>
    <cfRule type="containsText" dxfId="846" priority="844" stopIfTrue="1" operator="containsText" text="G">
      <formula>NOT(ISERROR(SEARCH("G",X33)))</formula>
    </cfRule>
  </conditionalFormatting>
  <conditionalFormatting sqref="X33:Y33">
    <cfRule type="containsText" dxfId="845" priority="839" stopIfTrue="1" operator="containsText" text="G">
      <formula>NOT(ISERROR(SEARCH("G",X33)))</formula>
    </cfRule>
    <cfRule type="containsText" dxfId="844" priority="840" stopIfTrue="1" operator="containsText" text="B">
      <formula>NOT(ISERROR(SEARCH("B",X33)))</formula>
    </cfRule>
    <cfRule type="containsText" dxfId="843" priority="841" stopIfTrue="1" operator="containsText" text="F">
      <formula>NOT(ISERROR(SEARCH("F",X33)))</formula>
    </cfRule>
    <cfRule type="containsText" dxfId="842" priority="842" stopIfTrue="1" operator="containsText" text="G">
      <formula>NOT(ISERROR(SEARCH("G",X33)))</formula>
    </cfRule>
  </conditionalFormatting>
  <conditionalFormatting sqref="AE33:AF33">
    <cfRule type="containsText" dxfId="841" priority="836" stopIfTrue="1" operator="containsText" text="E">
      <formula>NOT(ISERROR(SEARCH("E",AE33)))</formula>
    </cfRule>
    <cfRule type="containsText" dxfId="840" priority="837" stopIfTrue="1" operator="containsText" text="F">
      <formula>NOT(ISERROR(SEARCH("F",AE33)))</formula>
    </cfRule>
    <cfRule type="containsText" dxfId="839" priority="838" stopIfTrue="1" operator="containsText" text="G">
      <formula>NOT(ISERROR(SEARCH("G",AE33)))</formula>
    </cfRule>
  </conditionalFormatting>
  <conditionalFormatting sqref="AE33:AF33">
    <cfRule type="containsText" dxfId="838" priority="834" stopIfTrue="1" operator="containsText" text="F">
      <formula>NOT(ISERROR(SEARCH("F",AE33)))</formula>
    </cfRule>
    <cfRule type="containsText" dxfId="837" priority="835" stopIfTrue="1" operator="containsText" text="G">
      <formula>NOT(ISERROR(SEARCH("G",AE33)))</formula>
    </cfRule>
  </conditionalFormatting>
  <conditionalFormatting sqref="AE33:AF33">
    <cfRule type="containsText" dxfId="836" priority="832" stopIfTrue="1" operator="containsText" text="F">
      <formula>NOT(ISERROR(SEARCH("F",AE33)))</formula>
    </cfRule>
    <cfRule type="containsText" dxfId="835" priority="833" stopIfTrue="1" operator="containsText" text="G">
      <formula>NOT(ISERROR(SEARCH("G",AE33)))</formula>
    </cfRule>
  </conditionalFormatting>
  <conditionalFormatting sqref="AE33:AF33">
    <cfRule type="containsText" dxfId="834" priority="828" stopIfTrue="1" operator="containsText" text="G">
      <formula>NOT(ISERROR(SEARCH("G",AE33)))</formula>
    </cfRule>
    <cfRule type="containsText" dxfId="833" priority="829" stopIfTrue="1" operator="containsText" text="B">
      <formula>NOT(ISERROR(SEARCH("B",AE33)))</formula>
    </cfRule>
    <cfRule type="containsText" dxfId="832" priority="830" stopIfTrue="1" operator="containsText" text="F">
      <formula>NOT(ISERROR(SEARCH("F",AE33)))</formula>
    </cfRule>
    <cfRule type="containsText" dxfId="831" priority="831" stopIfTrue="1" operator="containsText" text="G">
      <formula>NOT(ISERROR(SEARCH("G",AE33)))</formula>
    </cfRule>
  </conditionalFormatting>
  <conditionalFormatting sqref="AO33">
    <cfRule type="containsText" dxfId="830" priority="827" operator="containsText" text="A">
      <formula>NOT(ISERROR(SEARCH("A",AO33)))</formula>
    </cfRule>
  </conditionalFormatting>
  <conditionalFormatting sqref="AO33">
    <cfRule type="containsText" dxfId="829" priority="824" stopIfTrue="1" operator="containsText" text="E">
      <formula>NOT(ISERROR(SEARCH("E",AO33)))</formula>
    </cfRule>
    <cfRule type="containsText" dxfId="828" priority="825" stopIfTrue="1" operator="containsText" text="F">
      <formula>NOT(ISERROR(SEARCH("F",AO33)))</formula>
    </cfRule>
    <cfRule type="containsText" dxfId="827" priority="826" stopIfTrue="1" operator="containsText" text="G">
      <formula>NOT(ISERROR(SEARCH("G",AO33)))</formula>
    </cfRule>
  </conditionalFormatting>
  <conditionalFormatting sqref="AO33">
    <cfRule type="containsText" dxfId="826" priority="823" stopIfTrue="1" operator="containsText" text="B">
      <formula>NOT(ISERROR(SEARCH("B",AO33)))</formula>
    </cfRule>
  </conditionalFormatting>
  <conditionalFormatting sqref="AO33">
    <cfRule type="containsText" dxfId="825" priority="813" stopIfTrue="1" operator="containsText" text="F">
      <formula>NOT(ISERROR(SEARCH("F",AO33)))</formula>
    </cfRule>
    <cfRule type="containsText" dxfId="824" priority="814" stopIfTrue="1" operator="containsText" text="C">
      <formula>NOT(ISERROR(SEARCH("C",AO33)))</formula>
    </cfRule>
    <cfRule type="containsText" dxfId="823" priority="815" stopIfTrue="1" operator="containsText" text="B">
      <formula>NOT(ISERROR(SEARCH("B",AO33)))</formula>
    </cfRule>
    <cfRule type="containsText" dxfId="822" priority="816" stopIfTrue="1" operator="containsText" text="G">
      <formula>NOT(ISERROR(SEARCH("G",AO33)))</formula>
    </cfRule>
    <cfRule type="containsText" dxfId="821" priority="817" stopIfTrue="1" operator="containsText" text="G">
      <formula>NOT(ISERROR(SEARCH("G",AO33)))</formula>
    </cfRule>
    <cfRule type="containsText" dxfId="820" priority="818" stopIfTrue="1" operator="containsText" text="F">
      <formula>NOT(ISERROR(SEARCH("F",AO33)))</formula>
    </cfRule>
    <cfRule type="containsText" dxfId="819" priority="819" stopIfTrue="1" operator="containsText" text="E">
      <formula>NOT(ISERROR(SEARCH("E",AO33)))</formula>
    </cfRule>
    <cfRule type="containsText" dxfId="818" priority="820" stopIfTrue="1" operator="containsText" text="B">
      <formula>NOT(ISERROR(SEARCH("B",AO33)))</formula>
    </cfRule>
    <cfRule type="containsText" dxfId="817" priority="821" stopIfTrue="1" operator="containsText" text="B">
      <formula>NOT(ISERROR(SEARCH("B",AO33)))</formula>
    </cfRule>
    <cfRule type="containsText" dxfId="816" priority="822" stopIfTrue="1" operator="containsText" text="B">
      <formula>NOT(ISERROR(SEARCH("B",AO33)))</formula>
    </cfRule>
  </conditionalFormatting>
  <conditionalFormatting sqref="AK33:AO33">
    <cfRule type="containsText" dxfId="815" priority="810" stopIfTrue="1" operator="containsText" text="E">
      <formula>NOT(ISERROR(SEARCH("E",AK33)))</formula>
    </cfRule>
    <cfRule type="containsText" dxfId="814" priority="811" stopIfTrue="1" operator="containsText" text="F">
      <formula>NOT(ISERROR(SEARCH("F",AK33)))</formula>
    </cfRule>
    <cfRule type="containsText" dxfId="813" priority="812" stopIfTrue="1" operator="containsText" text="G">
      <formula>NOT(ISERROR(SEARCH("G",AK33)))</formula>
    </cfRule>
  </conditionalFormatting>
  <conditionalFormatting sqref="AK33:AO33">
    <cfRule type="containsText" dxfId="812" priority="809" stopIfTrue="1" operator="containsText" text="B">
      <formula>NOT(ISERROR(SEARCH("B",AK33)))</formula>
    </cfRule>
  </conditionalFormatting>
  <conditionalFormatting sqref="AK33:AO33">
    <cfRule type="containsText" dxfId="811" priority="799" stopIfTrue="1" operator="containsText" text="F">
      <formula>NOT(ISERROR(SEARCH("F",AK33)))</formula>
    </cfRule>
    <cfRule type="containsText" dxfId="810" priority="800" stopIfTrue="1" operator="containsText" text="C">
      <formula>NOT(ISERROR(SEARCH("C",AK33)))</formula>
    </cfRule>
    <cfRule type="containsText" dxfId="809" priority="801" stopIfTrue="1" operator="containsText" text="B">
      <formula>NOT(ISERROR(SEARCH("B",AK33)))</formula>
    </cfRule>
    <cfRule type="containsText" dxfId="808" priority="802" stopIfTrue="1" operator="containsText" text="G">
      <formula>NOT(ISERROR(SEARCH("G",AK33)))</formula>
    </cfRule>
    <cfRule type="containsText" dxfId="807" priority="803" stopIfTrue="1" operator="containsText" text="G">
      <formula>NOT(ISERROR(SEARCH("G",AK33)))</formula>
    </cfRule>
    <cfRule type="containsText" dxfId="806" priority="804" stopIfTrue="1" operator="containsText" text="F">
      <formula>NOT(ISERROR(SEARCH("F",AK33)))</formula>
    </cfRule>
    <cfRule type="containsText" dxfId="805" priority="805" stopIfTrue="1" operator="containsText" text="E">
      <formula>NOT(ISERROR(SEARCH("E",AK33)))</formula>
    </cfRule>
    <cfRule type="containsText" dxfId="804" priority="806" stopIfTrue="1" operator="containsText" text="B">
      <formula>NOT(ISERROR(SEARCH("B",AK33)))</formula>
    </cfRule>
    <cfRule type="containsText" dxfId="803" priority="807" stopIfTrue="1" operator="containsText" text="B">
      <formula>NOT(ISERROR(SEARCH("B",AK33)))</formula>
    </cfRule>
    <cfRule type="containsText" dxfId="802" priority="808" stopIfTrue="1" operator="containsText" text="B">
      <formula>NOT(ISERROR(SEARCH("B",AK33)))</formula>
    </cfRule>
  </conditionalFormatting>
  <conditionalFormatting sqref="AK33:AO33">
    <cfRule type="containsText" dxfId="801" priority="796" stopIfTrue="1" operator="containsText" text="E">
      <formula>NOT(ISERROR(SEARCH("E",AK33)))</formula>
    </cfRule>
    <cfRule type="containsText" dxfId="800" priority="797" stopIfTrue="1" operator="containsText" text="F">
      <formula>NOT(ISERROR(SEARCH("F",AK33)))</formula>
    </cfRule>
    <cfRule type="containsText" dxfId="799" priority="798" stopIfTrue="1" operator="containsText" text="G">
      <formula>NOT(ISERROR(SEARCH("G",AK33)))</formula>
    </cfRule>
  </conditionalFormatting>
  <conditionalFormatting sqref="AK33:AO33">
    <cfRule type="containsText" dxfId="798" priority="795" stopIfTrue="1" operator="containsText" text="B">
      <formula>NOT(ISERROR(SEARCH("B",AK33)))</formula>
    </cfRule>
  </conditionalFormatting>
  <conditionalFormatting sqref="AK33:AO33">
    <cfRule type="containsText" dxfId="797" priority="785" stopIfTrue="1" operator="containsText" text="F">
      <formula>NOT(ISERROR(SEARCH("F",AK33)))</formula>
    </cfRule>
    <cfRule type="containsText" dxfId="796" priority="786" stopIfTrue="1" operator="containsText" text="C">
      <formula>NOT(ISERROR(SEARCH("C",AK33)))</formula>
    </cfRule>
    <cfRule type="containsText" dxfId="795" priority="787" stopIfTrue="1" operator="containsText" text="B">
      <formula>NOT(ISERROR(SEARCH("B",AK33)))</formula>
    </cfRule>
    <cfRule type="containsText" dxfId="794" priority="788" stopIfTrue="1" operator="containsText" text="G">
      <formula>NOT(ISERROR(SEARCH("G",AK33)))</formula>
    </cfRule>
    <cfRule type="containsText" dxfId="793" priority="789" stopIfTrue="1" operator="containsText" text="G">
      <formula>NOT(ISERROR(SEARCH("G",AK33)))</formula>
    </cfRule>
    <cfRule type="containsText" dxfId="792" priority="790" stopIfTrue="1" operator="containsText" text="F">
      <formula>NOT(ISERROR(SEARCH("F",AK33)))</formula>
    </cfRule>
    <cfRule type="containsText" dxfId="791" priority="791" stopIfTrue="1" operator="containsText" text="E">
      <formula>NOT(ISERROR(SEARCH("E",AK33)))</formula>
    </cfRule>
    <cfRule type="containsText" dxfId="790" priority="792" stopIfTrue="1" operator="containsText" text="B">
      <formula>NOT(ISERROR(SEARCH("B",AK33)))</formula>
    </cfRule>
    <cfRule type="containsText" dxfId="789" priority="793" stopIfTrue="1" operator="containsText" text="B">
      <formula>NOT(ISERROR(SEARCH("B",AK33)))</formula>
    </cfRule>
    <cfRule type="containsText" dxfId="788" priority="794" stopIfTrue="1" operator="containsText" text="B">
      <formula>NOT(ISERROR(SEARCH("B",AK33)))</formula>
    </cfRule>
  </conditionalFormatting>
  <conditionalFormatting sqref="E35:AK35">
    <cfRule type="containsText" dxfId="787" priority="784" operator="containsText" text="A">
      <formula>NOT(ISERROR(SEARCH("A",E35)))</formula>
    </cfRule>
  </conditionalFormatting>
  <conditionalFormatting sqref="E35:AO35">
    <cfRule type="containsText" dxfId="786" priority="780" operator="containsText" text="E">
      <formula>NOT(ISERROR(SEARCH("E",E35)))</formula>
    </cfRule>
    <cfRule type="containsText" dxfId="785" priority="781" operator="containsText" text="D">
      <formula>NOT(ISERROR(SEARCH("D",E35)))</formula>
    </cfRule>
    <cfRule type="containsText" dxfId="784" priority="782" operator="containsText" text="C">
      <formula>NOT(ISERROR(SEARCH("C",E35)))</formula>
    </cfRule>
    <cfRule type="containsText" dxfId="783" priority="783" operator="containsText" text="B">
      <formula>NOT(ISERROR(SEARCH("B",E35)))</formula>
    </cfRule>
  </conditionalFormatting>
  <conditionalFormatting sqref="H35:AK35">
    <cfRule type="containsText" dxfId="782" priority="778" stopIfTrue="1" operator="containsText" text="F">
      <formula>NOT(ISERROR(SEARCH("F",H35)))</formula>
    </cfRule>
    <cfRule type="containsText" dxfId="781" priority="779" stopIfTrue="1" operator="containsText" text="G">
      <formula>NOT(ISERROR(SEARCH("G",H35)))</formula>
    </cfRule>
  </conditionalFormatting>
  <conditionalFormatting sqref="E35:AK35">
    <cfRule type="containsText" dxfId="780" priority="777" stopIfTrue="1" operator="containsText" text="B">
      <formula>NOT(ISERROR(SEARCH("B",E35)))</formula>
    </cfRule>
  </conditionalFormatting>
  <conditionalFormatting sqref="E35:AK35">
    <cfRule type="containsText" dxfId="779" priority="767" stopIfTrue="1" operator="containsText" text="F">
      <formula>NOT(ISERROR(SEARCH("F",E35)))</formula>
    </cfRule>
    <cfRule type="containsText" dxfId="778" priority="768" stopIfTrue="1" operator="containsText" text="C">
      <formula>NOT(ISERROR(SEARCH("C",E35)))</formula>
    </cfRule>
    <cfRule type="containsText" dxfId="777" priority="769" stopIfTrue="1" operator="containsText" text="B">
      <formula>NOT(ISERROR(SEARCH("B",E35)))</formula>
    </cfRule>
    <cfRule type="containsText" dxfId="776" priority="770" stopIfTrue="1" operator="containsText" text="G">
      <formula>NOT(ISERROR(SEARCH("G",E35)))</formula>
    </cfRule>
    <cfRule type="containsText" dxfId="775" priority="771" stopIfTrue="1" operator="containsText" text="G">
      <formula>NOT(ISERROR(SEARCH("G",E35)))</formula>
    </cfRule>
    <cfRule type="containsText" dxfId="774" priority="772" stopIfTrue="1" operator="containsText" text="F">
      <formula>NOT(ISERROR(SEARCH("F",E35)))</formula>
    </cfRule>
    <cfRule type="containsText" dxfId="773" priority="773" stopIfTrue="1" operator="containsText" text="E">
      <formula>NOT(ISERROR(SEARCH("E",E35)))</formula>
    </cfRule>
    <cfRule type="containsText" dxfId="772" priority="774" stopIfTrue="1" operator="containsText" text="B">
      <formula>NOT(ISERROR(SEARCH("B",E35)))</formula>
    </cfRule>
    <cfRule type="containsText" dxfId="771" priority="775" stopIfTrue="1" operator="containsText" text="B">
      <formula>NOT(ISERROR(SEARCH("B",E35)))</formula>
    </cfRule>
    <cfRule type="containsText" dxfId="770" priority="776" stopIfTrue="1" operator="containsText" text="B">
      <formula>NOT(ISERROR(SEARCH("B",E35)))</formula>
    </cfRule>
  </conditionalFormatting>
  <conditionalFormatting sqref="AL35:AO35">
    <cfRule type="containsText" dxfId="769" priority="766" operator="containsText" text="A">
      <formula>NOT(ISERROR(SEARCH("A",AL35)))</formula>
    </cfRule>
  </conditionalFormatting>
  <conditionalFormatting sqref="AL35:AO35">
    <cfRule type="containsText" dxfId="768" priority="765" operator="containsText" text="A">
      <formula>NOT(ISERROR(SEARCH("A",AL35)))</formula>
    </cfRule>
  </conditionalFormatting>
  <conditionalFormatting sqref="G35:H35">
    <cfRule type="expression" dxfId="767" priority="764">
      <formula>DAY(G35)&gt;7</formula>
    </cfRule>
  </conditionalFormatting>
  <conditionalFormatting sqref="AL35:AO35">
    <cfRule type="containsText" dxfId="766" priority="763" operator="containsText" text="A">
      <formula>NOT(ISERROR(SEARCH("A",AL35)))</formula>
    </cfRule>
  </conditionalFormatting>
  <conditionalFormatting sqref="AL35:AO35">
    <cfRule type="containsText" dxfId="765" priority="761" stopIfTrue="1" operator="containsText" text="F">
      <formula>NOT(ISERROR(SEARCH("F",AL35)))</formula>
    </cfRule>
    <cfRule type="containsText" dxfId="764" priority="762" stopIfTrue="1" operator="containsText" text="G">
      <formula>NOT(ISERROR(SEARCH("G",AL35)))</formula>
    </cfRule>
  </conditionalFormatting>
  <conditionalFormatting sqref="AL35:AO35">
    <cfRule type="containsText" dxfId="763" priority="760" stopIfTrue="1" operator="containsText" text="B">
      <formula>NOT(ISERROR(SEARCH("B",AL35)))</formula>
    </cfRule>
  </conditionalFormatting>
  <conditionalFormatting sqref="AL35:AO35">
    <cfRule type="containsText" dxfId="762" priority="750" stopIfTrue="1" operator="containsText" text="F">
      <formula>NOT(ISERROR(SEARCH("F",AL35)))</formula>
    </cfRule>
    <cfRule type="containsText" dxfId="761" priority="751" stopIfTrue="1" operator="containsText" text="C">
      <formula>NOT(ISERROR(SEARCH("C",AL35)))</formula>
    </cfRule>
    <cfRule type="containsText" dxfId="760" priority="752" stopIfTrue="1" operator="containsText" text="B">
      <formula>NOT(ISERROR(SEARCH("B",AL35)))</formula>
    </cfRule>
    <cfRule type="containsText" dxfId="759" priority="753" stopIfTrue="1" operator="containsText" text="G">
      <formula>NOT(ISERROR(SEARCH("G",AL35)))</formula>
    </cfRule>
    <cfRule type="containsText" dxfId="758" priority="754" stopIfTrue="1" operator="containsText" text="G">
      <formula>NOT(ISERROR(SEARCH("G",AL35)))</formula>
    </cfRule>
    <cfRule type="containsText" dxfId="757" priority="755" stopIfTrue="1" operator="containsText" text="F">
      <formula>NOT(ISERROR(SEARCH("F",AL35)))</formula>
    </cfRule>
    <cfRule type="containsText" dxfId="756" priority="756" stopIfTrue="1" operator="containsText" text="E">
      <formula>NOT(ISERROR(SEARCH("E",AL35)))</formula>
    </cfRule>
    <cfRule type="containsText" dxfId="755" priority="757" stopIfTrue="1" operator="containsText" text="B">
      <formula>NOT(ISERROR(SEARCH("B",AL35)))</formula>
    </cfRule>
    <cfRule type="containsText" dxfId="754" priority="758" stopIfTrue="1" operator="containsText" text="B">
      <formula>NOT(ISERROR(SEARCH("B",AL35)))</formula>
    </cfRule>
    <cfRule type="containsText" dxfId="753" priority="759" stopIfTrue="1" operator="containsText" text="B">
      <formula>NOT(ISERROR(SEARCH("B",AL35)))</formula>
    </cfRule>
  </conditionalFormatting>
  <conditionalFormatting sqref="E35:AO35">
    <cfRule type="expression" dxfId="752" priority="749">
      <formula>AND(DAY(E35)=6,MONTH(E35)=7)</formula>
    </cfRule>
  </conditionalFormatting>
  <conditionalFormatting sqref="H35">
    <cfRule type="expression" dxfId="751" priority="748">
      <formula>DAY(H35)&gt;7</formula>
    </cfRule>
  </conditionalFormatting>
  <conditionalFormatting sqref="J35:K35">
    <cfRule type="containsText" dxfId="750" priority="745" stopIfTrue="1" operator="containsText" text="E">
      <formula>NOT(ISERROR(SEARCH("E",J35)))</formula>
    </cfRule>
    <cfRule type="containsText" dxfId="749" priority="746" stopIfTrue="1" operator="containsText" text="F">
      <formula>NOT(ISERROR(SEARCH("F",J35)))</formula>
    </cfRule>
    <cfRule type="containsText" dxfId="748" priority="747" stopIfTrue="1" operator="containsText" text="G">
      <formula>NOT(ISERROR(SEARCH("G",J35)))</formula>
    </cfRule>
  </conditionalFormatting>
  <conditionalFormatting sqref="J35:K35">
    <cfRule type="containsText" dxfId="747" priority="742" stopIfTrue="1" operator="containsText" text="E">
      <formula>NOT(ISERROR(SEARCH("E",J35)))</formula>
    </cfRule>
    <cfRule type="containsText" dxfId="746" priority="743" stopIfTrue="1" operator="containsText" text="F">
      <formula>NOT(ISERROR(SEARCH("F",J35)))</formula>
    </cfRule>
    <cfRule type="containsText" dxfId="745" priority="744" stopIfTrue="1" operator="containsText" text="G">
      <formula>NOT(ISERROR(SEARCH("G",J35)))</formula>
    </cfRule>
  </conditionalFormatting>
  <conditionalFormatting sqref="J35:K35">
    <cfRule type="containsText" dxfId="744" priority="740" stopIfTrue="1" operator="containsText" text="F">
      <formula>NOT(ISERROR(SEARCH("F",J35)))</formula>
    </cfRule>
    <cfRule type="containsText" dxfId="743" priority="741" stopIfTrue="1" operator="containsText" text="G">
      <formula>NOT(ISERROR(SEARCH("G",J35)))</formula>
    </cfRule>
  </conditionalFormatting>
  <conditionalFormatting sqref="K35">
    <cfRule type="containsText" dxfId="742" priority="738" stopIfTrue="1" operator="containsText" text="F">
      <formula>NOT(ISERROR(SEARCH("F",K35)))</formula>
    </cfRule>
    <cfRule type="containsText" dxfId="741" priority="739" stopIfTrue="1" operator="containsText" text="G">
      <formula>NOT(ISERROR(SEARCH("G",K35)))</formula>
    </cfRule>
  </conditionalFormatting>
  <conditionalFormatting sqref="J35">
    <cfRule type="containsText" dxfId="740" priority="736" stopIfTrue="1" operator="containsText" text="F">
      <formula>NOT(ISERROR(SEARCH("F",J35)))</formula>
    </cfRule>
    <cfRule type="containsText" dxfId="739" priority="737" stopIfTrue="1" operator="containsText" text="G">
      <formula>NOT(ISERROR(SEARCH("G",J35)))</formula>
    </cfRule>
  </conditionalFormatting>
  <conditionalFormatting sqref="J35">
    <cfRule type="containsText" dxfId="738" priority="735" stopIfTrue="1" operator="containsText" text="B">
      <formula>NOT(ISERROR(SEARCH("B",J35)))</formula>
    </cfRule>
  </conditionalFormatting>
  <conditionalFormatting sqref="J35">
    <cfRule type="containsText" dxfId="737" priority="725" stopIfTrue="1" operator="containsText" text="F">
      <formula>NOT(ISERROR(SEARCH("F",J35)))</formula>
    </cfRule>
    <cfRule type="containsText" dxfId="736" priority="726" stopIfTrue="1" operator="containsText" text="C">
      <formula>NOT(ISERROR(SEARCH("C",J35)))</formula>
    </cfRule>
    <cfRule type="containsText" dxfId="735" priority="727" stopIfTrue="1" operator="containsText" text="B">
      <formula>NOT(ISERROR(SEARCH("B",J35)))</formula>
    </cfRule>
    <cfRule type="containsText" dxfId="734" priority="728" stopIfTrue="1" operator="containsText" text="G">
      <formula>NOT(ISERROR(SEARCH("G",J35)))</formula>
    </cfRule>
    <cfRule type="containsText" dxfId="733" priority="729" stopIfTrue="1" operator="containsText" text="G">
      <formula>NOT(ISERROR(SEARCH("G",J35)))</formula>
    </cfRule>
    <cfRule type="containsText" dxfId="732" priority="730" stopIfTrue="1" operator="containsText" text="F">
      <formula>NOT(ISERROR(SEARCH("F",J35)))</formula>
    </cfRule>
    <cfRule type="containsText" dxfId="731" priority="731" stopIfTrue="1" operator="containsText" text="E">
      <formula>NOT(ISERROR(SEARCH("E",J35)))</formula>
    </cfRule>
    <cfRule type="containsText" dxfId="730" priority="732" stopIfTrue="1" operator="containsText" text="B">
      <formula>NOT(ISERROR(SEARCH("B",J35)))</formula>
    </cfRule>
    <cfRule type="containsText" dxfId="729" priority="733" stopIfTrue="1" operator="containsText" text="B">
      <formula>NOT(ISERROR(SEARCH("B",J35)))</formula>
    </cfRule>
    <cfRule type="containsText" dxfId="728" priority="734" stopIfTrue="1" operator="containsText" text="B">
      <formula>NOT(ISERROR(SEARCH("B",J35)))</formula>
    </cfRule>
  </conditionalFormatting>
  <conditionalFormatting sqref="J35:K35">
    <cfRule type="containsText" dxfId="727" priority="721" stopIfTrue="1" operator="containsText" text="G">
      <formula>NOT(ISERROR(SEARCH("G",J35)))</formula>
    </cfRule>
    <cfRule type="containsText" dxfId="726" priority="722" stopIfTrue="1" operator="containsText" text="B">
      <formula>NOT(ISERROR(SEARCH("B",J35)))</formula>
    </cfRule>
    <cfRule type="containsText" dxfId="725" priority="723" stopIfTrue="1" operator="containsText" text="F">
      <formula>NOT(ISERROR(SEARCH("F",J35)))</formula>
    </cfRule>
    <cfRule type="containsText" dxfId="724" priority="724" stopIfTrue="1" operator="containsText" text="G">
      <formula>NOT(ISERROR(SEARCH("G",J35)))</formula>
    </cfRule>
  </conditionalFormatting>
  <conditionalFormatting sqref="Q35:R35">
    <cfRule type="containsText" dxfId="723" priority="718" stopIfTrue="1" operator="containsText" text="E">
      <formula>NOT(ISERROR(SEARCH("E",Q35)))</formula>
    </cfRule>
    <cfRule type="containsText" dxfId="722" priority="719" stopIfTrue="1" operator="containsText" text="F">
      <formula>NOT(ISERROR(SEARCH("F",Q35)))</formula>
    </cfRule>
    <cfRule type="containsText" dxfId="721" priority="720" stopIfTrue="1" operator="containsText" text="G">
      <formula>NOT(ISERROR(SEARCH("G",Q35)))</formula>
    </cfRule>
  </conditionalFormatting>
  <conditionalFormatting sqref="Q35:R35">
    <cfRule type="containsText" dxfId="720" priority="715" stopIfTrue="1" operator="containsText" text="E">
      <formula>NOT(ISERROR(SEARCH("E",Q35)))</formula>
    </cfRule>
    <cfRule type="containsText" dxfId="719" priority="716" stopIfTrue="1" operator="containsText" text="F">
      <formula>NOT(ISERROR(SEARCH("F",Q35)))</formula>
    </cfRule>
    <cfRule type="containsText" dxfId="718" priority="717" stopIfTrue="1" operator="containsText" text="G">
      <formula>NOT(ISERROR(SEARCH("G",Q35)))</formula>
    </cfRule>
  </conditionalFormatting>
  <conditionalFormatting sqref="Q35:R35">
    <cfRule type="containsText" dxfId="717" priority="713" stopIfTrue="1" operator="containsText" text="F">
      <formula>NOT(ISERROR(SEARCH("F",Q35)))</formula>
    </cfRule>
    <cfRule type="containsText" dxfId="716" priority="714" stopIfTrue="1" operator="containsText" text="G">
      <formula>NOT(ISERROR(SEARCH("G",Q35)))</formula>
    </cfRule>
  </conditionalFormatting>
  <conditionalFormatting sqref="Q35:R35">
    <cfRule type="containsText" dxfId="715" priority="711" stopIfTrue="1" operator="containsText" text="F">
      <formula>NOT(ISERROR(SEARCH("F",Q35)))</formula>
    </cfRule>
    <cfRule type="containsText" dxfId="714" priority="712" stopIfTrue="1" operator="containsText" text="G">
      <formula>NOT(ISERROR(SEARCH("G",Q35)))</formula>
    </cfRule>
  </conditionalFormatting>
  <conditionalFormatting sqref="Q35:R35">
    <cfRule type="containsText" dxfId="713" priority="707" stopIfTrue="1" operator="containsText" text="G">
      <formula>NOT(ISERROR(SEARCH("G",Q35)))</formula>
    </cfRule>
    <cfRule type="containsText" dxfId="712" priority="708" stopIfTrue="1" operator="containsText" text="B">
      <formula>NOT(ISERROR(SEARCH("B",Q35)))</formula>
    </cfRule>
    <cfRule type="containsText" dxfId="711" priority="709" stopIfTrue="1" operator="containsText" text="F">
      <formula>NOT(ISERROR(SEARCH("F",Q35)))</formula>
    </cfRule>
    <cfRule type="containsText" dxfId="710" priority="710" stopIfTrue="1" operator="containsText" text="G">
      <formula>NOT(ISERROR(SEARCH("G",Q35)))</formula>
    </cfRule>
  </conditionalFormatting>
  <conditionalFormatting sqref="X35:Y35">
    <cfRule type="containsText" dxfId="709" priority="704" stopIfTrue="1" operator="containsText" text="E">
      <formula>NOT(ISERROR(SEARCH("E",X35)))</formula>
    </cfRule>
    <cfRule type="containsText" dxfId="708" priority="705" stopIfTrue="1" operator="containsText" text="F">
      <formula>NOT(ISERROR(SEARCH("F",X35)))</formula>
    </cfRule>
    <cfRule type="containsText" dxfId="707" priority="706" stopIfTrue="1" operator="containsText" text="G">
      <formula>NOT(ISERROR(SEARCH("G",X35)))</formula>
    </cfRule>
  </conditionalFormatting>
  <conditionalFormatting sqref="X35:Y35">
    <cfRule type="containsText" dxfId="706" priority="701" stopIfTrue="1" operator="containsText" text="E">
      <formula>NOT(ISERROR(SEARCH("E",X35)))</formula>
    </cfRule>
    <cfRule type="containsText" dxfId="705" priority="702" stopIfTrue="1" operator="containsText" text="F">
      <formula>NOT(ISERROR(SEARCH("F",X35)))</formula>
    </cfRule>
    <cfRule type="containsText" dxfId="704" priority="703" stopIfTrue="1" operator="containsText" text="G">
      <formula>NOT(ISERROR(SEARCH("G",X35)))</formula>
    </cfRule>
  </conditionalFormatting>
  <conditionalFormatting sqref="X35:Y35">
    <cfRule type="containsText" dxfId="703" priority="699" stopIfTrue="1" operator="containsText" text="F">
      <formula>NOT(ISERROR(SEARCH("F",X35)))</formula>
    </cfRule>
    <cfRule type="containsText" dxfId="702" priority="700" stopIfTrue="1" operator="containsText" text="G">
      <formula>NOT(ISERROR(SEARCH("G",X35)))</formula>
    </cfRule>
  </conditionalFormatting>
  <conditionalFormatting sqref="X35:Y35">
    <cfRule type="containsText" dxfId="701" priority="697" stopIfTrue="1" operator="containsText" text="F">
      <formula>NOT(ISERROR(SEARCH("F",X35)))</formula>
    </cfRule>
    <cfRule type="containsText" dxfId="700" priority="698" stopIfTrue="1" operator="containsText" text="G">
      <formula>NOT(ISERROR(SEARCH("G",X35)))</formula>
    </cfRule>
  </conditionalFormatting>
  <conditionalFormatting sqref="X35:Y35">
    <cfRule type="containsText" dxfId="699" priority="693" stopIfTrue="1" operator="containsText" text="G">
      <formula>NOT(ISERROR(SEARCH("G",X35)))</formula>
    </cfRule>
    <cfRule type="containsText" dxfId="698" priority="694" stopIfTrue="1" operator="containsText" text="B">
      <formula>NOT(ISERROR(SEARCH("B",X35)))</formula>
    </cfRule>
    <cfRule type="containsText" dxfId="697" priority="695" stopIfTrue="1" operator="containsText" text="F">
      <formula>NOT(ISERROR(SEARCH("F",X35)))</formula>
    </cfRule>
    <cfRule type="containsText" dxfId="696" priority="696" stopIfTrue="1" operator="containsText" text="G">
      <formula>NOT(ISERROR(SEARCH("G",X35)))</formula>
    </cfRule>
  </conditionalFormatting>
  <conditionalFormatting sqref="AE35:AF35">
    <cfRule type="containsText" dxfId="695" priority="690" stopIfTrue="1" operator="containsText" text="E">
      <formula>NOT(ISERROR(SEARCH("E",AE35)))</formula>
    </cfRule>
    <cfRule type="containsText" dxfId="694" priority="691" stopIfTrue="1" operator="containsText" text="F">
      <formula>NOT(ISERROR(SEARCH("F",AE35)))</formula>
    </cfRule>
    <cfRule type="containsText" dxfId="693" priority="692" stopIfTrue="1" operator="containsText" text="G">
      <formula>NOT(ISERROR(SEARCH("G",AE35)))</formula>
    </cfRule>
  </conditionalFormatting>
  <conditionalFormatting sqref="AE35:AF35">
    <cfRule type="containsText" dxfId="692" priority="687" stopIfTrue="1" operator="containsText" text="E">
      <formula>NOT(ISERROR(SEARCH("E",AE35)))</formula>
    </cfRule>
    <cfRule type="containsText" dxfId="691" priority="688" stopIfTrue="1" operator="containsText" text="F">
      <formula>NOT(ISERROR(SEARCH("F",AE35)))</formula>
    </cfRule>
    <cfRule type="containsText" dxfId="690" priority="689" stopIfTrue="1" operator="containsText" text="G">
      <formula>NOT(ISERROR(SEARCH("G",AE35)))</formula>
    </cfRule>
  </conditionalFormatting>
  <conditionalFormatting sqref="AE35:AF35">
    <cfRule type="containsText" dxfId="689" priority="685" stopIfTrue="1" operator="containsText" text="F">
      <formula>NOT(ISERROR(SEARCH("F",AE35)))</formula>
    </cfRule>
    <cfRule type="containsText" dxfId="688" priority="686" stopIfTrue="1" operator="containsText" text="G">
      <formula>NOT(ISERROR(SEARCH("G",AE35)))</formula>
    </cfRule>
  </conditionalFormatting>
  <conditionalFormatting sqref="AE35:AF35">
    <cfRule type="containsText" dxfId="687" priority="683" stopIfTrue="1" operator="containsText" text="F">
      <formula>NOT(ISERROR(SEARCH("F",AE35)))</formula>
    </cfRule>
    <cfRule type="containsText" dxfId="686" priority="684" stopIfTrue="1" operator="containsText" text="G">
      <formula>NOT(ISERROR(SEARCH("G",AE35)))</formula>
    </cfRule>
  </conditionalFormatting>
  <conditionalFormatting sqref="AE35:AF35">
    <cfRule type="containsText" dxfId="685" priority="679" stopIfTrue="1" operator="containsText" text="G">
      <formula>NOT(ISERROR(SEARCH("G",AE35)))</formula>
    </cfRule>
    <cfRule type="containsText" dxfId="684" priority="680" stopIfTrue="1" operator="containsText" text="B">
      <formula>NOT(ISERROR(SEARCH("B",AE35)))</formula>
    </cfRule>
    <cfRule type="containsText" dxfId="683" priority="681" stopIfTrue="1" operator="containsText" text="F">
      <formula>NOT(ISERROR(SEARCH("F",AE35)))</formula>
    </cfRule>
    <cfRule type="containsText" dxfId="682" priority="682" stopIfTrue="1" operator="containsText" text="G">
      <formula>NOT(ISERROR(SEARCH("G",AE35)))</formula>
    </cfRule>
  </conditionalFormatting>
  <conditionalFormatting sqref="F35:G35">
    <cfRule type="expression" dxfId="681" priority="678">
      <formula>DAY(F35)&gt;7</formula>
    </cfRule>
  </conditionalFormatting>
  <conditionalFormatting sqref="F35:G35">
    <cfRule type="containsText" dxfId="680" priority="676" stopIfTrue="1" operator="containsText" text="F">
      <formula>NOT(ISERROR(SEARCH("F",F35)))</formula>
    </cfRule>
    <cfRule type="containsText" dxfId="679" priority="677" stopIfTrue="1" operator="containsText" text="G">
      <formula>NOT(ISERROR(SEARCH("G",F35)))</formula>
    </cfRule>
  </conditionalFormatting>
  <conditionalFormatting sqref="F35:G35">
    <cfRule type="containsText" dxfId="678" priority="675" stopIfTrue="1" operator="containsText" text="B">
      <formula>NOT(ISERROR(SEARCH("B",F35)))</formula>
    </cfRule>
  </conditionalFormatting>
  <conditionalFormatting sqref="F35:G35">
    <cfRule type="containsText" dxfId="677" priority="665" stopIfTrue="1" operator="containsText" text="F">
      <formula>NOT(ISERROR(SEARCH("F",F35)))</formula>
    </cfRule>
    <cfRule type="containsText" dxfId="676" priority="666" stopIfTrue="1" operator="containsText" text="C">
      <formula>NOT(ISERROR(SEARCH("C",F35)))</formula>
    </cfRule>
    <cfRule type="containsText" dxfId="675" priority="667" stopIfTrue="1" operator="containsText" text="B">
      <formula>NOT(ISERROR(SEARCH("B",F35)))</formula>
    </cfRule>
    <cfRule type="containsText" dxfId="674" priority="668" stopIfTrue="1" operator="containsText" text="G">
      <formula>NOT(ISERROR(SEARCH("G",F35)))</formula>
    </cfRule>
    <cfRule type="containsText" dxfId="673" priority="669" stopIfTrue="1" operator="containsText" text="G">
      <formula>NOT(ISERROR(SEARCH("G",F35)))</formula>
    </cfRule>
    <cfRule type="containsText" dxfId="672" priority="670" stopIfTrue="1" operator="containsText" text="F">
      <formula>NOT(ISERROR(SEARCH("F",F35)))</formula>
    </cfRule>
    <cfRule type="containsText" dxfId="671" priority="671" stopIfTrue="1" operator="containsText" text="E">
      <formula>NOT(ISERROR(SEARCH("E",F35)))</formula>
    </cfRule>
    <cfRule type="containsText" dxfId="670" priority="672" stopIfTrue="1" operator="containsText" text="B">
      <formula>NOT(ISERROR(SEARCH("B",F35)))</formula>
    </cfRule>
    <cfRule type="containsText" dxfId="669" priority="673" stopIfTrue="1" operator="containsText" text="B">
      <formula>NOT(ISERROR(SEARCH("B",F35)))</formula>
    </cfRule>
    <cfRule type="containsText" dxfId="668" priority="674" stopIfTrue="1" operator="containsText" text="B">
      <formula>NOT(ISERROR(SEARCH("B",F35)))</formula>
    </cfRule>
  </conditionalFormatting>
  <conditionalFormatting sqref="E35:H35">
    <cfRule type="containsText" dxfId="667" priority="664" operator="containsText" text="A">
      <formula>NOT(ISERROR(SEARCH("A",E35)))</formula>
    </cfRule>
  </conditionalFormatting>
  <conditionalFormatting sqref="E35:H35">
    <cfRule type="containsText" dxfId="666" priority="663" operator="containsText" text="A">
      <formula>NOT(ISERROR(SEARCH("A",E35)))</formula>
    </cfRule>
  </conditionalFormatting>
  <conditionalFormatting sqref="E35:H35">
    <cfRule type="containsText" dxfId="665" priority="660" stopIfTrue="1" operator="containsText" text="E">
      <formula>NOT(ISERROR(SEARCH("E",E35)))</formula>
    </cfRule>
    <cfRule type="containsText" dxfId="664" priority="661" stopIfTrue="1" operator="containsText" text="F">
      <formula>NOT(ISERROR(SEARCH("F",E35)))</formula>
    </cfRule>
    <cfRule type="containsText" dxfId="663" priority="662" stopIfTrue="1" operator="containsText" text="G">
      <formula>NOT(ISERROR(SEARCH("G",E35)))</formula>
    </cfRule>
  </conditionalFormatting>
  <conditionalFormatting sqref="E35:H35">
    <cfRule type="containsText" dxfId="662" priority="659" stopIfTrue="1" operator="containsText" text="B">
      <formula>NOT(ISERROR(SEARCH("B",E35)))</formula>
    </cfRule>
  </conditionalFormatting>
  <conditionalFormatting sqref="E35:H35">
    <cfRule type="containsText" dxfId="661" priority="649" stopIfTrue="1" operator="containsText" text="F">
      <formula>NOT(ISERROR(SEARCH("F",E35)))</formula>
    </cfRule>
    <cfRule type="containsText" dxfId="660" priority="650" stopIfTrue="1" operator="containsText" text="C">
      <formula>NOT(ISERROR(SEARCH("C",E35)))</formula>
    </cfRule>
    <cfRule type="containsText" dxfId="659" priority="651" stopIfTrue="1" operator="containsText" text="B">
      <formula>NOT(ISERROR(SEARCH("B",E35)))</formula>
    </cfRule>
    <cfRule type="containsText" dxfId="658" priority="652" stopIfTrue="1" operator="containsText" text="G">
      <formula>NOT(ISERROR(SEARCH("G",E35)))</formula>
    </cfRule>
    <cfRule type="containsText" dxfId="657" priority="653" stopIfTrue="1" operator="containsText" text="G">
      <formula>NOT(ISERROR(SEARCH("G",E35)))</formula>
    </cfRule>
    <cfRule type="containsText" dxfId="656" priority="654" stopIfTrue="1" operator="containsText" text="F">
      <formula>NOT(ISERROR(SEARCH("F",E35)))</formula>
    </cfRule>
    <cfRule type="containsText" dxfId="655" priority="655" stopIfTrue="1" operator="containsText" text="E">
      <formula>NOT(ISERROR(SEARCH("E",E35)))</formula>
    </cfRule>
    <cfRule type="containsText" dxfId="654" priority="656" stopIfTrue="1" operator="containsText" text="B">
      <formula>NOT(ISERROR(SEARCH("B",E35)))</formula>
    </cfRule>
    <cfRule type="containsText" dxfId="653" priority="657" stopIfTrue="1" operator="containsText" text="B">
      <formula>NOT(ISERROR(SEARCH("B",E35)))</formula>
    </cfRule>
    <cfRule type="containsText" dxfId="652" priority="658" stopIfTrue="1" operator="containsText" text="B">
      <formula>NOT(ISERROR(SEARCH("B",E35)))</formula>
    </cfRule>
  </conditionalFormatting>
  <conditionalFormatting sqref="E35:H35">
    <cfRule type="containsText" dxfId="651" priority="646" stopIfTrue="1" operator="containsText" text="E">
      <formula>NOT(ISERROR(SEARCH("E",E35)))</formula>
    </cfRule>
    <cfRule type="containsText" dxfId="650" priority="647" stopIfTrue="1" operator="containsText" text="F">
      <formula>NOT(ISERROR(SEARCH("F",E35)))</formula>
    </cfRule>
    <cfRule type="containsText" dxfId="649" priority="648" stopIfTrue="1" operator="containsText" text="G">
      <formula>NOT(ISERROR(SEARCH("G",E35)))</formula>
    </cfRule>
  </conditionalFormatting>
  <conditionalFormatting sqref="E35:H35">
    <cfRule type="containsText" dxfId="648" priority="645" stopIfTrue="1" operator="containsText" text="B">
      <formula>NOT(ISERROR(SEARCH("B",E35)))</formula>
    </cfRule>
  </conditionalFormatting>
  <conditionalFormatting sqref="E35:H35">
    <cfRule type="containsText" dxfId="647" priority="635" stopIfTrue="1" operator="containsText" text="F">
      <formula>NOT(ISERROR(SEARCH("F",E35)))</formula>
    </cfRule>
    <cfRule type="containsText" dxfId="646" priority="636" stopIfTrue="1" operator="containsText" text="C">
      <formula>NOT(ISERROR(SEARCH("C",E35)))</formula>
    </cfRule>
    <cfRule type="containsText" dxfId="645" priority="637" stopIfTrue="1" operator="containsText" text="B">
      <formula>NOT(ISERROR(SEARCH("B",E35)))</formula>
    </cfRule>
    <cfRule type="containsText" dxfId="644" priority="638" stopIfTrue="1" operator="containsText" text="G">
      <formula>NOT(ISERROR(SEARCH("G",E35)))</formula>
    </cfRule>
    <cfRule type="containsText" dxfId="643" priority="639" stopIfTrue="1" operator="containsText" text="G">
      <formula>NOT(ISERROR(SEARCH("G",E35)))</formula>
    </cfRule>
    <cfRule type="containsText" dxfId="642" priority="640" stopIfTrue="1" operator="containsText" text="F">
      <formula>NOT(ISERROR(SEARCH("F",E35)))</formula>
    </cfRule>
    <cfRule type="containsText" dxfId="641" priority="641" stopIfTrue="1" operator="containsText" text="E">
      <formula>NOT(ISERROR(SEARCH("E",E35)))</formula>
    </cfRule>
    <cfRule type="containsText" dxfId="640" priority="642" stopIfTrue="1" operator="containsText" text="B">
      <formula>NOT(ISERROR(SEARCH("B",E35)))</formula>
    </cfRule>
    <cfRule type="containsText" dxfId="639" priority="643" stopIfTrue="1" operator="containsText" text="B">
      <formula>NOT(ISERROR(SEARCH("B",E35)))</formula>
    </cfRule>
    <cfRule type="containsText" dxfId="638" priority="644" stopIfTrue="1" operator="containsText" text="B">
      <formula>NOT(ISERROR(SEARCH("B",E35)))</formula>
    </cfRule>
  </conditionalFormatting>
  <conditionalFormatting sqref="E35:H35">
    <cfRule type="containsText" dxfId="637" priority="632" stopIfTrue="1" operator="containsText" text="E">
      <formula>NOT(ISERROR(SEARCH("E",E35)))</formula>
    </cfRule>
    <cfRule type="containsText" dxfId="636" priority="633" stopIfTrue="1" operator="containsText" text="F">
      <formula>NOT(ISERROR(SEARCH("F",E35)))</formula>
    </cfRule>
    <cfRule type="containsText" dxfId="635" priority="634" stopIfTrue="1" operator="containsText" text="G">
      <formula>NOT(ISERROR(SEARCH("G",E35)))</formula>
    </cfRule>
  </conditionalFormatting>
  <conditionalFormatting sqref="AM35:AO35">
    <cfRule type="containsText" dxfId="634" priority="631" operator="containsText" text="A">
      <formula>NOT(ISERROR(SEARCH("A",AM35)))</formula>
    </cfRule>
  </conditionalFormatting>
  <conditionalFormatting sqref="AM35:AO35">
    <cfRule type="containsText" dxfId="633" priority="629" stopIfTrue="1" operator="containsText" text="F">
      <formula>NOT(ISERROR(SEARCH("F",AM35)))</formula>
    </cfRule>
    <cfRule type="containsText" dxfId="632" priority="630" stopIfTrue="1" operator="containsText" text="G">
      <formula>NOT(ISERROR(SEARCH("G",AM35)))</formula>
    </cfRule>
  </conditionalFormatting>
  <conditionalFormatting sqref="AM35:AO35">
    <cfRule type="containsText" dxfId="631" priority="628" stopIfTrue="1" operator="containsText" text="B">
      <formula>NOT(ISERROR(SEARCH("B",AM35)))</formula>
    </cfRule>
  </conditionalFormatting>
  <conditionalFormatting sqref="AM35:AO35">
    <cfRule type="containsText" dxfId="630" priority="618" stopIfTrue="1" operator="containsText" text="F">
      <formula>NOT(ISERROR(SEARCH("F",AM35)))</formula>
    </cfRule>
    <cfRule type="containsText" dxfId="629" priority="619" stopIfTrue="1" operator="containsText" text="C">
      <formula>NOT(ISERROR(SEARCH("C",AM35)))</formula>
    </cfRule>
    <cfRule type="containsText" dxfId="628" priority="620" stopIfTrue="1" operator="containsText" text="B">
      <formula>NOT(ISERROR(SEARCH("B",AM35)))</formula>
    </cfRule>
    <cfRule type="containsText" dxfId="627" priority="621" stopIfTrue="1" operator="containsText" text="G">
      <formula>NOT(ISERROR(SEARCH("G",AM35)))</formula>
    </cfRule>
    <cfRule type="containsText" dxfId="626" priority="622" stopIfTrue="1" operator="containsText" text="G">
      <formula>NOT(ISERROR(SEARCH("G",AM35)))</formula>
    </cfRule>
    <cfRule type="containsText" dxfId="625" priority="623" stopIfTrue="1" operator="containsText" text="F">
      <formula>NOT(ISERROR(SEARCH("F",AM35)))</formula>
    </cfRule>
    <cfRule type="containsText" dxfId="624" priority="624" stopIfTrue="1" operator="containsText" text="E">
      <formula>NOT(ISERROR(SEARCH("E",AM35)))</formula>
    </cfRule>
    <cfRule type="containsText" dxfId="623" priority="625" stopIfTrue="1" operator="containsText" text="B">
      <formula>NOT(ISERROR(SEARCH("B",AM35)))</formula>
    </cfRule>
    <cfRule type="containsText" dxfId="622" priority="626" stopIfTrue="1" operator="containsText" text="B">
      <formula>NOT(ISERROR(SEARCH("B",AM35)))</formula>
    </cfRule>
    <cfRule type="containsText" dxfId="621" priority="627" stopIfTrue="1" operator="containsText" text="B">
      <formula>NOT(ISERROR(SEARCH("B",AM35)))</formula>
    </cfRule>
  </conditionalFormatting>
  <conditionalFormatting sqref="AM35:AO35">
    <cfRule type="expression" dxfId="620" priority="617">
      <formula>DAY(AM35)&gt;7</formula>
    </cfRule>
  </conditionalFormatting>
  <conditionalFormatting sqref="AM35:AO35">
    <cfRule type="expression" dxfId="619" priority="616">
      <formula>DAY(AM35)&gt;7</formula>
    </cfRule>
  </conditionalFormatting>
  <conditionalFormatting sqref="AM35:AO35">
    <cfRule type="containsText" dxfId="618" priority="615" operator="containsText" text="A">
      <formula>NOT(ISERROR(SEARCH("A",AM35)))</formula>
    </cfRule>
  </conditionalFormatting>
  <conditionalFormatting sqref="AM35:AO35">
    <cfRule type="containsText" dxfId="617" priority="614" operator="containsText" text="A">
      <formula>NOT(ISERROR(SEARCH("A",AM35)))</formula>
    </cfRule>
  </conditionalFormatting>
  <conditionalFormatting sqref="AM35:AO35">
    <cfRule type="containsText" dxfId="616" priority="611" stopIfTrue="1" operator="containsText" text="E">
      <formula>NOT(ISERROR(SEARCH("E",AM35)))</formula>
    </cfRule>
    <cfRule type="containsText" dxfId="615" priority="612" stopIfTrue="1" operator="containsText" text="F">
      <formula>NOT(ISERROR(SEARCH("F",AM35)))</formula>
    </cfRule>
    <cfRule type="containsText" dxfId="614" priority="613" stopIfTrue="1" operator="containsText" text="G">
      <formula>NOT(ISERROR(SEARCH("G",AM35)))</formula>
    </cfRule>
  </conditionalFormatting>
  <conditionalFormatting sqref="AM35:AO35">
    <cfRule type="containsText" dxfId="613" priority="610" stopIfTrue="1" operator="containsText" text="B">
      <formula>NOT(ISERROR(SEARCH("B",AM35)))</formula>
    </cfRule>
  </conditionalFormatting>
  <conditionalFormatting sqref="AM35:AO35">
    <cfRule type="containsText" dxfId="612" priority="600" stopIfTrue="1" operator="containsText" text="F">
      <formula>NOT(ISERROR(SEARCH("F",AM35)))</formula>
    </cfRule>
    <cfRule type="containsText" dxfId="611" priority="601" stopIfTrue="1" operator="containsText" text="C">
      <formula>NOT(ISERROR(SEARCH("C",AM35)))</formula>
    </cfRule>
    <cfRule type="containsText" dxfId="610" priority="602" stopIfTrue="1" operator="containsText" text="B">
      <formula>NOT(ISERROR(SEARCH("B",AM35)))</formula>
    </cfRule>
    <cfRule type="containsText" dxfId="609" priority="603" stopIfTrue="1" operator="containsText" text="G">
      <formula>NOT(ISERROR(SEARCH("G",AM35)))</formula>
    </cfRule>
    <cfRule type="containsText" dxfId="608" priority="604" stopIfTrue="1" operator="containsText" text="G">
      <formula>NOT(ISERROR(SEARCH("G",AM35)))</formula>
    </cfRule>
    <cfRule type="containsText" dxfId="607" priority="605" stopIfTrue="1" operator="containsText" text="F">
      <formula>NOT(ISERROR(SEARCH("F",AM35)))</formula>
    </cfRule>
    <cfRule type="containsText" dxfId="606" priority="606" stopIfTrue="1" operator="containsText" text="E">
      <formula>NOT(ISERROR(SEARCH("E",AM35)))</formula>
    </cfRule>
    <cfRule type="containsText" dxfId="605" priority="607" stopIfTrue="1" operator="containsText" text="B">
      <formula>NOT(ISERROR(SEARCH("B",AM35)))</formula>
    </cfRule>
    <cfRule type="containsText" dxfId="604" priority="608" stopIfTrue="1" operator="containsText" text="B">
      <formula>NOT(ISERROR(SEARCH("B",AM35)))</formula>
    </cfRule>
    <cfRule type="containsText" dxfId="603" priority="609" stopIfTrue="1" operator="containsText" text="B">
      <formula>NOT(ISERROR(SEARCH("B",AM35)))</formula>
    </cfRule>
  </conditionalFormatting>
  <conditionalFormatting sqref="AM35:AO35">
    <cfRule type="containsText" dxfId="602" priority="597" stopIfTrue="1" operator="containsText" text="E">
      <formula>NOT(ISERROR(SEARCH("E",AM35)))</formula>
    </cfRule>
    <cfRule type="containsText" dxfId="601" priority="598" stopIfTrue="1" operator="containsText" text="F">
      <formula>NOT(ISERROR(SEARCH("F",AM35)))</formula>
    </cfRule>
    <cfRule type="containsText" dxfId="600" priority="599" stopIfTrue="1" operator="containsText" text="G">
      <formula>NOT(ISERROR(SEARCH("G",AM35)))</formula>
    </cfRule>
  </conditionalFormatting>
  <conditionalFormatting sqref="AM35:AO35">
    <cfRule type="containsText" dxfId="599" priority="596" stopIfTrue="1" operator="containsText" text="B">
      <formula>NOT(ISERROR(SEARCH("B",AM35)))</formula>
    </cfRule>
  </conditionalFormatting>
  <conditionalFormatting sqref="AM35:AO35">
    <cfRule type="containsText" dxfId="598" priority="586" stopIfTrue="1" operator="containsText" text="F">
      <formula>NOT(ISERROR(SEARCH("F",AM35)))</formula>
    </cfRule>
    <cfRule type="containsText" dxfId="597" priority="587" stopIfTrue="1" operator="containsText" text="C">
      <formula>NOT(ISERROR(SEARCH("C",AM35)))</formula>
    </cfRule>
    <cfRule type="containsText" dxfId="596" priority="588" stopIfTrue="1" operator="containsText" text="B">
      <formula>NOT(ISERROR(SEARCH("B",AM35)))</formula>
    </cfRule>
    <cfRule type="containsText" dxfId="595" priority="589" stopIfTrue="1" operator="containsText" text="G">
      <formula>NOT(ISERROR(SEARCH("G",AM35)))</formula>
    </cfRule>
    <cfRule type="containsText" dxfId="594" priority="590" stopIfTrue="1" operator="containsText" text="G">
      <formula>NOT(ISERROR(SEARCH("G",AM35)))</formula>
    </cfRule>
    <cfRule type="containsText" dxfId="593" priority="591" stopIfTrue="1" operator="containsText" text="F">
      <formula>NOT(ISERROR(SEARCH("F",AM35)))</formula>
    </cfRule>
    <cfRule type="containsText" dxfId="592" priority="592" stopIfTrue="1" operator="containsText" text="E">
      <formula>NOT(ISERROR(SEARCH("E",AM35)))</formula>
    </cfRule>
    <cfRule type="containsText" dxfId="591" priority="593" stopIfTrue="1" operator="containsText" text="B">
      <formula>NOT(ISERROR(SEARCH("B",AM35)))</formula>
    </cfRule>
    <cfRule type="containsText" dxfId="590" priority="594" stopIfTrue="1" operator="containsText" text="B">
      <formula>NOT(ISERROR(SEARCH("B",AM35)))</formula>
    </cfRule>
    <cfRule type="containsText" dxfId="589" priority="595" stopIfTrue="1" operator="containsText" text="B">
      <formula>NOT(ISERROR(SEARCH("B",AM35)))</formula>
    </cfRule>
  </conditionalFormatting>
  <conditionalFormatting sqref="AM35:AO35">
    <cfRule type="containsText" dxfId="588" priority="583" stopIfTrue="1" operator="containsText" text="E">
      <formula>NOT(ISERROR(SEARCH("E",AM35)))</formula>
    </cfRule>
    <cfRule type="containsText" dxfId="587" priority="584" stopIfTrue="1" operator="containsText" text="F">
      <formula>NOT(ISERROR(SEARCH("F",AM35)))</formula>
    </cfRule>
    <cfRule type="containsText" dxfId="586" priority="585" stopIfTrue="1" operator="containsText" text="G">
      <formula>NOT(ISERROR(SEARCH("G",AM35)))</formula>
    </cfRule>
  </conditionalFormatting>
  <conditionalFormatting sqref="E37:AN37">
    <cfRule type="containsText" dxfId="585" priority="582" operator="containsText" text="A">
      <formula>NOT(ISERROR(SEARCH("A",E37)))</formula>
    </cfRule>
  </conditionalFormatting>
  <conditionalFormatting sqref="E37:AO37">
    <cfRule type="containsText" dxfId="584" priority="578" operator="containsText" text="E">
      <formula>NOT(ISERROR(SEARCH("E",E37)))</formula>
    </cfRule>
    <cfRule type="containsText" dxfId="583" priority="579" operator="containsText" text="D">
      <formula>NOT(ISERROR(SEARCH("D",E37)))</formula>
    </cfRule>
    <cfRule type="containsText" dxfId="582" priority="580" operator="containsText" text="C">
      <formula>NOT(ISERROR(SEARCH("C",E37)))</formula>
    </cfRule>
    <cfRule type="containsText" dxfId="581" priority="581" operator="containsText" text="B">
      <formula>NOT(ISERROR(SEARCH("B",E37)))</formula>
    </cfRule>
  </conditionalFormatting>
  <conditionalFormatting sqref="J37:AN37">
    <cfRule type="containsText" dxfId="580" priority="576" stopIfTrue="1" operator="containsText" text="F">
      <formula>NOT(ISERROR(SEARCH("F",J37)))</formula>
    </cfRule>
    <cfRule type="containsText" dxfId="579" priority="577" stopIfTrue="1" operator="containsText" text="G">
      <formula>NOT(ISERROR(SEARCH("G",J37)))</formula>
    </cfRule>
  </conditionalFormatting>
  <conditionalFormatting sqref="E37:AN37">
    <cfRule type="containsText" dxfId="578" priority="575" stopIfTrue="1" operator="containsText" text="B">
      <formula>NOT(ISERROR(SEARCH("B",E37)))</formula>
    </cfRule>
  </conditionalFormatting>
  <conditionalFormatting sqref="E37:AN37">
    <cfRule type="containsText" dxfId="577" priority="565" stopIfTrue="1" operator="containsText" text="F">
      <formula>NOT(ISERROR(SEARCH("F",E37)))</formula>
    </cfRule>
    <cfRule type="containsText" dxfId="576" priority="566" stopIfTrue="1" operator="containsText" text="C">
      <formula>NOT(ISERROR(SEARCH("C",E37)))</formula>
    </cfRule>
    <cfRule type="containsText" dxfId="575" priority="567" stopIfTrue="1" operator="containsText" text="B">
      <formula>NOT(ISERROR(SEARCH("B",E37)))</formula>
    </cfRule>
    <cfRule type="containsText" dxfId="574" priority="568" stopIfTrue="1" operator="containsText" text="G">
      <formula>NOT(ISERROR(SEARCH("G",E37)))</formula>
    </cfRule>
    <cfRule type="containsText" dxfId="573" priority="569" stopIfTrue="1" operator="containsText" text="G">
      <formula>NOT(ISERROR(SEARCH("G",E37)))</formula>
    </cfRule>
    <cfRule type="containsText" dxfId="572" priority="570" stopIfTrue="1" operator="containsText" text="F">
      <formula>NOT(ISERROR(SEARCH("F",E37)))</formula>
    </cfRule>
    <cfRule type="containsText" dxfId="571" priority="571" stopIfTrue="1" operator="containsText" text="E">
      <formula>NOT(ISERROR(SEARCH("E",E37)))</formula>
    </cfRule>
    <cfRule type="containsText" dxfId="570" priority="572" stopIfTrue="1" operator="containsText" text="B">
      <formula>NOT(ISERROR(SEARCH("B",E37)))</formula>
    </cfRule>
    <cfRule type="containsText" dxfId="569" priority="573" stopIfTrue="1" operator="containsText" text="B">
      <formula>NOT(ISERROR(SEARCH("B",E37)))</formula>
    </cfRule>
    <cfRule type="containsText" dxfId="568" priority="574" stopIfTrue="1" operator="containsText" text="B">
      <formula>NOT(ISERROR(SEARCH("B",E37)))</formula>
    </cfRule>
  </conditionalFormatting>
  <conditionalFormatting sqref="AO37">
    <cfRule type="containsText" dxfId="567" priority="564" operator="containsText" text="A">
      <formula>NOT(ISERROR(SEARCH("A",AO37)))</formula>
    </cfRule>
  </conditionalFormatting>
  <conditionalFormatting sqref="AO37">
    <cfRule type="containsText" dxfId="566" priority="563" operator="containsText" text="A">
      <formula>NOT(ISERROR(SEARCH("A",AO37)))</formula>
    </cfRule>
  </conditionalFormatting>
  <conditionalFormatting sqref="E37:AO37">
    <cfRule type="expression" dxfId="565" priority="562">
      <formula>AND(DAY(E37)=6,MONTH(E37)=7)</formula>
    </cfRule>
  </conditionalFormatting>
  <conditionalFormatting sqref="Q37:R37">
    <cfRule type="containsText" dxfId="564" priority="560" stopIfTrue="1" operator="containsText" text="F">
      <formula>NOT(ISERROR(SEARCH("F",Q37)))</formula>
    </cfRule>
    <cfRule type="containsText" dxfId="563" priority="561" stopIfTrue="1" operator="containsText" text="G">
      <formula>NOT(ISERROR(SEARCH("G",Q37)))</formula>
    </cfRule>
  </conditionalFormatting>
  <conditionalFormatting sqref="Q37:R37">
    <cfRule type="containsText" dxfId="562" priority="557" stopIfTrue="1" operator="containsText" text="E">
      <formula>NOT(ISERROR(SEARCH("E",Q37)))</formula>
    </cfRule>
    <cfRule type="containsText" dxfId="561" priority="558" stopIfTrue="1" operator="containsText" text="F">
      <formula>NOT(ISERROR(SEARCH("F",Q37)))</formula>
    </cfRule>
    <cfRule type="containsText" dxfId="560" priority="559" stopIfTrue="1" operator="containsText" text="G">
      <formula>NOT(ISERROR(SEARCH("G",Q37)))</formula>
    </cfRule>
  </conditionalFormatting>
  <conditionalFormatting sqref="Q37:R37">
    <cfRule type="containsText" dxfId="559" priority="554" stopIfTrue="1" operator="containsText" text="E">
      <formula>NOT(ISERROR(SEARCH("E",Q37)))</formula>
    </cfRule>
    <cfRule type="containsText" dxfId="558" priority="555" stopIfTrue="1" operator="containsText" text="F">
      <formula>NOT(ISERROR(SEARCH("F",Q37)))</formula>
    </cfRule>
    <cfRule type="containsText" dxfId="557" priority="556" stopIfTrue="1" operator="containsText" text="G">
      <formula>NOT(ISERROR(SEARCH("G",Q37)))</formula>
    </cfRule>
  </conditionalFormatting>
  <conditionalFormatting sqref="Q37:R37">
    <cfRule type="containsText" dxfId="556" priority="552" stopIfTrue="1" operator="containsText" text="F">
      <formula>NOT(ISERROR(SEARCH("F",Q37)))</formula>
    </cfRule>
    <cfRule type="containsText" dxfId="555" priority="553" stopIfTrue="1" operator="containsText" text="G">
      <formula>NOT(ISERROR(SEARCH("G",Q37)))</formula>
    </cfRule>
  </conditionalFormatting>
  <conditionalFormatting sqref="Q37:R37">
    <cfRule type="containsText" dxfId="554" priority="550" stopIfTrue="1" operator="containsText" text="F">
      <formula>NOT(ISERROR(SEARCH("F",Q37)))</formula>
    </cfRule>
    <cfRule type="containsText" dxfId="553" priority="551" stopIfTrue="1" operator="containsText" text="G">
      <formula>NOT(ISERROR(SEARCH("G",Q37)))</formula>
    </cfRule>
  </conditionalFormatting>
  <conditionalFormatting sqref="Q37:R37">
    <cfRule type="containsText" dxfId="552" priority="546" stopIfTrue="1" operator="containsText" text="G">
      <formula>NOT(ISERROR(SEARCH("G",Q37)))</formula>
    </cfRule>
    <cfRule type="containsText" dxfId="551" priority="547" stopIfTrue="1" operator="containsText" text="B">
      <formula>NOT(ISERROR(SEARCH("B",Q37)))</formula>
    </cfRule>
    <cfRule type="containsText" dxfId="550" priority="548" stopIfTrue="1" operator="containsText" text="F">
      <formula>NOT(ISERROR(SEARCH("F",Q37)))</formula>
    </cfRule>
    <cfRule type="containsText" dxfId="549" priority="549" stopIfTrue="1" operator="containsText" text="G">
      <formula>NOT(ISERROR(SEARCH("G",Q37)))</formula>
    </cfRule>
  </conditionalFormatting>
  <conditionalFormatting sqref="X37:Y37">
    <cfRule type="containsText" dxfId="548" priority="544" stopIfTrue="1" operator="containsText" text="F">
      <formula>NOT(ISERROR(SEARCH("F",X37)))</formula>
    </cfRule>
    <cfRule type="containsText" dxfId="547" priority="545" stopIfTrue="1" operator="containsText" text="G">
      <formula>NOT(ISERROR(SEARCH("G",X37)))</formula>
    </cfRule>
  </conditionalFormatting>
  <conditionalFormatting sqref="X37:Y37">
    <cfRule type="containsText" dxfId="546" priority="541" stopIfTrue="1" operator="containsText" text="E">
      <formula>NOT(ISERROR(SEARCH("E",X37)))</formula>
    </cfRule>
    <cfRule type="containsText" dxfId="545" priority="542" stopIfTrue="1" operator="containsText" text="F">
      <formula>NOT(ISERROR(SEARCH("F",X37)))</formula>
    </cfRule>
    <cfRule type="containsText" dxfId="544" priority="543" stopIfTrue="1" operator="containsText" text="G">
      <formula>NOT(ISERROR(SEARCH("G",X37)))</formula>
    </cfRule>
  </conditionalFormatting>
  <conditionalFormatting sqref="X37:Y37">
    <cfRule type="containsText" dxfId="543" priority="538" stopIfTrue="1" operator="containsText" text="E">
      <formula>NOT(ISERROR(SEARCH("E",X37)))</formula>
    </cfRule>
    <cfRule type="containsText" dxfId="542" priority="539" stopIfTrue="1" operator="containsText" text="F">
      <formula>NOT(ISERROR(SEARCH("F",X37)))</formula>
    </cfRule>
    <cfRule type="containsText" dxfId="541" priority="540" stopIfTrue="1" operator="containsText" text="G">
      <formula>NOT(ISERROR(SEARCH("G",X37)))</formula>
    </cfRule>
  </conditionalFormatting>
  <conditionalFormatting sqref="X37:Y37">
    <cfRule type="containsText" dxfId="540" priority="536" stopIfTrue="1" operator="containsText" text="F">
      <formula>NOT(ISERROR(SEARCH("F",X37)))</formula>
    </cfRule>
    <cfRule type="containsText" dxfId="539" priority="537" stopIfTrue="1" operator="containsText" text="G">
      <formula>NOT(ISERROR(SEARCH("G",X37)))</formula>
    </cfRule>
  </conditionalFormatting>
  <conditionalFormatting sqref="X37:Y37">
    <cfRule type="containsText" dxfId="538" priority="534" stopIfTrue="1" operator="containsText" text="F">
      <formula>NOT(ISERROR(SEARCH("F",X37)))</formula>
    </cfRule>
    <cfRule type="containsText" dxfId="537" priority="535" stopIfTrue="1" operator="containsText" text="G">
      <formula>NOT(ISERROR(SEARCH("G",X37)))</formula>
    </cfRule>
  </conditionalFormatting>
  <conditionalFormatting sqref="X37:Y37">
    <cfRule type="containsText" dxfId="536" priority="530" stopIfTrue="1" operator="containsText" text="G">
      <formula>NOT(ISERROR(SEARCH("G",X37)))</formula>
    </cfRule>
    <cfRule type="containsText" dxfId="535" priority="531" stopIfTrue="1" operator="containsText" text="B">
      <formula>NOT(ISERROR(SEARCH("B",X37)))</formula>
    </cfRule>
    <cfRule type="containsText" dxfId="534" priority="532" stopIfTrue="1" operator="containsText" text="F">
      <formula>NOT(ISERROR(SEARCH("F",X37)))</formula>
    </cfRule>
    <cfRule type="containsText" dxfId="533" priority="533" stopIfTrue="1" operator="containsText" text="G">
      <formula>NOT(ISERROR(SEARCH("G",X37)))</formula>
    </cfRule>
  </conditionalFormatting>
  <conditionalFormatting sqref="AE37:AF37">
    <cfRule type="containsText" dxfId="532" priority="528" stopIfTrue="1" operator="containsText" text="F">
      <formula>NOT(ISERROR(SEARCH("F",AE37)))</formula>
    </cfRule>
    <cfRule type="containsText" dxfId="531" priority="529" stopIfTrue="1" operator="containsText" text="G">
      <formula>NOT(ISERROR(SEARCH("G",AE37)))</formula>
    </cfRule>
  </conditionalFormatting>
  <conditionalFormatting sqref="AE37:AF37">
    <cfRule type="containsText" dxfId="530" priority="525" stopIfTrue="1" operator="containsText" text="E">
      <formula>NOT(ISERROR(SEARCH("E",AE37)))</formula>
    </cfRule>
    <cfRule type="containsText" dxfId="529" priority="526" stopIfTrue="1" operator="containsText" text="F">
      <formula>NOT(ISERROR(SEARCH("F",AE37)))</formula>
    </cfRule>
    <cfRule type="containsText" dxfId="528" priority="527" stopIfTrue="1" operator="containsText" text="G">
      <formula>NOT(ISERROR(SEARCH("G",AE37)))</formula>
    </cfRule>
  </conditionalFormatting>
  <conditionalFormatting sqref="AE37:AF37">
    <cfRule type="containsText" dxfId="527" priority="522" stopIfTrue="1" operator="containsText" text="E">
      <formula>NOT(ISERROR(SEARCH("E",AE37)))</formula>
    </cfRule>
    <cfRule type="containsText" dxfId="526" priority="523" stopIfTrue="1" operator="containsText" text="F">
      <formula>NOT(ISERROR(SEARCH("F",AE37)))</formula>
    </cfRule>
    <cfRule type="containsText" dxfId="525" priority="524" stopIfTrue="1" operator="containsText" text="G">
      <formula>NOT(ISERROR(SEARCH("G",AE37)))</formula>
    </cfRule>
  </conditionalFormatting>
  <conditionalFormatting sqref="AE37:AF37">
    <cfRule type="containsText" dxfId="524" priority="520" stopIfTrue="1" operator="containsText" text="F">
      <formula>NOT(ISERROR(SEARCH("F",AE37)))</formula>
    </cfRule>
    <cfRule type="containsText" dxfId="523" priority="521" stopIfTrue="1" operator="containsText" text="G">
      <formula>NOT(ISERROR(SEARCH("G",AE37)))</formula>
    </cfRule>
  </conditionalFormatting>
  <conditionalFormatting sqref="AE37:AF37">
    <cfRule type="containsText" dxfId="522" priority="518" stopIfTrue="1" operator="containsText" text="F">
      <formula>NOT(ISERROR(SEARCH("F",AE37)))</formula>
    </cfRule>
    <cfRule type="containsText" dxfId="521" priority="519" stopIfTrue="1" operator="containsText" text="G">
      <formula>NOT(ISERROR(SEARCH("G",AE37)))</formula>
    </cfRule>
  </conditionalFormatting>
  <conditionalFormatting sqref="AE37:AF37">
    <cfRule type="containsText" dxfId="520" priority="514" stopIfTrue="1" operator="containsText" text="G">
      <formula>NOT(ISERROR(SEARCH("G",AE37)))</formula>
    </cfRule>
    <cfRule type="containsText" dxfId="519" priority="515" stopIfTrue="1" operator="containsText" text="B">
      <formula>NOT(ISERROR(SEARCH("B",AE37)))</formula>
    </cfRule>
    <cfRule type="containsText" dxfId="518" priority="516" stopIfTrue="1" operator="containsText" text="F">
      <formula>NOT(ISERROR(SEARCH("F",AE37)))</formula>
    </cfRule>
    <cfRule type="containsText" dxfId="517" priority="517" stopIfTrue="1" operator="containsText" text="G">
      <formula>NOT(ISERROR(SEARCH("G",AE37)))</formula>
    </cfRule>
  </conditionalFormatting>
  <conditionalFormatting sqref="AL37">
    <cfRule type="containsText" dxfId="516" priority="513" operator="containsText" text="A">
      <formula>NOT(ISERROR(SEARCH("A",AL37)))</formula>
    </cfRule>
  </conditionalFormatting>
  <conditionalFormatting sqref="AL37">
    <cfRule type="containsText" dxfId="515" priority="512" operator="containsText" text="A">
      <formula>NOT(ISERROR(SEARCH("A",AL37)))</formula>
    </cfRule>
  </conditionalFormatting>
  <conditionalFormatting sqref="AL37">
    <cfRule type="containsText" dxfId="514" priority="511" operator="containsText" text="A">
      <formula>NOT(ISERROR(SEARCH("A",AL37)))</formula>
    </cfRule>
  </conditionalFormatting>
  <conditionalFormatting sqref="AL37">
    <cfRule type="containsText" dxfId="513" priority="509" stopIfTrue="1" operator="containsText" text="F">
      <formula>NOT(ISERROR(SEARCH("F",AL37)))</formula>
    </cfRule>
    <cfRule type="containsText" dxfId="512" priority="510" stopIfTrue="1" operator="containsText" text="G">
      <formula>NOT(ISERROR(SEARCH("G",AL37)))</formula>
    </cfRule>
  </conditionalFormatting>
  <conditionalFormatting sqref="AL37">
    <cfRule type="containsText" dxfId="511" priority="508" stopIfTrue="1" operator="containsText" text="B">
      <formula>NOT(ISERROR(SEARCH("B",AL37)))</formula>
    </cfRule>
  </conditionalFormatting>
  <conditionalFormatting sqref="AL37">
    <cfRule type="containsText" dxfId="510" priority="498" stopIfTrue="1" operator="containsText" text="F">
      <formula>NOT(ISERROR(SEARCH("F",AL37)))</formula>
    </cfRule>
    <cfRule type="containsText" dxfId="509" priority="499" stopIfTrue="1" operator="containsText" text="C">
      <formula>NOT(ISERROR(SEARCH("C",AL37)))</formula>
    </cfRule>
    <cfRule type="containsText" dxfId="508" priority="500" stopIfTrue="1" operator="containsText" text="B">
      <formula>NOT(ISERROR(SEARCH("B",AL37)))</formula>
    </cfRule>
    <cfRule type="containsText" dxfId="507" priority="501" stopIfTrue="1" operator="containsText" text="G">
      <formula>NOT(ISERROR(SEARCH("G",AL37)))</formula>
    </cfRule>
    <cfRule type="containsText" dxfId="506" priority="502" stopIfTrue="1" operator="containsText" text="G">
      <formula>NOT(ISERROR(SEARCH("G",AL37)))</formula>
    </cfRule>
    <cfRule type="containsText" dxfId="505" priority="503" stopIfTrue="1" operator="containsText" text="F">
      <formula>NOT(ISERROR(SEARCH("F",AL37)))</formula>
    </cfRule>
    <cfRule type="containsText" dxfId="504" priority="504" stopIfTrue="1" operator="containsText" text="E">
      <formula>NOT(ISERROR(SEARCH("E",AL37)))</formula>
    </cfRule>
    <cfRule type="containsText" dxfId="503" priority="505" stopIfTrue="1" operator="containsText" text="B">
      <formula>NOT(ISERROR(SEARCH("B",AL37)))</formula>
    </cfRule>
    <cfRule type="containsText" dxfId="502" priority="506" stopIfTrue="1" operator="containsText" text="B">
      <formula>NOT(ISERROR(SEARCH("B",AL37)))</formula>
    </cfRule>
    <cfRule type="containsText" dxfId="501" priority="507" stopIfTrue="1" operator="containsText" text="B">
      <formula>NOT(ISERROR(SEARCH("B",AL37)))</formula>
    </cfRule>
  </conditionalFormatting>
  <conditionalFormatting sqref="F37:I37">
    <cfRule type="containsText" dxfId="500" priority="496" stopIfTrue="1" operator="containsText" text="F">
      <formula>NOT(ISERROR(SEARCH("F",F37)))</formula>
    </cfRule>
    <cfRule type="containsText" dxfId="499" priority="497" stopIfTrue="1" operator="containsText" text="G">
      <formula>NOT(ISERROR(SEARCH("G",F37)))</formula>
    </cfRule>
  </conditionalFormatting>
  <conditionalFormatting sqref="F37:I37">
    <cfRule type="containsText" dxfId="498" priority="495" stopIfTrue="1" operator="containsText" text="B">
      <formula>NOT(ISERROR(SEARCH("B",F37)))</formula>
    </cfRule>
  </conditionalFormatting>
  <conditionalFormatting sqref="F37:I37">
    <cfRule type="containsText" dxfId="497" priority="485" stopIfTrue="1" operator="containsText" text="F">
      <formula>NOT(ISERROR(SEARCH("F",F37)))</formula>
    </cfRule>
    <cfRule type="containsText" dxfId="496" priority="486" stopIfTrue="1" operator="containsText" text="C">
      <formula>NOT(ISERROR(SEARCH("C",F37)))</formula>
    </cfRule>
    <cfRule type="containsText" dxfId="495" priority="487" stopIfTrue="1" operator="containsText" text="B">
      <formula>NOT(ISERROR(SEARCH("B",F37)))</formula>
    </cfRule>
    <cfRule type="containsText" dxfId="494" priority="488" stopIfTrue="1" operator="containsText" text="G">
      <formula>NOT(ISERROR(SEARCH("G",F37)))</formula>
    </cfRule>
    <cfRule type="containsText" dxfId="493" priority="489" stopIfTrue="1" operator="containsText" text="G">
      <formula>NOT(ISERROR(SEARCH("G",F37)))</formula>
    </cfRule>
    <cfRule type="containsText" dxfId="492" priority="490" stopIfTrue="1" operator="containsText" text="F">
      <formula>NOT(ISERROR(SEARCH("F",F37)))</formula>
    </cfRule>
    <cfRule type="containsText" dxfId="491" priority="491" stopIfTrue="1" operator="containsText" text="E">
      <formula>NOT(ISERROR(SEARCH("E",F37)))</formula>
    </cfRule>
    <cfRule type="containsText" dxfId="490" priority="492" stopIfTrue="1" operator="containsText" text="B">
      <formula>NOT(ISERROR(SEARCH("B",F37)))</formula>
    </cfRule>
    <cfRule type="containsText" dxfId="489" priority="493" stopIfTrue="1" operator="containsText" text="B">
      <formula>NOT(ISERROR(SEARCH("B",F37)))</formula>
    </cfRule>
    <cfRule type="containsText" dxfId="488" priority="494" stopIfTrue="1" operator="containsText" text="B">
      <formula>NOT(ISERROR(SEARCH("B",F37)))</formula>
    </cfRule>
  </conditionalFormatting>
  <conditionalFormatting sqref="AO37">
    <cfRule type="containsText" dxfId="487" priority="484" operator="containsText" text="A">
      <formula>NOT(ISERROR(SEARCH("A",AO37)))</formula>
    </cfRule>
  </conditionalFormatting>
  <conditionalFormatting sqref="AO37">
    <cfRule type="containsText" dxfId="486" priority="482" stopIfTrue="1" operator="containsText" text="F">
      <formula>NOT(ISERROR(SEARCH("F",AO37)))</formula>
    </cfRule>
    <cfRule type="containsText" dxfId="485" priority="483" stopIfTrue="1" operator="containsText" text="G">
      <formula>NOT(ISERROR(SEARCH("G",AO37)))</formula>
    </cfRule>
  </conditionalFormatting>
  <conditionalFormatting sqref="AO37">
    <cfRule type="containsText" dxfId="484" priority="481" stopIfTrue="1" operator="containsText" text="B">
      <formula>NOT(ISERROR(SEARCH("B",AO37)))</formula>
    </cfRule>
  </conditionalFormatting>
  <conditionalFormatting sqref="AO37">
    <cfRule type="containsText" dxfId="483" priority="471" stopIfTrue="1" operator="containsText" text="F">
      <formula>NOT(ISERROR(SEARCH("F",AO37)))</formula>
    </cfRule>
    <cfRule type="containsText" dxfId="482" priority="472" stopIfTrue="1" operator="containsText" text="C">
      <formula>NOT(ISERROR(SEARCH("C",AO37)))</formula>
    </cfRule>
    <cfRule type="containsText" dxfId="481" priority="473" stopIfTrue="1" operator="containsText" text="B">
      <formula>NOT(ISERROR(SEARCH("B",AO37)))</formula>
    </cfRule>
    <cfRule type="containsText" dxfId="480" priority="474" stopIfTrue="1" operator="containsText" text="G">
      <formula>NOT(ISERROR(SEARCH("G",AO37)))</formula>
    </cfRule>
    <cfRule type="containsText" dxfId="479" priority="475" stopIfTrue="1" operator="containsText" text="G">
      <formula>NOT(ISERROR(SEARCH("G",AO37)))</formula>
    </cfRule>
    <cfRule type="containsText" dxfId="478" priority="476" stopIfTrue="1" operator="containsText" text="F">
      <formula>NOT(ISERROR(SEARCH("F",AO37)))</formula>
    </cfRule>
    <cfRule type="containsText" dxfId="477" priority="477" stopIfTrue="1" operator="containsText" text="E">
      <formula>NOT(ISERROR(SEARCH("E",AO37)))</formula>
    </cfRule>
    <cfRule type="containsText" dxfId="476" priority="478" stopIfTrue="1" operator="containsText" text="B">
      <formula>NOT(ISERROR(SEARCH("B",AO37)))</formula>
    </cfRule>
    <cfRule type="containsText" dxfId="475" priority="479" stopIfTrue="1" operator="containsText" text="B">
      <formula>NOT(ISERROR(SEARCH("B",AO37)))</formula>
    </cfRule>
    <cfRule type="containsText" dxfId="474" priority="480" stopIfTrue="1" operator="containsText" text="B">
      <formula>NOT(ISERROR(SEARCH("B",AO37)))</formula>
    </cfRule>
  </conditionalFormatting>
  <conditionalFormatting sqref="R37">
    <cfRule type="containsText" dxfId="473" priority="469" stopIfTrue="1" operator="containsText" text="F">
      <formula>NOT(ISERROR(SEARCH("F",R37)))</formula>
    </cfRule>
    <cfRule type="containsText" dxfId="472" priority="470" stopIfTrue="1" operator="containsText" text="G">
      <formula>NOT(ISERROR(SEARCH("G",R37)))</formula>
    </cfRule>
  </conditionalFormatting>
  <conditionalFormatting sqref="E37:J37">
    <cfRule type="containsText" dxfId="471" priority="468" operator="containsText" text="A">
      <formula>NOT(ISERROR(SEARCH("A",E37)))</formula>
    </cfRule>
  </conditionalFormatting>
  <conditionalFormatting sqref="E37:J37">
    <cfRule type="containsText" dxfId="470" priority="467" operator="containsText" text="A">
      <formula>NOT(ISERROR(SEARCH("A",E37)))</formula>
    </cfRule>
  </conditionalFormatting>
  <conditionalFormatting sqref="E37:J37">
    <cfRule type="containsText" dxfId="469" priority="464" stopIfTrue="1" operator="containsText" text="E">
      <formula>NOT(ISERROR(SEARCH("E",E37)))</formula>
    </cfRule>
    <cfRule type="containsText" dxfId="468" priority="465" stopIfTrue="1" operator="containsText" text="F">
      <formula>NOT(ISERROR(SEARCH("F",E37)))</formula>
    </cfRule>
    <cfRule type="containsText" dxfId="467" priority="466" stopIfTrue="1" operator="containsText" text="G">
      <formula>NOT(ISERROR(SEARCH("G",E37)))</formula>
    </cfRule>
  </conditionalFormatting>
  <conditionalFormatting sqref="E37:J37">
    <cfRule type="containsText" dxfId="466" priority="463" stopIfTrue="1" operator="containsText" text="B">
      <formula>NOT(ISERROR(SEARCH("B",E37)))</formula>
    </cfRule>
  </conditionalFormatting>
  <conditionalFormatting sqref="E37:J37">
    <cfRule type="containsText" dxfId="465" priority="453" stopIfTrue="1" operator="containsText" text="F">
      <formula>NOT(ISERROR(SEARCH("F",E37)))</formula>
    </cfRule>
    <cfRule type="containsText" dxfId="464" priority="454" stopIfTrue="1" operator="containsText" text="C">
      <formula>NOT(ISERROR(SEARCH("C",E37)))</formula>
    </cfRule>
    <cfRule type="containsText" dxfId="463" priority="455" stopIfTrue="1" operator="containsText" text="B">
      <formula>NOT(ISERROR(SEARCH("B",E37)))</formula>
    </cfRule>
    <cfRule type="containsText" dxfId="462" priority="456" stopIfTrue="1" operator="containsText" text="G">
      <formula>NOT(ISERROR(SEARCH("G",E37)))</formula>
    </cfRule>
    <cfRule type="containsText" dxfId="461" priority="457" stopIfTrue="1" operator="containsText" text="G">
      <formula>NOT(ISERROR(SEARCH("G",E37)))</formula>
    </cfRule>
    <cfRule type="containsText" dxfId="460" priority="458" stopIfTrue="1" operator="containsText" text="F">
      <formula>NOT(ISERROR(SEARCH("F",E37)))</formula>
    </cfRule>
    <cfRule type="containsText" dxfId="459" priority="459" stopIfTrue="1" operator="containsText" text="E">
      <formula>NOT(ISERROR(SEARCH("E",E37)))</formula>
    </cfRule>
    <cfRule type="containsText" dxfId="458" priority="460" stopIfTrue="1" operator="containsText" text="B">
      <formula>NOT(ISERROR(SEARCH("B",E37)))</formula>
    </cfRule>
    <cfRule type="containsText" dxfId="457" priority="461" stopIfTrue="1" operator="containsText" text="B">
      <formula>NOT(ISERROR(SEARCH("B",E37)))</formula>
    </cfRule>
    <cfRule type="containsText" dxfId="456" priority="462" stopIfTrue="1" operator="containsText" text="B">
      <formula>NOT(ISERROR(SEARCH("B",E37)))</formula>
    </cfRule>
  </conditionalFormatting>
  <conditionalFormatting sqref="E37:J37">
    <cfRule type="containsText" dxfId="455" priority="450" stopIfTrue="1" operator="containsText" text="E">
      <formula>NOT(ISERROR(SEARCH("E",E37)))</formula>
    </cfRule>
    <cfRule type="containsText" dxfId="454" priority="451" stopIfTrue="1" operator="containsText" text="F">
      <formula>NOT(ISERROR(SEARCH("F",E37)))</formula>
    </cfRule>
    <cfRule type="containsText" dxfId="453" priority="452" stopIfTrue="1" operator="containsText" text="G">
      <formula>NOT(ISERROR(SEARCH("G",E37)))</formula>
    </cfRule>
  </conditionalFormatting>
  <conditionalFormatting sqref="E37:J37">
    <cfRule type="containsText" dxfId="452" priority="449" stopIfTrue="1" operator="containsText" text="B">
      <formula>NOT(ISERROR(SEARCH("B",E37)))</formula>
    </cfRule>
  </conditionalFormatting>
  <conditionalFormatting sqref="E37:J37">
    <cfRule type="containsText" dxfId="451" priority="439" stopIfTrue="1" operator="containsText" text="F">
      <formula>NOT(ISERROR(SEARCH("F",E37)))</formula>
    </cfRule>
    <cfRule type="containsText" dxfId="450" priority="440" stopIfTrue="1" operator="containsText" text="C">
      <formula>NOT(ISERROR(SEARCH("C",E37)))</formula>
    </cfRule>
    <cfRule type="containsText" dxfId="449" priority="441" stopIfTrue="1" operator="containsText" text="B">
      <formula>NOT(ISERROR(SEARCH("B",E37)))</formula>
    </cfRule>
    <cfRule type="containsText" dxfId="448" priority="442" stopIfTrue="1" operator="containsText" text="G">
      <formula>NOT(ISERROR(SEARCH("G",E37)))</formula>
    </cfRule>
    <cfRule type="containsText" dxfId="447" priority="443" stopIfTrue="1" operator="containsText" text="G">
      <formula>NOT(ISERROR(SEARCH("G",E37)))</formula>
    </cfRule>
    <cfRule type="containsText" dxfId="446" priority="444" stopIfTrue="1" operator="containsText" text="F">
      <formula>NOT(ISERROR(SEARCH("F",E37)))</formula>
    </cfRule>
    <cfRule type="containsText" dxfId="445" priority="445" stopIfTrue="1" operator="containsText" text="E">
      <formula>NOT(ISERROR(SEARCH("E",E37)))</formula>
    </cfRule>
    <cfRule type="containsText" dxfId="444" priority="446" stopIfTrue="1" operator="containsText" text="B">
      <formula>NOT(ISERROR(SEARCH("B",E37)))</formula>
    </cfRule>
    <cfRule type="containsText" dxfId="443" priority="447" stopIfTrue="1" operator="containsText" text="B">
      <formula>NOT(ISERROR(SEARCH("B",E37)))</formula>
    </cfRule>
    <cfRule type="containsText" dxfId="442" priority="448" stopIfTrue="1" operator="containsText" text="B">
      <formula>NOT(ISERROR(SEARCH("B",E37)))</formula>
    </cfRule>
  </conditionalFormatting>
  <conditionalFormatting sqref="E37:J37">
    <cfRule type="containsText" dxfId="441" priority="436" stopIfTrue="1" operator="containsText" text="E">
      <formula>NOT(ISERROR(SEARCH("E",E37)))</formula>
    </cfRule>
    <cfRule type="containsText" dxfId="440" priority="437" stopIfTrue="1" operator="containsText" text="F">
      <formula>NOT(ISERROR(SEARCH("F",E37)))</formula>
    </cfRule>
    <cfRule type="containsText" dxfId="439" priority="438" stopIfTrue="1" operator="containsText" text="G">
      <formula>NOT(ISERROR(SEARCH("G",E37)))</formula>
    </cfRule>
  </conditionalFormatting>
  <conditionalFormatting sqref="E39:AO39">
    <cfRule type="containsText" dxfId="438" priority="435" operator="containsText" text="A">
      <formula>NOT(ISERROR(SEARCH("A",E39)))</formula>
    </cfRule>
  </conditionalFormatting>
  <conditionalFormatting sqref="E39:AO39">
    <cfRule type="containsText" dxfId="437" priority="431" operator="containsText" text="E">
      <formula>NOT(ISERROR(SEARCH("E",E39)))</formula>
    </cfRule>
    <cfRule type="containsText" dxfId="436" priority="432" operator="containsText" text="D">
      <formula>NOT(ISERROR(SEARCH("D",E39)))</formula>
    </cfRule>
    <cfRule type="containsText" dxfId="435" priority="433" operator="containsText" text="C">
      <formula>NOT(ISERROR(SEARCH("C",E39)))</formula>
    </cfRule>
    <cfRule type="containsText" dxfId="434" priority="434" operator="containsText" text="B">
      <formula>NOT(ISERROR(SEARCH("B",E39)))</formula>
    </cfRule>
  </conditionalFormatting>
  <conditionalFormatting sqref="F39:AI39">
    <cfRule type="containsText" dxfId="433" priority="429" stopIfTrue="1" operator="containsText" text="F">
      <formula>NOT(ISERROR(SEARCH("F",F39)))</formula>
    </cfRule>
    <cfRule type="containsText" dxfId="432" priority="430" stopIfTrue="1" operator="containsText" text="G">
      <formula>NOT(ISERROR(SEARCH("G",F39)))</formula>
    </cfRule>
  </conditionalFormatting>
  <conditionalFormatting sqref="E39:AI39">
    <cfRule type="containsText" dxfId="431" priority="428" stopIfTrue="1" operator="containsText" text="B">
      <formula>NOT(ISERROR(SEARCH("B",E39)))</formula>
    </cfRule>
  </conditionalFormatting>
  <conditionalFormatting sqref="E39:AI39">
    <cfRule type="containsText" dxfId="430" priority="418" stopIfTrue="1" operator="containsText" text="F">
      <formula>NOT(ISERROR(SEARCH("F",E39)))</formula>
    </cfRule>
    <cfRule type="containsText" dxfId="429" priority="419" stopIfTrue="1" operator="containsText" text="C">
      <formula>NOT(ISERROR(SEARCH("C",E39)))</formula>
    </cfRule>
    <cfRule type="containsText" dxfId="428" priority="420" stopIfTrue="1" operator="containsText" text="B">
      <formula>NOT(ISERROR(SEARCH("B",E39)))</formula>
    </cfRule>
    <cfRule type="containsText" dxfId="427" priority="421" stopIfTrue="1" operator="containsText" text="G">
      <formula>NOT(ISERROR(SEARCH("G",E39)))</formula>
    </cfRule>
    <cfRule type="containsText" dxfId="426" priority="422" stopIfTrue="1" operator="containsText" text="G">
      <formula>NOT(ISERROR(SEARCH("G",E39)))</formula>
    </cfRule>
    <cfRule type="containsText" dxfId="425" priority="423" stopIfTrue="1" operator="containsText" text="F">
      <formula>NOT(ISERROR(SEARCH("F",E39)))</formula>
    </cfRule>
    <cfRule type="containsText" dxfId="424" priority="424" stopIfTrue="1" operator="containsText" text="E">
      <formula>NOT(ISERROR(SEARCH("E",E39)))</formula>
    </cfRule>
    <cfRule type="containsText" dxfId="423" priority="425" stopIfTrue="1" operator="containsText" text="B">
      <formula>NOT(ISERROR(SEARCH("B",E39)))</formula>
    </cfRule>
    <cfRule type="containsText" dxfId="422" priority="426" stopIfTrue="1" operator="containsText" text="B">
      <formula>NOT(ISERROR(SEARCH("B",E39)))</formula>
    </cfRule>
    <cfRule type="containsText" dxfId="421" priority="427" stopIfTrue="1" operator="containsText" text="B">
      <formula>NOT(ISERROR(SEARCH("B",E39)))</formula>
    </cfRule>
  </conditionalFormatting>
  <conditionalFormatting sqref="AJ39:AM39">
    <cfRule type="containsText" dxfId="420" priority="416" stopIfTrue="1" operator="containsText" text="F">
      <formula>NOT(ISERROR(SEARCH("F",AJ39)))</formula>
    </cfRule>
    <cfRule type="containsText" dxfId="419" priority="417" stopIfTrue="1" operator="containsText" text="G">
      <formula>NOT(ISERROR(SEARCH("G",AJ39)))</formula>
    </cfRule>
  </conditionalFormatting>
  <conditionalFormatting sqref="AJ39:AM39">
    <cfRule type="containsText" dxfId="418" priority="415" stopIfTrue="1" operator="containsText" text="B">
      <formula>NOT(ISERROR(SEARCH("B",AJ39)))</formula>
    </cfRule>
  </conditionalFormatting>
  <conditionalFormatting sqref="AJ39:AM39">
    <cfRule type="containsText" dxfId="417" priority="405" stopIfTrue="1" operator="containsText" text="F">
      <formula>NOT(ISERROR(SEARCH("F",AJ39)))</formula>
    </cfRule>
    <cfRule type="containsText" dxfId="416" priority="406" stopIfTrue="1" operator="containsText" text="C">
      <formula>NOT(ISERROR(SEARCH("C",AJ39)))</formula>
    </cfRule>
    <cfRule type="containsText" dxfId="415" priority="407" stopIfTrue="1" operator="containsText" text="B">
      <formula>NOT(ISERROR(SEARCH("B",AJ39)))</formula>
    </cfRule>
    <cfRule type="containsText" dxfId="414" priority="408" stopIfTrue="1" operator="containsText" text="G">
      <formula>NOT(ISERROR(SEARCH("G",AJ39)))</formula>
    </cfRule>
    <cfRule type="containsText" dxfId="413" priority="409" stopIfTrue="1" operator="containsText" text="G">
      <formula>NOT(ISERROR(SEARCH("G",AJ39)))</formula>
    </cfRule>
    <cfRule type="containsText" dxfId="412" priority="410" stopIfTrue="1" operator="containsText" text="F">
      <formula>NOT(ISERROR(SEARCH("F",AJ39)))</formula>
    </cfRule>
    <cfRule type="containsText" dxfId="411" priority="411" stopIfTrue="1" operator="containsText" text="E">
      <formula>NOT(ISERROR(SEARCH("E",AJ39)))</formula>
    </cfRule>
    <cfRule type="containsText" dxfId="410" priority="412" stopIfTrue="1" operator="containsText" text="B">
      <formula>NOT(ISERROR(SEARCH("B",AJ39)))</formula>
    </cfRule>
    <cfRule type="containsText" dxfId="409" priority="413" stopIfTrue="1" operator="containsText" text="B">
      <formula>NOT(ISERROR(SEARCH("B",AJ39)))</formula>
    </cfRule>
    <cfRule type="containsText" dxfId="408" priority="414" stopIfTrue="1" operator="containsText" text="B">
      <formula>NOT(ISERROR(SEARCH("B",AJ39)))</formula>
    </cfRule>
  </conditionalFormatting>
  <conditionalFormatting sqref="AN39:AO39">
    <cfRule type="containsText" dxfId="407" priority="403" stopIfTrue="1" operator="containsText" text="F">
      <formula>NOT(ISERROR(SEARCH("F",AN39)))</formula>
    </cfRule>
    <cfRule type="containsText" dxfId="406" priority="404" stopIfTrue="1" operator="containsText" text="G">
      <formula>NOT(ISERROR(SEARCH("G",AN39)))</formula>
    </cfRule>
  </conditionalFormatting>
  <conditionalFormatting sqref="AN39:AO39">
    <cfRule type="containsText" dxfId="405" priority="402" stopIfTrue="1" operator="containsText" text="B">
      <formula>NOT(ISERROR(SEARCH("B",AN39)))</formula>
    </cfRule>
  </conditionalFormatting>
  <conditionalFormatting sqref="AN39:AO39">
    <cfRule type="containsText" dxfId="404" priority="392" stopIfTrue="1" operator="containsText" text="F">
      <formula>NOT(ISERROR(SEARCH("F",AN39)))</formula>
    </cfRule>
    <cfRule type="containsText" dxfId="403" priority="393" stopIfTrue="1" operator="containsText" text="C">
      <formula>NOT(ISERROR(SEARCH("C",AN39)))</formula>
    </cfRule>
    <cfRule type="containsText" dxfId="402" priority="394" stopIfTrue="1" operator="containsText" text="B">
      <formula>NOT(ISERROR(SEARCH("B",AN39)))</formula>
    </cfRule>
    <cfRule type="containsText" dxfId="401" priority="395" stopIfTrue="1" operator="containsText" text="G">
      <formula>NOT(ISERROR(SEARCH("G",AN39)))</formula>
    </cfRule>
    <cfRule type="containsText" dxfId="400" priority="396" stopIfTrue="1" operator="containsText" text="G">
      <formula>NOT(ISERROR(SEARCH("G",AN39)))</formula>
    </cfRule>
    <cfRule type="containsText" dxfId="399" priority="397" stopIfTrue="1" operator="containsText" text="F">
      <formula>NOT(ISERROR(SEARCH("F",AN39)))</formula>
    </cfRule>
    <cfRule type="containsText" dxfId="398" priority="398" stopIfTrue="1" operator="containsText" text="E">
      <formula>NOT(ISERROR(SEARCH("E",AN39)))</formula>
    </cfRule>
    <cfRule type="containsText" dxfId="397" priority="399" stopIfTrue="1" operator="containsText" text="B">
      <formula>NOT(ISERROR(SEARCH("B",AN39)))</formula>
    </cfRule>
    <cfRule type="containsText" dxfId="396" priority="400" stopIfTrue="1" operator="containsText" text="B">
      <formula>NOT(ISERROR(SEARCH("B",AN39)))</formula>
    </cfRule>
    <cfRule type="containsText" dxfId="395" priority="401" stopIfTrue="1" operator="containsText" text="B">
      <formula>NOT(ISERROR(SEARCH("B",AN39)))</formula>
    </cfRule>
  </conditionalFormatting>
  <conditionalFormatting sqref="E39:AO39">
    <cfRule type="expression" dxfId="394" priority="391">
      <formula>AND(DAY(E39)=6,MONTH(E39)=7)</formula>
    </cfRule>
  </conditionalFormatting>
  <conditionalFormatting sqref="E39:F39">
    <cfRule type="containsText" dxfId="393" priority="390" operator="containsText" text="A">
      <formula>NOT(ISERROR(SEARCH("A",E39)))</formula>
    </cfRule>
  </conditionalFormatting>
  <conditionalFormatting sqref="E39:F39">
    <cfRule type="containsText" dxfId="392" priority="389" operator="containsText" text="A">
      <formula>NOT(ISERROR(SEARCH("A",E39)))</formula>
    </cfRule>
  </conditionalFormatting>
  <conditionalFormatting sqref="E39:F39">
    <cfRule type="containsText" dxfId="391" priority="386" stopIfTrue="1" operator="containsText" text="E">
      <formula>NOT(ISERROR(SEARCH("E",E39)))</formula>
    </cfRule>
    <cfRule type="containsText" dxfId="390" priority="387" stopIfTrue="1" operator="containsText" text="F">
      <formula>NOT(ISERROR(SEARCH("F",E39)))</formula>
    </cfRule>
    <cfRule type="containsText" dxfId="389" priority="388" stopIfTrue="1" operator="containsText" text="G">
      <formula>NOT(ISERROR(SEARCH("G",E39)))</formula>
    </cfRule>
  </conditionalFormatting>
  <conditionalFormatting sqref="E39:F39">
    <cfRule type="containsText" dxfId="388" priority="385" stopIfTrue="1" operator="containsText" text="B">
      <formula>NOT(ISERROR(SEARCH("B",E39)))</formula>
    </cfRule>
  </conditionalFormatting>
  <conditionalFormatting sqref="E39:F39">
    <cfRule type="containsText" dxfId="387" priority="375" stopIfTrue="1" operator="containsText" text="F">
      <formula>NOT(ISERROR(SEARCH("F",E39)))</formula>
    </cfRule>
    <cfRule type="containsText" dxfId="386" priority="376" stopIfTrue="1" operator="containsText" text="C">
      <formula>NOT(ISERROR(SEARCH("C",E39)))</formula>
    </cfRule>
    <cfRule type="containsText" dxfId="385" priority="377" stopIfTrue="1" operator="containsText" text="B">
      <formula>NOT(ISERROR(SEARCH("B",E39)))</formula>
    </cfRule>
    <cfRule type="containsText" dxfId="384" priority="378" stopIfTrue="1" operator="containsText" text="G">
      <formula>NOT(ISERROR(SEARCH("G",E39)))</formula>
    </cfRule>
    <cfRule type="containsText" dxfId="383" priority="379" stopIfTrue="1" operator="containsText" text="G">
      <formula>NOT(ISERROR(SEARCH("G",E39)))</formula>
    </cfRule>
    <cfRule type="containsText" dxfId="382" priority="380" stopIfTrue="1" operator="containsText" text="F">
      <formula>NOT(ISERROR(SEARCH("F",E39)))</formula>
    </cfRule>
    <cfRule type="containsText" dxfId="381" priority="381" stopIfTrue="1" operator="containsText" text="E">
      <formula>NOT(ISERROR(SEARCH("E",E39)))</formula>
    </cfRule>
    <cfRule type="containsText" dxfId="380" priority="382" stopIfTrue="1" operator="containsText" text="B">
      <formula>NOT(ISERROR(SEARCH("B",E39)))</formula>
    </cfRule>
    <cfRule type="containsText" dxfId="379" priority="383" stopIfTrue="1" operator="containsText" text="B">
      <formula>NOT(ISERROR(SEARCH("B",E39)))</formula>
    </cfRule>
    <cfRule type="containsText" dxfId="378" priority="384" stopIfTrue="1" operator="containsText" text="B">
      <formula>NOT(ISERROR(SEARCH("B",E39)))</formula>
    </cfRule>
  </conditionalFormatting>
  <conditionalFormatting sqref="E39:F39">
    <cfRule type="containsText" dxfId="377" priority="372" stopIfTrue="1" operator="containsText" text="E">
      <formula>NOT(ISERROR(SEARCH("E",E39)))</formula>
    </cfRule>
    <cfRule type="containsText" dxfId="376" priority="373" stopIfTrue="1" operator="containsText" text="F">
      <formula>NOT(ISERROR(SEARCH("F",E39)))</formula>
    </cfRule>
    <cfRule type="containsText" dxfId="375" priority="374" stopIfTrue="1" operator="containsText" text="G">
      <formula>NOT(ISERROR(SEARCH("G",E39)))</formula>
    </cfRule>
  </conditionalFormatting>
  <conditionalFormatting sqref="E39:F39">
    <cfRule type="containsText" dxfId="374" priority="371" stopIfTrue="1" operator="containsText" text="B">
      <formula>NOT(ISERROR(SEARCH("B",E39)))</formula>
    </cfRule>
  </conditionalFormatting>
  <conditionalFormatting sqref="E39:F39">
    <cfRule type="containsText" dxfId="373" priority="361" stopIfTrue="1" operator="containsText" text="F">
      <formula>NOT(ISERROR(SEARCH("F",E39)))</formula>
    </cfRule>
    <cfRule type="containsText" dxfId="372" priority="362" stopIfTrue="1" operator="containsText" text="C">
      <formula>NOT(ISERROR(SEARCH("C",E39)))</formula>
    </cfRule>
    <cfRule type="containsText" dxfId="371" priority="363" stopIfTrue="1" operator="containsText" text="B">
      <formula>NOT(ISERROR(SEARCH("B",E39)))</formula>
    </cfRule>
    <cfRule type="containsText" dxfId="370" priority="364" stopIfTrue="1" operator="containsText" text="G">
      <formula>NOT(ISERROR(SEARCH("G",E39)))</formula>
    </cfRule>
    <cfRule type="containsText" dxfId="369" priority="365" stopIfTrue="1" operator="containsText" text="G">
      <formula>NOT(ISERROR(SEARCH("G",E39)))</formula>
    </cfRule>
    <cfRule type="containsText" dxfId="368" priority="366" stopIfTrue="1" operator="containsText" text="F">
      <formula>NOT(ISERROR(SEARCH("F",E39)))</formula>
    </cfRule>
    <cfRule type="containsText" dxfId="367" priority="367" stopIfTrue="1" operator="containsText" text="E">
      <formula>NOT(ISERROR(SEARCH("E",E39)))</formula>
    </cfRule>
    <cfRule type="containsText" dxfId="366" priority="368" stopIfTrue="1" operator="containsText" text="B">
      <formula>NOT(ISERROR(SEARCH("B",E39)))</formula>
    </cfRule>
    <cfRule type="containsText" dxfId="365" priority="369" stopIfTrue="1" operator="containsText" text="B">
      <formula>NOT(ISERROR(SEARCH("B",E39)))</formula>
    </cfRule>
    <cfRule type="containsText" dxfId="364" priority="370" stopIfTrue="1" operator="containsText" text="B">
      <formula>NOT(ISERROR(SEARCH("B",E39)))</formula>
    </cfRule>
  </conditionalFormatting>
  <conditionalFormatting sqref="E39:F39">
    <cfRule type="containsText" dxfId="363" priority="358" stopIfTrue="1" operator="containsText" text="E">
      <formula>NOT(ISERROR(SEARCH("E",E39)))</formula>
    </cfRule>
    <cfRule type="containsText" dxfId="362" priority="359" stopIfTrue="1" operator="containsText" text="F">
      <formula>NOT(ISERROR(SEARCH("F",E39)))</formula>
    </cfRule>
    <cfRule type="containsText" dxfId="361" priority="360" stopIfTrue="1" operator="containsText" text="G">
      <formula>NOT(ISERROR(SEARCH("G",E39)))</formula>
    </cfRule>
  </conditionalFormatting>
  <conditionalFormatting sqref="AK39:AO39">
    <cfRule type="containsText" dxfId="360" priority="356" stopIfTrue="1" operator="containsText" text="F">
      <formula>NOT(ISERROR(SEARCH("F",AK39)))</formula>
    </cfRule>
    <cfRule type="containsText" dxfId="359" priority="357" stopIfTrue="1" operator="containsText" text="G">
      <formula>NOT(ISERROR(SEARCH("G",AK39)))</formula>
    </cfRule>
  </conditionalFormatting>
  <conditionalFormatting sqref="AK39:AO39">
    <cfRule type="containsText" dxfId="358" priority="355" stopIfTrue="1" operator="containsText" text="B">
      <formula>NOT(ISERROR(SEARCH("B",AK39)))</formula>
    </cfRule>
  </conditionalFormatting>
  <conditionalFormatting sqref="AK39:AO39">
    <cfRule type="containsText" dxfId="357" priority="345" stopIfTrue="1" operator="containsText" text="F">
      <formula>NOT(ISERROR(SEARCH("F",AK39)))</formula>
    </cfRule>
    <cfRule type="containsText" dxfId="356" priority="346" stopIfTrue="1" operator="containsText" text="C">
      <formula>NOT(ISERROR(SEARCH("C",AK39)))</formula>
    </cfRule>
    <cfRule type="containsText" dxfId="355" priority="347" stopIfTrue="1" operator="containsText" text="B">
      <formula>NOT(ISERROR(SEARCH("B",AK39)))</formula>
    </cfRule>
    <cfRule type="containsText" dxfId="354" priority="348" stopIfTrue="1" operator="containsText" text="G">
      <formula>NOT(ISERROR(SEARCH("G",AK39)))</formula>
    </cfRule>
    <cfRule type="containsText" dxfId="353" priority="349" stopIfTrue="1" operator="containsText" text="G">
      <formula>NOT(ISERROR(SEARCH("G",AK39)))</formula>
    </cfRule>
    <cfRule type="containsText" dxfId="352" priority="350" stopIfTrue="1" operator="containsText" text="F">
      <formula>NOT(ISERROR(SEARCH("F",AK39)))</formula>
    </cfRule>
    <cfRule type="containsText" dxfId="351" priority="351" stopIfTrue="1" operator="containsText" text="E">
      <formula>NOT(ISERROR(SEARCH("E",AK39)))</formula>
    </cfRule>
    <cfRule type="containsText" dxfId="350" priority="352" stopIfTrue="1" operator="containsText" text="B">
      <formula>NOT(ISERROR(SEARCH("B",AK39)))</formula>
    </cfRule>
    <cfRule type="containsText" dxfId="349" priority="353" stopIfTrue="1" operator="containsText" text="B">
      <formula>NOT(ISERROR(SEARCH("B",AK39)))</formula>
    </cfRule>
    <cfRule type="containsText" dxfId="348" priority="354" stopIfTrue="1" operator="containsText" text="B">
      <formula>NOT(ISERROR(SEARCH("B",AK39)))</formula>
    </cfRule>
  </conditionalFormatting>
  <conditionalFormatting sqref="AK39:AO39">
    <cfRule type="containsText" dxfId="347" priority="344" operator="containsText" text="A">
      <formula>NOT(ISERROR(SEARCH("A",AK39)))</formula>
    </cfRule>
  </conditionalFormatting>
  <conditionalFormatting sqref="AK39:AO39">
    <cfRule type="containsText" dxfId="346" priority="343" operator="containsText" text="A">
      <formula>NOT(ISERROR(SEARCH("A",AK39)))</formula>
    </cfRule>
  </conditionalFormatting>
  <conditionalFormatting sqref="AK39:AO39">
    <cfRule type="containsText" dxfId="345" priority="340" stopIfTrue="1" operator="containsText" text="E">
      <formula>NOT(ISERROR(SEARCH("E",AK39)))</formula>
    </cfRule>
    <cfRule type="containsText" dxfId="344" priority="341" stopIfTrue="1" operator="containsText" text="F">
      <formula>NOT(ISERROR(SEARCH("F",AK39)))</formula>
    </cfRule>
    <cfRule type="containsText" dxfId="343" priority="342" stopIfTrue="1" operator="containsText" text="G">
      <formula>NOT(ISERROR(SEARCH("G",AK39)))</formula>
    </cfRule>
  </conditionalFormatting>
  <conditionalFormatting sqref="AK39:AO39">
    <cfRule type="containsText" dxfId="342" priority="339" stopIfTrue="1" operator="containsText" text="B">
      <formula>NOT(ISERROR(SEARCH("B",AK39)))</formula>
    </cfRule>
  </conditionalFormatting>
  <conditionalFormatting sqref="AK39:AO39">
    <cfRule type="containsText" dxfId="341" priority="329" stopIfTrue="1" operator="containsText" text="F">
      <formula>NOT(ISERROR(SEARCH("F",AK39)))</formula>
    </cfRule>
    <cfRule type="containsText" dxfId="340" priority="330" stopIfTrue="1" operator="containsText" text="C">
      <formula>NOT(ISERROR(SEARCH("C",AK39)))</formula>
    </cfRule>
    <cfRule type="containsText" dxfId="339" priority="331" stopIfTrue="1" operator="containsText" text="B">
      <formula>NOT(ISERROR(SEARCH("B",AK39)))</formula>
    </cfRule>
    <cfRule type="containsText" dxfId="338" priority="332" stopIfTrue="1" operator="containsText" text="G">
      <formula>NOT(ISERROR(SEARCH("G",AK39)))</formula>
    </cfRule>
    <cfRule type="containsText" dxfId="337" priority="333" stopIfTrue="1" operator="containsText" text="G">
      <formula>NOT(ISERROR(SEARCH("G",AK39)))</formula>
    </cfRule>
    <cfRule type="containsText" dxfId="336" priority="334" stopIfTrue="1" operator="containsText" text="F">
      <formula>NOT(ISERROR(SEARCH("F",AK39)))</formula>
    </cfRule>
    <cfRule type="containsText" dxfId="335" priority="335" stopIfTrue="1" operator="containsText" text="E">
      <formula>NOT(ISERROR(SEARCH("E",AK39)))</formula>
    </cfRule>
    <cfRule type="containsText" dxfId="334" priority="336" stopIfTrue="1" operator="containsText" text="B">
      <formula>NOT(ISERROR(SEARCH("B",AK39)))</formula>
    </cfRule>
    <cfRule type="containsText" dxfId="333" priority="337" stopIfTrue="1" operator="containsText" text="B">
      <formula>NOT(ISERROR(SEARCH("B",AK39)))</formula>
    </cfRule>
    <cfRule type="containsText" dxfId="332" priority="338" stopIfTrue="1" operator="containsText" text="B">
      <formula>NOT(ISERROR(SEARCH("B",AK39)))</formula>
    </cfRule>
  </conditionalFormatting>
  <conditionalFormatting sqref="AK39:AO39">
    <cfRule type="containsText" dxfId="331" priority="326" stopIfTrue="1" operator="containsText" text="E">
      <formula>NOT(ISERROR(SEARCH("E",AK39)))</formula>
    </cfRule>
    <cfRule type="containsText" dxfId="330" priority="327" stopIfTrue="1" operator="containsText" text="F">
      <formula>NOT(ISERROR(SEARCH("F",AK39)))</formula>
    </cfRule>
    <cfRule type="containsText" dxfId="329" priority="328" stopIfTrue="1" operator="containsText" text="G">
      <formula>NOT(ISERROR(SEARCH("G",AK39)))</formula>
    </cfRule>
  </conditionalFormatting>
  <conditionalFormatting sqref="AK39:AO39">
    <cfRule type="containsText" dxfId="328" priority="325" stopIfTrue="1" operator="containsText" text="B">
      <formula>NOT(ISERROR(SEARCH("B",AK39)))</formula>
    </cfRule>
  </conditionalFormatting>
  <conditionalFormatting sqref="AK39:AO39">
    <cfRule type="containsText" dxfId="327" priority="315" stopIfTrue="1" operator="containsText" text="F">
      <formula>NOT(ISERROR(SEARCH("F",AK39)))</formula>
    </cfRule>
    <cfRule type="containsText" dxfId="326" priority="316" stopIfTrue="1" operator="containsText" text="C">
      <formula>NOT(ISERROR(SEARCH("C",AK39)))</formula>
    </cfRule>
    <cfRule type="containsText" dxfId="325" priority="317" stopIfTrue="1" operator="containsText" text="B">
      <formula>NOT(ISERROR(SEARCH("B",AK39)))</formula>
    </cfRule>
    <cfRule type="containsText" dxfId="324" priority="318" stopIfTrue="1" operator="containsText" text="G">
      <formula>NOT(ISERROR(SEARCH("G",AK39)))</formula>
    </cfRule>
    <cfRule type="containsText" dxfId="323" priority="319" stopIfTrue="1" operator="containsText" text="G">
      <formula>NOT(ISERROR(SEARCH("G",AK39)))</formula>
    </cfRule>
    <cfRule type="containsText" dxfId="322" priority="320" stopIfTrue="1" operator="containsText" text="F">
      <formula>NOT(ISERROR(SEARCH("F",AK39)))</formula>
    </cfRule>
    <cfRule type="containsText" dxfId="321" priority="321" stopIfTrue="1" operator="containsText" text="E">
      <formula>NOT(ISERROR(SEARCH("E",AK39)))</formula>
    </cfRule>
    <cfRule type="containsText" dxfId="320" priority="322" stopIfTrue="1" operator="containsText" text="B">
      <formula>NOT(ISERROR(SEARCH("B",AK39)))</formula>
    </cfRule>
    <cfRule type="containsText" dxfId="319" priority="323" stopIfTrue="1" operator="containsText" text="B">
      <formula>NOT(ISERROR(SEARCH("B",AK39)))</formula>
    </cfRule>
    <cfRule type="containsText" dxfId="318" priority="324" stopIfTrue="1" operator="containsText" text="B">
      <formula>NOT(ISERROR(SEARCH("B",AK39)))</formula>
    </cfRule>
  </conditionalFormatting>
  <conditionalFormatting sqref="AK39:AO39">
    <cfRule type="containsText" dxfId="317" priority="312" stopIfTrue="1" operator="containsText" text="E">
      <formula>NOT(ISERROR(SEARCH("E",AK39)))</formula>
    </cfRule>
    <cfRule type="containsText" dxfId="316" priority="313" stopIfTrue="1" operator="containsText" text="F">
      <formula>NOT(ISERROR(SEARCH("F",AK39)))</formula>
    </cfRule>
    <cfRule type="containsText" dxfId="315" priority="314" stopIfTrue="1" operator="containsText" text="G">
      <formula>NOT(ISERROR(SEARCH("G",AK39)))</formula>
    </cfRule>
  </conditionalFormatting>
  <conditionalFormatting sqref="E41:AO41">
    <cfRule type="containsText" dxfId="314" priority="311" operator="containsText" text="A">
      <formula>NOT(ISERROR(SEARCH("A",E41)))</formula>
    </cfRule>
  </conditionalFormatting>
  <conditionalFormatting sqref="E41:AO41">
    <cfRule type="containsText" dxfId="313" priority="307" operator="containsText" text="E">
      <formula>NOT(ISERROR(SEARCH("E",E41)))</formula>
    </cfRule>
    <cfRule type="containsText" dxfId="312" priority="308" operator="containsText" text="D">
      <formula>NOT(ISERROR(SEARCH("D",E41)))</formula>
    </cfRule>
    <cfRule type="containsText" dxfId="311" priority="309" operator="containsText" text="C">
      <formula>NOT(ISERROR(SEARCH("C",E41)))</formula>
    </cfRule>
    <cfRule type="containsText" dxfId="310" priority="310" operator="containsText" text="B">
      <formula>NOT(ISERROR(SEARCH("B",E41)))</formula>
    </cfRule>
  </conditionalFormatting>
  <conditionalFormatting sqref="H41:AO41">
    <cfRule type="containsText" dxfId="309" priority="305" stopIfTrue="1" operator="containsText" text="F">
      <formula>NOT(ISERROR(SEARCH("F",H41)))</formula>
    </cfRule>
    <cfRule type="containsText" dxfId="308" priority="306" stopIfTrue="1" operator="containsText" text="G">
      <formula>NOT(ISERROR(SEARCH("G",H41)))</formula>
    </cfRule>
  </conditionalFormatting>
  <conditionalFormatting sqref="E41:AO41">
    <cfRule type="containsText" dxfId="307" priority="304" stopIfTrue="1" operator="containsText" text="B">
      <formula>NOT(ISERROR(SEARCH("B",E41)))</formula>
    </cfRule>
  </conditionalFormatting>
  <conditionalFormatting sqref="E41:AO41">
    <cfRule type="containsText" dxfId="306" priority="294" stopIfTrue="1" operator="containsText" text="F">
      <formula>NOT(ISERROR(SEARCH("F",E41)))</formula>
    </cfRule>
    <cfRule type="containsText" dxfId="305" priority="295" stopIfTrue="1" operator="containsText" text="C">
      <formula>NOT(ISERROR(SEARCH("C",E41)))</formula>
    </cfRule>
    <cfRule type="containsText" dxfId="304" priority="296" stopIfTrue="1" operator="containsText" text="B">
      <formula>NOT(ISERROR(SEARCH("B",E41)))</formula>
    </cfRule>
    <cfRule type="containsText" dxfId="303" priority="297" stopIfTrue="1" operator="containsText" text="G">
      <formula>NOT(ISERROR(SEARCH("G",E41)))</formula>
    </cfRule>
    <cfRule type="containsText" dxfId="302" priority="298" stopIfTrue="1" operator="containsText" text="G">
      <formula>NOT(ISERROR(SEARCH("G",E41)))</formula>
    </cfRule>
    <cfRule type="containsText" dxfId="301" priority="299" stopIfTrue="1" operator="containsText" text="F">
      <formula>NOT(ISERROR(SEARCH("F",E41)))</formula>
    </cfRule>
    <cfRule type="containsText" dxfId="300" priority="300" stopIfTrue="1" operator="containsText" text="E">
      <formula>NOT(ISERROR(SEARCH("E",E41)))</formula>
    </cfRule>
    <cfRule type="containsText" dxfId="299" priority="301" stopIfTrue="1" operator="containsText" text="B">
      <formula>NOT(ISERROR(SEARCH("B",E41)))</formula>
    </cfRule>
    <cfRule type="containsText" dxfId="298" priority="302" stopIfTrue="1" operator="containsText" text="B">
      <formula>NOT(ISERROR(SEARCH("B",E41)))</formula>
    </cfRule>
    <cfRule type="containsText" dxfId="297" priority="303" stopIfTrue="1" operator="containsText" text="B">
      <formula>NOT(ISERROR(SEARCH("B",E41)))</formula>
    </cfRule>
  </conditionalFormatting>
  <conditionalFormatting sqref="AM41:AO41">
    <cfRule type="containsText" dxfId="296" priority="293" operator="containsText" text="A">
      <formula>NOT(ISERROR(SEARCH("A",AM41)))</formula>
    </cfRule>
  </conditionalFormatting>
  <conditionalFormatting sqref="E41:AO41">
    <cfRule type="expression" dxfId="295" priority="292">
      <formula>AND(DAY(E41)=6,MONTH(E41)=7)</formula>
    </cfRule>
  </conditionalFormatting>
  <conditionalFormatting sqref="J41:K41">
    <cfRule type="containsText" dxfId="294" priority="290" stopIfTrue="1" operator="containsText" text="F">
      <formula>NOT(ISERROR(SEARCH("F",J41)))</formula>
    </cfRule>
    <cfRule type="containsText" dxfId="293" priority="291" stopIfTrue="1" operator="containsText" text="G">
      <formula>NOT(ISERROR(SEARCH("G",J41)))</formula>
    </cfRule>
  </conditionalFormatting>
  <conditionalFormatting sqref="Q41:R41">
    <cfRule type="containsText" dxfId="292" priority="288" stopIfTrue="1" operator="containsText" text="F">
      <formula>NOT(ISERROR(SEARCH("F",Q41)))</formula>
    </cfRule>
    <cfRule type="containsText" dxfId="291" priority="289" stopIfTrue="1" operator="containsText" text="G">
      <formula>NOT(ISERROR(SEARCH("G",Q41)))</formula>
    </cfRule>
  </conditionalFormatting>
  <conditionalFormatting sqref="X41:Y41">
    <cfRule type="containsText" dxfId="290" priority="286" stopIfTrue="1" operator="containsText" text="F">
      <formula>NOT(ISERROR(SEARCH("F",X41)))</formula>
    </cfRule>
    <cfRule type="containsText" dxfId="289" priority="287" stopIfTrue="1" operator="containsText" text="G">
      <formula>NOT(ISERROR(SEARCH("G",X41)))</formula>
    </cfRule>
  </conditionalFormatting>
  <conditionalFormatting sqref="AE41:AF41">
    <cfRule type="containsText" dxfId="288" priority="284" stopIfTrue="1" operator="containsText" text="F">
      <formula>NOT(ISERROR(SEARCH("F",AE41)))</formula>
    </cfRule>
    <cfRule type="containsText" dxfId="287" priority="285" stopIfTrue="1" operator="containsText" text="G">
      <formula>NOT(ISERROR(SEARCH("G",AE41)))</formula>
    </cfRule>
  </conditionalFormatting>
  <conditionalFormatting sqref="F41:G41">
    <cfRule type="expression" dxfId="286" priority="283">
      <formula>DAY(F41)&gt;7</formula>
    </cfRule>
  </conditionalFormatting>
  <conditionalFormatting sqref="F41:G41">
    <cfRule type="expression" dxfId="285" priority="282">
      <formula>DAY(F41)&gt;7</formula>
    </cfRule>
  </conditionalFormatting>
  <conditionalFormatting sqref="F41:G41">
    <cfRule type="containsText" dxfId="284" priority="280" stopIfTrue="1" operator="containsText" text="F">
      <formula>NOT(ISERROR(SEARCH("F",F41)))</formula>
    </cfRule>
    <cfRule type="containsText" dxfId="283" priority="281" stopIfTrue="1" operator="containsText" text="G">
      <formula>NOT(ISERROR(SEARCH("G",F41)))</formula>
    </cfRule>
  </conditionalFormatting>
  <conditionalFormatting sqref="F41:G41">
    <cfRule type="containsText" dxfId="282" priority="279" stopIfTrue="1" operator="containsText" text="B">
      <formula>NOT(ISERROR(SEARCH("B",F41)))</formula>
    </cfRule>
  </conditionalFormatting>
  <conditionalFormatting sqref="F41:G41">
    <cfRule type="containsText" dxfId="281" priority="269" stopIfTrue="1" operator="containsText" text="F">
      <formula>NOT(ISERROR(SEARCH("F",F41)))</formula>
    </cfRule>
    <cfRule type="containsText" dxfId="280" priority="270" stopIfTrue="1" operator="containsText" text="C">
      <formula>NOT(ISERROR(SEARCH("C",F41)))</formula>
    </cfRule>
    <cfRule type="containsText" dxfId="279" priority="271" stopIfTrue="1" operator="containsText" text="B">
      <formula>NOT(ISERROR(SEARCH("B",F41)))</formula>
    </cfRule>
    <cfRule type="containsText" dxfId="278" priority="272" stopIfTrue="1" operator="containsText" text="G">
      <formula>NOT(ISERROR(SEARCH("G",F41)))</formula>
    </cfRule>
    <cfRule type="containsText" dxfId="277" priority="273" stopIfTrue="1" operator="containsText" text="G">
      <formula>NOT(ISERROR(SEARCH("G",F41)))</formula>
    </cfRule>
    <cfRule type="containsText" dxfId="276" priority="274" stopIfTrue="1" operator="containsText" text="F">
      <formula>NOT(ISERROR(SEARCH("F",F41)))</formula>
    </cfRule>
    <cfRule type="containsText" dxfId="275" priority="275" stopIfTrue="1" operator="containsText" text="E">
      <formula>NOT(ISERROR(SEARCH("E",F41)))</formula>
    </cfRule>
    <cfRule type="containsText" dxfId="274" priority="276" stopIfTrue="1" operator="containsText" text="B">
      <formula>NOT(ISERROR(SEARCH("B",F41)))</formula>
    </cfRule>
    <cfRule type="containsText" dxfId="273" priority="277" stopIfTrue="1" operator="containsText" text="B">
      <formula>NOT(ISERROR(SEARCH("B",F41)))</formula>
    </cfRule>
    <cfRule type="containsText" dxfId="272" priority="278" stopIfTrue="1" operator="containsText" text="B">
      <formula>NOT(ISERROR(SEARCH("B",F41)))</formula>
    </cfRule>
  </conditionalFormatting>
  <conditionalFormatting sqref="AM41">
    <cfRule type="containsText" dxfId="271" priority="268" operator="containsText" text="A">
      <formula>NOT(ISERROR(SEARCH("A",AM41)))</formula>
    </cfRule>
  </conditionalFormatting>
  <conditionalFormatting sqref="AM41">
    <cfRule type="containsText" dxfId="270" priority="266" stopIfTrue="1" operator="containsText" text="F">
      <formula>NOT(ISERROR(SEARCH("F",AM41)))</formula>
    </cfRule>
    <cfRule type="containsText" dxfId="269" priority="267" stopIfTrue="1" operator="containsText" text="G">
      <formula>NOT(ISERROR(SEARCH("G",AM41)))</formula>
    </cfRule>
  </conditionalFormatting>
  <conditionalFormatting sqref="AM41">
    <cfRule type="containsText" dxfId="268" priority="265" stopIfTrue="1" operator="containsText" text="B">
      <formula>NOT(ISERROR(SEARCH("B",AM41)))</formula>
    </cfRule>
  </conditionalFormatting>
  <conditionalFormatting sqref="AM41">
    <cfRule type="containsText" dxfId="267" priority="255" stopIfTrue="1" operator="containsText" text="F">
      <formula>NOT(ISERROR(SEARCH("F",AM41)))</formula>
    </cfRule>
    <cfRule type="containsText" dxfId="266" priority="256" stopIfTrue="1" operator="containsText" text="C">
      <formula>NOT(ISERROR(SEARCH("C",AM41)))</formula>
    </cfRule>
    <cfRule type="containsText" dxfId="265" priority="257" stopIfTrue="1" operator="containsText" text="B">
      <formula>NOT(ISERROR(SEARCH("B",AM41)))</formula>
    </cfRule>
    <cfRule type="containsText" dxfId="264" priority="258" stopIfTrue="1" operator="containsText" text="G">
      <formula>NOT(ISERROR(SEARCH("G",AM41)))</formula>
    </cfRule>
    <cfRule type="containsText" dxfId="263" priority="259" stopIfTrue="1" operator="containsText" text="G">
      <formula>NOT(ISERROR(SEARCH("G",AM41)))</formula>
    </cfRule>
    <cfRule type="containsText" dxfId="262" priority="260" stopIfTrue="1" operator="containsText" text="F">
      <formula>NOT(ISERROR(SEARCH("F",AM41)))</formula>
    </cfRule>
    <cfRule type="containsText" dxfId="261" priority="261" stopIfTrue="1" operator="containsText" text="E">
      <formula>NOT(ISERROR(SEARCH("E",AM41)))</formula>
    </cfRule>
    <cfRule type="containsText" dxfId="260" priority="262" stopIfTrue="1" operator="containsText" text="B">
      <formula>NOT(ISERROR(SEARCH("B",AM41)))</formula>
    </cfRule>
    <cfRule type="containsText" dxfId="259" priority="263" stopIfTrue="1" operator="containsText" text="B">
      <formula>NOT(ISERROR(SEARCH("B",AM41)))</formula>
    </cfRule>
    <cfRule type="containsText" dxfId="258" priority="264" stopIfTrue="1" operator="containsText" text="B">
      <formula>NOT(ISERROR(SEARCH("B",AM41)))</formula>
    </cfRule>
  </conditionalFormatting>
  <conditionalFormatting sqref="AN41:AO41">
    <cfRule type="containsText" dxfId="257" priority="254" operator="containsText" text="A">
      <formula>NOT(ISERROR(SEARCH("A",AN41)))</formula>
    </cfRule>
  </conditionalFormatting>
  <conditionalFormatting sqref="AN41:AO41">
    <cfRule type="containsText" dxfId="256" priority="252" stopIfTrue="1" operator="containsText" text="F">
      <formula>NOT(ISERROR(SEARCH("F",AN41)))</formula>
    </cfRule>
    <cfRule type="containsText" dxfId="255" priority="253" stopIfTrue="1" operator="containsText" text="G">
      <formula>NOT(ISERROR(SEARCH("G",AN41)))</formula>
    </cfRule>
  </conditionalFormatting>
  <conditionalFormatting sqref="AN41:AO41">
    <cfRule type="containsText" dxfId="254" priority="251" stopIfTrue="1" operator="containsText" text="B">
      <formula>NOT(ISERROR(SEARCH("B",AN41)))</formula>
    </cfRule>
  </conditionalFormatting>
  <conditionalFormatting sqref="AN41:AO41">
    <cfRule type="containsText" dxfId="253" priority="241" stopIfTrue="1" operator="containsText" text="F">
      <formula>NOT(ISERROR(SEARCH("F",AN41)))</formula>
    </cfRule>
    <cfRule type="containsText" dxfId="252" priority="242" stopIfTrue="1" operator="containsText" text="C">
      <formula>NOT(ISERROR(SEARCH("C",AN41)))</formula>
    </cfRule>
    <cfRule type="containsText" dxfId="251" priority="243" stopIfTrue="1" operator="containsText" text="B">
      <formula>NOT(ISERROR(SEARCH("B",AN41)))</formula>
    </cfRule>
    <cfRule type="containsText" dxfId="250" priority="244" stopIfTrue="1" operator="containsText" text="G">
      <formula>NOT(ISERROR(SEARCH("G",AN41)))</formula>
    </cfRule>
    <cfRule type="containsText" dxfId="249" priority="245" stopIfTrue="1" operator="containsText" text="G">
      <formula>NOT(ISERROR(SEARCH("G",AN41)))</formula>
    </cfRule>
    <cfRule type="containsText" dxfId="248" priority="246" stopIfTrue="1" operator="containsText" text="F">
      <formula>NOT(ISERROR(SEARCH("F",AN41)))</formula>
    </cfRule>
    <cfRule type="containsText" dxfId="247" priority="247" stopIfTrue="1" operator="containsText" text="E">
      <formula>NOT(ISERROR(SEARCH("E",AN41)))</formula>
    </cfRule>
    <cfRule type="containsText" dxfId="246" priority="248" stopIfTrue="1" operator="containsText" text="B">
      <formula>NOT(ISERROR(SEARCH("B",AN41)))</formula>
    </cfRule>
    <cfRule type="containsText" dxfId="245" priority="249" stopIfTrue="1" operator="containsText" text="B">
      <formula>NOT(ISERROR(SEARCH("B",AN41)))</formula>
    </cfRule>
    <cfRule type="containsText" dxfId="244" priority="250" stopIfTrue="1" operator="containsText" text="B">
      <formula>NOT(ISERROR(SEARCH("B",AN41)))</formula>
    </cfRule>
  </conditionalFormatting>
  <conditionalFormatting sqref="E41:H41">
    <cfRule type="containsText" dxfId="243" priority="240" operator="containsText" text="A">
      <formula>NOT(ISERROR(SEARCH("A",E41)))</formula>
    </cfRule>
  </conditionalFormatting>
  <conditionalFormatting sqref="E41:H41">
    <cfRule type="containsText" dxfId="242" priority="239" operator="containsText" text="A">
      <formula>NOT(ISERROR(SEARCH("A",E41)))</formula>
    </cfRule>
  </conditionalFormatting>
  <conditionalFormatting sqref="E41:H41">
    <cfRule type="containsText" dxfId="241" priority="236" stopIfTrue="1" operator="containsText" text="E">
      <formula>NOT(ISERROR(SEARCH("E",E41)))</formula>
    </cfRule>
    <cfRule type="containsText" dxfId="240" priority="237" stopIfTrue="1" operator="containsText" text="F">
      <formula>NOT(ISERROR(SEARCH("F",E41)))</formula>
    </cfRule>
    <cfRule type="containsText" dxfId="239" priority="238" stopIfTrue="1" operator="containsText" text="G">
      <formula>NOT(ISERROR(SEARCH("G",E41)))</formula>
    </cfRule>
  </conditionalFormatting>
  <conditionalFormatting sqref="E41:H41">
    <cfRule type="containsText" dxfId="238" priority="235" stopIfTrue="1" operator="containsText" text="B">
      <formula>NOT(ISERROR(SEARCH("B",E41)))</formula>
    </cfRule>
  </conditionalFormatting>
  <conditionalFormatting sqref="E41:H41">
    <cfRule type="containsText" dxfId="237" priority="225" stopIfTrue="1" operator="containsText" text="F">
      <formula>NOT(ISERROR(SEARCH("F",E41)))</formula>
    </cfRule>
    <cfRule type="containsText" dxfId="236" priority="226" stopIfTrue="1" operator="containsText" text="C">
      <formula>NOT(ISERROR(SEARCH("C",E41)))</formula>
    </cfRule>
    <cfRule type="containsText" dxfId="235" priority="227" stopIfTrue="1" operator="containsText" text="B">
      <formula>NOT(ISERROR(SEARCH("B",E41)))</formula>
    </cfRule>
    <cfRule type="containsText" dxfId="234" priority="228" stopIfTrue="1" operator="containsText" text="G">
      <formula>NOT(ISERROR(SEARCH("G",E41)))</formula>
    </cfRule>
    <cfRule type="containsText" dxfId="233" priority="229" stopIfTrue="1" operator="containsText" text="G">
      <formula>NOT(ISERROR(SEARCH("G",E41)))</formula>
    </cfRule>
    <cfRule type="containsText" dxfId="232" priority="230" stopIfTrue="1" operator="containsText" text="F">
      <formula>NOT(ISERROR(SEARCH("F",E41)))</formula>
    </cfRule>
    <cfRule type="containsText" dxfId="231" priority="231" stopIfTrue="1" operator="containsText" text="E">
      <formula>NOT(ISERROR(SEARCH("E",E41)))</formula>
    </cfRule>
    <cfRule type="containsText" dxfId="230" priority="232" stopIfTrue="1" operator="containsText" text="B">
      <formula>NOT(ISERROR(SEARCH("B",E41)))</formula>
    </cfRule>
    <cfRule type="containsText" dxfId="229" priority="233" stopIfTrue="1" operator="containsText" text="B">
      <formula>NOT(ISERROR(SEARCH("B",E41)))</formula>
    </cfRule>
    <cfRule type="containsText" dxfId="228" priority="234" stopIfTrue="1" operator="containsText" text="B">
      <formula>NOT(ISERROR(SEARCH("B",E41)))</formula>
    </cfRule>
  </conditionalFormatting>
  <conditionalFormatting sqref="E41:H41">
    <cfRule type="containsText" dxfId="227" priority="222" stopIfTrue="1" operator="containsText" text="E">
      <formula>NOT(ISERROR(SEARCH("E",E41)))</formula>
    </cfRule>
    <cfRule type="containsText" dxfId="226" priority="223" stopIfTrue="1" operator="containsText" text="F">
      <formula>NOT(ISERROR(SEARCH("F",E41)))</formula>
    </cfRule>
    <cfRule type="containsText" dxfId="225" priority="224" stopIfTrue="1" operator="containsText" text="G">
      <formula>NOT(ISERROR(SEARCH("G",E41)))</formula>
    </cfRule>
  </conditionalFormatting>
  <conditionalFormatting sqref="E41:H41">
    <cfRule type="containsText" dxfId="224" priority="221" stopIfTrue="1" operator="containsText" text="B">
      <formula>NOT(ISERROR(SEARCH("B",E41)))</formula>
    </cfRule>
  </conditionalFormatting>
  <conditionalFormatting sqref="E41:H41">
    <cfRule type="containsText" dxfId="223" priority="211" stopIfTrue="1" operator="containsText" text="F">
      <formula>NOT(ISERROR(SEARCH("F",E41)))</formula>
    </cfRule>
    <cfRule type="containsText" dxfId="222" priority="212" stopIfTrue="1" operator="containsText" text="C">
      <formula>NOT(ISERROR(SEARCH("C",E41)))</formula>
    </cfRule>
    <cfRule type="containsText" dxfId="221" priority="213" stopIfTrue="1" operator="containsText" text="B">
      <formula>NOT(ISERROR(SEARCH("B",E41)))</formula>
    </cfRule>
    <cfRule type="containsText" dxfId="220" priority="214" stopIfTrue="1" operator="containsText" text="G">
      <formula>NOT(ISERROR(SEARCH("G",E41)))</formula>
    </cfRule>
    <cfRule type="containsText" dxfId="219" priority="215" stopIfTrue="1" operator="containsText" text="G">
      <formula>NOT(ISERROR(SEARCH("G",E41)))</formula>
    </cfRule>
    <cfRule type="containsText" dxfId="218" priority="216" stopIfTrue="1" operator="containsText" text="F">
      <formula>NOT(ISERROR(SEARCH("F",E41)))</formula>
    </cfRule>
    <cfRule type="containsText" dxfId="217" priority="217" stopIfTrue="1" operator="containsText" text="E">
      <formula>NOT(ISERROR(SEARCH("E",E41)))</formula>
    </cfRule>
    <cfRule type="containsText" dxfId="216" priority="218" stopIfTrue="1" operator="containsText" text="B">
      <formula>NOT(ISERROR(SEARCH("B",E41)))</formula>
    </cfRule>
    <cfRule type="containsText" dxfId="215" priority="219" stopIfTrue="1" operator="containsText" text="B">
      <formula>NOT(ISERROR(SEARCH("B",E41)))</formula>
    </cfRule>
    <cfRule type="containsText" dxfId="214" priority="220" stopIfTrue="1" operator="containsText" text="B">
      <formula>NOT(ISERROR(SEARCH("B",E41)))</formula>
    </cfRule>
  </conditionalFormatting>
  <conditionalFormatting sqref="E41:H41">
    <cfRule type="containsText" dxfId="213" priority="208" stopIfTrue="1" operator="containsText" text="E">
      <formula>NOT(ISERROR(SEARCH("E",E41)))</formula>
    </cfRule>
    <cfRule type="containsText" dxfId="212" priority="209" stopIfTrue="1" operator="containsText" text="F">
      <formula>NOT(ISERROR(SEARCH("F",E41)))</formula>
    </cfRule>
    <cfRule type="containsText" dxfId="211" priority="210" stopIfTrue="1" operator="containsText" text="G">
      <formula>NOT(ISERROR(SEARCH("G",E41)))</formula>
    </cfRule>
  </conditionalFormatting>
  <conditionalFormatting sqref="AH41:AO41">
    <cfRule type="containsText" dxfId="210" priority="207" operator="containsText" text="A">
      <formula>NOT(ISERROR(SEARCH("A",AH41)))</formula>
    </cfRule>
  </conditionalFormatting>
  <conditionalFormatting sqref="AH41:AO41">
    <cfRule type="containsText" dxfId="209" priority="206" operator="containsText" text="A">
      <formula>NOT(ISERROR(SEARCH("A",AH41)))</formula>
    </cfRule>
  </conditionalFormatting>
  <conditionalFormatting sqref="AH41:AO41">
    <cfRule type="containsText" dxfId="208" priority="203" stopIfTrue="1" operator="containsText" text="E">
      <formula>NOT(ISERROR(SEARCH("E",AH41)))</formula>
    </cfRule>
    <cfRule type="containsText" dxfId="207" priority="204" stopIfTrue="1" operator="containsText" text="F">
      <formula>NOT(ISERROR(SEARCH("F",AH41)))</formula>
    </cfRule>
    <cfRule type="containsText" dxfId="206" priority="205" stopIfTrue="1" operator="containsText" text="G">
      <formula>NOT(ISERROR(SEARCH("G",AH41)))</formula>
    </cfRule>
  </conditionalFormatting>
  <conditionalFormatting sqref="AH41:AO41">
    <cfRule type="containsText" dxfId="205" priority="202" stopIfTrue="1" operator="containsText" text="B">
      <formula>NOT(ISERROR(SEARCH("B",AH41)))</formula>
    </cfRule>
  </conditionalFormatting>
  <conditionalFormatting sqref="AH41:AO41">
    <cfRule type="containsText" dxfId="204" priority="192" stopIfTrue="1" operator="containsText" text="F">
      <formula>NOT(ISERROR(SEARCH("F",AH41)))</formula>
    </cfRule>
    <cfRule type="containsText" dxfId="203" priority="193" stopIfTrue="1" operator="containsText" text="C">
      <formula>NOT(ISERROR(SEARCH("C",AH41)))</formula>
    </cfRule>
    <cfRule type="containsText" dxfId="202" priority="194" stopIfTrue="1" operator="containsText" text="B">
      <formula>NOT(ISERROR(SEARCH("B",AH41)))</formula>
    </cfRule>
    <cfRule type="containsText" dxfId="201" priority="195" stopIfTrue="1" operator="containsText" text="G">
      <formula>NOT(ISERROR(SEARCH("G",AH41)))</formula>
    </cfRule>
    <cfRule type="containsText" dxfId="200" priority="196" stopIfTrue="1" operator="containsText" text="G">
      <formula>NOT(ISERROR(SEARCH("G",AH41)))</formula>
    </cfRule>
    <cfRule type="containsText" dxfId="199" priority="197" stopIfTrue="1" operator="containsText" text="F">
      <formula>NOT(ISERROR(SEARCH("F",AH41)))</formula>
    </cfRule>
    <cfRule type="containsText" dxfId="198" priority="198" stopIfTrue="1" operator="containsText" text="E">
      <formula>NOT(ISERROR(SEARCH("E",AH41)))</formula>
    </cfRule>
    <cfRule type="containsText" dxfId="197" priority="199" stopIfTrue="1" operator="containsText" text="B">
      <formula>NOT(ISERROR(SEARCH("B",AH41)))</formula>
    </cfRule>
    <cfRule type="containsText" dxfId="196" priority="200" stopIfTrue="1" operator="containsText" text="B">
      <formula>NOT(ISERROR(SEARCH("B",AH41)))</formula>
    </cfRule>
    <cfRule type="containsText" dxfId="195" priority="201" stopIfTrue="1" operator="containsText" text="B">
      <formula>NOT(ISERROR(SEARCH("B",AH41)))</formula>
    </cfRule>
  </conditionalFormatting>
  <conditionalFormatting sqref="AH41:AO41">
    <cfRule type="containsText" dxfId="194" priority="189" stopIfTrue="1" operator="containsText" text="E">
      <formula>NOT(ISERROR(SEARCH("E",AH41)))</formula>
    </cfRule>
    <cfRule type="containsText" dxfId="193" priority="190" stopIfTrue="1" operator="containsText" text="F">
      <formula>NOT(ISERROR(SEARCH("F",AH41)))</formula>
    </cfRule>
    <cfRule type="containsText" dxfId="192" priority="191" stopIfTrue="1" operator="containsText" text="G">
      <formula>NOT(ISERROR(SEARCH("G",AH41)))</formula>
    </cfRule>
  </conditionalFormatting>
  <conditionalFormatting sqref="AH41:AO41">
    <cfRule type="containsText" dxfId="191" priority="188" stopIfTrue="1" operator="containsText" text="B">
      <formula>NOT(ISERROR(SEARCH("B",AH41)))</formula>
    </cfRule>
  </conditionalFormatting>
  <conditionalFormatting sqref="AH41:AO41">
    <cfRule type="containsText" dxfId="190" priority="178" stopIfTrue="1" operator="containsText" text="F">
      <formula>NOT(ISERROR(SEARCH("F",AH41)))</formula>
    </cfRule>
    <cfRule type="containsText" dxfId="189" priority="179" stopIfTrue="1" operator="containsText" text="C">
      <formula>NOT(ISERROR(SEARCH("C",AH41)))</formula>
    </cfRule>
    <cfRule type="containsText" dxfId="188" priority="180" stopIfTrue="1" operator="containsText" text="B">
      <formula>NOT(ISERROR(SEARCH("B",AH41)))</formula>
    </cfRule>
    <cfRule type="containsText" dxfId="187" priority="181" stopIfTrue="1" operator="containsText" text="G">
      <formula>NOT(ISERROR(SEARCH("G",AH41)))</formula>
    </cfRule>
    <cfRule type="containsText" dxfId="186" priority="182" stopIfTrue="1" operator="containsText" text="G">
      <formula>NOT(ISERROR(SEARCH("G",AH41)))</formula>
    </cfRule>
    <cfRule type="containsText" dxfId="185" priority="183" stopIfTrue="1" operator="containsText" text="F">
      <formula>NOT(ISERROR(SEARCH("F",AH41)))</formula>
    </cfRule>
    <cfRule type="containsText" dxfId="184" priority="184" stopIfTrue="1" operator="containsText" text="E">
      <formula>NOT(ISERROR(SEARCH("E",AH41)))</formula>
    </cfRule>
    <cfRule type="containsText" dxfId="183" priority="185" stopIfTrue="1" operator="containsText" text="B">
      <formula>NOT(ISERROR(SEARCH("B",AH41)))</formula>
    </cfRule>
    <cfRule type="containsText" dxfId="182" priority="186" stopIfTrue="1" operator="containsText" text="B">
      <formula>NOT(ISERROR(SEARCH("B",AH41)))</formula>
    </cfRule>
    <cfRule type="containsText" dxfId="181" priority="187" stopIfTrue="1" operator="containsText" text="B">
      <formula>NOT(ISERROR(SEARCH("B",AH41)))</formula>
    </cfRule>
  </conditionalFormatting>
  <conditionalFormatting sqref="AH41:AO41">
    <cfRule type="containsText" dxfId="180" priority="175" stopIfTrue="1" operator="containsText" text="E">
      <formula>NOT(ISERROR(SEARCH("E",AH41)))</formula>
    </cfRule>
    <cfRule type="containsText" dxfId="179" priority="176" stopIfTrue="1" operator="containsText" text="F">
      <formula>NOT(ISERROR(SEARCH("F",AH41)))</formula>
    </cfRule>
    <cfRule type="containsText" dxfId="178" priority="177" stopIfTrue="1" operator="containsText" text="G">
      <formula>NOT(ISERROR(SEARCH("G",AH41)))</formula>
    </cfRule>
  </conditionalFormatting>
  <conditionalFormatting sqref="AN43:AO43">
    <cfRule type="containsText" dxfId="177" priority="171" operator="containsText" text="E">
      <formula>NOT(ISERROR(SEARCH("E",AN43)))</formula>
    </cfRule>
    <cfRule type="containsText" dxfId="176" priority="172" operator="containsText" text="D">
      <formula>NOT(ISERROR(SEARCH("D",AN43)))</formula>
    </cfRule>
    <cfRule type="containsText" dxfId="175" priority="173" operator="containsText" text="C">
      <formula>NOT(ISERROR(SEARCH("C",AN43)))</formula>
    </cfRule>
    <cfRule type="containsText" dxfId="174" priority="174" operator="containsText" text="B">
      <formula>NOT(ISERROR(SEARCH("B",AN43)))</formula>
    </cfRule>
  </conditionalFormatting>
  <conditionalFormatting sqref="F43:AO43">
    <cfRule type="containsText" dxfId="173" priority="170" operator="containsText" text="A">
      <formula>NOT(ISERROR(SEARCH("A",F43)))</formula>
    </cfRule>
  </conditionalFormatting>
  <conditionalFormatting sqref="E43:AO43">
    <cfRule type="containsText" dxfId="172" priority="166" operator="containsText" text="E">
      <formula>NOT(ISERROR(SEARCH("E",E43)))</formula>
    </cfRule>
    <cfRule type="containsText" dxfId="171" priority="167" operator="containsText" text="D">
      <formula>NOT(ISERROR(SEARCH("D",E43)))</formula>
    </cfRule>
    <cfRule type="containsText" dxfId="170" priority="168" operator="containsText" text="C">
      <formula>NOT(ISERROR(SEARCH("C",E43)))</formula>
    </cfRule>
    <cfRule type="containsText" dxfId="169" priority="169" operator="containsText" text="B">
      <formula>NOT(ISERROR(SEARCH("B",E43)))</formula>
    </cfRule>
  </conditionalFormatting>
  <conditionalFormatting sqref="H43:AO43">
    <cfRule type="containsText" dxfId="168" priority="164" stopIfTrue="1" operator="containsText" text="F">
      <formula>NOT(ISERROR(SEARCH("F",H43)))</formula>
    </cfRule>
    <cfRule type="containsText" dxfId="167" priority="165" stopIfTrue="1" operator="containsText" text="G">
      <formula>NOT(ISERROR(SEARCH("G",H43)))</formula>
    </cfRule>
  </conditionalFormatting>
  <conditionalFormatting sqref="H43:AO43">
    <cfRule type="containsText" dxfId="166" priority="163" stopIfTrue="1" operator="containsText" text="B">
      <formula>NOT(ISERROR(SEARCH("B",H43)))</formula>
    </cfRule>
  </conditionalFormatting>
  <conditionalFormatting sqref="H43:AO43">
    <cfRule type="containsText" dxfId="165" priority="153" stopIfTrue="1" operator="containsText" text="F">
      <formula>NOT(ISERROR(SEARCH("F",H43)))</formula>
    </cfRule>
    <cfRule type="containsText" dxfId="164" priority="154" stopIfTrue="1" operator="containsText" text="C">
      <formula>NOT(ISERROR(SEARCH("C",H43)))</formula>
    </cfRule>
    <cfRule type="containsText" dxfId="163" priority="155" stopIfTrue="1" operator="containsText" text="B">
      <formula>NOT(ISERROR(SEARCH("B",H43)))</formula>
    </cfRule>
    <cfRule type="containsText" dxfId="162" priority="156" stopIfTrue="1" operator="containsText" text="G">
      <formula>NOT(ISERROR(SEARCH("G",H43)))</formula>
    </cfRule>
    <cfRule type="containsText" dxfId="161" priority="157" stopIfTrue="1" operator="containsText" text="G">
      <formula>NOT(ISERROR(SEARCH("G",H43)))</formula>
    </cfRule>
    <cfRule type="containsText" dxfId="160" priority="158" stopIfTrue="1" operator="containsText" text="F">
      <formula>NOT(ISERROR(SEARCH("F",H43)))</formula>
    </cfRule>
    <cfRule type="containsText" dxfId="159" priority="159" stopIfTrue="1" operator="containsText" text="E">
      <formula>NOT(ISERROR(SEARCH("E",H43)))</formula>
    </cfRule>
    <cfRule type="containsText" dxfId="158" priority="160" stopIfTrue="1" operator="containsText" text="B">
      <formula>NOT(ISERROR(SEARCH("B",H43)))</formula>
    </cfRule>
    <cfRule type="containsText" dxfId="157" priority="161" stopIfTrue="1" operator="containsText" text="B">
      <formula>NOT(ISERROR(SEARCH("B",H43)))</formula>
    </cfRule>
    <cfRule type="containsText" dxfId="156" priority="162" stopIfTrue="1" operator="containsText" text="B">
      <formula>NOT(ISERROR(SEARCH("B",H43)))</formula>
    </cfRule>
  </conditionalFormatting>
  <conditionalFormatting sqref="AO43">
    <cfRule type="containsText" dxfId="155" priority="152" operator="containsText" text="A">
      <formula>NOT(ISERROR(SEARCH("A",AO43)))</formula>
    </cfRule>
  </conditionalFormatting>
  <conditionalFormatting sqref="AM43:AN43">
    <cfRule type="containsText" dxfId="154" priority="151" operator="containsText" text="A">
      <formula>NOT(ISERROR(SEARCH("A",AM43)))</formula>
    </cfRule>
  </conditionalFormatting>
  <conditionalFormatting sqref="AM43:AN43">
    <cfRule type="containsText" dxfId="153" priority="147" operator="containsText" text="E">
      <formula>NOT(ISERROR(SEARCH("E",AM43)))</formula>
    </cfRule>
    <cfRule type="containsText" dxfId="152" priority="148" operator="containsText" text="D">
      <formula>NOT(ISERROR(SEARCH("D",AM43)))</formula>
    </cfRule>
    <cfRule type="containsText" dxfId="151" priority="149" operator="containsText" text="C">
      <formula>NOT(ISERROR(SEARCH("C",AM43)))</formula>
    </cfRule>
    <cfRule type="containsText" dxfId="150" priority="150" operator="containsText" text="B">
      <formula>NOT(ISERROR(SEARCH("B",AM43)))</formula>
    </cfRule>
  </conditionalFormatting>
  <conditionalFormatting sqref="AM43:AN43">
    <cfRule type="containsText" dxfId="149" priority="145" stopIfTrue="1" operator="containsText" text="F">
      <formula>NOT(ISERROR(SEARCH("F",AM43)))</formula>
    </cfRule>
    <cfRule type="containsText" dxfId="148" priority="146" stopIfTrue="1" operator="containsText" text="G">
      <formula>NOT(ISERROR(SEARCH("G",AM43)))</formula>
    </cfRule>
  </conditionalFormatting>
  <conditionalFormatting sqref="AM43:AN43">
    <cfRule type="containsText" dxfId="147" priority="144" stopIfTrue="1" operator="containsText" text="B">
      <formula>NOT(ISERROR(SEARCH("B",AM43)))</formula>
    </cfRule>
  </conditionalFormatting>
  <conditionalFormatting sqref="AM43:AN43">
    <cfRule type="containsText" dxfId="146" priority="134" stopIfTrue="1" operator="containsText" text="F">
      <formula>NOT(ISERROR(SEARCH("F",AM43)))</formula>
    </cfRule>
    <cfRule type="containsText" dxfId="145" priority="135" stopIfTrue="1" operator="containsText" text="C">
      <formula>NOT(ISERROR(SEARCH("C",AM43)))</formula>
    </cfRule>
    <cfRule type="containsText" dxfId="144" priority="136" stopIfTrue="1" operator="containsText" text="B">
      <formula>NOT(ISERROR(SEARCH("B",AM43)))</formula>
    </cfRule>
    <cfRule type="containsText" dxfId="143" priority="137" stopIfTrue="1" operator="containsText" text="G">
      <formula>NOT(ISERROR(SEARCH("G",AM43)))</formula>
    </cfRule>
    <cfRule type="containsText" dxfId="142" priority="138" stopIfTrue="1" operator="containsText" text="G">
      <formula>NOT(ISERROR(SEARCH("G",AM43)))</formula>
    </cfRule>
    <cfRule type="containsText" dxfId="141" priority="139" stopIfTrue="1" operator="containsText" text="F">
      <formula>NOT(ISERROR(SEARCH("F",AM43)))</formula>
    </cfRule>
    <cfRule type="containsText" dxfId="140" priority="140" stopIfTrue="1" operator="containsText" text="E">
      <formula>NOT(ISERROR(SEARCH("E",AM43)))</formula>
    </cfRule>
    <cfRule type="containsText" dxfId="139" priority="141" stopIfTrue="1" operator="containsText" text="B">
      <formula>NOT(ISERROR(SEARCH("B",AM43)))</formula>
    </cfRule>
    <cfRule type="containsText" dxfId="138" priority="142" stopIfTrue="1" operator="containsText" text="B">
      <formula>NOT(ISERROR(SEARCH("B",AM43)))</formula>
    </cfRule>
    <cfRule type="containsText" dxfId="137" priority="143" stopIfTrue="1" operator="containsText" text="B">
      <formula>NOT(ISERROR(SEARCH("B",AM43)))</formula>
    </cfRule>
  </conditionalFormatting>
  <conditionalFormatting sqref="E43:AO43">
    <cfRule type="expression" dxfId="136" priority="133">
      <formula>AND(DAY(E43)=6,MONTH(E43)=7)</formula>
    </cfRule>
  </conditionalFormatting>
  <conditionalFormatting sqref="F43:G43">
    <cfRule type="containsText" dxfId="135" priority="132" operator="containsText" text="A">
      <formula>NOT(ISERROR(SEARCH("A",F43)))</formula>
    </cfRule>
  </conditionalFormatting>
  <conditionalFormatting sqref="F43:G43">
    <cfRule type="containsText" dxfId="134" priority="128" operator="containsText" text="E">
      <formula>NOT(ISERROR(SEARCH("E",F43)))</formula>
    </cfRule>
    <cfRule type="containsText" dxfId="133" priority="129" operator="containsText" text="D">
      <formula>NOT(ISERROR(SEARCH("D",F43)))</formula>
    </cfRule>
    <cfRule type="containsText" dxfId="132" priority="130" operator="containsText" text="C">
      <formula>NOT(ISERROR(SEARCH("C",F43)))</formula>
    </cfRule>
    <cfRule type="containsText" dxfId="131" priority="131" operator="containsText" text="B">
      <formula>NOT(ISERROR(SEARCH("B",F43)))</formula>
    </cfRule>
  </conditionalFormatting>
  <conditionalFormatting sqref="F43:G43">
    <cfRule type="expression" dxfId="130" priority="127">
      <formula>DAY(F43)&gt;7</formula>
    </cfRule>
  </conditionalFormatting>
  <conditionalFormatting sqref="F43:G43">
    <cfRule type="expression" dxfId="129" priority="126">
      <formula>DAY(F43)&gt;7</formula>
    </cfRule>
  </conditionalFormatting>
  <conditionalFormatting sqref="F43:G43">
    <cfRule type="containsText" dxfId="128" priority="124" stopIfTrue="1" operator="containsText" text="F">
      <formula>NOT(ISERROR(SEARCH("F",F43)))</formula>
    </cfRule>
    <cfRule type="containsText" dxfId="127" priority="125" stopIfTrue="1" operator="containsText" text="G">
      <formula>NOT(ISERROR(SEARCH("G",F43)))</formula>
    </cfRule>
  </conditionalFormatting>
  <conditionalFormatting sqref="F43:G43">
    <cfRule type="containsText" dxfId="126" priority="123" stopIfTrue="1" operator="containsText" text="B">
      <formula>NOT(ISERROR(SEARCH("B",F43)))</formula>
    </cfRule>
  </conditionalFormatting>
  <conditionalFormatting sqref="F43:G43">
    <cfRule type="containsText" dxfId="125" priority="113" stopIfTrue="1" operator="containsText" text="F">
      <formula>NOT(ISERROR(SEARCH("F",F43)))</formula>
    </cfRule>
    <cfRule type="containsText" dxfId="124" priority="114" stopIfTrue="1" operator="containsText" text="C">
      <formula>NOT(ISERROR(SEARCH("C",F43)))</formula>
    </cfRule>
    <cfRule type="containsText" dxfId="123" priority="115" stopIfTrue="1" operator="containsText" text="B">
      <formula>NOT(ISERROR(SEARCH("B",F43)))</formula>
    </cfRule>
    <cfRule type="containsText" dxfId="122" priority="116" stopIfTrue="1" operator="containsText" text="G">
      <formula>NOT(ISERROR(SEARCH("G",F43)))</formula>
    </cfRule>
    <cfRule type="containsText" dxfId="121" priority="117" stopIfTrue="1" operator="containsText" text="G">
      <formula>NOT(ISERROR(SEARCH("G",F43)))</formula>
    </cfRule>
    <cfRule type="containsText" dxfId="120" priority="118" stopIfTrue="1" operator="containsText" text="F">
      <formula>NOT(ISERROR(SEARCH("F",F43)))</formula>
    </cfRule>
    <cfRule type="containsText" dxfId="119" priority="119" stopIfTrue="1" operator="containsText" text="E">
      <formula>NOT(ISERROR(SEARCH("E",F43)))</formula>
    </cfRule>
    <cfRule type="containsText" dxfId="118" priority="120" stopIfTrue="1" operator="containsText" text="B">
      <formula>NOT(ISERROR(SEARCH("B",F43)))</formula>
    </cfRule>
    <cfRule type="containsText" dxfId="117" priority="121" stopIfTrue="1" operator="containsText" text="B">
      <formula>NOT(ISERROR(SEARCH("B",F43)))</formula>
    </cfRule>
    <cfRule type="containsText" dxfId="116" priority="122" stopIfTrue="1" operator="containsText" text="B">
      <formula>NOT(ISERROR(SEARCH("B",F43)))</formula>
    </cfRule>
  </conditionalFormatting>
  <conditionalFormatting sqref="AN43:AO43">
    <cfRule type="containsText" dxfId="115" priority="112" operator="containsText" text="A">
      <formula>NOT(ISERROR(SEARCH("A",AN43)))</formula>
    </cfRule>
  </conditionalFormatting>
  <conditionalFormatting sqref="AN43:AO43">
    <cfRule type="containsText" dxfId="114" priority="110" stopIfTrue="1" operator="containsText" text="F">
      <formula>NOT(ISERROR(SEARCH("F",AN43)))</formula>
    </cfRule>
    <cfRule type="containsText" dxfId="113" priority="111" stopIfTrue="1" operator="containsText" text="G">
      <formula>NOT(ISERROR(SEARCH("G",AN43)))</formula>
    </cfRule>
  </conditionalFormatting>
  <conditionalFormatting sqref="AN43:AO43">
    <cfRule type="containsText" dxfId="112" priority="109" stopIfTrue="1" operator="containsText" text="B">
      <formula>NOT(ISERROR(SEARCH("B",AN43)))</formula>
    </cfRule>
  </conditionalFormatting>
  <conditionalFormatting sqref="AN43:AO43">
    <cfRule type="containsText" dxfId="111" priority="99" stopIfTrue="1" operator="containsText" text="F">
      <formula>NOT(ISERROR(SEARCH("F",AN43)))</formula>
    </cfRule>
    <cfRule type="containsText" dxfId="110" priority="100" stopIfTrue="1" operator="containsText" text="C">
      <formula>NOT(ISERROR(SEARCH("C",AN43)))</formula>
    </cfRule>
    <cfRule type="containsText" dxfId="109" priority="101" stopIfTrue="1" operator="containsText" text="B">
      <formula>NOT(ISERROR(SEARCH("B",AN43)))</formula>
    </cfRule>
    <cfRule type="containsText" dxfId="108" priority="102" stopIfTrue="1" operator="containsText" text="G">
      <formula>NOT(ISERROR(SEARCH("G",AN43)))</formula>
    </cfRule>
    <cfRule type="containsText" dxfId="107" priority="103" stopIfTrue="1" operator="containsText" text="G">
      <formula>NOT(ISERROR(SEARCH("G",AN43)))</formula>
    </cfRule>
    <cfRule type="containsText" dxfId="106" priority="104" stopIfTrue="1" operator="containsText" text="F">
      <formula>NOT(ISERROR(SEARCH("F",AN43)))</formula>
    </cfRule>
    <cfRule type="containsText" dxfId="105" priority="105" stopIfTrue="1" operator="containsText" text="E">
      <formula>NOT(ISERROR(SEARCH("E",AN43)))</formula>
    </cfRule>
    <cfRule type="containsText" dxfId="104" priority="106" stopIfTrue="1" operator="containsText" text="B">
      <formula>NOT(ISERROR(SEARCH("B",AN43)))</formula>
    </cfRule>
    <cfRule type="containsText" dxfId="103" priority="107" stopIfTrue="1" operator="containsText" text="B">
      <formula>NOT(ISERROR(SEARCH("B",AN43)))</formula>
    </cfRule>
    <cfRule type="containsText" dxfId="102" priority="108" stopIfTrue="1" operator="containsText" text="B">
      <formula>NOT(ISERROR(SEARCH("B",AN43)))</formula>
    </cfRule>
  </conditionalFormatting>
  <conditionalFormatting sqref="E43">
    <cfRule type="containsText" dxfId="101" priority="98" operator="containsText" text="A">
      <formula>NOT(ISERROR(SEARCH("A",E43)))</formula>
    </cfRule>
  </conditionalFormatting>
  <conditionalFormatting sqref="E43">
    <cfRule type="containsText" dxfId="100" priority="94" operator="containsText" text="E">
      <formula>NOT(ISERROR(SEARCH("E",E43)))</formula>
    </cfRule>
    <cfRule type="containsText" dxfId="99" priority="95" operator="containsText" text="D">
      <formula>NOT(ISERROR(SEARCH("D",E43)))</formula>
    </cfRule>
    <cfRule type="containsText" dxfId="98" priority="96" operator="containsText" text="C">
      <formula>NOT(ISERROR(SEARCH("C",E43)))</formula>
    </cfRule>
    <cfRule type="containsText" dxfId="97" priority="97" operator="containsText" text="B">
      <formula>NOT(ISERROR(SEARCH("B",E43)))</formula>
    </cfRule>
  </conditionalFormatting>
  <conditionalFormatting sqref="E43">
    <cfRule type="containsText" dxfId="96" priority="93" stopIfTrue="1" operator="containsText" text="B">
      <formula>NOT(ISERROR(SEARCH("B",E43)))</formula>
    </cfRule>
  </conditionalFormatting>
  <conditionalFormatting sqref="E43">
    <cfRule type="containsText" dxfId="95" priority="83" stopIfTrue="1" operator="containsText" text="F">
      <formula>NOT(ISERROR(SEARCH("F",E43)))</formula>
    </cfRule>
    <cfRule type="containsText" dxfId="94" priority="84" stopIfTrue="1" operator="containsText" text="C">
      <formula>NOT(ISERROR(SEARCH("C",E43)))</formula>
    </cfRule>
    <cfRule type="containsText" dxfId="93" priority="85" stopIfTrue="1" operator="containsText" text="B">
      <formula>NOT(ISERROR(SEARCH("B",E43)))</formula>
    </cfRule>
    <cfRule type="containsText" dxfId="92" priority="86" stopIfTrue="1" operator="containsText" text="G">
      <formula>NOT(ISERROR(SEARCH("G",E43)))</formula>
    </cfRule>
    <cfRule type="containsText" dxfId="91" priority="87" stopIfTrue="1" operator="containsText" text="G">
      <formula>NOT(ISERROR(SEARCH("G",E43)))</formula>
    </cfRule>
    <cfRule type="containsText" dxfId="90" priority="88" stopIfTrue="1" operator="containsText" text="F">
      <formula>NOT(ISERROR(SEARCH("F",E43)))</formula>
    </cfRule>
    <cfRule type="containsText" dxfId="89" priority="89" stopIfTrue="1" operator="containsText" text="E">
      <formula>NOT(ISERROR(SEARCH("E",E43)))</formula>
    </cfRule>
    <cfRule type="containsText" dxfId="88" priority="90" stopIfTrue="1" operator="containsText" text="B">
      <formula>NOT(ISERROR(SEARCH("B",E43)))</formula>
    </cfRule>
    <cfRule type="containsText" dxfId="87" priority="91" stopIfTrue="1" operator="containsText" text="B">
      <formula>NOT(ISERROR(SEARCH("B",E43)))</formula>
    </cfRule>
    <cfRule type="containsText" dxfId="86" priority="92" stopIfTrue="1" operator="containsText" text="B">
      <formula>NOT(ISERROR(SEARCH("B",E43)))</formula>
    </cfRule>
  </conditionalFormatting>
  <conditionalFormatting sqref="E43">
    <cfRule type="containsText" dxfId="85" priority="82" operator="containsText" text="A">
      <formula>NOT(ISERROR(SEARCH("A",E43)))</formula>
    </cfRule>
  </conditionalFormatting>
  <conditionalFormatting sqref="E43">
    <cfRule type="containsText" dxfId="84" priority="81" operator="containsText" text="A">
      <formula>NOT(ISERROR(SEARCH("A",E43)))</formula>
    </cfRule>
  </conditionalFormatting>
  <conditionalFormatting sqref="E43">
    <cfRule type="containsText" dxfId="83" priority="78" stopIfTrue="1" operator="containsText" text="E">
      <formula>NOT(ISERROR(SEARCH("E",E43)))</formula>
    </cfRule>
    <cfRule type="containsText" dxfId="82" priority="79" stopIfTrue="1" operator="containsText" text="F">
      <formula>NOT(ISERROR(SEARCH("F",E43)))</formula>
    </cfRule>
    <cfRule type="containsText" dxfId="81" priority="80" stopIfTrue="1" operator="containsText" text="G">
      <formula>NOT(ISERROR(SEARCH("G",E43)))</formula>
    </cfRule>
  </conditionalFormatting>
  <conditionalFormatting sqref="E43">
    <cfRule type="containsText" dxfId="80" priority="77" stopIfTrue="1" operator="containsText" text="B">
      <formula>NOT(ISERROR(SEARCH("B",E43)))</formula>
    </cfRule>
  </conditionalFormatting>
  <conditionalFormatting sqref="E43">
    <cfRule type="containsText" dxfId="79" priority="67" stopIfTrue="1" operator="containsText" text="F">
      <formula>NOT(ISERROR(SEARCH("F",E43)))</formula>
    </cfRule>
    <cfRule type="containsText" dxfId="78" priority="68" stopIfTrue="1" operator="containsText" text="C">
      <formula>NOT(ISERROR(SEARCH("C",E43)))</formula>
    </cfRule>
    <cfRule type="containsText" dxfId="77" priority="69" stopIfTrue="1" operator="containsText" text="B">
      <formula>NOT(ISERROR(SEARCH("B",E43)))</formula>
    </cfRule>
    <cfRule type="containsText" dxfId="76" priority="70" stopIfTrue="1" operator="containsText" text="G">
      <formula>NOT(ISERROR(SEARCH("G",E43)))</formula>
    </cfRule>
    <cfRule type="containsText" dxfId="75" priority="71" stopIfTrue="1" operator="containsText" text="G">
      <formula>NOT(ISERROR(SEARCH("G",E43)))</formula>
    </cfRule>
    <cfRule type="containsText" dxfId="74" priority="72" stopIfTrue="1" operator="containsText" text="F">
      <formula>NOT(ISERROR(SEARCH("F",E43)))</formula>
    </cfRule>
    <cfRule type="containsText" dxfId="73" priority="73" stopIfTrue="1" operator="containsText" text="E">
      <formula>NOT(ISERROR(SEARCH("E",E43)))</formula>
    </cfRule>
    <cfRule type="containsText" dxfId="72" priority="74" stopIfTrue="1" operator="containsText" text="B">
      <formula>NOT(ISERROR(SEARCH("B",E43)))</formula>
    </cfRule>
    <cfRule type="containsText" dxfId="71" priority="75" stopIfTrue="1" operator="containsText" text="B">
      <formula>NOT(ISERROR(SEARCH("B",E43)))</formula>
    </cfRule>
    <cfRule type="containsText" dxfId="70" priority="76" stopIfTrue="1" operator="containsText" text="B">
      <formula>NOT(ISERROR(SEARCH("B",E43)))</formula>
    </cfRule>
  </conditionalFormatting>
  <conditionalFormatting sqref="E43">
    <cfRule type="containsText" dxfId="69" priority="64" stopIfTrue="1" operator="containsText" text="E">
      <formula>NOT(ISERROR(SEARCH("E",E43)))</formula>
    </cfRule>
    <cfRule type="containsText" dxfId="68" priority="65" stopIfTrue="1" operator="containsText" text="F">
      <formula>NOT(ISERROR(SEARCH("F",E43)))</formula>
    </cfRule>
    <cfRule type="containsText" dxfId="67" priority="66" stopIfTrue="1" operator="containsText" text="G">
      <formula>NOT(ISERROR(SEARCH("G",E43)))</formula>
    </cfRule>
  </conditionalFormatting>
  <conditionalFormatting sqref="E43">
    <cfRule type="containsText" dxfId="66" priority="63" stopIfTrue="1" operator="containsText" text="B">
      <formula>NOT(ISERROR(SEARCH("B",E43)))</formula>
    </cfRule>
  </conditionalFormatting>
  <conditionalFormatting sqref="E43">
    <cfRule type="containsText" dxfId="65" priority="53" stopIfTrue="1" operator="containsText" text="F">
      <formula>NOT(ISERROR(SEARCH("F",E43)))</formula>
    </cfRule>
    <cfRule type="containsText" dxfId="64" priority="54" stopIfTrue="1" operator="containsText" text="C">
      <formula>NOT(ISERROR(SEARCH("C",E43)))</formula>
    </cfRule>
    <cfRule type="containsText" dxfId="63" priority="55" stopIfTrue="1" operator="containsText" text="B">
      <formula>NOT(ISERROR(SEARCH("B",E43)))</formula>
    </cfRule>
    <cfRule type="containsText" dxfId="62" priority="56" stopIfTrue="1" operator="containsText" text="G">
      <formula>NOT(ISERROR(SEARCH("G",E43)))</formula>
    </cfRule>
    <cfRule type="containsText" dxfId="61" priority="57" stopIfTrue="1" operator="containsText" text="G">
      <formula>NOT(ISERROR(SEARCH("G",E43)))</formula>
    </cfRule>
    <cfRule type="containsText" dxfId="60" priority="58" stopIfTrue="1" operator="containsText" text="F">
      <formula>NOT(ISERROR(SEARCH("F",E43)))</formula>
    </cfRule>
    <cfRule type="containsText" dxfId="59" priority="59" stopIfTrue="1" operator="containsText" text="E">
      <formula>NOT(ISERROR(SEARCH("E",E43)))</formula>
    </cfRule>
    <cfRule type="containsText" dxfId="58" priority="60" stopIfTrue="1" operator="containsText" text="B">
      <formula>NOT(ISERROR(SEARCH("B",E43)))</formula>
    </cfRule>
    <cfRule type="containsText" dxfId="57" priority="61" stopIfTrue="1" operator="containsText" text="B">
      <formula>NOT(ISERROR(SEARCH("B",E43)))</formula>
    </cfRule>
    <cfRule type="containsText" dxfId="56" priority="62" stopIfTrue="1" operator="containsText" text="B">
      <formula>NOT(ISERROR(SEARCH("B",E43)))</formula>
    </cfRule>
  </conditionalFormatting>
  <conditionalFormatting sqref="E43">
    <cfRule type="containsText" dxfId="55" priority="50" stopIfTrue="1" operator="containsText" text="E">
      <formula>NOT(ISERROR(SEARCH("E",E43)))</formula>
    </cfRule>
    <cfRule type="containsText" dxfId="54" priority="51" stopIfTrue="1" operator="containsText" text="F">
      <formula>NOT(ISERROR(SEARCH("F",E43)))</formula>
    </cfRule>
    <cfRule type="containsText" dxfId="53" priority="52" stopIfTrue="1" operator="containsText" text="G">
      <formula>NOT(ISERROR(SEARCH("G",E43)))</formula>
    </cfRule>
  </conditionalFormatting>
  <conditionalFormatting sqref="F43:H43">
    <cfRule type="containsText" dxfId="52" priority="49" operator="containsText" text="A">
      <formula>NOT(ISERROR(SEARCH("A",F43)))</formula>
    </cfRule>
  </conditionalFormatting>
  <conditionalFormatting sqref="F43:H43">
    <cfRule type="containsText" dxfId="51" priority="45" operator="containsText" text="E">
      <formula>NOT(ISERROR(SEARCH("E",F43)))</formula>
    </cfRule>
    <cfRule type="containsText" dxfId="50" priority="46" operator="containsText" text="D">
      <formula>NOT(ISERROR(SEARCH("D",F43)))</formula>
    </cfRule>
    <cfRule type="containsText" dxfId="49" priority="47" operator="containsText" text="C">
      <formula>NOT(ISERROR(SEARCH("C",F43)))</formula>
    </cfRule>
    <cfRule type="containsText" dxfId="48" priority="48" operator="containsText" text="B">
      <formula>NOT(ISERROR(SEARCH("B",F43)))</formula>
    </cfRule>
  </conditionalFormatting>
  <conditionalFormatting sqref="F43:H43">
    <cfRule type="containsText" dxfId="47" priority="44" stopIfTrue="1" operator="containsText" text="B">
      <formula>NOT(ISERROR(SEARCH("B",F43)))</formula>
    </cfRule>
  </conditionalFormatting>
  <conditionalFormatting sqref="F43:H43">
    <cfRule type="containsText" dxfId="46" priority="34" stopIfTrue="1" operator="containsText" text="F">
      <formula>NOT(ISERROR(SEARCH("F",F43)))</formula>
    </cfRule>
    <cfRule type="containsText" dxfId="45" priority="35" stopIfTrue="1" operator="containsText" text="C">
      <formula>NOT(ISERROR(SEARCH("C",F43)))</formula>
    </cfRule>
    <cfRule type="containsText" dxfId="44" priority="36" stopIfTrue="1" operator="containsText" text="B">
      <formula>NOT(ISERROR(SEARCH("B",F43)))</formula>
    </cfRule>
    <cfRule type="containsText" dxfId="43" priority="37" stopIfTrue="1" operator="containsText" text="G">
      <formula>NOT(ISERROR(SEARCH("G",F43)))</formula>
    </cfRule>
    <cfRule type="containsText" dxfId="42" priority="38" stopIfTrue="1" operator="containsText" text="G">
      <formula>NOT(ISERROR(SEARCH("G",F43)))</formula>
    </cfRule>
    <cfRule type="containsText" dxfId="41" priority="39" stopIfTrue="1" operator="containsText" text="F">
      <formula>NOT(ISERROR(SEARCH("F",F43)))</formula>
    </cfRule>
    <cfRule type="containsText" dxfId="40" priority="40" stopIfTrue="1" operator="containsText" text="E">
      <formula>NOT(ISERROR(SEARCH("E",F43)))</formula>
    </cfRule>
    <cfRule type="containsText" dxfId="39" priority="41" stopIfTrue="1" operator="containsText" text="B">
      <formula>NOT(ISERROR(SEARCH("B",F43)))</formula>
    </cfRule>
    <cfRule type="containsText" dxfId="38" priority="42" stopIfTrue="1" operator="containsText" text="B">
      <formula>NOT(ISERROR(SEARCH("B",F43)))</formula>
    </cfRule>
    <cfRule type="containsText" dxfId="37" priority="43" stopIfTrue="1" operator="containsText" text="B">
      <formula>NOT(ISERROR(SEARCH("B",F43)))</formula>
    </cfRule>
  </conditionalFormatting>
  <conditionalFormatting sqref="F43:H43">
    <cfRule type="containsText" dxfId="36" priority="33" operator="containsText" text="A">
      <formula>NOT(ISERROR(SEARCH("A",F43)))</formula>
    </cfRule>
  </conditionalFormatting>
  <conditionalFormatting sqref="F43:H43">
    <cfRule type="containsText" dxfId="35" priority="32" operator="containsText" text="A">
      <formula>NOT(ISERROR(SEARCH("A",F43)))</formula>
    </cfRule>
  </conditionalFormatting>
  <conditionalFormatting sqref="F43:H43">
    <cfRule type="containsText" dxfId="34" priority="29" stopIfTrue="1" operator="containsText" text="E">
      <formula>NOT(ISERROR(SEARCH("E",F43)))</formula>
    </cfRule>
    <cfRule type="containsText" dxfId="33" priority="30" stopIfTrue="1" operator="containsText" text="F">
      <formula>NOT(ISERROR(SEARCH("F",F43)))</formula>
    </cfRule>
    <cfRule type="containsText" dxfId="32" priority="31" stopIfTrue="1" operator="containsText" text="G">
      <formula>NOT(ISERROR(SEARCH("G",F43)))</formula>
    </cfRule>
  </conditionalFormatting>
  <conditionalFormatting sqref="F43:H43">
    <cfRule type="containsText" dxfId="31" priority="28" stopIfTrue="1" operator="containsText" text="B">
      <formula>NOT(ISERROR(SEARCH("B",F43)))</formula>
    </cfRule>
  </conditionalFormatting>
  <conditionalFormatting sqref="F43:H43">
    <cfRule type="containsText" dxfId="30" priority="18" stopIfTrue="1" operator="containsText" text="F">
      <formula>NOT(ISERROR(SEARCH("F",F43)))</formula>
    </cfRule>
    <cfRule type="containsText" dxfId="29" priority="19" stopIfTrue="1" operator="containsText" text="C">
      <formula>NOT(ISERROR(SEARCH("C",F43)))</formula>
    </cfRule>
    <cfRule type="containsText" dxfId="28" priority="20" stopIfTrue="1" operator="containsText" text="B">
      <formula>NOT(ISERROR(SEARCH("B",F43)))</formula>
    </cfRule>
    <cfRule type="containsText" dxfId="27" priority="21" stopIfTrue="1" operator="containsText" text="G">
      <formula>NOT(ISERROR(SEARCH("G",F43)))</formula>
    </cfRule>
    <cfRule type="containsText" dxfId="26" priority="22" stopIfTrue="1" operator="containsText" text="G">
      <formula>NOT(ISERROR(SEARCH("G",F43)))</formula>
    </cfRule>
    <cfRule type="containsText" dxfId="25" priority="23" stopIfTrue="1" operator="containsText" text="F">
      <formula>NOT(ISERROR(SEARCH("F",F43)))</formula>
    </cfRule>
    <cfRule type="containsText" dxfId="24" priority="24" stopIfTrue="1" operator="containsText" text="E">
      <formula>NOT(ISERROR(SEARCH("E",F43)))</formula>
    </cfRule>
    <cfRule type="containsText" dxfId="23" priority="25" stopIfTrue="1" operator="containsText" text="B">
      <formula>NOT(ISERROR(SEARCH("B",F43)))</formula>
    </cfRule>
    <cfRule type="containsText" dxfId="22" priority="26" stopIfTrue="1" operator="containsText" text="B">
      <formula>NOT(ISERROR(SEARCH("B",F43)))</formula>
    </cfRule>
    <cfRule type="containsText" dxfId="21" priority="27" stopIfTrue="1" operator="containsText" text="B">
      <formula>NOT(ISERROR(SEARCH("B",F43)))</formula>
    </cfRule>
  </conditionalFormatting>
  <conditionalFormatting sqref="F43:H43">
    <cfRule type="containsText" dxfId="20" priority="15" stopIfTrue="1" operator="containsText" text="E">
      <formula>NOT(ISERROR(SEARCH("E",F43)))</formula>
    </cfRule>
    <cfRule type="containsText" dxfId="19" priority="16" stopIfTrue="1" operator="containsText" text="F">
      <formula>NOT(ISERROR(SEARCH("F",F43)))</formula>
    </cfRule>
    <cfRule type="containsText" dxfId="18" priority="17" stopIfTrue="1" operator="containsText" text="G">
      <formula>NOT(ISERROR(SEARCH("G",F43)))</formula>
    </cfRule>
  </conditionalFormatting>
  <conditionalFormatting sqref="F43:H43">
    <cfRule type="containsText" dxfId="17" priority="14" stopIfTrue="1" operator="containsText" text="B">
      <formula>NOT(ISERROR(SEARCH("B",F43)))</formula>
    </cfRule>
  </conditionalFormatting>
  <conditionalFormatting sqref="F43:H43">
    <cfRule type="containsText" dxfId="16" priority="4" stopIfTrue="1" operator="containsText" text="F">
      <formula>NOT(ISERROR(SEARCH("F",F43)))</formula>
    </cfRule>
    <cfRule type="containsText" dxfId="15" priority="5" stopIfTrue="1" operator="containsText" text="C">
      <formula>NOT(ISERROR(SEARCH("C",F43)))</formula>
    </cfRule>
    <cfRule type="containsText" dxfId="14" priority="6" stopIfTrue="1" operator="containsText" text="B">
      <formula>NOT(ISERROR(SEARCH("B",F43)))</formula>
    </cfRule>
    <cfRule type="containsText" dxfId="13" priority="7" stopIfTrue="1" operator="containsText" text="G">
      <formula>NOT(ISERROR(SEARCH("G",F43)))</formula>
    </cfRule>
    <cfRule type="containsText" dxfId="12" priority="8" stopIfTrue="1" operator="containsText" text="G">
      <formula>NOT(ISERROR(SEARCH("G",F43)))</formula>
    </cfRule>
    <cfRule type="containsText" dxfId="11" priority="9" stopIfTrue="1" operator="containsText" text="F">
      <formula>NOT(ISERROR(SEARCH("F",F43)))</formula>
    </cfRule>
    <cfRule type="containsText" dxfId="10" priority="10" stopIfTrue="1" operator="containsText" text="E">
      <formula>NOT(ISERROR(SEARCH("E",F43)))</formula>
    </cfRule>
    <cfRule type="containsText" dxfId="9" priority="11" stopIfTrue="1" operator="containsText" text="B">
      <formula>NOT(ISERROR(SEARCH("B",F43)))</formula>
    </cfRule>
    <cfRule type="containsText" dxfId="8" priority="12" stopIfTrue="1" operator="containsText" text="B">
      <formula>NOT(ISERROR(SEARCH("B",F43)))</formula>
    </cfRule>
    <cfRule type="containsText" dxfId="7" priority="13" stopIfTrue="1" operator="containsText" text="B">
      <formula>NOT(ISERROR(SEARCH("B",F43)))</formula>
    </cfRule>
  </conditionalFormatting>
  <conditionalFormatting sqref="F43:H43">
    <cfRule type="containsText" dxfId="6" priority="1" stopIfTrue="1" operator="containsText" text="E">
      <formula>NOT(ISERROR(SEARCH("E",F43)))</formula>
    </cfRule>
    <cfRule type="containsText" dxfId="5" priority="2" stopIfTrue="1" operator="containsText" text="F">
      <formula>NOT(ISERROR(SEARCH("F",F43)))</formula>
    </cfRule>
    <cfRule type="containsText" dxfId="4" priority="3" stopIfTrue="1" operator="containsText" text="G">
      <formula>NOT(ISERROR(SEARCH("G",F43)))</formula>
    </cfRule>
  </conditionalFormatting>
  <dataValidations count="5">
    <dataValidation type="list" allowBlank="1" showInputMessage="1" showErrorMessage="1" sqref="E39:AO39 E25:AL25 AN25:AO25 E29:AO29 E31:AO31 E33:AO33 E37:AN37 E35:AO35 E41:AO41 E23:AO23 E27:AO27 E43:AO43">
      <formula1>$X$9:$X$15</formula1>
    </dataValidation>
    <dataValidation type="list" allowBlank="1" showInputMessage="1" showErrorMessage="1" sqref="G39:AJ39 I41:AG41 I43:AO43">
      <formula1>$X$8:$X$14</formula1>
    </dataValidation>
    <dataValidation type="list" allowBlank="1" showInputMessage="1" showErrorMessage="1" sqref="AO37">
      <formula1>$Z$8:$Z$12</formula1>
    </dataValidation>
    <dataValidation type="list" allowBlank="1" showInputMessage="1" showErrorMessage="1" sqref="B21:D21">
      <formula1>"FEBRERO,MARZO,ABRIL,MAYO"</formula1>
    </dataValidation>
    <dataValidation type="list" allowBlank="1" showInputMessage="1" showErrorMessage="1" sqref="AM25">
      <formula1>#REF!</formula1>
    </dataValidation>
  </dataValidations>
  <pageMargins left="0.7" right="0.17" top="0.27" bottom="0.28000000000000003" header="0.3" footer="0.17"/>
  <pageSetup paperSize="9" scale="61"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2"/>
    <pageSetUpPr fitToPage="1"/>
  </sheetPr>
  <dimension ref="A1:R81"/>
  <sheetViews>
    <sheetView showGridLines="0" zoomScale="80" zoomScaleNormal="80" workbookViewId="0">
      <pane ySplit="6" topLeftCell="A7" activePane="bottomLeft" state="frozen"/>
      <selection pane="bottomLeft" activeCell="B1" sqref="B1"/>
    </sheetView>
  </sheetViews>
  <sheetFormatPr baseColWidth="10" defaultColWidth="11.42578125" defaultRowHeight="15"/>
  <cols>
    <col min="1" max="1" width="9.5703125" style="36" customWidth="1"/>
    <col min="2" max="2" width="30.28515625" style="36" customWidth="1"/>
    <col min="3" max="3" width="13.7109375" style="36" customWidth="1"/>
    <col min="4" max="4" width="20.85546875" style="52" customWidth="1"/>
    <col min="5" max="6" width="13.7109375" style="52" customWidth="1"/>
    <col min="7" max="9" width="13.7109375" style="36" customWidth="1"/>
    <col min="10" max="10" width="4.85546875" style="36" customWidth="1"/>
    <col min="11" max="11" width="9.28515625" style="36" customWidth="1"/>
    <col min="12" max="16384" width="11.42578125" style="36"/>
  </cols>
  <sheetData>
    <row r="1" spans="1:14" ht="34.5" customHeight="1">
      <c r="A1" s="76"/>
      <c r="B1" s="945" t="s">
        <v>564</v>
      </c>
      <c r="C1" s="670"/>
      <c r="D1" s="670"/>
      <c r="E1" s="670"/>
      <c r="F1" s="670"/>
      <c r="G1" s="670"/>
      <c r="H1" s="670"/>
      <c r="I1" s="670"/>
      <c r="J1" s="76"/>
      <c r="K1" s="76"/>
      <c r="L1" s="433"/>
      <c r="M1" s="432"/>
      <c r="N1" s="42"/>
    </row>
    <row r="2" spans="1:14" ht="19.5" customHeight="1">
      <c r="A2" s="76"/>
      <c r="B2" s="431" t="s">
        <v>53</v>
      </c>
      <c r="C2" s="434"/>
      <c r="D2" s="435"/>
      <c r="E2" s="435"/>
      <c r="F2" s="435"/>
      <c r="G2" s="406"/>
      <c r="H2" s="406"/>
      <c r="I2" s="406"/>
      <c r="J2" s="76"/>
      <c r="K2" s="76"/>
      <c r="L2" s="76"/>
      <c r="M2" s="406"/>
    </row>
    <row r="3" spans="1:14" ht="19.5" customHeight="1">
      <c r="A3" s="76"/>
      <c r="B3" s="1506" t="s">
        <v>444</v>
      </c>
      <c r="C3" s="1506"/>
      <c r="D3" s="1506"/>
      <c r="E3" s="1506"/>
      <c r="F3" s="1506"/>
      <c r="G3" s="1506"/>
      <c r="H3" s="1506"/>
      <c r="I3" s="1506"/>
      <c r="J3" s="76"/>
      <c r="K3" s="76"/>
      <c r="L3" s="76"/>
      <c r="M3" s="76"/>
    </row>
    <row r="4" spans="1:14" ht="27" customHeight="1">
      <c r="A4" s="76"/>
      <c r="B4" s="1506" t="s">
        <v>680</v>
      </c>
      <c r="C4" s="1506"/>
      <c r="D4" s="1506"/>
      <c r="E4" s="1506"/>
      <c r="F4" s="1506"/>
      <c r="G4" s="1506"/>
      <c r="H4" s="1506"/>
      <c r="I4" s="1506"/>
      <c r="J4" s="1506"/>
      <c r="K4" s="76"/>
      <c r="L4" s="76"/>
      <c r="M4" s="76"/>
    </row>
    <row r="5" spans="1:14">
      <c r="A5" s="76"/>
      <c r="B5" s="1511" t="s">
        <v>443</v>
      </c>
      <c r="C5" s="1511"/>
      <c r="D5" s="1511"/>
      <c r="E5" s="1511"/>
      <c r="F5" s="1511"/>
      <c r="G5" s="1511"/>
      <c r="H5" s="1511"/>
      <c r="I5" s="1511"/>
      <c r="J5" s="1511"/>
      <c r="K5" s="76"/>
      <c r="L5" s="76"/>
      <c r="M5" s="76"/>
    </row>
    <row r="6" spans="1:14" ht="13.5" customHeight="1">
      <c r="A6" s="76"/>
      <c r="B6" s="1511"/>
      <c r="C6" s="1511"/>
      <c r="D6" s="1511"/>
      <c r="E6" s="1511"/>
      <c r="F6" s="1511"/>
      <c r="G6" s="1511"/>
      <c r="H6" s="1511"/>
      <c r="I6" s="1511"/>
      <c r="J6" s="1511"/>
      <c r="K6" s="76"/>
      <c r="L6" s="76"/>
      <c r="M6" s="76"/>
    </row>
    <row r="7" spans="1:14" ht="18.75" customHeight="1">
      <c r="A7" s="99"/>
      <c r="B7" s="125"/>
      <c r="C7" s="99"/>
      <c r="D7" s="105"/>
      <c r="E7" s="105"/>
      <c r="F7" s="105"/>
      <c r="G7" s="99"/>
      <c r="H7" s="99"/>
      <c r="I7" s="99"/>
      <c r="J7" s="99"/>
      <c r="K7" s="99"/>
      <c r="L7" s="76"/>
      <c r="M7" s="76"/>
    </row>
    <row r="8" spans="1:14" ht="37.5" customHeight="1">
      <c r="A8" s="99"/>
      <c r="B8" s="1512" t="s">
        <v>445</v>
      </c>
      <c r="C8" s="1512"/>
      <c r="D8" s="1512"/>
      <c r="E8" s="105"/>
      <c r="F8" s="105"/>
      <c r="G8" s="99"/>
      <c r="H8" s="99"/>
      <c r="I8" s="99"/>
      <c r="J8" s="99"/>
      <c r="K8" s="99"/>
      <c r="L8" s="76"/>
      <c r="M8" s="76"/>
    </row>
    <row r="9" spans="1:14" ht="29.25" customHeight="1">
      <c r="A9" s="99"/>
      <c r="B9" s="167" t="s">
        <v>195</v>
      </c>
      <c r="C9" s="1515" t="s">
        <v>196</v>
      </c>
      <c r="D9" s="1515"/>
      <c r="E9" s="105"/>
      <c r="F9" s="105"/>
      <c r="G9" s="116"/>
      <c r="H9" s="99"/>
      <c r="I9" s="99"/>
      <c r="J9" s="99"/>
      <c r="K9" s="99"/>
      <c r="L9" s="76"/>
      <c r="M9" s="76"/>
    </row>
    <row r="10" spans="1:14" ht="35.25" customHeight="1">
      <c r="A10" s="99"/>
      <c r="B10" s="166" t="s">
        <v>197</v>
      </c>
      <c r="C10" s="1507"/>
      <c r="D10" s="1507"/>
      <c r="E10" s="105"/>
      <c r="F10" s="105"/>
      <c r="G10" s="99"/>
      <c r="H10" s="99"/>
      <c r="I10" s="99"/>
      <c r="J10" s="99"/>
      <c r="K10" s="99"/>
      <c r="L10" s="76"/>
      <c r="M10" s="76"/>
    </row>
    <row r="11" spans="1:14" ht="45.75" customHeight="1">
      <c r="A11" s="99"/>
      <c r="B11" s="166" t="s">
        <v>198</v>
      </c>
      <c r="C11" s="1507"/>
      <c r="D11" s="1507"/>
      <c r="E11" s="105"/>
      <c r="F11" s="105"/>
      <c r="G11" s="99"/>
      <c r="H11" s="99"/>
      <c r="I11" s="99"/>
      <c r="J11" s="99"/>
      <c r="K11" s="99"/>
      <c r="L11" s="76"/>
      <c r="M11" s="76"/>
    </row>
    <row r="12" spans="1:14" ht="19.5" customHeight="1">
      <c r="A12" s="99"/>
      <c r="B12" s="166" t="s">
        <v>199</v>
      </c>
      <c r="C12" s="1507"/>
      <c r="D12" s="1507"/>
      <c r="E12" s="105"/>
      <c r="F12" s="105"/>
      <c r="G12" s="99"/>
      <c r="H12" s="99"/>
      <c r="I12" s="99"/>
      <c r="J12" s="99"/>
      <c r="K12" s="99"/>
      <c r="L12" s="76"/>
      <c r="M12" s="76"/>
    </row>
    <row r="13" spans="1:14" ht="27" customHeight="1">
      <c r="A13" s="99"/>
      <c r="B13" s="166" t="s">
        <v>200</v>
      </c>
      <c r="C13" s="1507"/>
      <c r="D13" s="1507"/>
      <c r="E13" s="105"/>
      <c r="F13" s="105"/>
      <c r="G13" s="99"/>
      <c r="H13" s="99"/>
      <c r="I13" s="99"/>
      <c r="J13" s="99"/>
      <c r="K13" s="99"/>
      <c r="L13" s="76"/>
      <c r="M13" s="76"/>
    </row>
    <row r="14" spans="1:14">
      <c r="A14" s="99"/>
      <c r="B14" s="99"/>
      <c r="C14" s="99"/>
      <c r="D14" s="105"/>
      <c r="E14" s="105"/>
      <c r="F14" s="105"/>
      <c r="G14" s="99"/>
      <c r="H14" s="99"/>
      <c r="I14" s="99"/>
      <c r="J14" s="99"/>
      <c r="K14" s="99"/>
      <c r="L14" s="76"/>
      <c r="M14" s="76"/>
    </row>
    <row r="15" spans="1:14" ht="15.75">
      <c r="A15" s="99"/>
      <c r="B15" s="976" t="s">
        <v>681</v>
      </c>
      <c r="C15" s="99"/>
      <c r="D15" s="105"/>
      <c r="E15" s="105"/>
      <c r="F15" s="105"/>
      <c r="G15" s="99"/>
      <c r="H15" s="99"/>
      <c r="I15" s="99"/>
      <c r="J15" s="99"/>
      <c r="K15" s="99"/>
      <c r="L15" s="76"/>
      <c r="M15" s="76"/>
    </row>
    <row r="16" spans="1:14" ht="37.5" customHeight="1">
      <c r="A16" s="99"/>
      <c r="B16" s="1512" t="s">
        <v>631</v>
      </c>
      <c r="C16" s="1512"/>
      <c r="D16" s="1512"/>
      <c r="E16" s="1512"/>
      <c r="F16" s="1512"/>
      <c r="G16" s="1512"/>
      <c r="H16" s="1512"/>
      <c r="I16" s="1512"/>
      <c r="J16" s="99"/>
      <c r="K16" s="99"/>
      <c r="L16" s="76"/>
      <c r="M16" s="76"/>
    </row>
    <row r="17" spans="1:18" ht="28.5" customHeight="1">
      <c r="A17" s="117"/>
      <c r="B17" s="1514" t="s">
        <v>201</v>
      </c>
      <c r="C17" s="170"/>
      <c r="D17" s="1516" t="s">
        <v>202</v>
      </c>
      <c r="E17" s="1516"/>
      <c r="F17" s="1516"/>
      <c r="G17" s="1516"/>
      <c r="H17" s="1513" t="s">
        <v>203</v>
      </c>
      <c r="I17" s="1513"/>
      <c r="J17" s="99"/>
      <c r="K17" s="117"/>
      <c r="L17" s="436"/>
      <c r="M17" s="436"/>
      <c r="N17" s="53"/>
      <c r="O17" s="53"/>
      <c r="P17" s="53"/>
      <c r="Q17" s="53"/>
      <c r="R17" s="53"/>
    </row>
    <row r="18" spans="1:18" ht="29.25" customHeight="1">
      <c r="A18" s="117"/>
      <c r="B18" s="1514"/>
      <c r="C18" s="171" t="s">
        <v>204</v>
      </c>
      <c r="D18" s="574" t="s">
        <v>205</v>
      </c>
      <c r="E18" s="574" t="s">
        <v>206</v>
      </c>
      <c r="F18" s="574" t="s">
        <v>207</v>
      </c>
      <c r="G18" s="574" t="s">
        <v>208</v>
      </c>
      <c r="H18" s="573" t="s">
        <v>209</v>
      </c>
      <c r="I18" s="573" t="s">
        <v>210</v>
      </c>
      <c r="J18" s="99"/>
      <c r="K18" s="117"/>
      <c r="L18" s="436"/>
      <c r="M18" s="436"/>
      <c r="N18" s="53"/>
      <c r="O18" s="53"/>
      <c r="P18" s="53"/>
      <c r="Q18" s="53"/>
      <c r="R18" s="53"/>
    </row>
    <row r="19" spans="1:18" ht="18.75" customHeight="1">
      <c r="A19" s="99"/>
      <c r="B19" s="168" t="s">
        <v>20</v>
      </c>
      <c r="C19" s="172"/>
      <c r="D19" s="28"/>
      <c r="E19" s="28"/>
      <c r="F19" s="28"/>
      <c r="G19" s="28"/>
      <c r="H19" s="142">
        <f>SUM(C19:G19)</f>
        <v>0</v>
      </c>
      <c r="I19" s="142">
        <f>SUM(D19+E19+F19+G19)</f>
        <v>0</v>
      </c>
      <c r="J19" s="99"/>
      <c r="K19" s="117"/>
      <c r="L19" s="436"/>
      <c r="M19" s="436"/>
    </row>
    <row r="20" spans="1:18" ht="18" customHeight="1">
      <c r="A20" s="99"/>
      <c r="B20" s="168" t="s">
        <v>21</v>
      </c>
      <c r="C20" s="172"/>
      <c r="D20" s="28"/>
      <c r="E20" s="28"/>
      <c r="F20" s="28"/>
      <c r="G20" s="28"/>
      <c r="H20" s="142">
        <f>SUM(C20:G20)</f>
        <v>0</v>
      </c>
      <c r="I20" s="142">
        <f>SUM(D20+E20+F20+G20)</f>
        <v>0</v>
      </c>
      <c r="J20" s="99"/>
      <c r="K20" s="117"/>
      <c r="L20" s="436"/>
      <c r="M20" s="436"/>
    </row>
    <row r="21" spans="1:18" ht="18" customHeight="1">
      <c r="A21" s="99"/>
      <c r="B21" s="169" t="s">
        <v>211</v>
      </c>
      <c r="C21" s="142">
        <f t="shared" ref="C21:I21" si="0">SUM(C19:C20)</f>
        <v>0</v>
      </c>
      <c r="D21" s="142">
        <f t="shared" si="0"/>
        <v>0</v>
      </c>
      <c r="E21" s="142">
        <f>SUM(E19:E20)</f>
        <v>0</v>
      </c>
      <c r="F21" s="142">
        <f t="shared" si="0"/>
        <v>0</v>
      </c>
      <c r="G21" s="142">
        <f t="shared" si="0"/>
        <v>0</v>
      </c>
      <c r="H21" s="142">
        <f t="shared" si="0"/>
        <v>0</v>
      </c>
      <c r="I21" s="142">
        <f t="shared" si="0"/>
        <v>0</v>
      </c>
      <c r="J21" s="99"/>
      <c r="K21" s="117"/>
      <c r="L21" s="436"/>
      <c r="M21" s="436"/>
    </row>
    <row r="22" spans="1:18" ht="24.75" customHeight="1">
      <c r="A22" s="99"/>
      <c r="B22" s="99"/>
      <c r="C22" s="99"/>
      <c r="D22" s="105"/>
      <c r="E22" s="105"/>
      <c r="F22" s="99"/>
      <c r="G22" s="99"/>
      <c r="H22" s="99"/>
      <c r="I22" s="99"/>
      <c r="J22" s="99"/>
      <c r="K22" s="99"/>
      <c r="L22" s="76"/>
      <c r="M22" s="76"/>
    </row>
    <row r="23" spans="1:18" ht="24.75" customHeight="1">
      <c r="A23" s="99"/>
      <c r="B23" s="99"/>
      <c r="C23" s="99"/>
      <c r="D23" s="105"/>
      <c r="E23" s="105"/>
      <c r="F23" s="99"/>
      <c r="G23" s="99"/>
      <c r="H23" s="99"/>
      <c r="I23" s="99"/>
      <c r="J23" s="99"/>
      <c r="K23" s="99"/>
      <c r="L23" s="76"/>
      <c r="M23" s="76"/>
    </row>
    <row r="24" spans="1:18" ht="24.75" customHeight="1">
      <c r="A24" s="99"/>
      <c r="B24" s="99"/>
      <c r="C24" s="99"/>
      <c r="D24" s="105"/>
      <c r="E24" s="105"/>
      <c r="F24" s="99"/>
      <c r="G24" s="99"/>
      <c r="H24" s="99"/>
      <c r="I24" s="99"/>
      <c r="J24" s="99"/>
      <c r="K24" s="99"/>
      <c r="L24" s="437"/>
      <c r="M24" s="76"/>
    </row>
    <row r="25" spans="1:18" ht="24.75" customHeight="1">
      <c r="A25" s="99"/>
      <c r="B25" s="99"/>
      <c r="C25" s="99"/>
      <c r="D25" s="105"/>
      <c r="E25" s="105"/>
      <c r="F25" s="99"/>
      <c r="G25" s="99"/>
      <c r="H25" s="99"/>
      <c r="I25" s="99"/>
      <c r="J25" s="99"/>
      <c r="K25" s="99"/>
      <c r="L25" s="76"/>
      <c r="M25" s="76"/>
    </row>
    <row r="26" spans="1:18" ht="24.75" customHeight="1">
      <c r="A26" s="99"/>
      <c r="B26" s="99"/>
      <c r="C26" s="99"/>
      <c r="D26" s="105"/>
      <c r="E26" s="105"/>
      <c r="F26" s="99"/>
      <c r="G26" s="99"/>
      <c r="H26" s="99"/>
      <c r="I26" s="99"/>
      <c r="J26" s="99"/>
      <c r="K26" s="99"/>
      <c r="L26" s="76"/>
      <c r="M26" s="76"/>
    </row>
    <row r="27" spans="1:18" ht="24.75" customHeight="1">
      <c r="A27" s="99"/>
      <c r="B27" s="99"/>
      <c r="C27" s="99"/>
      <c r="D27" s="105"/>
      <c r="E27" s="105"/>
      <c r="F27" s="99"/>
      <c r="G27" s="99"/>
      <c r="H27" s="99"/>
      <c r="I27" s="99"/>
      <c r="J27" s="99"/>
      <c r="K27" s="99"/>
      <c r="L27" s="76"/>
      <c r="M27" s="76"/>
    </row>
    <row r="28" spans="1:18" ht="24.75" customHeight="1">
      <c r="A28" s="99"/>
      <c r="B28" s="99"/>
      <c r="C28" s="99"/>
      <c r="D28" s="105"/>
      <c r="E28" s="105"/>
      <c r="F28" s="99"/>
      <c r="G28" s="99"/>
      <c r="H28" s="99"/>
      <c r="I28" s="99"/>
      <c r="J28" s="99"/>
      <c r="K28" s="99"/>
      <c r="L28" s="76"/>
      <c r="M28" s="76"/>
    </row>
    <row r="29" spans="1:18" ht="24.75" customHeight="1">
      <c r="A29" s="99"/>
      <c r="B29" s="99"/>
      <c r="C29" s="99"/>
      <c r="D29" s="105"/>
      <c r="E29" s="105"/>
      <c r="F29" s="99"/>
      <c r="G29" s="99"/>
      <c r="H29" s="99"/>
      <c r="I29" s="99"/>
      <c r="J29" s="99"/>
      <c r="K29" s="99"/>
      <c r="L29" s="76"/>
      <c r="M29" s="76"/>
    </row>
    <row r="30" spans="1:18" ht="24.75" customHeight="1">
      <c r="A30" s="99"/>
      <c r="B30" s="99"/>
      <c r="C30" s="99"/>
      <c r="D30" s="105"/>
      <c r="E30" s="105"/>
      <c r="F30" s="99"/>
      <c r="G30" s="99"/>
      <c r="H30" s="99"/>
      <c r="I30" s="99"/>
      <c r="J30" s="99"/>
      <c r="K30" s="99"/>
      <c r="L30" s="76"/>
      <c r="M30" s="76"/>
    </row>
    <row r="31" spans="1:18" ht="24.75" customHeight="1">
      <c r="A31" s="99"/>
      <c r="B31" s="1518" t="s">
        <v>446</v>
      </c>
      <c r="C31" s="1518"/>
      <c r="D31" s="1519" t="s">
        <v>548</v>
      </c>
      <c r="E31" s="1519"/>
      <c r="F31" s="1509" t="s">
        <v>545</v>
      </c>
      <c r="G31" s="99"/>
      <c r="H31" s="99"/>
      <c r="I31" s="99"/>
      <c r="J31" s="99"/>
      <c r="K31" s="99"/>
      <c r="L31" s="76"/>
      <c r="M31" s="76"/>
    </row>
    <row r="32" spans="1:18" ht="40.5" customHeight="1">
      <c r="A32" s="99"/>
      <c r="B32" s="1520" t="s">
        <v>212</v>
      </c>
      <c r="C32" s="1520"/>
      <c r="D32" s="173" t="s">
        <v>213</v>
      </c>
      <c r="E32" s="573" t="s">
        <v>546</v>
      </c>
      <c r="F32" s="1509"/>
      <c r="G32" s="99"/>
      <c r="H32" s="99"/>
      <c r="I32" s="99"/>
      <c r="J32" s="99"/>
      <c r="K32" s="99"/>
      <c r="L32" s="76"/>
      <c r="M32" s="76"/>
    </row>
    <row r="33" spans="1:13" ht="29.25" customHeight="1">
      <c r="A33" s="99"/>
      <c r="B33" s="1508" t="s">
        <v>20</v>
      </c>
      <c r="C33" s="1508"/>
      <c r="D33" s="174">
        <f>+I19</f>
        <v>0</v>
      </c>
      <c r="E33" s="175" t="str">
        <f>IF(H19=0,"100%",I19/H19)</f>
        <v>100%</v>
      </c>
      <c r="F33" s="1509"/>
      <c r="G33" s="99"/>
      <c r="H33" s="99"/>
      <c r="I33" s="99"/>
      <c r="J33" s="99"/>
      <c r="K33" s="99"/>
      <c r="L33" s="76"/>
      <c r="M33" s="76"/>
    </row>
    <row r="34" spans="1:13" ht="29.25" customHeight="1">
      <c r="A34" s="99"/>
      <c r="B34" s="1508" t="s">
        <v>21</v>
      </c>
      <c r="C34" s="1508"/>
      <c r="D34" s="174">
        <f>+I20</f>
        <v>0</v>
      </c>
      <c r="E34" s="175" t="str">
        <f>IF(H20=0,"100%",I20/H20)</f>
        <v>100%</v>
      </c>
      <c r="F34" s="1510"/>
      <c r="G34" s="140"/>
      <c r="H34" s="99"/>
      <c r="I34" s="99"/>
      <c r="J34" s="99"/>
      <c r="K34" s="99"/>
      <c r="L34" s="76"/>
      <c r="M34" s="76"/>
    </row>
    <row r="35" spans="1:13" ht="33" customHeight="1">
      <c r="A35" s="99"/>
      <c r="B35" s="1517" t="s">
        <v>215</v>
      </c>
      <c r="C35" s="1517"/>
      <c r="D35" s="145">
        <f>+I21</f>
        <v>0</v>
      </c>
      <c r="E35" s="146" t="str">
        <f>IF(H21=0,"100%",I21/H21)</f>
        <v>100%</v>
      </c>
      <c r="F35" s="922"/>
      <c r="G35" s="99"/>
      <c r="H35" s="99"/>
      <c r="I35" s="99"/>
      <c r="J35" s="99"/>
      <c r="K35" s="99"/>
      <c r="L35" s="76"/>
      <c r="M35" s="76"/>
    </row>
    <row r="36" spans="1:13">
      <c r="A36" s="99"/>
      <c r="B36" s="672"/>
      <c r="C36" s="672"/>
      <c r="D36" s="672"/>
      <c r="E36" s="672"/>
      <c r="F36" s="672"/>
      <c r="G36" s="672"/>
      <c r="H36" s="672"/>
      <c r="I36" s="99"/>
      <c r="J36" s="99"/>
      <c r="K36" s="99"/>
      <c r="L36" s="76"/>
      <c r="M36" s="76"/>
    </row>
    <row r="37" spans="1:13">
      <c r="A37" s="99"/>
      <c r="B37" s="39" t="s">
        <v>216</v>
      </c>
      <c r="C37" s="85"/>
      <c r="D37" s="85"/>
      <c r="E37" s="130" t="s">
        <v>217</v>
      </c>
      <c r="F37" s="105"/>
      <c r="G37" s="99"/>
      <c r="H37" s="99"/>
      <c r="I37" s="99"/>
      <c r="J37" s="99"/>
      <c r="K37" s="99"/>
      <c r="L37" s="76"/>
      <c r="M37" s="76"/>
    </row>
    <row r="38" spans="1:13">
      <c r="A38" s="99"/>
      <c r="B38" s="99"/>
      <c r="C38" s="99"/>
      <c r="D38" s="105"/>
      <c r="E38" s="105"/>
      <c r="F38" s="105"/>
      <c r="G38" s="99"/>
      <c r="H38" s="99"/>
      <c r="I38" s="99"/>
      <c r="J38" s="99"/>
      <c r="K38" s="99"/>
      <c r="L38" s="76"/>
      <c r="M38" s="76"/>
    </row>
    <row r="39" spans="1:13">
      <c r="A39" s="99"/>
      <c r="B39" s="99"/>
      <c r="C39" s="99"/>
      <c r="D39" s="105"/>
      <c r="E39" s="105"/>
      <c r="F39" s="105"/>
      <c r="G39" s="99"/>
      <c r="H39" s="99"/>
      <c r="I39" s="99"/>
      <c r="J39" s="99"/>
      <c r="K39" s="99"/>
      <c r="L39" s="76"/>
      <c r="M39" s="76"/>
    </row>
    <row r="40" spans="1:13">
      <c r="A40" s="99"/>
      <c r="B40" s="99"/>
      <c r="C40" s="99"/>
      <c r="D40" s="105"/>
      <c r="E40" s="105"/>
      <c r="F40" s="105"/>
      <c r="G40" s="99"/>
      <c r="H40" s="99"/>
      <c r="I40" s="99"/>
      <c r="J40" s="99"/>
      <c r="K40" s="99"/>
      <c r="L40" s="76"/>
      <c r="M40" s="76"/>
    </row>
    <row r="41" spans="1:13">
      <c r="A41" s="99"/>
      <c r="B41" s="99"/>
      <c r="C41" s="99"/>
      <c r="D41" s="105"/>
      <c r="E41" s="105"/>
      <c r="F41" s="105"/>
      <c r="G41" s="99"/>
      <c r="H41" s="99"/>
      <c r="I41" s="99"/>
      <c r="J41" s="99"/>
      <c r="K41" s="99"/>
      <c r="L41" s="76"/>
      <c r="M41" s="76"/>
    </row>
    <row r="42" spans="1:13">
      <c r="A42" s="99"/>
      <c r="B42" s="99"/>
      <c r="C42" s="99"/>
      <c r="D42" s="105"/>
      <c r="E42" s="105"/>
      <c r="F42" s="105"/>
      <c r="G42" s="99"/>
      <c r="H42" s="99"/>
      <c r="I42" s="99"/>
      <c r="J42" s="99"/>
      <c r="K42" s="99"/>
      <c r="L42" s="76"/>
      <c r="M42" s="76"/>
    </row>
    <row r="43" spans="1:13">
      <c r="A43" s="99"/>
      <c r="B43" s="99"/>
      <c r="C43" s="99"/>
      <c r="D43" s="105"/>
      <c r="E43" s="105"/>
      <c r="F43" s="105"/>
      <c r="G43" s="99"/>
      <c r="H43" s="99"/>
      <c r="I43" s="99"/>
      <c r="J43" s="99"/>
      <c r="K43" s="99"/>
      <c r="L43" s="76"/>
      <c r="M43" s="76"/>
    </row>
    <row r="80" spans="4:6">
      <c r="D80" s="36"/>
      <c r="E80" s="36"/>
      <c r="F80" s="36"/>
    </row>
    <row r="81" spans="4:6">
      <c r="D81" s="36"/>
      <c r="E81" s="36"/>
      <c r="F81" s="36"/>
    </row>
  </sheetData>
  <sheetProtection password="C269" sheet="1" objects="1" scenarios="1" formatCells="0" formatColumns="0" formatRows="0"/>
  <mergeCells count="20">
    <mergeCell ref="B35:C35"/>
    <mergeCell ref="B31:C31"/>
    <mergeCell ref="D31:E31"/>
    <mergeCell ref="B32:C32"/>
    <mergeCell ref="B33:C33"/>
    <mergeCell ref="B3:I3"/>
    <mergeCell ref="C10:D10"/>
    <mergeCell ref="C11:D11"/>
    <mergeCell ref="B34:C34"/>
    <mergeCell ref="F31:F34"/>
    <mergeCell ref="B4:J4"/>
    <mergeCell ref="B5:J6"/>
    <mergeCell ref="C12:D12"/>
    <mergeCell ref="C13:D13"/>
    <mergeCell ref="B8:D8"/>
    <mergeCell ref="H17:I17"/>
    <mergeCell ref="B16:I16"/>
    <mergeCell ref="B17:B18"/>
    <mergeCell ref="C9:D9"/>
    <mergeCell ref="D17:G17"/>
  </mergeCells>
  <dataValidations count="5">
    <dataValidation type="whole" operator="greaterThanOrEqual" allowBlank="1" showInputMessage="1" showErrorMessage="1" sqref="C19:I20">
      <formula1>0</formula1>
    </dataValidation>
    <dataValidation type="list" allowBlank="1" showInputMessage="1" showErrorMessage="1" sqref="C12">
      <formula1>"SÍ CUENTA, NO CUENTA"</formula1>
    </dataValidation>
    <dataValidation type="list" allowBlank="1" showInputMessage="1" showErrorMessage="1" sqref="C11">
      <formula1>"SÍ CUENTA CON RESOLUCIÓN, NO CUENTA CON RESOLUCIÓN"</formula1>
    </dataValidation>
    <dataValidation type="list" allowBlank="1" showInputMessage="1" showErrorMessage="1" sqref="C13">
      <formula1>"SÍ HA ACTUALIZADO SUS DATOS, NO HA ACTUALIZADO SUS DATOS, NO ESTÁ AFILIADA"</formula1>
    </dataValidation>
    <dataValidation type="list" allowBlank="1" showInputMessage="1" showErrorMessage="1" sqref="C10">
      <formula1>"SÍ CUENTA CON RESOLUCIÓN DIRECTORAL, NO CUENTA CON RESOLUCIÓN DIRECTORAL"</formula1>
    </dataValidation>
  </dataValidations>
  <hyperlinks>
    <hyperlink ref="E37" r:id="rId1"/>
  </hyperlinks>
  <pageMargins left="0.70866141732283472" right="0.51181102362204722" top="0.74803149606299213" bottom="0.74803149606299213" header="0.31496062992125984" footer="0.31496062992125984"/>
  <pageSetup paperSize="9" scale="34" orientation="landscape" r:id="rId2"/>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theme="2"/>
  </sheetPr>
  <dimension ref="A1:BN61"/>
  <sheetViews>
    <sheetView showGridLines="0" zoomScale="80" zoomScaleNormal="80" workbookViewId="0">
      <pane xSplit="7" ySplit="11" topLeftCell="H12" activePane="bottomRight" state="frozen"/>
      <selection pane="topRight" activeCell="H1" sqref="H1"/>
      <selection pane="bottomLeft" activeCell="A12" sqref="A12"/>
      <selection pane="bottomRight" activeCell="BC57" sqref="BC57:BD57"/>
    </sheetView>
  </sheetViews>
  <sheetFormatPr baseColWidth="10" defaultColWidth="11.42578125" defaultRowHeight="15"/>
  <cols>
    <col min="1" max="1" width="2.5703125" style="36" customWidth="1"/>
    <col min="2" max="2" width="6.42578125" style="36" customWidth="1"/>
    <col min="3" max="3" width="5.140625" style="53" customWidth="1"/>
    <col min="4" max="4" width="15.5703125" style="53" customWidth="1"/>
    <col min="5" max="5" width="18" style="359" customWidth="1"/>
    <col min="6" max="6" width="10.7109375" style="359" customWidth="1"/>
    <col min="7" max="7" width="73.85546875" style="53" customWidth="1"/>
    <col min="8" max="12" width="8.85546875" style="53" customWidth="1"/>
    <col min="13" max="14" width="18.85546875" style="53" customWidth="1"/>
    <col min="15" max="15" width="31.7109375" style="53" customWidth="1"/>
    <col min="16" max="16" width="36.140625" style="53" customWidth="1"/>
    <col min="17" max="17" width="36.28515625" style="53" customWidth="1"/>
    <col min="18" max="18" width="34.28515625" style="53" customWidth="1"/>
    <col min="19" max="22" width="8.7109375" style="374" customWidth="1"/>
    <col min="23" max="26" width="6.85546875" style="374" customWidth="1"/>
    <col min="27" max="54" width="5.85546875" style="374" customWidth="1"/>
    <col min="55" max="55" width="11" style="374" customWidth="1"/>
    <col min="56" max="56" width="10.140625" style="374" customWidth="1"/>
    <col min="57" max="66" width="8.7109375" style="374" customWidth="1"/>
    <col min="67" max="69" width="21.140625" style="36" customWidth="1"/>
    <col min="70" max="16384" width="11.42578125" style="36"/>
  </cols>
  <sheetData>
    <row r="1" spans="1:66" ht="36" customHeight="1">
      <c r="A1" s="385"/>
      <c r="B1" s="386" t="s">
        <v>571</v>
      </c>
      <c r="C1" s="386"/>
      <c r="D1" s="386"/>
      <c r="E1" s="386"/>
      <c r="F1" s="386"/>
      <c r="G1" s="386"/>
      <c r="H1" s="387"/>
      <c r="I1" s="387"/>
      <c r="J1" s="388"/>
      <c r="K1" s="389"/>
      <c r="L1" s="389"/>
      <c r="M1" s="389"/>
      <c r="N1" s="389"/>
      <c r="O1" s="390"/>
      <c r="P1" s="390"/>
      <c r="Q1" s="563"/>
      <c r="R1" s="563"/>
      <c r="S1" s="564"/>
      <c r="T1" s="564"/>
      <c r="U1" s="564"/>
      <c r="V1" s="564"/>
      <c r="W1" s="390"/>
      <c r="X1" s="390"/>
      <c r="Y1" s="390"/>
      <c r="Z1" s="390"/>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90"/>
      <c r="BA1" s="390"/>
      <c r="BB1" s="390"/>
      <c r="BC1" s="390"/>
      <c r="BD1" s="390"/>
      <c r="BE1" s="390"/>
      <c r="BF1" s="390"/>
      <c r="BG1" s="390"/>
      <c r="BH1" s="390"/>
      <c r="BI1" s="390"/>
      <c r="BJ1" s="390"/>
      <c r="BK1" s="390"/>
      <c r="BL1" s="390"/>
      <c r="BM1" s="390"/>
      <c r="BN1" s="390"/>
    </row>
    <row r="2" spans="1:66" ht="39.75" customHeight="1">
      <c r="B2" s="1366" t="s">
        <v>648</v>
      </c>
      <c r="C2" s="1366"/>
      <c r="D2" s="1366"/>
      <c r="E2" s="1366"/>
      <c r="F2" s="1366"/>
      <c r="G2" s="1366"/>
      <c r="H2" s="1366"/>
      <c r="I2" s="1366"/>
      <c r="J2" s="1366"/>
      <c r="K2" s="1366"/>
      <c r="L2" s="1366"/>
      <c r="M2" s="1366"/>
      <c r="N2" s="1366"/>
      <c r="O2" s="1366"/>
      <c r="P2" s="1366"/>
      <c r="Q2" s="565"/>
      <c r="R2" s="565"/>
      <c r="S2" s="566"/>
      <c r="T2" s="566"/>
      <c r="U2" s="566"/>
      <c r="V2" s="566"/>
    </row>
    <row r="3" spans="1:66" ht="21" customHeight="1">
      <c r="B3" s="1366"/>
      <c r="C3" s="1366"/>
      <c r="D3" s="1366"/>
      <c r="E3" s="1366"/>
      <c r="F3" s="1366"/>
      <c r="G3" s="1366"/>
      <c r="H3" s="1366"/>
      <c r="I3" s="1366"/>
      <c r="J3" s="1366"/>
      <c r="K3" s="1366"/>
      <c r="L3" s="1366"/>
      <c r="M3" s="1366"/>
      <c r="N3" s="1366"/>
      <c r="O3" s="1366"/>
      <c r="P3" s="1366"/>
      <c r="Q3" s="567"/>
      <c r="R3" s="568"/>
      <c r="S3" s="569"/>
      <c r="T3" s="569"/>
      <c r="U3" s="569"/>
      <c r="V3" s="569"/>
    </row>
    <row r="4" spans="1:66" ht="9" hidden="1" customHeight="1">
      <c r="B4" s="560"/>
      <c r="C4" s="560"/>
      <c r="D4" s="560"/>
      <c r="E4" s="560"/>
      <c r="F4" s="560"/>
      <c r="G4" s="560"/>
      <c r="H4" s="560"/>
      <c r="I4" s="560"/>
      <c r="J4" s="560"/>
      <c r="K4" s="560"/>
      <c r="L4" s="560"/>
      <c r="M4" s="560"/>
      <c r="N4" s="560"/>
      <c r="O4" s="560"/>
      <c r="P4" s="560"/>
      <c r="Q4" s="561"/>
      <c r="R4" s="562"/>
      <c r="S4" s="561"/>
      <c r="T4" s="561"/>
      <c r="U4" s="561"/>
      <c r="V4" s="561"/>
    </row>
    <row r="5" spans="1:66" ht="20.25" customHeight="1">
      <c r="B5" s="560"/>
      <c r="C5" s="560"/>
      <c r="D5" s="560"/>
      <c r="E5" s="560"/>
      <c r="F5" s="560"/>
      <c r="G5" s="560"/>
      <c r="H5" s="1547" t="s">
        <v>628</v>
      </c>
      <c r="I5" s="1547"/>
      <c r="J5" s="1547"/>
      <c r="K5" s="1547"/>
      <c r="L5" s="1547"/>
      <c r="M5" s="1547"/>
      <c r="N5" s="1547"/>
      <c r="O5" s="560"/>
      <c r="P5" s="560"/>
      <c r="Q5" s="561"/>
      <c r="R5" s="562"/>
      <c r="S5" s="561"/>
      <c r="T5" s="561"/>
      <c r="U5" s="561"/>
      <c r="V5" s="561"/>
    </row>
    <row r="6" spans="1:66" ht="30" customHeight="1">
      <c r="B6" s="560"/>
      <c r="C6" s="560"/>
      <c r="D6" s="560"/>
      <c r="E6" s="560"/>
      <c r="F6" s="560"/>
      <c r="G6" s="560"/>
      <c r="H6" s="1371" t="s">
        <v>232</v>
      </c>
      <c r="I6" s="1371"/>
      <c r="J6" s="1371"/>
      <c r="K6" s="1371"/>
      <c r="L6" s="1371"/>
      <c r="M6" s="393" t="s">
        <v>683</v>
      </c>
      <c r="N6" s="393" t="s">
        <v>684</v>
      </c>
      <c r="O6" s="560"/>
      <c r="P6" s="560"/>
      <c r="Q6" s="561"/>
      <c r="R6" s="562"/>
      <c r="S6" s="561"/>
      <c r="T6" s="561"/>
      <c r="U6" s="561"/>
      <c r="V6" s="561"/>
    </row>
    <row r="7" spans="1:66" ht="32.25" customHeight="1">
      <c r="B7" s="560"/>
      <c r="C7" s="560"/>
      <c r="D7" s="560"/>
      <c r="E7" s="560"/>
      <c r="F7" s="560"/>
      <c r="G7" s="560"/>
      <c r="H7" s="176">
        <v>1</v>
      </c>
      <c r="I7" s="176">
        <v>2</v>
      </c>
      <c r="J7" s="176">
        <v>3</v>
      </c>
      <c r="K7" s="176">
        <v>4</v>
      </c>
      <c r="L7" s="176">
        <v>5</v>
      </c>
      <c r="M7" s="989" t="s">
        <v>686</v>
      </c>
      <c r="N7" s="176" t="s">
        <v>685</v>
      </c>
      <c r="O7" s="560"/>
      <c r="P7" s="560"/>
      <c r="Q7" s="561"/>
      <c r="R7" s="562"/>
      <c r="S7" s="561"/>
      <c r="T7" s="561"/>
      <c r="U7" s="561"/>
      <c r="V7" s="561"/>
    </row>
    <row r="8" spans="1:66" ht="24" customHeight="1">
      <c r="E8" s="53"/>
      <c r="F8" s="53"/>
      <c r="H8" s="890" t="str">
        <f>IFERROR((COUNTIFS(compro1,"Sí",EStActividad,"Cumplida")/COUNTIF(compro1,"Sí")),"")</f>
        <v/>
      </c>
      <c r="I8" s="890" t="str">
        <f>IFERROR((COUNTIFS(compro2,"Sí",EStActividad,"Cumplida")/COUNTIF(compro1,"Sí")),"")</f>
        <v/>
      </c>
      <c r="J8" s="890" t="str">
        <f>IFERROR((COUNTIFS(compro3,"Sí",EStActividad,"Cumplida")/COUNTIF(compro1,"Sí")),"")</f>
        <v/>
      </c>
      <c r="K8" s="890" t="str">
        <f>IFERROR((COUNTIFS(compro4,"Sí",EStActividad,"Cumplida")/COUNTIF(compro1,"Sí")),"")</f>
        <v/>
      </c>
      <c r="L8" s="890" t="str">
        <f>IFERROR((COUNTIFS(compro5,"Sí",EStActividad,"Cumplida")/COUNTIF(compro1,"Sí")),"")</f>
        <v/>
      </c>
      <c r="M8" s="890" t="str">
        <f>IFERROR((COUNTIFS(Act._Aprendizaje,"Sí",EStActividad,"Cumplida")/COUNTIF(compro1,"Sí")),"")</f>
        <v/>
      </c>
      <c r="N8" s="890" t="str">
        <f>IFERROR((COUNTIFS(Act._PPFF,"Sí",EStActividad,"Cumplida")/COUNTIF(compro1,"Sí")),"")</f>
        <v/>
      </c>
    </row>
    <row r="9" spans="1:66" ht="6.75" customHeight="1">
      <c r="C9" s="36"/>
      <c r="D9" s="36"/>
      <c r="E9" s="36"/>
      <c r="F9" s="36"/>
      <c r="G9" s="36"/>
      <c r="H9" s="36"/>
      <c r="I9" s="36"/>
      <c r="J9" s="36"/>
      <c r="K9" s="36"/>
      <c r="L9" s="36"/>
      <c r="M9" s="36"/>
      <c r="N9" s="36"/>
      <c r="O9" s="36"/>
      <c r="P9" s="36"/>
    </row>
    <row r="10" spans="1:66" s="356" customFormat="1" ht="36" customHeight="1">
      <c r="B10" s="1371" t="s">
        <v>231</v>
      </c>
      <c r="C10" s="1371" t="s">
        <v>471</v>
      </c>
      <c r="D10" s="1371"/>
      <c r="E10" s="1371"/>
      <c r="F10" s="1371"/>
      <c r="G10" s="1345" t="s">
        <v>455</v>
      </c>
      <c r="H10" s="1371" t="s">
        <v>232</v>
      </c>
      <c r="I10" s="1371"/>
      <c r="J10" s="1371"/>
      <c r="K10" s="1371"/>
      <c r="L10" s="1371"/>
      <c r="M10" s="393" t="s">
        <v>683</v>
      </c>
      <c r="N10" s="393" t="s">
        <v>684</v>
      </c>
      <c r="O10" s="1371" t="s">
        <v>537</v>
      </c>
      <c r="P10" s="1371" t="s">
        <v>233</v>
      </c>
      <c r="Q10" s="1371" t="s">
        <v>234</v>
      </c>
      <c r="R10" s="1371" t="s">
        <v>570</v>
      </c>
      <c r="S10" s="1367" t="s">
        <v>460</v>
      </c>
      <c r="T10" s="1368"/>
      <c r="U10" s="1368"/>
      <c r="V10" s="1369"/>
      <c r="W10" s="1367" t="s">
        <v>461</v>
      </c>
      <c r="X10" s="1368"/>
      <c r="Y10" s="1368"/>
      <c r="Z10" s="1369"/>
      <c r="AA10" s="1367" t="s">
        <v>462</v>
      </c>
      <c r="AB10" s="1368"/>
      <c r="AC10" s="1368"/>
      <c r="AD10" s="1369"/>
      <c r="AE10" s="1367" t="s">
        <v>463</v>
      </c>
      <c r="AF10" s="1368"/>
      <c r="AG10" s="1368"/>
      <c r="AH10" s="1369"/>
      <c r="AI10" s="1367" t="s">
        <v>464</v>
      </c>
      <c r="AJ10" s="1368"/>
      <c r="AK10" s="1368"/>
      <c r="AL10" s="1369"/>
      <c r="AM10" s="1367" t="s">
        <v>465</v>
      </c>
      <c r="AN10" s="1368"/>
      <c r="AO10" s="1368"/>
      <c r="AP10" s="1369"/>
      <c r="AQ10" s="1367" t="s">
        <v>466</v>
      </c>
      <c r="AR10" s="1368"/>
      <c r="AS10" s="1368"/>
      <c r="AT10" s="1369"/>
      <c r="AU10" s="1367" t="s">
        <v>467</v>
      </c>
      <c r="AV10" s="1368"/>
      <c r="AW10" s="1368"/>
      <c r="AX10" s="1369"/>
      <c r="AY10" s="1367" t="s">
        <v>500</v>
      </c>
      <c r="AZ10" s="1368"/>
      <c r="BA10" s="1368"/>
      <c r="BB10" s="1369"/>
      <c r="BC10" s="1367" t="s">
        <v>468</v>
      </c>
      <c r="BD10" s="1368"/>
      <c r="BE10" s="1368"/>
      <c r="BF10" s="1369"/>
      <c r="BG10" s="1367" t="s">
        <v>469</v>
      </c>
      <c r="BH10" s="1368"/>
      <c r="BI10" s="1368"/>
      <c r="BJ10" s="1369"/>
      <c r="BK10" s="1367" t="s">
        <v>470</v>
      </c>
      <c r="BL10" s="1368"/>
      <c r="BM10" s="1368"/>
      <c r="BN10" s="1370"/>
    </row>
    <row r="11" spans="1:66" s="356" customFormat="1" ht="36.75" customHeight="1">
      <c r="B11" s="1371"/>
      <c r="C11" s="1371"/>
      <c r="D11" s="1371"/>
      <c r="E11" s="1371"/>
      <c r="F11" s="1371"/>
      <c r="G11" s="1347"/>
      <c r="H11" s="176">
        <v>1</v>
      </c>
      <c r="I11" s="176">
        <v>2</v>
      </c>
      <c r="J11" s="176">
        <v>3</v>
      </c>
      <c r="K11" s="176">
        <v>4</v>
      </c>
      <c r="L11" s="176">
        <v>5</v>
      </c>
      <c r="M11" s="980" t="s">
        <v>686</v>
      </c>
      <c r="N11" s="176" t="s">
        <v>685</v>
      </c>
      <c r="O11" s="1371"/>
      <c r="P11" s="1371"/>
      <c r="Q11" s="1371"/>
      <c r="R11" s="1371"/>
      <c r="S11" s="687" t="s">
        <v>496</v>
      </c>
      <c r="T11" s="687" t="s">
        <v>497</v>
      </c>
      <c r="U11" s="687" t="s">
        <v>498</v>
      </c>
      <c r="V11" s="375" t="s">
        <v>499</v>
      </c>
      <c r="W11" s="687" t="s">
        <v>496</v>
      </c>
      <c r="X11" s="687" t="s">
        <v>497</v>
      </c>
      <c r="Y11" s="687" t="s">
        <v>498</v>
      </c>
      <c r="Z11" s="375" t="s">
        <v>499</v>
      </c>
      <c r="AA11" s="687" t="s">
        <v>496</v>
      </c>
      <c r="AB11" s="687" t="s">
        <v>497</v>
      </c>
      <c r="AC11" s="687" t="s">
        <v>498</v>
      </c>
      <c r="AD11" s="375" t="s">
        <v>499</v>
      </c>
      <c r="AE11" s="687" t="s">
        <v>496</v>
      </c>
      <c r="AF11" s="687" t="s">
        <v>497</v>
      </c>
      <c r="AG11" s="687" t="s">
        <v>498</v>
      </c>
      <c r="AH11" s="375" t="s">
        <v>499</v>
      </c>
      <c r="AI11" s="687" t="s">
        <v>496</v>
      </c>
      <c r="AJ11" s="687" t="s">
        <v>497</v>
      </c>
      <c r="AK11" s="687" t="s">
        <v>498</v>
      </c>
      <c r="AL11" s="375" t="s">
        <v>499</v>
      </c>
      <c r="AM11" s="687" t="s">
        <v>496</v>
      </c>
      <c r="AN11" s="687" t="s">
        <v>497</v>
      </c>
      <c r="AO11" s="687" t="s">
        <v>498</v>
      </c>
      <c r="AP11" s="375" t="s">
        <v>499</v>
      </c>
      <c r="AQ11" s="687" t="s">
        <v>496</v>
      </c>
      <c r="AR11" s="687" t="s">
        <v>497</v>
      </c>
      <c r="AS11" s="687" t="s">
        <v>498</v>
      </c>
      <c r="AT11" s="375" t="s">
        <v>499</v>
      </c>
      <c r="AU11" s="687" t="s">
        <v>496</v>
      </c>
      <c r="AV11" s="687" t="s">
        <v>497</v>
      </c>
      <c r="AW11" s="687" t="s">
        <v>498</v>
      </c>
      <c r="AX11" s="375" t="s">
        <v>499</v>
      </c>
      <c r="AY11" s="687" t="s">
        <v>496</v>
      </c>
      <c r="AZ11" s="687" t="s">
        <v>497</v>
      </c>
      <c r="BA11" s="687" t="s">
        <v>498</v>
      </c>
      <c r="BB11" s="375" t="s">
        <v>499</v>
      </c>
      <c r="BC11" s="687" t="s">
        <v>496</v>
      </c>
      <c r="BD11" s="687" t="s">
        <v>497</v>
      </c>
      <c r="BE11" s="687" t="s">
        <v>498</v>
      </c>
      <c r="BF11" s="375" t="s">
        <v>499</v>
      </c>
      <c r="BG11" s="687" t="s">
        <v>496</v>
      </c>
      <c r="BH11" s="687" t="s">
        <v>497</v>
      </c>
      <c r="BI11" s="687" t="s">
        <v>498</v>
      </c>
      <c r="BJ11" s="375" t="s">
        <v>499</v>
      </c>
      <c r="BK11" s="687" t="s">
        <v>496</v>
      </c>
      <c r="BL11" s="687" t="s">
        <v>497</v>
      </c>
      <c r="BM11" s="687" t="s">
        <v>498</v>
      </c>
      <c r="BN11" s="687" t="s">
        <v>499</v>
      </c>
    </row>
    <row r="12" spans="1:66" ht="24.75" customHeight="1">
      <c r="B12" s="453">
        <v>1</v>
      </c>
      <c r="C12" s="1543"/>
      <c r="D12" s="1544"/>
      <c r="E12" s="1544"/>
      <c r="F12" s="1545"/>
      <c r="G12" s="994"/>
      <c r="H12" s="442"/>
      <c r="I12" s="442"/>
      <c r="J12" s="442"/>
      <c r="K12" s="442"/>
      <c r="L12" s="442"/>
      <c r="M12" s="443"/>
      <c r="N12" s="443"/>
      <c r="O12" s="444"/>
      <c r="P12" s="445"/>
      <c r="Q12" s="446"/>
      <c r="R12" s="443"/>
      <c r="S12" s="455"/>
      <c r="T12" s="455"/>
      <c r="U12" s="455"/>
      <c r="V12" s="456"/>
      <c r="W12" s="455"/>
      <c r="X12" s="455"/>
      <c r="Y12" s="455"/>
      <c r="Z12" s="456"/>
      <c r="AA12" s="455"/>
      <c r="AB12" s="455"/>
      <c r="AC12" s="455"/>
      <c r="AD12" s="456"/>
      <c r="AE12" s="455"/>
      <c r="AF12" s="455"/>
      <c r="AG12" s="455"/>
      <c r="AH12" s="456"/>
      <c r="AI12" s="455"/>
      <c r="AJ12" s="455"/>
      <c r="AK12" s="455"/>
      <c r="AL12" s="456"/>
      <c r="AM12" s="455"/>
      <c r="AN12" s="455"/>
      <c r="AO12" s="455"/>
      <c r="AP12" s="456"/>
      <c r="AQ12" s="455"/>
      <c r="AR12" s="455"/>
      <c r="AS12" s="455"/>
      <c r="AT12" s="456"/>
      <c r="AU12" s="455"/>
      <c r="AV12" s="455"/>
      <c r="AW12" s="455"/>
      <c r="AX12" s="456"/>
      <c r="AY12" s="455"/>
      <c r="AZ12" s="455"/>
      <c r="BA12" s="455"/>
      <c r="BB12" s="456"/>
      <c r="BC12" s="455"/>
      <c r="BD12" s="455"/>
      <c r="BE12" s="455"/>
      <c r="BF12" s="456"/>
      <c r="BG12" s="455"/>
      <c r="BH12" s="455"/>
      <c r="BI12" s="455"/>
      <c r="BJ12" s="456"/>
      <c r="BK12" s="455"/>
      <c r="BL12" s="455"/>
      <c r="BM12" s="455"/>
      <c r="BN12" s="455"/>
    </row>
    <row r="13" spans="1:66" ht="24.75" customHeight="1">
      <c r="B13" s="454">
        <v>2</v>
      </c>
      <c r="C13" s="1537"/>
      <c r="D13" s="1538"/>
      <c r="E13" s="1538"/>
      <c r="F13" s="1539"/>
      <c r="G13" s="993"/>
      <c r="H13" s="442"/>
      <c r="I13" s="442"/>
      <c r="J13" s="442"/>
      <c r="K13" s="442"/>
      <c r="L13" s="442"/>
      <c r="M13" s="447"/>
      <c r="N13" s="447"/>
      <c r="O13" s="448"/>
      <c r="P13" s="449"/>
      <c r="Q13" s="450"/>
      <c r="R13" s="447"/>
      <c r="S13" s="457"/>
      <c r="T13" s="457"/>
      <c r="U13" s="457"/>
      <c r="V13" s="458"/>
      <c r="W13" s="457"/>
      <c r="X13" s="457"/>
      <c r="Y13" s="457"/>
      <c r="Z13" s="458"/>
      <c r="AA13" s="457"/>
      <c r="AB13" s="457"/>
      <c r="AC13" s="457"/>
      <c r="AD13" s="458"/>
      <c r="AE13" s="457"/>
      <c r="AF13" s="457"/>
      <c r="AG13" s="457"/>
      <c r="AH13" s="458"/>
      <c r="AI13" s="457"/>
      <c r="AJ13" s="457"/>
      <c r="AK13" s="457"/>
      <c r="AL13" s="458"/>
      <c r="AM13" s="457"/>
      <c r="AN13" s="457"/>
      <c r="AO13" s="457"/>
      <c r="AP13" s="458"/>
      <c r="AQ13" s="457"/>
      <c r="AR13" s="457"/>
      <c r="AS13" s="457"/>
      <c r="AT13" s="458"/>
      <c r="AU13" s="457"/>
      <c r="AV13" s="457"/>
      <c r="AW13" s="457"/>
      <c r="AX13" s="458"/>
      <c r="AY13" s="457"/>
      <c r="AZ13" s="457"/>
      <c r="BA13" s="457"/>
      <c r="BB13" s="458"/>
      <c r="BC13" s="457"/>
      <c r="BD13" s="457"/>
      <c r="BE13" s="457"/>
      <c r="BF13" s="458"/>
      <c r="BG13" s="457"/>
      <c r="BH13" s="457"/>
      <c r="BI13" s="457"/>
      <c r="BJ13" s="458"/>
      <c r="BK13" s="457"/>
      <c r="BL13" s="457"/>
      <c r="BM13" s="457"/>
      <c r="BN13" s="457"/>
    </row>
    <row r="14" spans="1:66" ht="24.75" customHeight="1">
      <c r="B14" s="454">
        <v>3</v>
      </c>
      <c r="C14" s="1537"/>
      <c r="D14" s="1538"/>
      <c r="E14" s="1538"/>
      <c r="F14" s="1539"/>
      <c r="G14" s="993"/>
      <c r="H14" s="442"/>
      <c r="I14" s="442"/>
      <c r="J14" s="442"/>
      <c r="K14" s="442"/>
      <c r="L14" s="442"/>
      <c r="M14" s="447"/>
      <c r="N14" s="447"/>
      <c r="O14" s="448"/>
      <c r="P14" s="449"/>
      <c r="Q14" s="450"/>
      <c r="R14" s="447"/>
      <c r="S14" s="457"/>
      <c r="T14" s="457"/>
      <c r="U14" s="457"/>
      <c r="V14" s="458"/>
      <c r="W14" s="457"/>
      <c r="X14" s="457"/>
      <c r="Y14" s="457"/>
      <c r="Z14" s="458"/>
      <c r="AA14" s="457"/>
      <c r="AB14" s="457"/>
      <c r="AC14" s="457"/>
      <c r="AD14" s="458"/>
      <c r="AE14" s="457"/>
      <c r="AF14" s="457"/>
      <c r="AG14" s="457"/>
      <c r="AH14" s="458"/>
      <c r="AI14" s="457"/>
      <c r="AJ14" s="457"/>
      <c r="AK14" s="457"/>
      <c r="AL14" s="458"/>
      <c r="AM14" s="457"/>
      <c r="AN14" s="457"/>
      <c r="AO14" s="457"/>
      <c r="AP14" s="458"/>
      <c r="AQ14" s="457"/>
      <c r="AR14" s="457"/>
      <c r="AS14" s="457"/>
      <c r="AT14" s="458"/>
      <c r="AU14" s="457"/>
      <c r="AV14" s="457"/>
      <c r="AW14" s="457"/>
      <c r="AX14" s="458"/>
      <c r="AY14" s="457"/>
      <c r="AZ14" s="457"/>
      <c r="BA14" s="457"/>
      <c r="BB14" s="458"/>
      <c r="BC14" s="457"/>
      <c r="BD14" s="457"/>
      <c r="BE14" s="457"/>
      <c r="BF14" s="458"/>
      <c r="BG14" s="457"/>
      <c r="BH14" s="457"/>
      <c r="BI14" s="457"/>
      <c r="BJ14" s="458"/>
      <c r="BK14" s="457"/>
      <c r="BL14" s="457"/>
      <c r="BM14" s="457"/>
      <c r="BN14" s="457"/>
    </row>
    <row r="15" spans="1:66" ht="24.75" customHeight="1">
      <c r="B15" s="454">
        <v>4</v>
      </c>
      <c r="C15" s="1537"/>
      <c r="D15" s="1538"/>
      <c r="E15" s="1538"/>
      <c r="F15" s="1539"/>
      <c r="G15" s="993"/>
      <c r="H15" s="442"/>
      <c r="I15" s="442"/>
      <c r="J15" s="442"/>
      <c r="K15" s="442"/>
      <c r="L15" s="442"/>
      <c r="M15" s="447"/>
      <c r="N15" s="447"/>
      <c r="O15" s="448"/>
      <c r="P15" s="449"/>
      <c r="Q15" s="450"/>
      <c r="R15" s="447"/>
      <c r="S15" s="457"/>
      <c r="T15" s="457"/>
      <c r="U15" s="457"/>
      <c r="V15" s="458"/>
      <c r="W15" s="457"/>
      <c r="X15" s="457"/>
      <c r="Y15" s="457"/>
      <c r="Z15" s="458"/>
      <c r="AA15" s="457"/>
      <c r="AB15" s="457"/>
      <c r="AC15" s="457"/>
      <c r="AD15" s="458"/>
      <c r="AE15" s="457"/>
      <c r="AF15" s="457"/>
      <c r="AG15" s="457"/>
      <c r="AH15" s="458"/>
      <c r="AI15" s="457"/>
      <c r="AJ15" s="457"/>
      <c r="AK15" s="457"/>
      <c r="AL15" s="458"/>
      <c r="AM15" s="457"/>
      <c r="AN15" s="457"/>
      <c r="AO15" s="457"/>
      <c r="AP15" s="458"/>
      <c r="AQ15" s="457"/>
      <c r="AR15" s="457"/>
      <c r="AS15" s="457"/>
      <c r="AT15" s="458"/>
      <c r="AU15" s="457"/>
      <c r="AV15" s="457"/>
      <c r="AW15" s="457"/>
      <c r="AX15" s="458"/>
      <c r="AY15" s="457"/>
      <c r="AZ15" s="457"/>
      <c r="BA15" s="457"/>
      <c r="BB15" s="458"/>
      <c r="BC15" s="457"/>
      <c r="BD15" s="457"/>
      <c r="BE15" s="457"/>
      <c r="BF15" s="458"/>
      <c r="BG15" s="457"/>
      <c r="BH15" s="457"/>
      <c r="BI15" s="457"/>
      <c r="BJ15" s="458"/>
      <c r="BK15" s="457"/>
      <c r="BL15" s="457"/>
      <c r="BM15" s="457"/>
      <c r="BN15" s="457"/>
    </row>
    <row r="16" spans="1:66" ht="24.75" customHeight="1">
      <c r="B16" s="454">
        <v>5</v>
      </c>
      <c r="C16" s="1537"/>
      <c r="D16" s="1538"/>
      <c r="E16" s="1538"/>
      <c r="F16" s="1539"/>
      <c r="G16" s="993"/>
      <c r="H16" s="442"/>
      <c r="I16" s="442"/>
      <c r="J16" s="442"/>
      <c r="K16" s="442"/>
      <c r="L16" s="442"/>
      <c r="M16" s="447"/>
      <c r="N16" s="447"/>
      <c r="O16" s="448"/>
      <c r="P16" s="449"/>
      <c r="Q16" s="450"/>
      <c r="R16" s="447"/>
      <c r="S16" s="457"/>
      <c r="T16" s="457"/>
      <c r="U16" s="457"/>
      <c r="V16" s="458"/>
      <c r="W16" s="457"/>
      <c r="X16" s="457"/>
      <c r="Y16" s="457"/>
      <c r="Z16" s="458"/>
      <c r="AA16" s="457"/>
      <c r="AB16" s="457"/>
      <c r="AC16" s="457"/>
      <c r="AD16" s="458"/>
      <c r="AE16" s="457"/>
      <c r="AF16" s="457"/>
      <c r="AG16" s="457"/>
      <c r="AH16" s="458"/>
      <c r="AI16" s="457"/>
      <c r="AJ16" s="457"/>
      <c r="AK16" s="457"/>
      <c r="AL16" s="458"/>
      <c r="AM16" s="457"/>
      <c r="AN16" s="457"/>
      <c r="AO16" s="457"/>
      <c r="AP16" s="458"/>
      <c r="AQ16" s="457"/>
      <c r="AR16" s="457"/>
      <c r="AS16" s="457"/>
      <c r="AT16" s="458"/>
      <c r="AU16" s="457"/>
      <c r="AV16" s="457"/>
      <c r="AW16" s="457"/>
      <c r="AX16" s="458"/>
      <c r="AY16" s="457"/>
      <c r="AZ16" s="457"/>
      <c r="BA16" s="457"/>
      <c r="BB16" s="458"/>
      <c r="BC16" s="457"/>
      <c r="BD16" s="457"/>
      <c r="BE16" s="457"/>
      <c r="BF16" s="458"/>
      <c r="BG16" s="457"/>
      <c r="BH16" s="457"/>
      <c r="BI16" s="457"/>
      <c r="BJ16" s="458"/>
      <c r="BK16" s="457"/>
      <c r="BL16" s="457"/>
      <c r="BM16" s="457"/>
      <c r="BN16" s="457"/>
    </row>
    <row r="17" spans="2:66" ht="24.75" customHeight="1">
      <c r="B17" s="453">
        <v>6</v>
      </c>
      <c r="C17" s="1537"/>
      <c r="D17" s="1538"/>
      <c r="E17" s="1538"/>
      <c r="F17" s="1539"/>
      <c r="G17" s="993"/>
      <c r="H17" s="442"/>
      <c r="I17" s="442"/>
      <c r="J17" s="442"/>
      <c r="K17" s="442"/>
      <c r="L17" s="442"/>
      <c r="M17" s="447"/>
      <c r="N17" s="447"/>
      <c r="O17" s="448"/>
      <c r="P17" s="449"/>
      <c r="Q17" s="450"/>
      <c r="R17" s="447"/>
      <c r="S17" s="457"/>
      <c r="T17" s="457"/>
      <c r="U17" s="457"/>
      <c r="V17" s="458"/>
      <c r="W17" s="457"/>
      <c r="X17" s="457"/>
      <c r="Y17" s="457"/>
      <c r="Z17" s="458"/>
      <c r="AA17" s="457"/>
      <c r="AB17" s="457"/>
      <c r="AC17" s="457"/>
      <c r="AD17" s="458"/>
      <c r="AE17" s="457"/>
      <c r="AF17" s="457"/>
      <c r="AG17" s="457"/>
      <c r="AH17" s="458"/>
      <c r="AI17" s="457"/>
      <c r="AJ17" s="457"/>
      <c r="AK17" s="457"/>
      <c r="AL17" s="458"/>
      <c r="AM17" s="457"/>
      <c r="AN17" s="457"/>
      <c r="AO17" s="457"/>
      <c r="AP17" s="458"/>
      <c r="AQ17" s="457"/>
      <c r="AR17" s="457"/>
      <c r="AS17" s="457"/>
      <c r="AT17" s="458"/>
      <c r="AU17" s="457"/>
      <c r="AV17" s="457"/>
      <c r="AW17" s="457"/>
      <c r="AX17" s="458"/>
      <c r="AY17" s="457"/>
      <c r="AZ17" s="457"/>
      <c r="BA17" s="457"/>
      <c r="BB17" s="458"/>
      <c r="BC17" s="457"/>
      <c r="BD17" s="457"/>
      <c r="BE17" s="457"/>
      <c r="BF17" s="458"/>
      <c r="BG17" s="457"/>
      <c r="BH17" s="457"/>
      <c r="BI17" s="457"/>
      <c r="BJ17" s="458"/>
      <c r="BK17" s="457"/>
      <c r="BL17" s="457"/>
      <c r="BM17" s="457"/>
      <c r="BN17" s="457"/>
    </row>
    <row r="18" spans="2:66" ht="24.75" customHeight="1">
      <c r="B18" s="454">
        <v>7</v>
      </c>
      <c r="C18" s="1537"/>
      <c r="D18" s="1538"/>
      <c r="E18" s="1538"/>
      <c r="F18" s="1539"/>
      <c r="G18" s="993"/>
      <c r="H18" s="442"/>
      <c r="I18" s="442"/>
      <c r="J18" s="442"/>
      <c r="K18" s="442"/>
      <c r="L18" s="442"/>
      <c r="M18" s="447"/>
      <c r="N18" s="447"/>
      <c r="O18" s="448"/>
      <c r="P18" s="449"/>
      <c r="Q18" s="450"/>
      <c r="R18" s="447"/>
      <c r="S18" s="457"/>
      <c r="T18" s="457"/>
      <c r="U18" s="457"/>
      <c r="V18" s="458"/>
      <c r="W18" s="457"/>
      <c r="X18" s="457"/>
      <c r="Y18" s="457"/>
      <c r="Z18" s="458"/>
      <c r="AA18" s="457"/>
      <c r="AB18" s="457"/>
      <c r="AC18" s="457"/>
      <c r="AD18" s="458"/>
      <c r="AE18" s="457"/>
      <c r="AF18" s="457"/>
      <c r="AG18" s="457"/>
      <c r="AH18" s="458"/>
      <c r="AI18" s="457"/>
      <c r="AJ18" s="457"/>
      <c r="AK18" s="457"/>
      <c r="AL18" s="458"/>
      <c r="AM18" s="457"/>
      <c r="AN18" s="457"/>
      <c r="AO18" s="457"/>
      <c r="AP18" s="458"/>
      <c r="AQ18" s="457"/>
      <c r="AR18" s="457"/>
      <c r="AS18" s="457"/>
      <c r="AT18" s="458"/>
      <c r="AU18" s="457"/>
      <c r="AV18" s="457"/>
      <c r="AW18" s="457"/>
      <c r="AX18" s="458"/>
      <c r="AY18" s="457"/>
      <c r="AZ18" s="457"/>
      <c r="BA18" s="457"/>
      <c r="BB18" s="458"/>
      <c r="BC18" s="457"/>
      <c r="BD18" s="457"/>
      <c r="BE18" s="457"/>
      <c r="BF18" s="458"/>
      <c r="BG18" s="457"/>
      <c r="BH18" s="457"/>
      <c r="BI18" s="457"/>
      <c r="BJ18" s="458"/>
      <c r="BK18" s="457"/>
      <c r="BL18" s="457"/>
      <c r="BM18" s="457"/>
      <c r="BN18" s="457"/>
    </row>
    <row r="19" spans="2:66" ht="24.75" customHeight="1">
      <c r="B19" s="454">
        <v>8</v>
      </c>
      <c r="C19" s="1537"/>
      <c r="D19" s="1538"/>
      <c r="E19" s="1538"/>
      <c r="F19" s="1539"/>
      <c r="G19" s="993"/>
      <c r="H19" s="442"/>
      <c r="I19" s="442"/>
      <c r="J19" s="442"/>
      <c r="K19" s="442"/>
      <c r="L19" s="442"/>
      <c r="M19" s="447"/>
      <c r="N19" s="447"/>
      <c r="O19" s="448"/>
      <c r="P19" s="449"/>
      <c r="Q19" s="450"/>
      <c r="R19" s="447"/>
      <c r="S19" s="457"/>
      <c r="T19" s="457"/>
      <c r="U19" s="457"/>
      <c r="V19" s="458"/>
      <c r="W19" s="457"/>
      <c r="X19" s="457"/>
      <c r="Y19" s="457"/>
      <c r="Z19" s="458"/>
      <c r="AA19" s="457"/>
      <c r="AB19" s="457"/>
      <c r="AC19" s="457"/>
      <c r="AD19" s="458"/>
      <c r="AE19" s="457"/>
      <c r="AF19" s="457"/>
      <c r="AG19" s="457"/>
      <c r="AH19" s="458"/>
      <c r="AI19" s="457"/>
      <c r="AJ19" s="457"/>
      <c r="AK19" s="457"/>
      <c r="AL19" s="458"/>
      <c r="AM19" s="457"/>
      <c r="AN19" s="457"/>
      <c r="AO19" s="457"/>
      <c r="AP19" s="458"/>
      <c r="AQ19" s="457"/>
      <c r="AR19" s="457"/>
      <c r="AS19" s="457"/>
      <c r="AT19" s="458"/>
      <c r="AU19" s="457"/>
      <c r="AV19" s="457"/>
      <c r="AW19" s="457"/>
      <c r="AX19" s="458"/>
      <c r="AY19" s="457"/>
      <c r="AZ19" s="457"/>
      <c r="BA19" s="457"/>
      <c r="BB19" s="458"/>
      <c r="BC19" s="457"/>
      <c r="BD19" s="457"/>
      <c r="BE19" s="457"/>
      <c r="BF19" s="458"/>
      <c r="BG19" s="457"/>
      <c r="BH19" s="457"/>
      <c r="BI19" s="457"/>
      <c r="BJ19" s="458"/>
      <c r="BK19" s="457"/>
      <c r="BL19" s="457"/>
      <c r="BM19" s="457"/>
      <c r="BN19" s="457"/>
    </row>
    <row r="20" spans="2:66" ht="24.75" customHeight="1">
      <c r="B20" s="454">
        <v>9</v>
      </c>
      <c r="C20" s="1537"/>
      <c r="D20" s="1538"/>
      <c r="E20" s="1538"/>
      <c r="F20" s="1539"/>
      <c r="G20" s="993"/>
      <c r="H20" s="442"/>
      <c r="I20" s="442"/>
      <c r="J20" s="442"/>
      <c r="K20" s="442"/>
      <c r="L20" s="442"/>
      <c r="M20" s="447"/>
      <c r="N20" s="447"/>
      <c r="O20" s="448"/>
      <c r="P20" s="449"/>
      <c r="Q20" s="450"/>
      <c r="R20" s="447"/>
      <c r="S20" s="457"/>
      <c r="T20" s="457"/>
      <c r="U20" s="457"/>
      <c r="V20" s="458"/>
      <c r="W20" s="457"/>
      <c r="X20" s="457"/>
      <c r="Y20" s="457"/>
      <c r="Z20" s="458"/>
      <c r="AA20" s="457"/>
      <c r="AB20" s="457"/>
      <c r="AC20" s="457"/>
      <c r="AD20" s="458"/>
      <c r="AE20" s="457"/>
      <c r="AF20" s="457"/>
      <c r="AG20" s="457"/>
      <c r="AH20" s="458"/>
      <c r="AI20" s="457"/>
      <c r="AJ20" s="457"/>
      <c r="AK20" s="457"/>
      <c r="AL20" s="458"/>
      <c r="AM20" s="457"/>
      <c r="AN20" s="457"/>
      <c r="AO20" s="457"/>
      <c r="AP20" s="458"/>
      <c r="AQ20" s="457"/>
      <c r="AR20" s="457"/>
      <c r="AS20" s="457"/>
      <c r="AT20" s="458"/>
      <c r="AU20" s="457"/>
      <c r="AV20" s="457"/>
      <c r="AW20" s="457"/>
      <c r="AX20" s="458"/>
      <c r="AY20" s="457"/>
      <c r="AZ20" s="457"/>
      <c r="BA20" s="457"/>
      <c r="BB20" s="458"/>
      <c r="BC20" s="457"/>
      <c r="BD20" s="457"/>
      <c r="BE20" s="457"/>
      <c r="BF20" s="458"/>
      <c r="BG20" s="457"/>
      <c r="BH20" s="457"/>
      <c r="BI20" s="457"/>
      <c r="BJ20" s="458"/>
      <c r="BK20" s="457"/>
      <c r="BL20" s="457"/>
      <c r="BM20" s="457"/>
      <c r="BN20" s="457"/>
    </row>
    <row r="21" spans="2:66" ht="24.75" customHeight="1">
      <c r="B21" s="454">
        <v>10</v>
      </c>
      <c r="C21" s="1537"/>
      <c r="D21" s="1538"/>
      <c r="E21" s="1538"/>
      <c r="F21" s="1539"/>
      <c r="G21" s="993"/>
      <c r="H21" s="442"/>
      <c r="I21" s="442"/>
      <c r="J21" s="442"/>
      <c r="K21" s="442"/>
      <c r="L21" s="442"/>
      <c r="M21" s="447"/>
      <c r="N21" s="447"/>
      <c r="O21" s="448"/>
      <c r="P21" s="449"/>
      <c r="Q21" s="450"/>
      <c r="R21" s="447"/>
      <c r="S21" s="457"/>
      <c r="T21" s="457"/>
      <c r="U21" s="457"/>
      <c r="V21" s="458"/>
      <c r="W21" s="457"/>
      <c r="X21" s="457"/>
      <c r="Y21" s="457"/>
      <c r="Z21" s="458"/>
      <c r="AA21" s="457"/>
      <c r="AB21" s="457"/>
      <c r="AC21" s="457"/>
      <c r="AD21" s="458"/>
      <c r="AE21" s="457"/>
      <c r="AF21" s="457"/>
      <c r="AG21" s="457"/>
      <c r="AH21" s="458"/>
      <c r="AI21" s="457"/>
      <c r="AJ21" s="457"/>
      <c r="AK21" s="457"/>
      <c r="AL21" s="458"/>
      <c r="AM21" s="457"/>
      <c r="AN21" s="457"/>
      <c r="AO21" s="457"/>
      <c r="AP21" s="458"/>
      <c r="AQ21" s="457"/>
      <c r="AR21" s="457"/>
      <c r="AS21" s="457"/>
      <c r="AT21" s="458"/>
      <c r="AU21" s="457"/>
      <c r="AV21" s="457"/>
      <c r="AW21" s="457"/>
      <c r="AX21" s="458"/>
      <c r="AY21" s="457"/>
      <c r="AZ21" s="457"/>
      <c r="BA21" s="457"/>
      <c r="BB21" s="458"/>
      <c r="BC21" s="457"/>
      <c r="BD21" s="457"/>
      <c r="BE21" s="457"/>
      <c r="BF21" s="458"/>
      <c r="BG21" s="457"/>
      <c r="BH21" s="457"/>
      <c r="BI21" s="457"/>
      <c r="BJ21" s="458"/>
      <c r="BK21" s="457"/>
      <c r="BL21" s="457"/>
      <c r="BM21" s="457"/>
      <c r="BN21" s="457"/>
    </row>
    <row r="22" spans="2:66" ht="24.75" customHeight="1">
      <c r="B22" s="453">
        <v>11</v>
      </c>
      <c r="C22" s="1537"/>
      <c r="D22" s="1538"/>
      <c r="E22" s="1538"/>
      <c r="F22" s="1539"/>
      <c r="G22" s="993"/>
      <c r="H22" s="442"/>
      <c r="I22" s="442"/>
      <c r="J22" s="442"/>
      <c r="K22" s="442"/>
      <c r="L22" s="442"/>
      <c r="M22" s="447"/>
      <c r="N22" s="447"/>
      <c r="O22" s="448"/>
      <c r="P22" s="449"/>
      <c r="Q22" s="450"/>
      <c r="R22" s="447"/>
      <c r="S22" s="457"/>
      <c r="T22" s="457"/>
      <c r="U22" s="457"/>
      <c r="V22" s="458"/>
      <c r="W22" s="457"/>
      <c r="X22" s="457"/>
      <c r="Y22" s="457"/>
      <c r="Z22" s="458"/>
      <c r="AA22" s="457"/>
      <c r="AB22" s="457"/>
      <c r="AC22" s="457"/>
      <c r="AD22" s="458"/>
      <c r="AE22" s="457"/>
      <c r="AF22" s="457"/>
      <c r="AG22" s="457"/>
      <c r="AH22" s="458"/>
      <c r="AI22" s="457"/>
      <c r="AJ22" s="457"/>
      <c r="AK22" s="457"/>
      <c r="AL22" s="458"/>
      <c r="AM22" s="457"/>
      <c r="AN22" s="457"/>
      <c r="AO22" s="457"/>
      <c r="AP22" s="458"/>
      <c r="AQ22" s="457"/>
      <c r="AR22" s="457"/>
      <c r="AS22" s="457"/>
      <c r="AT22" s="458"/>
      <c r="AU22" s="457"/>
      <c r="AV22" s="457"/>
      <c r="AW22" s="457"/>
      <c r="AX22" s="458"/>
      <c r="AY22" s="457"/>
      <c r="AZ22" s="457"/>
      <c r="BA22" s="457"/>
      <c r="BB22" s="458"/>
      <c r="BC22" s="457"/>
      <c r="BD22" s="457"/>
      <c r="BE22" s="457"/>
      <c r="BF22" s="458"/>
      <c r="BG22" s="457"/>
      <c r="BH22" s="457"/>
      <c r="BI22" s="457"/>
      <c r="BJ22" s="458"/>
      <c r="BK22" s="457"/>
      <c r="BL22" s="457"/>
      <c r="BM22" s="457"/>
      <c r="BN22" s="457"/>
    </row>
    <row r="23" spans="2:66" ht="24.75" customHeight="1">
      <c r="B23" s="454">
        <v>12</v>
      </c>
      <c r="C23" s="1537"/>
      <c r="D23" s="1538"/>
      <c r="E23" s="1538"/>
      <c r="F23" s="1539"/>
      <c r="G23" s="995"/>
      <c r="H23" s="442"/>
      <c r="I23" s="442"/>
      <c r="J23" s="442"/>
      <c r="K23" s="442"/>
      <c r="L23" s="442"/>
      <c r="M23" s="447"/>
      <c r="N23" s="447"/>
      <c r="O23" s="448"/>
      <c r="P23" s="449"/>
      <c r="Q23" s="450"/>
      <c r="R23" s="447"/>
      <c r="S23" s="457"/>
      <c r="T23" s="457"/>
      <c r="U23" s="457"/>
      <c r="V23" s="458"/>
      <c r="W23" s="457"/>
      <c r="X23" s="457"/>
      <c r="Y23" s="457"/>
      <c r="Z23" s="458"/>
      <c r="AA23" s="457"/>
      <c r="AB23" s="457"/>
      <c r="AC23" s="457"/>
      <c r="AD23" s="458"/>
      <c r="AE23" s="457"/>
      <c r="AF23" s="457"/>
      <c r="AG23" s="457"/>
      <c r="AH23" s="458"/>
      <c r="AI23" s="457"/>
      <c r="AJ23" s="457"/>
      <c r="AK23" s="457"/>
      <c r="AL23" s="458"/>
      <c r="AM23" s="457"/>
      <c r="AN23" s="457"/>
      <c r="AO23" s="457"/>
      <c r="AP23" s="458"/>
      <c r="AQ23" s="457"/>
      <c r="AR23" s="457"/>
      <c r="AS23" s="457"/>
      <c r="AT23" s="458"/>
      <c r="AU23" s="457"/>
      <c r="AV23" s="457"/>
      <c r="AW23" s="457"/>
      <c r="AX23" s="458"/>
      <c r="AY23" s="457"/>
      <c r="AZ23" s="457"/>
      <c r="BA23" s="457"/>
      <c r="BB23" s="458"/>
      <c r="BC23" s="457"/>
      <c r="BD23" s="457"/>
      <c r="BE23" s="457"/>
      <c r="BF23" s="458"/>
      <c r="BG23" s="457"/>
      <c r="BH23" s="457"/>
      <c r="BI23" s="457"/>
      <c r="BJ23" s="458"/>
      <c r="BK23" s="457"/>
      <c r="BL23" s="457"/>
      <c r="BM23" s="457"/>
      <c r="BN23" s="457"/>
    </row>
    <row r="24" spans="2:66" ht="24.75" customHeight="1">
      <c r="B24" s="454">
        <v>13</v>
      </c>
      <c r="C24" s="1537"/>
      <c r="D24" s="1538"/>
      <c r="E24" s="1538"/>
      <c r="F24" s="1539"/>
      <c r="G24" s="993"/>
      <c r="H24" s="442"/>
      <c r="I24" s="442"/>
      <c r="J24" s="442"/>
      <c r="K24" s="442"/>
      <c r="L24" s="442"/>
      <c r="M24" s="447"/>
      <c r="N24" s="447"/>
      <c r="O24" s="448"/>
      <c r="P24" s="449"/>
      <c r="Q24" s="450"/>
      <c r="R24" s="447"/>
      <c r="S24" s="457"/>
      <c r="T24" s="457"/>
      <c r="U24" s="457"/>
      <c r="V24" s="458"/>
      <c r="W24" s="457"/>
      <c r="X24" s="457"/>
      <c r="Y24" s="457"/>
      <c r="Z24" s="458"/>
      <c r="AA24" s="457"/>
      <c r="AB24" s="457"/>
      <c r="AC24" s="457"/>
      <c r="AD24" s="458"/>
      <c r="AE24" s="457"/>
      <c r="AF24" s="457"/>
      <c r="AG24" s="457"/>
      <c r="AH24" s="458"/>
      <c r="AI24" s="457"/>
      <c r="AJ24" s="457"/>
      <c r="AK24" s="457"/>
      <c r="AL24" s="458"/>
      <c r="AM24" s="457"/>
      <c r="AN24" s="457"/>
      <c r="AO24" s="457"/>
      <c r="AP24" s="458"/>
      <c r="AQ24" s="457"/>
      <c r="AR24" s="457"/>
      <c r="AS24" s="457"/>
      <c r="AT24" s="458"/>
      <c r="AU24" s="457"/>
      <c r="AV24" s="457"/>
      <c r="AW24" s="457"/>
      <c r="AX24" s="458"/>
      <c r="AY24" s="457"/>
      <c r="AZ24" s="457"/>
      <c r="BA24" s="457"/>
      <c r="BB24" s="458"/>
      <c r="BC24" s="457"/>
      <c r="BD24" s="457"/>
      <c r="BE24" s="457"/>
      <c r="BF24" s="458"/>
      <c r="BG24" s="457"/>
      <c r="BH24" s="457"/>
      <c r="BI24" s="457"/>
      <c r="BJ24" s="458"/>
      <c r="BK24" s="457"/>
      <c r="BL24" s="457"/>
      <c r="BM24" s="457"/>
      <c r="BN24" s="457"/>
    </row>
    <row r="25" spans="2:66" ht="24.75" customHeight="1">
      <c r="B25" s="454">
        <v>14</v>
      </c>
      <c r="C25" s="1537"/>
      <c r="D25" s="1538"/>
      <c r="E25" s="1538"/>
      <c r="F25" s="1539"/>
      <c r="G25" s="993"/>
      <c r="H25" s="442"/>
      <c r="I25" s="442"/>
      <c r="J25" s="442"/>
      <c r="K25" s="442"/>
      <c r="L25" s="442"/>
      <c r="M25" s="447"/>
      <c r="N25" s="447"/>
      <c r="O25" s="448"/>
      <c r="P25" s="449"/>
      <c r="Q25" s="450"/>
      <c r="R25" s="447"/>
      <c r="S25" s="457"/>
      <c r="T25" s="457"/>
      <c r="U25" s="457"/>
      <c r="V25" s="458"/>
      <c r="W25" s="457"/>
      <c r="X25" s="457"/>
      <c r="Y25" s="457"/>
      <c r="Z25" s="458"/>
      <c r="AA25" s="457"/>
      <c r="AB25" s="457"/>
      <c r="AC25" s="457"/>
      <c r="AD25" s="458"/>
      <c r="AE25" s="457"/>
      <c r="AF25" s="457"/>
      <c r="AG25" s="457"/>
      <c r="AH25" s="458"/>
      <c r="AI25" s="457"/>
      <c r="AJ25" s="457"/>
      <c r="AK25" s="457"/>
      <c r="AL25" s="458"/>
      <c r="AM25" s="457"/>
      <c r="AN25" s="457"/>
      <c r="AO25" s="457"/>
      <c r="AP25" s="458"/>
      <c r="AQ25" s="457"/>
      <c r="AR25" s="457"/>
      <c r="AS25" s="457"/>
      <c r="AT25" s="458"/>
      <c r="AU25" s="457"/>
      <c r="AV25" s="457"/>
      <c r="AW25" s="457"/>
      <c r="AX25" s="458"/>
      <c r="AY25" s="457"/>
      <c r="AZ25" s="457"/>
      <c r="BA25" s="457"/>
      <c r="BB25" s="458"/>
      <c r="BC25" s="457"/>
      <c r="BD25" s="457"/>
      <c r="BE25" s="457"/>
      <c r="BF25" s="458"/>
      <c r="BG25" s="457"/>
      <c r="BH25" s="457"/>
      <c r="BI25" s="457"/>
      <c r="BJ25" s="458"/>
      <c r="BK25" s="457"/>
      <c r="BL25" s="457"/>
      <c r="BM25" s="457"/>
      <c r="BN25" s="457"/>
    </row>
    <row r="26" spans="2:66" ht="24.75" customHeight="1">
      <c r="B26" s="454">
        <v>15</v>
      </c>
      <c r="C26" s="1537"/>
      <c r="D26" s="1538"/>
      <c r="E26" s="1538"/>
      <c r="F26" s="1539"/>
      <c r="G26" s="993"/>
      <c r="H26" s="442"/>
      <c r="I26" s="442"/>
      <c r="J26" s="442"/>
      <c r="K26" s="442"/>
      <c r="L26" s="442"/>
      <c r="M26" s="447"/>
      <c r="N26" s="447"/>
      <c r="O26" s="448"/>
      <c r="P26" s="449"/>
      <c r="Q26" s="450"/>
      <c r="R26" s="447"/>
      <c r="S26" s="457"/>
      <c r="T26" s="457"/>
      <c r="U26" s="457"/>
      <c r="V26" s="458"/>
      <c r="W26" s="457"/>
      <c r="X26" s="457"/>
      <c r="Y26" s="457"/>
      <c r="Z26" s="458"/>
      <c r="AA26" s="457"/>
      <c r="AB26" s="457"/>
      <c r="AC26" s="457"/>
      <c r="AD26" s="458"/>
      <c r="AE26" s="457"/>
      <c r="AF26" s="457"/>
      <c r="AG26" s="457"/>
      <c r="AH26" s="458"/>
      <c r="AI26" s="457"/>
      <c r="AJ26" s="457"/>
      <c r="AK26" s="457"/>
      <c r="AL26" s="458"/>
      <c r="AM26" s="457"/>
      <c r="AN26" s="457"/>
      <c r="AO26" s="457"/>
      <c r="AP26" s="458"/>
      <c r="AQ26" s="457"/>
      <c r="AR26" s="457"/>
      <c r="AS26" s="457"/>
      <c r="AT26" s="458"/>
      <c r="AU26" s="457"/>
      <c r="AV26" s="457"/>
      <c r="AW26" s="457"/>
      <c r="AX26" s="458"/>
      <c r="AY26" s="457"/>
      <c r="AZ26" s="457"/>
      <c r="BA26" s="457"/>
      <c r="BB26" s="458"/>
      <c r="BC26" s="457"/>
      <c r="BD26" s="457"/>
      <c r="BE26" s="457"/>
      <c r="BF26" s="458"/>
      <c r="BG26" s="457"/>
      <c r="BH26" s="457"/>
      <c r="BI26" s="457"/>
      <c r="BJ26" s="458"/>
      <c r="BK26" s="457"/>
      <c r="BL26" s="457"/>
      <c r="BM26" s="457"/>
      <c r="BN26" s="457"/>
    </row>
    <row r="27" spans="2:66" ht="24.75" customHeight="1">
      <c r="B27" s="453">
        <v>16</v>
      </c>
      <c r="C27" s="1537"/>
      <c r="D27" s="1538"/>
      <c r="E27" s="1538"/>
      <c r="F27" s="1539"/>
      <c r="G27" s="993"/>
      <c r="H27" s="442"/>
      <c r="I27" s="442"/>
      <c r="J27" s="442"/>
      <c r="K27" s="442"/>
      <c r="L27" s="442"/>
      <c r="M27" s="447"/>
      <c r="N27" s="447"/>
      <c r="O27" s="448"/>
      <c r="P27" s="449"/>
      <c r="Q27" s="450"/>
      <c r="R27" s="447"/>
      <c r="S27" s="457"/>
      <c r="T27" s="457"/>
      <c r="U27" s="457"/>
      <c r="V27" s="458"/>
      <c r="W27" s="457"/>
      <c r="X27" s="457"/>
      <c r="Y27" s="457"/>
      <c r="Z27" s="458"/>
      <c r="AA27" s="457"/>
      <c r="AB27" s="457"/>
      <c r="AC27" s="457"/>
      <c r="AD27" s="458"/>
      <c r="AE27" s="457"/>
      <c r="AF27" s="457"/>
      <c r="AG27" s="457"/>
      <c r="AH27" s="458"/>
      <c r="AI27" s="457"/>
      <c r="AJ27" s="457"/>
      <c r="AK27" s="457"/>
      <c r="AL27" s="458"/>
      <c r="AM27" s="457"/>
      <c r="AN27" s="457"/>
      <c r="AO27" s="457"/>
      <c r="AP27" s="458"/>
      <c r="AQ27" s="457"/>
      <c r="AR27" s="457"/>
      <c r="AS27" s="457"/>
      <c r="AT27" s="458"/>
      <c r="AU27" s="457"/>
      <c r="AV27" s="457"/>
      <c r="AW27" s="457"/>
      <c r="AX27" s="458"/>
      <c r="AY27" s="457"/>
      <c r="AZ27" s="457"/>
      <c r="BA27" s="457"/>
      <c r="BB27" s="458"/>
      <c r="BC27" s="457"/>
      <c r="BD27" s="457"/>
      <c r="BE27" s="457"/>
      <c r="BF27" s="458"/>
      <c r="BG27" s="457"/>
      <c r="BH27" s="457"/>
      <c r="BI27" s="457"/>
      <c r="BJ27" s="458"/>
      <c r="BK27" s="457"/>
      <c r="BL27" s="457"/>
      <c r="BM27" s="457"/>
      <c r="BN27" s="457"/>
    </row>
    <row r="28" spans="2:66" ht="24.75" customHeight="1">
      <c r="B28" s="454">
        <v>17</v>
      </c>
      <c r="C28" s="1537"/>
      <c r="D28" s="1538"/>
      <c r="E28" s="1538"/>
      <c r="F28" s="1539"/>
      <c r="G28" s="993"/>
      <c r="H28" s="442"/>
      <c r="I28" s="442"/>
      <c r="J28" s="442"/>
      <c r="K28" s="442"/>
      <c r="L28" s="442"/>
      <c r="M28" s="447"/>
      <c r="N28" s="447"/>
      <c r="O28" s="448"/>
      <c r="P28" s="449"/>
      <c r="Q28" s="450"/>
      <c r="R28" s="447"/>
      <c r="S28" s="457"/>
      <c r="T28" s="457"/>
      <c r="U28" s="457"/>
      <c r="V28" s="458"/>
      <c r="W28" s="457"/>
      <c r="X28" s="457"/>
      <c r="Y28" s="457"/>
      <c r="Z28" s="458"/>
      <c r="AA28" s="457"/>
      <c r="AB28" s="457"/>
      <c r="AC28" s="457"/>
      <c r="AD28" s="458"/>
      <c r="AE28" s="457"/>
      <c r="AF28" s="457"/>
      <c r="AG28" s="457"/>
      <c r="AH28" s="458"/>
      <c r="AI28" s="457"/>
      <c r="AJ28" s="457"/>
      <c r="AK28" s="457"/>
      <c r="AL28" s="458"/>
      <c r="AM28" s="457"/>
      <c r="AN28" s="457"/>
      <c r="AO28" s="457"/>
      <c r="AP28" s="458"/>
      <c r="AQ28" s="457"/>
      <c r="AR28" s="457"/>
      <c r="AS28" s="457"/>
      <c r="AT28" s="458"/>
      <c r="AU28" s="457"/>
      <c r="AV28" s="457"/>
      <c r="AW28" s="457"/>
      <c r="AX28" s="458"/>
      <c r="AY28" s="457"/>
      <c r="AZ28" s="457"/>
      <c r="BA28" s="457"/>
      <c r="BB28" s="458"/>
      <c r="BC28" s="457"/>
      <c r="BD28" s="457"/>
      <c r="BE28" s="457"/>
      <c r="BF28" s="458"/>
      <c r="BG28" s="457"/>
      <c r="BH28" s="457"/>
      <c r="BI28" s="457"/>
      <c r="BJ28" s="458"/>
      <c r="BK28" s="457"/>
      <c r="BL28" s="457"/>
      <c r="BM28" s="457"/>
      <c r="BN28" s="457"/>
    </row>
    <row r="29" spans="2:66" ht="24.75" customHeight="1">
      <c r="B29" s="454">
        <v>18</v>
      </c>
      <c r="C29" s="1537"/>
      <c r="D29" s="1538"/>
      <c r="E29" s="1538"/>
      <c r="F29" s="1539"/>
      <c r="G29" s="993"/>
      <c r="H29" s="442"/>
      <c r="I29" s="442"/>
      <c r="J29" s="442"/>
      <c r="K29" s="442"/>
      <c r="L29" s="442"/>
      <c r="M29" s="447"/>
      <c r="N29" s="447"/>
      <c r="O29" s="448"/>
      <c r="P29" s="449"/>
      <c r="Q29" s="450"/>
      <c r="R29" s="447"/>
      <c r="S29" s="457"/>
      <c r="T29" s="457"/>
      <c r="U29" s="457"/>
      <c r="V29" s="458"/>
      <c r="W29" s="457"/>
      <c r="X29" s="457"/>
      <c r="Y29" s="457"/>
      <c r="Z29" s="458"/>
      <c r="AA29" s="457"/>
      <c r="AB29" s="457"/>
      <c r="AC29" s="457"/>
      <c r="AD29" s="458"/>
      <c r="AE29" s="457"/>
      <c r="AF29" s="457"/>
      <c r="AG29" s="457"/>
      <c r="AH29" s="458"/>
      <c r="AI29" s="457"/>
      <c r="AJ29" s="457"/>
      <c r="AK29" s="457"/>
      <c r="AL29" s="458"/>
      <c r="AM29" s="457"/>
      <c r="AN29" s="457"/>
      <c r="AO29" s="457"/>
      <c r="AP29" s="458"/>
      <c r="AQ29" s="457"/>
      <c r="AR29" s="457"/>
      <c r="AS29" s="457"/>
      <c r="AT29" s="458"/>
      <c r="AU29" s="457"/>
      <c r="AV29" s="457"/>
      <c r="AW29" s="457"/>
      <c r="AX29" s="458"/>
      <c r="AY29" s="457"/>
      <c r="AZ29" s="457"/>
      <c r="BA29" s="457"/>
      <c r="BB29" s="458"/>
      <c r="BC29" s="457"/>
      <c r="BD29" s="457"/>
      <c r="BE29" s="457"/>
      <c r="BF29" s="458"/>
      <c r="BG29" s="457"/>
      <c r="BH29" s="457"/>
      <c r="BI29" s="457"/>
      <c r="BJ29" s="458"/>
      <c r="BK29" s="457"/>
      <c r="BL29" s="457"/>
      <c r="BM29" s="457"/>
      <c r="BN29" s="457"/>
    </row>
    <row r="30" spans="2:66" ht="24.75" customHeight="1">
      <c r="B30" s="454">
        <v>19</v>
      </c>
      <c r="C30" s="1537"/>
      <c r="D30" s="1538"/>
      <c r="E30" s="1538"/>
      <c r="F30" s="1539"/>
      <c r="G30" s="993"/>
      <c r="H30" s="442"/>
      <c r="I30" s="442"/>
      <c r="J30" s="442"/>
      <c r="K30" s="442"/>
      <c r="L30" s="442"/>
      <c r="M30" s="447"/>
      <c r="N30" s="447"/>
      <c r="O30" s="448"/>
      <c r="P30" s="449"/>
      <c r="Q30" s="450"/>
      <c r="R30" s="447"/>
      <c r="S30" s="457"/>
      <c r="T30" s="457"/>
      <c r="U30" s="457"/>
      <c r="V30" s="458"/>
      <c r="W30" s="457"/>
      <c r="X30" s="457"/>
      <c r="Y30" s="457"/>
      <c r="Z30" s="458"/>
      <c r="AA30" s="457"/>
      <c r="AB30" s="457"/>
      <c r="AC30" s="457"/>
      <c r="AD30" s="458"/>
      <c r="AE30" s="457"/>
      <c r="AF30" s="457"/>
      <c r="AG30" s="457"/>
      <c r="AH30" s="458"/>
      <c r="AI30" s="457"/>
      <c r="AJ30" s="457"/>
      <c r="AK30" s="457"/>
      <c r="AL30" s="458"/>
      <c r="AM30" s="457"/>
      <c r="AN30" s="457"/>
      <c r="AO30" s="457"/>
      <c r="AP30" s="458"/>
      <c r="AQ30" s="457"/>
      <c r="AR30" s="457"/>
      <c r="AS30" s="457"/>
      <c r="AT30" s="458"/>
      <c r="AU30" s="457"/>
      <c r="AV30" s="457"/>
      <c r="AW30" s="457"/>
      <c r="AX30" s="458"/>
      <c r="AY30" s="457"/>
      <c r="AZ30" s="457"/>
      <c r="BA30" s="457"/>
      <c r="BB30" s="458"/>
      <c r="BC30" s="457"/>
      <c r="BD30" s="457"/>
      <c r="BE30" s="457"/>
      <c r="BF30" s="458"/>
      <c r="BG30" s="457"/>
      <c r="BH30" s="457"/>
      <c r="BI30" s="457"/>
      <c r="BJ30" s="458"/>
      <c r="BK30" s="457"/>
      <c r="BL30" s="457"/>
      <c r="BM30" s="457"/>
      <c r="BN30" s="457"/>
    </row>
    <row r="31" spans="2:66" ht="24.75" customHeight="1">
      <c r="B31" s="454">
        <v>20</v>
      </c>
      <c r="C31" s="1537"/>
      <c r="D31" s="1538"/>
      <c r="E31" s="1538"/>
      <c r="F31" s="1539"/>
      <c r="G31" s="993"/>
      <c r="H31" s="442"/>
      <c r="I31" s="442"/>
      <c r="J31" s="442"/>
      <c r="K31" s="442"/>
      <c r="L31" s="442"/>
      <c r="M31" s="447"/>
      <c r="N31" s="447"/>
      <c r="O31" s="448"/>
      <c r="P31" s="449"/>
      <c r="Q31" s="450"/>
      <c r="R31" s="447"/>
      <c r="S31" s="457"/>
      <c r="T31" s="457"/>
      <c r="U31" s="457"/>
      <c r="V31" s="458"/>
      <c r="W31" s="457"/>
      <c r="X31" s="457"/>
      <c r="Y31" s="457"/>
      <c r="Z31" s="458"/>
      <c r="AA31" s="457"/>
      <c r="AB31" s="457"/>
      <c r="AC31" s="457"/>
      <c r="AD31" s="458"/>
      <c r="AE31" s="457"/>
      <c r="AF31" s="457"/>
      <c r="AG31" s="457"/>
      <c r="AH31" s="458"/>
      <c r="AI31" s="457"/>
      <c r="AJ31" s="457"/>
      <c r="AK31" s="457"/>
      <c r="AL31" s="458"/>
      <c r="AM31" s="457"/>
      <c r="AN31" s="457"/>
      <c r="AO31" s="457"/>
      <c r="AP31" s="458"/>
      <c r="AQ31" s="457"/>
      <c r="AR31" s="457"/>
      <c r="AS31" s="457"/>
      <c r="AT31" s="458"/>
      <c r="AU31" s="457"/>
      <c r="AV31" s="457"/>
      <c r="AW31" s="457"/>
      <c r="AX31" s="458"/>
      <c r="AY31" s="457"/>
      <c r="AZ31" s="457"/>
      <c r="BA31" s="457"/>
      <c r="BB31" s="458"/>
      <c r="BC31" s="457"/>
      <c r="BD31" s="457"/>
      <c r="BE31" s="457"/>
      <c r="BF31" s="458"/>
      <c r="BG31" s="457"/>
      <c r="BH31" s="457"/>
      <c r="BI31" s="457"/>
      <c r="BJ31" s="458"/>
      <c r="BK31" s="457"/>
      <c r="BL31" s="457"/>
      <c r="BM31" s="457"/>
      <c r="BN31" s="457"/>
    </row>
    <row r="32" spans="2:66" ht="24.75" customHeight="1">
      <c r="B32" s="453">
        <v>21</v>
      </c>
      <c r="C32" s="1537"/>
      <c r="D32" s="1538"/>
      <c r="E32" s="1538"/>
      <c r="F32" s="1539"/>
      <c r="G32" s="993"/>
      <c r="H32" s="442"/>
      <c r="I32" s="442"/>
      <c r="J32" s="442"/>
      <c r="K32" s="442"/>
      <c r="L32" s="442"/>
      <c r="M32" s="447"/>
      <c r="N32" s="447"/>
      <c r="O32" s="448"/>
      <c r="P32" s="449"/>
      <c r="Q32" s="450"/>
      <c r="R32" s="447"/>
      <c r="S32" s="457"/>
      <c r="T32" s="457"/>
      <c r="U32" s="457"/>
      <c r="V32" s="458"/>
      <c r="W32" s="457"/>
      <c r="X32" s="457"/>
      <c r="Y32" s="457"/>
      <c r="Z32" s="458"/>
      <c r="AA32" s="457"/>
      <c r="AB32" s="457"/>
      <c r="AC32" s="457"/>
      <c r="AD32" s="458"/>
      <c r="AE32" s="457"/>
      <c r="AF32" s="457"/>
      <c r="AG32" s="457"/>
      <c r="AH32" s="458"/>
      <c r="AI32" s="457"/>
      <c r="AJ32" s="457"/>
      <c r="AK32" s="457"/>
      <c r="AL32" s="458"/>
      <c r="AM32" s="457"/>
      <c r="AN32" s="457"/>
      <c r="AO32" s="457"/>
      <c r="AP32" s="458"/>
      <c r="AQ32" s="457"/>
      <c r="AR32" s="457"/>
      <c r="AS32" s="457"/>
      <c r="AT32" s="458"/>
      <c r="AU32" s="457"/>
      <c r="AV32" s="457"/>
      <c r="AW32" s="457"/>
      <c r="AX32" s="458"/>
      <c r="AY32" s="457"/>
      <c r="AZ32" s="457"/>
      <c r="BA32" s="457"/>
      <c r="BB32" s="458"/>
      <c r="BC32" s="457"/>
      <c r="BD32" s="457"/>
      <c r="BE32" s="457"/>
      <c r="BF32" s="458"/>
      <c r="BG32" s="457"/>
      <c r="BH32" s="457"/>
      <c r="BI32" s="457"/>
      <c r="BJ32" s="458"/>
      <c r="BK32" s="457"/>
      <c r="BL32" s="457"/>
      <c r="BM32" s="457"/>
      <c r="BN32" s="457"/>
    </row>
    <row r="33" spans="2:66" ht="24.75" customHeight="1">
      <c r="B33" s="454">
        <v>22</v>
      </c>
      <c r="C33" s="1537"/>
      <c r="D33" s="1538"/>
      <c r="E33" s="1538"/>
      <c r="F33" s="1539"/>
      <c r="G33" s="993"/>
      <c r="H33" s="442"/>
      <c r="I33" s="442"/>
      <c r="J33" s="442"/>
      <c r="K33" s="442"/>
      <c r="L33" s="442"/>
      <c r="M33" s="447"/>
      <c r="N33" s="447"/>
      <c r="O33" s="448"/>
      <c r="P33" s="449"/>
      <c r="Q33" s="450"/>
      <c r="R33" s="447"/>
      <c r="S33" s="457"/>
      <c r="T33" s="457"/>
      <c r="U33" s="457"/>
      <c r="V33" s="458"/>
      <c r="W33" s="457"/>
      <c r="X33" s="457"/>
      <c r="Y33" s="457"/>
      <c r="Z33" s="458"/>
      <c r="AA33" s="457"/>
      <c r="AB33" s="457"/>
      <c r="AC33" s="457"/>
      <c r="AD33" s="458"/>
      <c r="AE33" s="457"/>
      <c r="AF33" s="457"/>
      <c r="AG33" s="457"/>
      <c r="AH33" s="458"/>
      <c r="AI33" s="457"/>
      <c r="AJ33" s="457"/>
      <c r="AK33" s="457"/>
      <c r="AL33" s="458"/>
      <c r="AM33" s="457"/>
      <c r="AN33" s="457"/>
      <c r="AO33" s="457"/>
      <c r="AP33" s="458"/>
      <c r="AQ33" s="457"/>
      <c r="AR33" s="457"/>
      <c r="AS33" s="457"/>
      <c r="AT33" s="458"/>
      <c r="AU33" s="457"/>
      <c r="AV33" s="457"/>
      <c r="AW33" s="457"/>
      <c r="AX33" s="458"/>
      <c r="AY33" s="457"/>
      <c r="AZ33" s="457"/>
      <c r="BA33" s="457"/>
      <c r="BB33" s="458"/>
      <c r="BC33" s="457"/>
      <c r="BD33" s="457"/>
      <c r="BE33" s="457"/>
      <c r="BF33" s="458"/>
      <c r="BG33" s="457"/>
      <c r="BH33" s="457"/>
      <c r="BI33" s="457"/>
      <c r="BJ33" s="458"/>
      <c r="BK33" s="457"/>
      <c r="BL33" s="457"/>
      <c r="BM33" s="457"/>
      <c r="BN33" s="457"/>
    </row>
    <row r="34" spans="2:66" ht="24.75" customHeight="1">
      <c r="B34" s="454">
        <v>23</v>
      </c>
      <c r="C34" s="1537"/>
      <c r="D34" s="1538"/>
      <c r="E34" s="1538"/>
      <c r="F34" s="1539"/>
      <c r="G34" s="993"/>
      <c r="H34" s="442"/>
      <c r="I34" s="442"/>
      <c r="J34" s="442"/>
      <c r="K34" s="442"/>
      <c r="L34" s="442"/>
      <c r="M34" s="447"/>
      <c r="N34" s="447"/>
      <c r="O34" s="448"/>
      <c r="P34" s="449"/>
      <c r="Q34" s="450"/>
      <c r="R34" s="447"/>
      <c r="S34" s="457"/>
      <c r="T34" s="457"/>
      <c r="U34" s="457"/>
      <c r="V34" s="458"/>
      <c r="W34" s="457"/>
      <c r="X34" s="457"/>
      <c r="Y34" s="457"/>
      <c r="Z34" s="458"/>
      <c r="AA34" s="457"/>
      <c r="AB34" s="457"/>
      <c r="AC34" s="457"/>
      <c r="AD34" s="458"/>
      <c r="AE34" s="457"/>
      <c r="AF34" s="457"/>
      <c r="AG34" s="457"/>
      <c r="AH34" s="458"/>
      <c r="AI34" s="457"/>
      <c r="AJ34" s="457"/>
      <c r="AK34" s="457"/>
      <c r="AL34" s="458"/>
      <c r="AM34" s="457"/>
      <c r="AN34" s="457"/>
      <c r="AO34" s="457"/>
      <c r="AP34" s="458"/>
      <c r="AQ34" s="457"/>
      <c r="AR34" s="457"/>
      <c r="AS34" s="457"/>
      <c r="AT34" s="458"/>
      <c r="AU34" s="457"/>
      <c r="AV34" s="457"/>
      <c r="AW34" s="457"/>
      <c r="AX34" s="458"/>
      <c r="AY34" s="457"/>
      <c r="AZ34" s="457"/>
      <c r="BA34" s="457"/>
      <c r="BB34" s="458"/>
      <c r="BC34" s="457"/>
      <c r="BD34" s="457"/>
      <c r="BE34" s="457"/>
      <c r="BF34" s="458"/>
      <c r="BG34" s="457"/>
      <c r="BH34" s="457"/>
      <c r="BI34" s="457"/>
      <c r="BJ34" s="458"/>
      <c r="BK34" s="457"/>
      <c r="BL34" s="457"/>
      <c r="BM34" s="457"/>
      <c r="BN34" s="457"/>
    </row>
    <row r="35" spans="2:66" ht="24.75" customHeight="1">
      <c r="B35" s="454">
        <v>24</v>
      </c>
      <c r="C35" s="1537"/>
      <c r="D35" s="1538"/>
      <c r="E35" s="1538"/>
      <c r="F35" s="1539"/>
      <c r="G35" s="993"/>
      <c r="H35" s="442"/>
      <c r="I35" s="442"/>
      <c r="J35" s="442"/>
      <c r="K35" s="442"/>
      <c r="L35" s="442"/>
      <c r="M35" s="447"/>
      <c r="N35" s="447"/>
      <c r="O35" s="448"/>
      <c r="P35" s="449"/>
      <c r="Q35" s="450"/>
      <c r="R35" s="447"/>
      <c r="S35" s="457"/>
      <c r="T35" s="457"/>
      <c r="U35" s="457"/>
      <c r="V35" s="458"/>
      <c r="W35" s="457"/>
      <c r="X35" s="457"/>
      <c r="Y35" s="457"/>
      <c r="Z35" s="458"/>
      <c r="AA35" s="457"/>
      <c r="AB35" s="457"/>
      <c r="AC35" s="457"/>
      <c r="AD35" s="458"/>
      <c r="AE35" s="457"/>
      <c r="AF35" s="457"/>
      <c r="AG35" s="457"/>
      <c r="AH35" s="458"/>
      <c r="AI35" s="457"/>
      <c r="AJ35" s="457"/>
      <c r="AK35" s="457"/>
      <c r="AL35" s="458"/>
      <c r="AM35" s="457"/>
      <c r="AN35" s="457"/>
      <c r="AO35" s="457"/>
      <c r="AP35" s="458"/>
      <c r="AQ35" s="457"/>
      <c r="AR35" s="457"/>
      <c r="AS35" s="457"/>
      <c r="AT35" s="458"/>
      <c r="AU35" s="457"/>
      <c r="AV35" s="457"/>
      <c r="AW35" s="457"/>
      <c r="AX35" s="458"/>
      <c r="AY35" s="457"/>
      <c r="AZ35" s="457"/>
      <c r="BA35" s="457"/>
      <c r="BB35" s="458"/>
      <c r="BC35" s="457"/>
      <c r="BD35" s="457"/>
      <c r="BE35" s="457"/>
      <c r="BF35" s="458"/>
      <c r="BG35" s="457"/>
      <c r="BH35" s="457"/>
      <c r="BI35" s="457"/>
      <c r="BJ35" s="458"/>
      <c r="BK35" s="457"/>
      <c r="BL35" s="457"/>
      <c r="BM35" s="457"/>
      <c r="BN35" s="457"/>
    </row>
    <row r="36" spans="2:66" ht="24.75" customHeight="1">
      <c r="B36" s="454">
        <v>25</v>
      </c>
      <c r="C36" s="1537"/>
      <c r="D36" s="1538"/>
      <c r="E36" s="1538"/>
      <c r="F36" s="1539"/>
      <c r="G36" s="993"/>
      <c r="H36" s="442"/>
      <c r="I36" s="442"/>
      <c r="J36" s="442"/>
      <c r="K36" s="442"/>
      <c r="L36" s="442"/>
      <c r="M36" s="447"/>
      <c r="N36" s="447"/>
      <c r="O36" s="448"/>
      <c r="P36" s="449"/>
      <c r="Q36" s="450"/>
      <c r="R36" s="447"/>
      <c r="S36" s="457"/>
      <c r="T36" s="457"/>
      <c r="U36" s="457"/>
      <c r="V36" s="458"/>
      <c r="W36" s="457"/>
      <c r="X36" s="457"/>
      <c r="Y36" s="457"/>
      <c r="Z36" s="458"/>
      <c r="AA36" s="457"/>
      <c r="AB36" s="457"/>
      <c r="AC36" s="457"/>
      <c r="AD36" s="458"/>
      <c r="AE36" s="457"/>
      <c r="AF36" s="457"/>
      <c r="AG36" s="457"/>
      <c r="AH36" s="458"/>
      <c r="AI36" s="457"/>
      <c r="AJ36" s="457"/>
      <c r="AK36" s="457"/>
      <c r="AL36" s="458"/>
      <c r="AM36" s="457"/>
      <c r="AN36" s="457"/>
      <c r="AO36" s="457"/>
      <c r="AP36" s="458"/>
      <c r="AQ36" s="457"/>
      <c r="AR36" s="457"/>
      <c r="AS36" s="457"/>
      <c r="AT36" s="458"/>
      <c r="AU36" s="457"/>
      <c r="AV36" s="457"/>
      <c r="AW36" s="457"/>
      <c r="AX36" s="458"/>
      <c r="AY36" s="457"/>
      <c r="AZ36" s="457"/>
      <c r="BA36" s="457"/>
      <c r="BB36" s="458"/>
      <c r="BC36" s="457"/>
      <c r="BD36" s="457"/>
      <c r="BE36" s="457"/>
      <c r="BF36" s="458"/>
      <c r="BG36" s="457"/>
      <c r="BH36" s="457"/>
      <c r="BI36" s="457"/>
      <c r="BJ36" s="458"/>
      <c r="BK36" s="457"/>
      <c r="BL36" s="457"/>
      <c r="BM36" s="457"/>
      <c r="BN36" s="457"/>
    </row>
    <row r="37" spans="2:66" ht="24.75" customHeight="1">
      <c r="B37" s="453">
        <v>26</v>
      </c>
      <c r="C37" s="1537"/>
      <c r="D37" s="1538"/>
      <c r="E37" s="1538"/>
      <c r="F37" s="1539"/>
      <c r="G37" s="993"/>
      <c r="H37" s="442"/>
      <c r="I37" s="442"/>
      <c r="J37" s="442"/>
      <c r="K37" s="442"/>
      <c r="L37" s="442"/>
      <c r="M37" s="447"/>
      <c r="N37" s="447"/>
      <c r="O37" s="448"/>
      <c r="P37" s="449"/>
      <c r="Q37" s="450"/>
      <c r="R37" s="447"/>
      <c r="S37" s="457"/>
      <c r="T37" s="457"/>
      <c r="U37" s="457"/>
      <c r="V37" s="458"/>
      <c r="W37" s="457"/>
      <c r="X37" s="457"/>
      <c r="Y37" s="457"/>
      <c r="Z37" s="458"/>
      <c r="AA37" s="457"/>
      <c r="AB37" s="457"/>
      <c r="AC37" s="457"/>
      <c r="AD37" s="458"/>
      <c r="AE37" s="457"/>
      <c r="AF37" s="457"/>
      <c r="AG37" s="457"/>
      <c r="AH37" s="458"/>
      <c r="AI37" s="457"/>
      <c r="AJ37" s="457"/>
      <c r="AK37" s="457"/>
      <c r="AL37" s="458"/>
      <c r="AM37" s="457"/>
      <c r="AN37" s="457"/>
      <c r="AO37" s="457"/>
      <c r="AP37" s="458"/>
      <c r="AQ37" s="457"/>
      <c r="AR37" s="457"/>
      <c r="AS37" s="457"/>
      <c r="AT37" s="458"/>
      <c r="AU37" s="457"/>
      <c r="AV37" s="457"/>
      <c r="AW37" s="457"/>
      <c r="AX37" s="458"/>
      <c r="AY37" s="457"/>
      <c r="AZ37" s="457"/>
      <c r="BA37" s="457"/>
      <c r="BB37" s="458"/>
      <c r="BC37" s="457"/>
      <c r="BD37" s="457"/>
      <c r="BE37" s="457"/>
      <c r="BF37" s="458"/>
      <c r="BG37" s="457"/>
      <c r="BH37" s="457"/>
      <c r="BI37" s="457"/>
      <c r="BJ37" s="458"/>
      <c r="BK37" s="457"/>
      <c r="BL37" s="457"/>
      <c r="BM37" s="457"/>
      <c r="BN37" s="457"/>
    </row>
    <row r="38" spans="2:66" ht="24.75" customHeight="1">
      <c r="B38" s="454">
        <v>27</v>
      </c>
      <c r="C38" s="1537"/>
      <c r="D38" s="1538"/>
      <c r="E38" s="1538"/>
      <c r="F38" s="1539"/>
      <c r="G38" s="993"/>
      <c r="H38" s="442"/>
      <c r="I38" s="442"/>
      <c r="J38" s="442"/>
      <c r="K38" s="442"/>
      <c r="L38" s="442"/>
      <c r="M38" s="447"/>
      <c r="N38" s="447"/>
      <c r="O38" s="448"/>
      <c r="P38" s="449"/>
      <c r="Q38" s="450"/>
      <c r="R38" s="447"/>
      <c r="S38" s="457"/>
      <c r="T38" s="457"/>
      <c r="U38" s="457"/>
      <c r="V38" s="458"/>
      <c r="W38" s="457"/>
      <c r="X38" s="457"/>
      <c r="Y38" s="457"/>
      <c r="Z38" s="458"/>
      <c r="AA38" s="457"/>
      <c r="AB38" s="457"/>
      <c r="AC38" s="457"/>
      <c r="AD38" s="458"/>
      <c r="AE38" s="457"/>
      <c r="AF38" s="457"/>
      <c r="AG38" s="457"/>
      <c r="AH38" s="458"/>
      <c r="AI38" s="457"/>
      <c r="AJ38" s="457"/>
      <c r="AK38" s="457"/>
      <c r="AL38" s="458"/>
      <c r="AM38" s="457"/>
      <c r="AN38" s="457"/>
      <c r="AO38" s="457"/>
      <c r="AP38" s="458"/>
      <c r="AQ38" s="457"/>
      <c r="AR38" s="457"/>
      <c r="AS38" s="457"/>
      <c r="AT38" s="458"/>
      <c r="AU38" s="457"/>
      <c r="AV38" s="457"/>
      <c r="AW38" s="457"/>
      <c r="AX38" s="458"/>
      <c r="AY38" s="457"/>
      <c r="AZ38" s="457"/>
      <c r="BA38" s="457"/>
      <c r="BB38" s="458"/>
      <c r="BC38" s="457"/>
      <c r="BD38" s="457"/>
      <c r="BE38" s="457"/>
      <c r="BF38" s="458"/>
      <c r="BG38" s="457"/>
      <c r="BH38" s="457"/>
      <c r="BI38" s="457"/>
      <c r="BJ38" s="458"/>
      <c r="BK38" s="457"/>
      <c r="BL38" s="457"/>
      <c r="BM38" s="457"/>
      <c r="BN38" s="457"/>
    </row>
    <row r="39" spans="2:66" ht="24.75" customHeight="1">
      <c r="B39" s="454">
        <v>28</v>
      </c>
      <c r="C39" s="1537"/>
      <c r="D39" s="1538"/>
      <c r="E39" s="1538"/>
      <c r="F39" s="1539"/>
      <c r="G39" s="993"/>
      <c r="H39" s="442"/>
      <c r="I39" s="442"/>
      <c r="J39" s="442"/>
      <c r="K39" s="442"/>
      <c r="L39" s="442"/>
      <c r="M39" s="447"/>
      <c r="N39" s="447"/>
      <c r="O39" s="448"/>
      <c r="P39" s="449"/>
      <c r="Q39" s="450"/>
      <c r="R39" s="447"/>
      <c r="S39" s="457"/>
      <c r="T39" s="457"/>
      <c r="U39" s="457"/>
      <c r="V39" s="458"/>
      <c r="W39" s="457"/>
      <c r="X39" s="457"/>
      <c r="Y39" s="457"/>
      <c r="Z39" s="458"/>
      <c r="AA39" s="457"/>
      <c r="AB39" s="457"/>
      <c r="AC39" s="457"/>
      <c r="AD39" s="458"/>
      <c r="AE39" s="457"/>
      <c r="AF39" s="457"/>
      <c r="AG39" s="457"/>
      <c r="AH39" s="458"/>
      <c r="AI39" s="457"/>
      <c r="AJ39" s="457"/>
      <c r="AK39" s="457"/>
      <c r="AL39" s="458"/>
      <c r="AM39" s="457"/>
      <c r="AN39" s="457"/>
      <c r="AO39" s="457"/>
      <c r="AP39" s="458"/>
      <c r="AQ39" s="457"/>
      <c r="AR39" s="457"/>
      <c r="AS39" s="457"/>
      <c r="AT39" s="458"/>
      <c r="AU39" s="457"/>
      <c r="AV39" s="457"/>
      <c r="AW39" s="457"/>
      <c r="AX39" s="458"/>
      <c r="AY39" s="457"/>
      <c r="AZ39" s="457"/>
      <c r="BA39" s="457"/>
      <c r="BB39" s="458"/>
      <c r="BC39" s="457"/>
      <c r="BD39" s="457"/>
      <c r="BE39" s="457"/>
      <c r="BF39" s="458"/>
      <c r="BG39" s="457"/>
      <c r="BH39" s="457"/>
      <c r="BI39" s="457"/>
      <c r="BJ39" s="458"/>
      <c r="BK39" s="457"/>
      <c r="BL39" s="457"/>
      <c r="BM39" s="457"/>
      <c r="BN39" s="457"/>
    </row>
    <row r="40" spans="2:66" ht="24.75" customHeight="1">
      <c r="B40" s="454">
        <v>29</v>
      </c>
      <c r="C40" s="1537"/>
      <c r="D40" s="1538"/>
      <c r="E40" s="1538"/>
      <c r="F40" s="1539"/>
      <c r="G40" s="993"/>
      <c r="H40" s="442"/>
      <c r="I40" s="442"/>
      <c r="J40" s="442"/>
      <c r="K40" s="442"/>
      <c r="L40" s="442"/>
      <c r="M40" s="447"/>
      <c r="N40" s="447"/>
      <c r="O40" s="448"/>
      <c r="P40" s="449"/>
      <c r="Q40" s="450"/>
      <c r="R40" s="447"/>
      <c r="S40" s="457"/>
      <c r="T40" s="457"/>
      <c r="U40" s="457"/>
      <c r="V40" s="458"/>
      <c r="W40" s="457"/>
      <c r="X40" s="457"/>
      <c r="Y40" s="457"/>
      <c r="Z40" s="458"/>
      <c r="AA40" s="457"/>
      <c r="AB40" s="457"/>
      <c r="AC40" s="457"/>
      <c r="AD40" s="458"/>
      <c r="AE40" s="457"/>
      <c r="AF40" s="457"/>
      <c r="AG40" s="457"/>
      <c r="AH40" s="458"/>
      <c r="AI40" s="457"/>
      <c r="AJ40" s="457"/>
      <c r="AK40" s="457"/>
      <c r="AL40" s="458"/>
      <c r="AM40" s="457"/>
      <c r="AN40" s="457"/>
      <c r="AO40" s="457"/>
      <c r="AP40" s="458"/>
      <c r="AQ40" s="457"/>
      <c r="AR40" s="457"/>
      <c r="AS40" s="457"/>
      <c r="AT40" s="458"/>
      <c r="AU40" s="457"/>
      <c r="AV40" s="457"/>
      <c r="AW40" s="457"/>
      <c r="AX40" s="458"/>
      <c r="AY40" s="457"/>
      <c r="AZ40" s="457"/>
      <c r="BA40" s="457"/>
      <c r="BB40" s="458"/>
      <c r="BC40" s="457"/>
      <c r="BD40" s="457"/>
      <c r="BE40" s="457"/>
      <c r="BF40" s="458"/>
      <c r="BG40" s="457"/>
      <c r="BH40" s="457"/>
      <c r="BI40" s="457"/>
      <c r="BJ40" s="458"/>
      <c r="BK40" s="457"/>
      <c r="BL40" s="457"/>
      <c r="BM40" s="457"/>
      <c r="BN40" s="457"/>
    </row>
    <row r="41" spans="2:66" ht="24.75" customHeight="1">
      <c r="B41" s="453">
        <v>30</v>
      </c>
      <c r="C41" s="1537"/>
      <c r="D41" s="1538"/>
      <c r="E41" s="1538"/>
      <c r="F41" s="1539"/>
      <c r="G41" s="993"/>
      <c r="H41" s="442"/>
      <c r="I41" s="442"/>
      <c r="J41" s="442"/>
      <c r="K41" s="442"/>
      <c r="L41" s="442"/>
      <c r="M41" s="447"/>
      <c r="N41" s="447"/>
      <c r="O41" s="448"/>
      <c r="P41" s="449"/>
      <c r="Q41" s="450"/>
      <c r="R41" s="447"/>
      <c r="S41" s="457"/>
      <c r="T41" s="457"/>
      <c r="U41" s="457"/>
      <c r="V41" s="458"/>
      <c r="W41" s="457"/>
      <c r="X41" s="457"/>
      <c r="Y41" s="457"/>
      <c r="Z41" s="458"/>
      <c r="AA41" s="457"/>
      <c r="AB41" s="457"/>
      <c r="AC41" s="457"/>
      <c r="AD41" s="458"/>
      <c r="AE41" s="457"/>
      <c r="AF41" s="457"/>
      <c r="AG41" s="457"/>
      <c r="AH41" s="458"/>
      <c r="AI41" s="457"/>
      <c r="AJ41" s="457"/>
      <c r="AK41" s="457"/>
      <c r="AL41" s="458"/>
      <c r="AM41" s="457"/>
      <c r="AN41" s="457"/>
      <c r="AO41" s="457"/>
      <c r="AP41" s="458"/>
      <c r="AQ41" s="457"/>
      <c r="AR41" s="457"/>
      <c r="AS41" s="457"/>
      <c r="AT41" s="458"/>
      <c r="AU41" s="457"/>
      <c r="AV41" s="457"/>
      <c r="AW41" s="457"/>
      <c r="AX41" s="458"/>
      <c r="AY41" s="457"/>
      <c r="AZ41" s="457"/>
      <c r="BA41" s="457"/>
      <c r="BB41" s="458"/>
      <c r="BC41" s="457"/>
      <c r="BD41" s="457"/>
      <c r="BE41" s="457"/>
      <c r="BF41" s="458"/>
      <c r="BG41" s="457"/>
      <c r="BH41" s="457"/>
      <c r="BI41" s="457"/>
      <c r="BJ41" s="458"/>
      <c r="BK41" s="457"/>
      <c r="BL41" s="457"/>
      <c r="BM41" s="457"/>
      <c r="BN41" s="457"/>
    </row>
    <row r="42" spans="2:66" ht="24.75" customHeight="1">
      <c r="B42" s="454">
        <v>31</v>
      </c>
      <c r="C42" s="1537"/>
      <c r="D42" s="1538"/>
      <c r="E42" s="1538"/>
      <c r="F42" s="1539"/>
      <c r="G42" s="993"/>
      <c r="H42" s="442"/>
      <c r="I42" s="442"/>
      <c r="J42" s="442"/>
      <c r="K42" s="442"/>
      <c r="L42" s="442"/>
      <c r="M42" s="447"/>
      <c r="N42" s="447"/>
      <c r="O42" s="448"/>
      <c r="P42" s="449"/>
      <c r="Q42" s="450"/>
      <c r="R42" s="447"/>
      <c r="S42" s="457"/>
      <c r="T42" s="457"/>
      <c r="U42" s="457"/>
      <c r="V42" s="458"/>
      <c r="W42" s="457"/>
      <c r="X42" s="457"/>
      <c r="Y42" s="457"/>
      <c r="Z42" s="458"/>
      <c r="AA42" s="457"/>
      <c r="AB42" s="457"/>
      <c r="AC42" s="457"/>
      <c r="AD42" s="458"/>
      <c r="AE42" s="457"/>
      <c r="AF42" s="457"/>
      <c r="AG42" s="457"/>
      <c r="AH42" s="458"/>
      <c r="AI42" s="457"/>
      <c r="AJ42" s="457"/>
      <c r="AK42" s="457"/>
      <c r="AL42" s="458"/>
      <c r="AM42" s="457"/>
      <c r="AN42" s="457"/>
      <c r="AO42" s="457"/>
      <c r="AP42" s="458"/>
      <c r="AQ42" s="457"/>
      <c r="AR42" s="457"/>
      <c r="AS42" s="457"/>
      <c r="AT42" s="458"/>
      <c r="AU42" s="457"/>
      <c r="AV42" s="457"/>
      <c r="AW42" s="457"/>
      <c r="AX42" s="458"/>
      <c r="AY42" s="457"/>
      <c r="AZ42" s="457"/>
      <c r="BA42" s="457"/>
      <c r="BB42" s="458"/>
      <c r="BC42" s="457"/>
      <c r="BD42" s="457"/>
      <c r="BE42" s="457"/>
      <c r="BF42" s="458"/>
      <c r="BG42" s="457"/>
      <c r="BH42" s="457"/>
      <c r="BI42" s="457"/>
      <c r="BJ42" s="458"/>
      <c r="BK42" s="457"/>
      <c r="BL42" s="457"/>
      <c r="BM42" s="457"/>
      <c r="BN42" s="457"/>
    </row>
    <row r="43" spans="2:66" ht="24.75" customHeight="1">
      <c r="B43" s="454">
        <v>32</v>
      </c>
      <c r="C43" s="1537"/>
      <c r="D43" s="1538"/>
      <c r="E43" s="1538"/>
      <c r="F43" s="1539"/>
      <c r="G43" s="993"/>
      <c r="H43" s="442"/>
      <c r="I43" s="442"/>
      <c r="J43" s="442"/>
      <c r="K43" s="442"/>
      <c r="L43" s="442"/>
      <c r="M43" s="447"/>
      <c r="N43" s="447"/>
      <c r="O43" s="448"/>
      <c r="P43" s="449"/>
      <c r="Q43" s="450"/>
      <c r="R43" s="447"/>
      <c r="S43" s="457"/>
      <c r="T43" s="457"/>
      <c r="U43" s="457"/>
      <c r="V43" s="458"/>
      <c r="W43" s="457"/>
      <c r="X43" s="457"/>
      <c r="Y43" s="457"/>
      <c r="Z43" s="458"/>
      <c r="AA43" s="457"/>
      <c r="AB43" s="457"/>
      <c r="AC43" s="457"/>
      <c r="AD43" s="458"/>
      <c r="AE43" s="457"/>
      <c r="AF43" s="457"/>
      <c r="AG43" s="457"/>
      <c r="AH43" s="458"/>
      <c r="AI43" s="457"/>
      <c r="AJ43" s="457"/>
      <c r="AK43" s="457"/>
      <c r="AL43" s="458"/>
      <c r="AM43" s="457"/>
      <c r="AN43" s="457"/>
      <c r="AO43" s="457"/>
      <c r="AP43" s="458"/>
      <c r="AQ43" s="457"/>
      <c r="AR43" s="457"/>
      <c r="AS43" s="457"/>
      <c r="AT43" s="458"/>
      <c r="AU43" s="457"/>
      <c r="AV43" s="457"/>
      <c r="AW43" s="457"/>
      <c r="AX43" s="458"/>
      <c r="AY43" s="457"/>
      <c r="AZ43" s="457"/>
      <c r="BA43" s="457"/>
      <c r="BB43" s="458"/>
      <c r="BC43" s="457"/>
      <c r="BD43" s="457"/>
      <c r="BE43" s="457"/>
      <c r="BF43" s="458"/>
      <c r="BG43" s="457"/>
      <c r="BH43" s="457"/>
      <c r="BI43" s="457"/>
      <c r="BJ43" s="458"/>
      <c r="BK43" s="457"/>
      <c r="BL43" s="457"/>
      <c r="BM43" s="457"/>
      <c r="BN43" s="457"/>
    </row>
    <row r="44" spans="2:66" ht="24.75" customHeight="1">
      <c r="B44" s="454">
        <v>33</v>
      </c>
      <c r="C44" s="1537"/>
      <c r="D44" s="1538"/>
      <c r="E44" s="1538"/>
      <c r="F44" s="1539"/>
      <c r="G44" s="993"/>
      <c r="H44" s="442"/>
      <c r="I44" s="442"/>
      <c r="J44" s="442"/>
      <c r="K44" s="442"/>
      <c r="L44" s="442"/>
      <c r="M44" s="447"/>
      <c r="N44" s="447"/>
      <c r="O44" s="448"/>
      <c r="P44" s="449"/>
      <c r="Q44" s="450"/>
      <c r="R44" s="447"/>
      <c r="S44" s="457"/>
      <c r="T44" s="457"/>
      <c r="U44" s="457"/>
      <c r="V44" s="458"/>
      <c r="W44" s="457"/>
      <c r="X44" s="457"/>
      <c r="Y44" s="457"/>
      <c r="Z44" s="458"/>
      <c r="AA44" s="457"/>
      <c r="AB44" s="457"/>
      <c r="AC44" s="457"/>
      <c r="AD44" s="458"/>
      <c r="AE44" s="457"/>
      <c r="AF44" s="457"/>
      <c r="AG44" s="457"/>
      <c r="AH44" s="458"/>
      <c r="AI44" s="457"/>
      <c r="AJ44" s="457"/>
      <c r="AK44" s="457"/>
      <c r="AL44" s="458"/>
      <c r="AM44" s="457"/>
      <c r="AN44" s="457"/>
      <c r="AO44" s="457"/>
      <c r="AP44" s="458"/>
      <c r="AQ44" s="457"/>
      <c r="AR44" s="457"/>
      <c r="AS44" s="457"/>
      <c r="AT44" s="458"/>
      <c r="AU44" s="457"/>
      <c r="AV44" s="457"/>
      <c r="AW44" s="457"/>
      <c r="AX44" s="458"/>
      <c r="AY44" s="457"/>
      <c r="AZ44" s="457"/>
      <c r="BA44" s="457"/>
      <c r="BB44" s="458"/>
      <c r="BC44" s="457"/>
      <c r="BD44" s="457"/>
      <c r="BE44" s="457"/>
      <c r="BF44" s="458"/>
      <c r="BG44" s="457"/>
      <c r="BH44" s="457"/>
      <c r="BI44" s="457"/>
      <c r="BJ44" s="458"/>
      <c r="BK44" s="457"/>
      <c r="BL44" s="457"/>
      <c r="BM44" s="457"/>
      <c r="BN44" s="457"/>
    </row>
    <row r="45" spans="2:66" ht="24.75" customHeight="1">
      <c r="B45" s="453">
        <v>34</v>
      </c>
      <c r="C45" s="1537"/>
      <c r="D45" s="1538"/>
      <c r="E45" s="1538"/>
      <c r="F45" s="1539"/>
      <c r="G45" s="993"/>
      <c r="H45" s="442"/>
      <c r="I45" s="442"/>
      <c r="J45" s="442"/>
      <c r="K45" s="442"/>
      <c r="L45" s="442"/>
      <c r="M45" s="447"/>
      <c r="N45" s="447"/>
      <c r="O45" s="448"/>
      <c r="P45" s="449"/>
      <c r="Q45" s="450"/>
      <c r="R45" s="447"/>
      <c r="S45" s="457"/>
      <c r="T45" s="457"/>
      <c r="U45" s="457"/>
      <c r="V45" s="458"/>
      <c r="W45" s="457"/>
      <c r="X45" s="457"/>
      <c r="Y45" s="457"/>
      <c r="Z45" s="458"/>
      <c r="AA45" s="457"/>
      <c r="AB45" s="457"/>
      <c r="AC45" s="457"/>
      <c r="AD45" s="458"/>
      <c r="AE45" s="457"/>
      <c r="AF45" s="457"/>
      <c r="AG45" s="457"/>
      <c r="AH45" s="458"/>
      <c r="AI45" s="457"/>
      <c r="AJ45" s="457"/>
      <c r="AK45" s="457"/>
      <c r="AL45" s="458"/>
      <c r="AM45" s="457"/>
      <c r="AN45" s="457"/>
      <c r="AO45" s="457"/>
      <c r="AP45" s="458"/>
      <c r="AQ45" s="457"/>
      <c r="AR45" s="457"/>
      <c r="AS45" s="457"/>
      <c r="AT45" s="458"/>
      <c r="AU45" s="457"/>
      <c r="AV45" s="457"/>
      <c r="AW45" s="457"/>
      <c r="AX45" s="458"/>
      <c r="AY45" s="457"/>
      <c r="AZ45" s="457"/>
      <c r="BA45" s="457"/>
      <c r="BB45" s="458"/>
      <c r="BC45" s="457"/>
      <c r="BD45" s="457"/>
      <c r="BE45" s="457"/>
      <c r="BF45" s="458"/>
      <c r="BG45" s="457"/>
      <c r="BH45" s="457"/>
      <c r="BI45" s="457"/>
      <c r="BJ45" s="458"/>
      <c r="BK45" s="457"/>
      <c r="BL45" s="457"/>
      <c r="BM45" s="457"/>
      <c r="BN45" s="457"/>
    </row>
    <row r="46" spans="2:66" ht="24.75" customHeight="1">
      <c r="B46" s="454">
        <v>35</v>
      </c>
      <c r="C46" s="1537"/>
      <c r="D46" s="1538"/>
      <c r="E46" s="1538"/>
      <c r="F46" s="1539"/>
      <c r="G46" s="993"/>
      <c r="H46" s="442"/>
      <c r="I46" s="442"/>
      <c r="J46" s="442"/>
      <c r="K46" s="442"/>
      <c r="L46" s="442"/>
      <c r="M46" s="447"/>
      <c r="N46" s="447"/>
      <c r="O46" s="448"/>
      <c r="P46" s="449"/>
      <c r="Q46" s="450"/>
      <c r="R46" s="447"/>
      <c r="S46" s="457"/>
      <c r="T46" s="457"/>
      <c r="U46" s="457"/>
      <c r="V46" s="458"/>
      <c r="W46" s="457"/>
      <c r="X46" s="457"/>
      <c r="Y46" s="457"/>
      <c r="Z46" s="458"/>
      <c r="AA46" s="457"/>
      <c r="AB46" s="457"/>
      <c r="AC46" s="457"/>
      <c r="AD46" s="458"/>
      <c r="AE46" s="457"/>
      <c r="AF46" s="457"/>
      <c r="AG46" s="457"/>
      <c r="AH46" s="458"/>
      <c r="AI46" s="457"/>
      <c r="AJ46" s="457"/>
      <c r="AK46" s="457"/>
      <c r="AL46" s="458"/>
      <c r="AM46" s="457"/>
      <c r="AN46" s="457"/>
      <c r="AO46" s="457"/>
      <c r="AP46" s="458"/>
      <c r="AQ46" s="457"/>
      <c r="AR46" s="457"/>
      <c r="AS46" s="457"/>
      <c r="AT46" s="458"/>
      <c r="AU46" s="457"/>
      <c r="AV46" s="457"/>
      <c r="AW46" s="457"/>
      <c r="AX46" s="458"/>
      <c r="AY46" s="457"/>
      <c r="AZ46" s="457"/>
      <c r="BA46" s="457"/>
      <c r="BB46" s="458"/>
      <c r="BC46" s="457"/>
      <c r="BD46" s="457"/>
      <c r="BE46" s="457"/>
      <c r="BF46" s="458"/>
      <c r="BG46" s="457"/>
      <c r="BH46" s="457"/>
      <c r="BI46" s="457"/>
      <c r="BJ46" s="458"/>
      <c r="BK46" s="457"/>
      <c r="BL46" s="457"/>
      <c r="BM46" s="457"/>
      <c r="BN46" s="457"/>
    </row>
    <row r="47" spans="2:66" ht="24.75" customHeight="1">
      <c r="B47" s="454">
        <v>36</v>
      </c>
      <c r="C47" s="1537"/>
      <c r="D47" s="1538"/>
      <c r="E47" s="1538"/>
      <c r="F47" s="1539"/>
      <c r="G47" s="993"/>
      <c r="H47" s="442"/>
      <c r="I47" s="442"/>
      <c r="J47" s="442"/>
      <c r="K47" s="442"/>
      <c r="L47" s="442"/>
      <c r="M47" s="447"/>
      <c r="N47" s="447"/>
      <c r="O47" s="448"/>
      <c r="P47" s="449"/>
      <c r="Q47" s="450"/>
      <c r="R47" s="447"/>
      <c r="S47" s="457"/>
      <c r="T47" s="457"/>
      <c r="U47" s="457"/>
      <c r="V47" s="458"/>
      <c r="W47" s="457"/>
      <c r="X47" s="457"/>
      <c r="Y47" s="457"/>
      <c r="Z47" s="458"/>
      <c r="AA47" s="457"/>
      <c r="AB47" s="457"/>
      <c r="AC47" s="457"/>
      <c r="AD47" s="458"/>
      <c r="AE47" s="457"/>
      <c r="AF47" s="457"/>
      <c r="AG47" s="457"/>
      <c r="AH47" s="458"/>
      <c r="AI47" s="457"/>
      <c r="AJ47" s="457"/>
      <c r="AK47" s="457"/>
      <c r="AL47" s="458"/>
      <c r="AM47" s="457"/>
      <c r="AN47" s="457"/>
      <c r="AO47" s="457"/>
      <c r="AP47" s="458"/>
      <c r="AQ47" s="457"/>
      <c r="AR47" s="457"/>
      <c r="AS47" s="457"/>
      <c r="AT47" s="458"/>
      <c r="AU47" s="457"/>
      <c r="AV47" s="457"/>
      <c r="AW47" s="457"/>
      <c r="AX47" s="458"/>
      <c r="AY47" s="457"/>
      <c r="AZ47" s="457"/>
      <c r="BA47" s="457"/>
      <c r="BB47" s="458"/>
      <c r="BC47" s="457"/>
      <c r="BD47" s="457"/>
      <c r="BE47" s="457"/>
      <c r="BF47" s="458"/>
      <c r="BG47" s="457"/>
      <c r="BH47" s="457"/>
      <c r="BI47" s="457"/>
      <c r="BJ47" s="458"/>
      <c r="BK47" s="457"/>
      <c r="BL47" s="457"/>
      <c r="BM47" s="457"/>
      <c r="BN47" s="457"/>
    </row>
    <row r="48" spans="2:66" ht="24.75" customHeight="1">
      <c r="B48" s="454">
        <v>37</v>
      </c>
      <c r="C48" s="1537"/>
      <c r="D48" s="1538"/>
      <c r="E48" s="1538"/>
      <c r="F48" s="1539"/>
      <c r="G48" s="993"/>
      <c r="H48" s="442"/>
      <c r="I48" s="442"/>
      <c r="J48" s="442"/>
      <c r="K48" s="442"/>
      <c r="L48" s="442"/>
      <c r="M48" s="447"/>
      <c r="N48" s="447"/>
      <c r="O48" s="448"/>
      <c r="P48" s="449"/>
      <c r="Q48" s="450"/>
      <c r="R48" s="447"/>
      <c r="S48" s="457"/>
      <c r="T48" s="457"/>
      <c r="U48" s="457"/>
      <c r="V48" s="458"/>
      <c r="W48" s="457"/>
      <c r="X48" s="457"/>
      <c r="Y48" s="457"/>
      <c r="Z48" s="458"/>
      <c r="AA48" s="457"/>
      <c r="AB48" s="457"/>
      <c r="AC48" s="457"/>
      <c r="AD48" s="458"/>
      <c r="AE48" s="457"/>
      <c r="AF48" s="457"/>
      <c r="AG48" s="457"/>
      <c r="AH48" s="458"/>
      <c r="AI48" s="457"/>
      <c r="AJ48" s="457"/>
      <c r="AK48" s="457"/>
      <c r="AL48" s="458"/>
      <c r="AM48" s="457"/>
      <c r="AN48" s="457"/>
      <c r="AO48" s="457"/>
      <c r="AP48" s="458"/>
      <c r="AQ48" s="457"/>
      <c r="AR48" s="457"/>
      <c r="AS48" s="457"/>
      <c r="AT48" s="458"/>
      <c r="AU48" s="457"/>
      <c r="AV48" s="457"/>
      <c r="AW48" s="457"/>
      <c r="AX48" s="458"/>
      <c r="AY48" s="457"/>
      <c r="AZ48" s="457"/>
      <c r="BA48" s="457"/>
      <c r="BB48" s="458"/>
      <c r="BC48" s="457"/>
      <c r="BD48" s="457"/>
      <c r="BE48" s="457"/>
      <c r="BF48" s="458"/>
      <c r="BG48" s="457"/>
      <c r="BH48" s="457"/>
      <c r="BI48" s="457"/>
      <c r="BJ48" s="458"/>
      <c r="BK48" s="457"/>
      <c r="BL48" s="457"/>
      <c r="BM48" s="457"/>
      <c r="BN48" s="457"/>
    </row>
    <row r="49" spans="2:66" ht="24.75" customHeight="1">
      <c r="B49" s="453">
        <v>38</v>
      </c>
      <c r="C49" s="1537"/>
      <c r="D49" s="1538"/>
      <c r="E49" s="1538"/>
      <c r="F49" s="1539"/>
      <c r="G49" s="993"/>
      <c r="H49" s="442"/>
      <c r="I49" s="442"/>
      <c r="J49" s="442"/>
      <c r="K49" s="442"/>
      <c r="L49" s="442"/>
      <c r="M49" s="447"/>
      <c r="N49" s="447"/>
      <c r="O49" s="448"/>
      <c r="P49" s="449"/>
      <c r="Q49" s="450"/>
      <c r="R49" s="447"/>
      <c r="S49" s="457"/>
      <c r="T49" s="457"/>
      <c r="U49" s="457"/>
      <c r="V49" s="458"/>
      <c r="W49" s="457"/>
      <c r="X49" s="457"/>
      <c r="Y49" s="457"/>
      <c r="Z49" s="458"/>
      <c r="AA49" s="457"/>
      <c r="AB49" s="457"/>
      <c r="AC49" s="457"/>
      <c r="AD49" s="458"/>
      <c r="AE49" s="457"/>
      <c r="AF49" s="457"/>
      <c r="AG49" s="457"/>
      <c r="AH49" s="458"/>
      <c r="AI49" s="457"/>
      <c r="AJ49" s="457"/>
      <c r="AK49" s="457"/>
      <c r="AL49" s="458"/>
      <c r="AM49" s="457"/>
      <c r="AN49" s="457"/>
      <c r="AO49" s="457"/>
      <c r="AP49" s="458"/>
      <c r="AQ49" s="457"/>
      <c r="AR49" s="457"/>
      <c r="AS49" s="457"/>
      <c r="AT49" s="458"/>
      <c r="AU49" s="457"/>
      <c r="AV49" s="457"/>
      <c r="AW49" s="457"/>
      <c r="AX49" s="458"/>
      <c r="AY49" s="457"/>
      <c r="AZ49" s="457"/>
      <c r="BA49" s="457"/>
      <c r="BB49" s="458"/>
      <c r="BC49" s="457"/>
      <c r="BD49" s="457"/>
      <c r="BE49" s="457"/>
      <c r="BF49" s="458"/>
      <c r="BG49" s="457"/>
      <c r="BH49" s="457"/>
      <c r="BI49" s="457"/>
      <c r="BJ49" s="458"/>
      <c r="BK49" s="457"/>
      <c r="BL49" s="457"/>
      <c r="BM49" s="457"/>
      <c r="BN49" s="457"/>
    </row>
    <row r="50" spans="2:66" ht="24.75" customHeight="1">
      <c r="B50" s="454">
        <v>39</v>
      </c>
      <c r="C50" s="1537"/>
      <c r="D50" s="1538"/>
      <c r="E50" s="1538"/>
      <c r="F50" s="1539"/>
      <c r="G50" s="993"/>
      <c r="H50" s="442"/>
      <c r="I50" s="442"/>
      <c r="J50" s="442"/>
      <c r="K50" s="442"/>
      <c r="L50" s="442"/>
      <c r="M50" s="447"/>
      <c r="N50" s="447"/>
      <c r="O50" s="448"/>
      <c r="P50" s="449"/>
      <c r="Q50" s="450"/>
      <c r="R50" s="447"/>
      <c r="S50" s="457"/>
      <c r="T50" s="457"/>
      <c r="U50" s="457"/>
      <c r="V50" s="458"/>
      <c r="W50" s="457"/>
      <c r="X50" s="457"/>
      <c r="Y50" s="457"/>
      <c r="Z50" s="458"/>
      <c r="AA50" s="457"/>
      <c r="AB50" s="457"/>
      <c r="AC50" s="457"/>
      <c r="AD50" s="458"/>
      <c r="AE50" s="457"/>
      <c r="AF50" s="457"/>
      <c r="AG50" s="457"/>
      <c r="AH50" s="458"/>
      <c r="AI50" s="457"/>
      <c r="AJ50" s="457"/>
      <c r="AK50" s="457"/>
      <c r="AL50" s="458"/>
      <c r="AM50" s="457"/>
      <c r="AN50" s="457"/>
      <c r="AO50" s="457"/>
      <c r="AP50" s="458"/>
      <c r="AQ50" s="457"/>
      <c r="AR50" s="457"/>
      <c r="AS50" s="457"/>
      <c r="AT50" s="458"/>
      <c r="AU50" s="457"/>
      <c r="AV50" s="457"/>
      <c r="AW50" s="457"/>
      <c r="AX50" s="458"/>
      <c r="AY50" s="457"/>
      <c r="AZ50" s="457"/>
      <c r="BA50" s="457"/>
      <c r="BB50" s="458"/>
      <c r="BC50" s="457"/>
      <c r="BD50" s="457"/>
      <c r="BE50" s="457"/>
      <c r="BF50" s="458"/>
      <c r="BG50" s="457"/>
      <c r="BH50" s="457"/>
      <c r="BI50" s="457"/>
      <c r="BJ50" s="458"/>
      <c r="BK50" s="457"/>
      <c r="BL50" s="457"/>
      <c r="BM50" s="457"/>
      <c r="BN50" s="457"/>
    </row>
    <row r="51" spans="2:66" ht="24.75" customHeight="1">
      <c r="B51" s="454">
        <v>40</v>
      </c>
      <c r="C51" s="1537"/>
      <c r="D51" s="1538"/>
      <c r="E51" s="1538"/>
      <c r="F51" s="1539"/>
      <c r="G51" s="993"/>
      <c r="H51" s="442"/>
      <c r="I51" s="442"/>
      <c r="J51" s="442"/>
      <c r="K51" s="442"/>
      <c r="L51" s="442"/>
      <c r="M51" s="442"/>
      <c r="N51" s="442"/>
      <c r="O51" s="451"/>
      <c r="P51" s="452"/>
      <c r="Q51" s="450"/>
      <c r="R51" s="442"/>
      <c r="S51" s="457"/>
      <c r="T51" s="457"/>
      <c r="U51" s="457"/>
      <c r="V51" s="458"/>
      <c r="W51" s="457"/>
      <c r="X51" s="457"/>
      <c r="Y51" s="457"/>
      <c r="Z51" s="458"/>
      <c r="AA51" s="457"/>
      <c r="AB51" s="457"/>
      <c r="AC51" s="457"/>
      <c r="AD51" s="458"/>
      <c r="AE51" s="457"/>
      <c r="AF51" s="457"/>
      <c r="AG51" s="457"/>
      <c r="AH51" s="458"/>
      <c r="AI51" s="457"/>
      <c r="AJ51" s="457"/>
      <c r="AK51" s="457"/>
      <c r="AL51" s="458"/>
      <c r="AM51" s="457"/>
      <c r="AN51" s="457"/>
      <c r="AO51" s="457"/>
      <c r="AP51" s="458"/>
      <c r="AQ51" s="457"/>
      <c r="AR51" s="457"/>
      <c r="AS51" s="457"/>
      <c r="AT51" s="458"/>
      <c r="AU51" s="457"/>
      <c r="AV51" s="457"/>
      <c r="AW51" s="457"/>
      <c r="AX51" s="458"/>
      <c r="AY51" s="457"/>
      <c r="AZ51" s="457"/>
      <c r="BA51" s="457"/>
      <c r="BB51" s="458"/>
      <c r="BC51" s="457"/>
      <c r="BD51" s="457"/>
      <c r="BE51" s="457"/>
      <c r="BF51" s="458"/>
      <c r="BG51" s="457"/>
      <c r="BH51" s="457"/>
      <c r="BI51" s="457"/>
      <c r="BJ51" s="458"/>
      <c r="BK51" s="457"/>
      <c r="BL51" s="457"/>
      <c r="BM51" s="457"/>
      <c r="BN51" s="457"/>
    </row>
    <row r="52" spans="2:66">
      <c r="B52" s="128"/>
      <c r="C52" s="129"/>
      <c r="G52" s="129"/>
      <c r="H52" s="129"/>
      <c r="I52" s="129"/>
      <c r="J52" s="129"/>
    </row>
    <row r="54" spans="2:66" ht="22.5" customHeight="1">
      <c r="X54" s="564"/>
      <c r="Y54" s="564"/>
      <c r="Z54" s="564"/>
      <c r="AA54" s="564"/>
      <c r="AB54" s="564"/>
    </row>
    <row r="55" spans="2:66" ht="28.5" customHeight="1">
      <c r="M55" s="36"/>
      <c r="N55" s="36"/>
      <c r="O55" s="36"/>
      <c r="P55" s="36"/>
      <c r="Q55" s="36"/>
      <c r="R55" s="36"/>
      <c r="S55" s="1548" t="str">
        <f>'C4_Form Acompañamiento'!B21</f>
        <v>Marzo</v>
      </c>
      <c r="T55" s="1548"/>
      <c r="U55" s="1548"/>
      <c r="V55" s="1548"/>
      <c r="W55" s="1552" t="s">
        <v>479</v>
      </c>
      <c r="X55" s="1553"/>
      <c r="Y55" s="1553"/>
      <c r="Z55" s="1553"/>
      <c r="AA55" s="1553"/>
      <c r="AB55" s="1553"/>
      <c r="AC55" s="1553"/>
      <c r="AD55" s="1553"/>
      <c r="AE55" s="1553"/>
      <c r="AF55" s="1553"/>
      <c r="AG55" s="1553"/>
      <c r="AH55" s="1553"/>
      <c r="AI55" s="1553"/>
      <c r="AJ55" s="1553"/>
      <c r="AK55" s="1553"/>
      <c r="AL55" s="1553"/>
      <c r="AM55" s="1553"/>
      <c r="AN55" s="1553"/>
      <c r="AO55" s="1553"/>
      <c r="AP55" s="1553"/>
      <c r="AQ55" s="1553"/>
      <c r="AR55" s="1553"/>
      <c r="AS55" s="1553"/>
      <c r="AT55" s="1553"/>
      <c r="AU55" s="1553"/>
      <c r="AV55" s="1553"/>
      <c r="AW55" s="1553"/>
      <c r="AX55" s="1553"/>
      <c r="AY55" s="1553"/>
      <c r="AZ55" s="1553"/>
      <c r="BA55" s="1553"/>
      <c r="BB55" s="1553"/>
      <c r="BC55" s="1553"/>
      <c r="BD55" s="1554"/>
      <c r="BE55" s="1521" t="s">
        <v>607</v>
      </c>
      <c r="BF55" s="1521" t="s">
        <v>608</v>
      </c>
    </row>
    <row r="56" spans="2:66" ht="15.75" customHeight="1">
      <c r="M56" s="36"/>
      <c r="N56" s="36"/>
      <c r="O56" s="36"/>
      <c r="P56" s="36"/>
      <c r="Q56" s="36"/>
      <c r="R56" s="36"/>
      <c r="S56" s="1524" t="s">
        <v>337</v>
      </c>
      <c r="T56" s="1525"/>
      <c r="U56" s="1525"/>
      <c r="V56" s="1526"/>
      <c r="W56" s="1551" t="s">
        <v>192</v>
      </c>
      <c r="X56" s="1551"/>
      <c r="Y56" s="1551"/>
      <c r="Z56" s="1551"/>
      <c r="AA56" s="1551"/>
      <c r="AB56" s="1551"/>
      <c r="AC56" s="1551"/>
      <c r="AD56" s="1551"/>
      <c r="AE56" s="1551"/>
      <c r="AF56" s="1551"/>
      <c r="AG56" s="1551"/>
      <c r="AH56" s="1551"/>
      <c r="AI56" s="1550" t="s">
        <v>193</v>
      </c>
      <c r="AJ56" s="1550"/>
      <c r="AK56" s="1550"/>
      <c r="AL56" s="1550"/>
      <c r="AM56" s="1550"/>
      <c r="AN56" s="1550"/>
      <c r="AO56" s="1550"/>
      <c r="AP56" s="1550"/>
      <c r="AQ56" s="1550" t="s">
        <v>194</v>
      </c>
      <c r="AR56" s="1550"/>
      <c r="AS56" s="1550"/>
      <c r="AT56" s="1550"/>
      <c r="AU56" s="1550"/>
      <c r="AV56" s="1550"/>
      <c r="AW56" s="1550"/>
      <c r="AX56" s="1550"/>
      <c r="AY56" s="1550"/>
      <c r="AZ56" s="1550"/>
      <c r="BA56" s="1550"/>
      <c r="BB56" s="1550"/>
      <c r="BC56" s="1550"/>
      <c r="BD56" s="1550"/>
      <c r="BE56" s="1522"/>
      <c r="BF56" s="1522"/>
    </row>
    <row r="57" spans="2:66" ht="15.75" customHeight="1">
      <c r="M57" s="36"/>
      <c r="N57" s="36"/>
      <c r="O57" s="36"/>
      <c r="P57" s="36"/>
      <c r="Q57" s="36"/>
      <c r="R57" s="36"/>
      <c r="S57" s="1527"/>
      <c r="T57" s="1528"/>
      <c r="U57" s="1528"/>
      <c r="V57" s="1529"/>
      <c r="W57" s="1549">
        <f ca="1">'C4_Form Acompañamiento'!D23</f>
        <v>42795</v>
      </c>
      <c r="X57" s="1549"/>
      <c r="Y57" s="1549"/>
      <c r="Z57" s="1549"/>
      <c r="AA57" s="1540">
        <f ca="1">'C4_Form Acompañamiento'!E23</f>
        <v>42826</v>
      </c>
      <c r="AB57" s="1541"/>
      <c r="AC57" s="1541"/>
      <c r="AD57" s="1542"/>
      <c r="AE57" s="1540">
        <f ca="1">'C4_Form Acompañamiento'!F23</f>
        <v>42856</v>
      </c>
      <c r="AF57" s="1541"/>
      <c r="AG57" s="1541"/>
      <c r="AH57" s="1542"/>
      <c r="AI57" s="1540">
        <f ca="1">'C4_Form Acompañamiento'!G23</f>
        <v>42887</v>
      </c>
      <c r="AJ57" s="1541"/>
      <c r="AK57" s="1541"/>
      <c r="AL57" s="1542"/>
      <c r="AM57" s="1540">
        <f ca="1">'C4_Form Acompañamiento'!H23</f>
        <v>42917</v>
      </c>
      <c r="AN57" s="1541"/>
      <c r="AO57" s="1541"/>
      <c r="AP57" s="1542"/>
      <c r="AQ57" s="1540">
        <f ca="1">'C4_Form Acompañamiento'!I23</f>
        <v>42948</v>
      </c>
      <c r="AR57" s="1541"/>
      <c r="AS57" s="1541"/>
      <c r="AT57" s="1542"/>
      <c r="AU57" s="1540">
        <f ca="1">'C4_Form Acompañamiento'!J23</f>
        <v>42979</v>
      </c>
      <c r="AV57" s="1541"/>
      <c r="AW57" s="1541"/>
      <c r="AX57" s="1542"/>
      <c r="AY57" s="1540">
        <f ca="1">'C4_Form Acompañamiento'!K23</f>
        <v>43009</v>
      </c>
      <c r="AZ57" s="1541"/>
      <c r="BA57" s="1541"/>
      <c r="BB57" s="1542"/>
      <c r="BC57" s="1555" t="str">
        <f>'C4_Form Acompañamiento'!L23</f>
        <v>noviembre</v>
      </c>
      <c r="BD57" s="1555"/>
      <c r="BE57" s="1522"/>
      <c r="BF57" s="1522"/>
    </row>
    <row r="58" spans="2:66" ht="27" customHeight="1">
      <c r="M58" s="36"/>
      <c r="N58" s="36"/>
      <c r="O58" s="36"/>
      <c r="P58" s="36"/>
      <c r="Q58" s="36"/>
      <c r="R58" s="36"/>
      <c r="S58" s="1530"/>
      <c r="T58" s="1531"/>
      <c r="U58" s="1531"/>
      <c r="V58" s="1532"/>
      <c r="W58" s="1536" t="s">
        <v>605</v>
      </c>
      <c r="X58" s="1536"/>
      <c r="Y58" s="1536" t="s">
        <v>606</v>
      </c>
      <c r="Z58" s="1536"/>
      <c r="AA58" s="1536" t="s">
        <v>605</v>
      </c>
      <c r="AB58" s="1536"/>
      <c r="AC58" s="1536" t="s">
        <v>606</v>
      </c>
      <c r="AD58" s="1536"/>
      <c r="AE58" s="1536" t="s">
        <v>605</v>
      </c>
      <c r="AF58" s="1536"/>
      <c r="AG58" s="1536" t="s">
        <v>606</v>
      </c>
      <c r="AH58" s="1536"/>
      <c r="AI58" s="1536" t="s">
        <v>605</v>
      </c>
      <c r="AJ58" s="1536"/>
      <c r="AK58" s="1536" t="s">
        <v>606</v>
      </c>
      <c r="AL58" s="1536"/>
      <c r="AM58" s="1536" t="s">
        <v>605</v>
      </c>
      <c r="AN58" s="1536"/>
      <c r="AO58" s="1536" t="s">
        <v>606</v>
      </c>
      <c r="AP58" s="1536"/>
      <c r="AQ58" s="1536" t="s">
        <v>605</v>
      </c>
      <c r="AR58" s="1536"/>
      <c r="AS58" s="1536" t="s">
        <v>606</v>
      </c>
      <c r="AT58" s="1536"/>
      <c r="AU58" s="1536" t="s">
        <v>605</v>
      </c>
      <c r="AV58" s="1536"/>
      <c r="AW58" s="1536" t="s">
        <v>606</v>
      </c>
      <c r="AX58" s="1536"/>
      <c r="AY58" s="1536" t="s">
        <v>605</v>
      </c>
      <c r="AZ58" s="1536"/>
      <c r="BA58" s="1536" t="s">
        <v>606</v>
      </c>
      <c r="BB58" s="1536"/>
      <c r="BC58" s="974" t="s">
        <v>605</v>
      </c>
      <c r="BD58" s="974" t="s">
        <v>606</v>
      </c>
      <c r="BE58" s="1523"/>
      <c r="BF58" s="1523"/>
    </row>
    <row r="59" spans="2:66" ht="15" customHeight="1">
      <c r="M59" s="36"/>
      <c r="N59" s="36"/>
      <c r="O59" s="36"/>
      <c r="P59" s="36"/>
      <c r="Q59" s="36"/>
      <c r="R59" s="36"/>
      <c r="S59" s="1546" t="s">
        <v>603</v>
      </c>
      <c r="T59" s="1546"/>
      <c r="U59" s="1546"/>
      <c r="V59" s="1546"/>
      <c r="W59" s="1533">
        <f>'C4_Form Acompañamiento'!D24</f>
        <v>1</v>
      </c>
      <c r="X59" s="1533"/>
      <c r="Y59" s="1534">
        <v>1</v>
      </c>
      <c r="Z59" s="1535"/>
      <c r="AA59" s="1533">
        <f>'C4_Form Acompañamiento'!E24</f>
        <v>0</v>
      </c>
      <c r="AB59" s="1533"/>
      <c r="AC59" s="1534"/>
      <c r="AD59" s="1535"/>
      <c r="AE59" s="1533">
        <f>'C4_Form Acompañamiento'!F24</f>
        <v>0</v>
      </c>
      <c r="AF59" s="1533"/>
      <c r="AG59" s="1534"/>
      <c r="AH59" s="1535"/>
      <c r="AI59" s="1533">
        <f>'C4_Form Acompañamiento'!G24</f>
        <v>0</v>
      </c>
      <c r="AJ59" s="1533"/>
      <c r="AK59" s="1534"/>
      <c r="AL59" s="1535"/>
      <c r="AM59" s="1533">
        <f>'C4_Form Acompañamiento'!I24</f>
        <v>0</v>
      </c>
      <c r="AN59" s="1533"/>
      <c r="AO59" s="1534"/>
      <c r="AP59" s="1535"/>
      <c r="AQ59" s="1533">
        <f>'C4_Form Acompañamiento'!J24</f>
        <v>0</v>
      </c>
      <c r="AR59" s="1533"/>
      <c r="AS59" s="1534"/>
      <c r="AT59" s="1535"/>
      <c r="AU59" s="1533">
        <f>'C4_Form Acompañamiento'!K24</f>
        <v>0</v>
      </c>
      <c r="AV59" s="1533"/>
      <c r="AW59" s="1534"/>
      <c r="AX59" s="1535"/>
      <c r="AY59" s="1533">
        <f>'C4_Form Acompañamiento'!L24</f>
        <v>0</v>
      </c>
      <c r="AZ59" s="1533"/>
      <c r="BA59" s="1534"/>
      <c r="BB59" s="1535"/>
      <c r="BC59" s="973">
        <f>'C4_Form Acompañamiento'!L24</f>
        <v>0</v>
      </c>
      <c r="BD59" s="1002"/>
      <c r="BE59" s="486">
        <f>SUM(Y59,AC59,AG59,AK59)/SUM(W59,AA59,AE59,AI59)</f>
        <v>1</v>
      </c>
      <c r="BF59" s="486">
        <f>SUM(Y59,AC59,AG59,AK59,AO59,AS59,AW59,BA59,BD59)/SUM(W59,AA59,AE59,AI59,AM59,AQ59,AU59,AY59,BC59)</f>
        <v>1</v>
      </c>
    </row>
    <row r="60" spans="2:66" ht="15" customHeight="1">
      <c r="S60" s="1546" t="s">
        <v>602</v>
      </c>
      <c r="T60" s="1546"/>
      <c r="U60" s="1546"/>
      <c r="V60" s="1546"/>
      <c r="W60" s="1533">
        <f>'C4_Form Acompañamiento'!D25</f>
        <v>1</v>
      </c>
      <c r="X60" s="1533"/>
      <c r="Y60" s="1534">
        <v>1</v>
      </c>
      <c r="Z60" s="1535"/>
      <c r="AA60" s="1533">
        <f>'C4_Form Acompañamiento'!E25</f>
        <v>0</v>
      </c>
      <c r="AB60" s="1533"/>
      <c r="AC60" s="1534"/>
      <c r="AD60" s="1535"/>
      <c r="AE60" s="1533">
        <f>'C4_Form Acompañamiento'!F25</f>
        <v>0</v>
      </c>
      <c r="AF60" s="1533"/>
      <c r="AG60" s="1534"/>
      <c r="AH60" s="1535"/>
      <c r="AI60" s="1533">
        <f>'C4_Form Acompañamiento'!G25</f>
        <v>0</v>
      </c>
      <c r="AJ60" s="1533"/>
      <c r="AK60" s="1534"/>
      <c r="AL60" s="1535"/>
      <c r="AM60" s="1533">
        <f>'C4_Form Acompañamiento'!I25</f>
        <v>0</v>
      </c>
      <c r="AN60" s="1533"/>
      <c r="AO60" s="1534"/>
      <c r="AP60" s="1535"/>
      <c r="AQ60" s="1533">
        <f>'C4_Form Acompañamiento'!J25</f>
        <v>0</v>
      </c>
      <c r="AR60" s="1533"/>
      <c r="AS60" s="1534"/>
      <c r="AT60" s="1535"/>
      <c r="AU60" s="1533">
        <f>'C4_Form Acompañamiento'!K25</f>
        <v>0</v>
      </c>
      <c r="AV60" s="1533"/>
      <c r="AW60" s="1534"/>
      <c r="AX60" s="1535"/>
      <c r="AY60" s="1533">
        <f>'C4_Form Acompañamiento'!L25</f>
        <v>0</v>
      </c>
      <c r="AZ60" s="1533"/>
      <c r="BA60" s="1534"/>
      <c r="BB60" s="1535"/>
      <c r="BC60" s="973">
        <f>'C4_Form Acompañamiento'!L25</f>
        <v>0</v>
      </c>
      <c r="BD60" s="1002"/>
      <c r="BE60" s="486">
        <f>SUM(Y60,AC60,AG60,AK60)/SUM(W60,AA60,AE60,AI60)</f>
        <v>1</v>
      </c>
      <c r="BF60" s="486">
        <f>SUM(Y60,AC60,AG60,AK60,AO60,AS60,AW60,BA60,BD60)/SUM(W60,AA60,AE60,AI60,AM60,AQ60,AU60,AY60,BC60)</f>
        <v>1</v>
      </c>
    </row>
    <row r="61" spans="2:66" ht="15" customHeight="1">
      <c r="S61" s="1546" t="s">
        <v>604</v>
      </c>
      <c r="T61" s="1546"/>
      <c r="U61" s="1546"/>
      <c r="V61" s="1546"/>
      <c r="W61" s="1533">
        <f>'C4_Form Acompañamiento'!D26</f>
        <v>1</v>
      </c>
      <c r="X61" s="1533"/>
      <c r="Y61" s="1534">
        <v>1</v>
      </c>
      <c r="Z61" s="1535"/>
      <c r="AA61" s="1533">
        <f>'C4_Form Acompañamiento'!E26</f>
        <v>0</v>
      </c>
      <c r="AB61" s="1533"/>
      <c r="AC61" s="1534"/>
      <c r="AD61" s="1535"/>
      <c r="AE61" s="1533">
        <f>'C4_Form Acompañamiento'!F26</f>
        <v>0</v>
      </c>
      <c r="AF61" s="1533"/>
      <c r="AG61" s="1534"/>
      <c r="AH61" s="1535"/>
      <c r="AI61" s="1533">
        <f>'C4_Form Acompañamiento'!G26</f>
        <v>0</v>
      </c>
      <c r="AJ61" s="1533"/>
      <c r="AK61" s="1534"/>
      <c r="AL61" s="1535"/>
      <c r="AM61" s="1533">
        <f>'C4_Form Acompañamiento'!I26</f>
        <v>0</v>
      </c>
      <c r="AN61" s="1533"/>
      <c r="AO61" s="1534"/>
      <c r="AP61" s="1535"/>
      <c r="AQ61" s="1533">
        <f>'C4_Form Acompañamiento'!J26</f>
        <v>0</v>
      </c>
      <c r="AR61" s="1533"/>
      <c r="AS61" s="1534"/>
      <c r="AT61" s="1535"/>
      <c r="AU61" s="1533">
        <f>'C4_Form Acompañamiento'!K26</f>
        <v>0</v>
      </c>
      <c r="AV61" s="1533"/>
      <c r="AW61" s="1534"/>
      <c r="AX61" s="1535"/>
      <c r="AY61" s="1533">
        <f>'C4_Form Acompañamiento'!L26</f>
        <v>0</v>
      </c>
      <c r="AZ61" s="1533"/>
      <c r="BA61" s="1534"/>
      <c r="BB61" s="1535"/>
      <c r="BC61" s="973">
        <f>'C4_Form Acompañamiento'!L26</f>
        <v>0</v>
      </c>
      <c r="BD61" s="1002"/>
      <c r="BE61" s="486">
        <f>SUM(Y61,AC61,AG61,AK61)/SUM(W61,AA61,AE61,AI61)</f>
        <v>1</v>
      </c>
      <c r="BF61" s="486">
        <f>SUM(Y61,AC61,AG61,AK61,AO61,AS61,AW61,BA61,BD61)/SUM(W61,AA61,AE61,AI61,AM61,AQ61,AU61,AY61,BC61)</f>
        <v>1</v>
      </c>
    </row>
  </sheetData>
  <sheetProtection password="C269" sheet="1" objects="1" scenarios="1" formatCells="0" formatColumns="0" formatRows="0" insertColumns="0" insertRows="0" insertHyperlinks="0" sort="0" autoFilter="0"/>
  <mergeCells count="147">
    <mergeCell ref="H5:N5"/>
    <mergeCell ref="H6:L6"/>
    <mergeCell ref="AY57:BB57"/>
    <mergeCell ref="AY58:AZ58"/>
    <mergeCell ref="BA58:BB58"/>
    <mergeCell ref="BE55:BE58"/>
    <mergeCell ref="S55:V55"/>
    <mergeCell ref="W58:X58"/>
    <mergeCell ref="Y58:Z58"/>
    <mergeCell ref="W57:Z57"/>
    <mergeCell ref="AI56:AP56"/>
    <mergeCell ref="AQ58:AR58"/>
    <mergeCell ref="AS58:AT58"/>
    <mergeCell ref="AU58:AV58"/>
    <mergeCell ref="AW58:AX58"/>
    <mergeCell ref="W56:AH56"/>
    <mergeCell ref="W55:BD55"/>
    <mergeCell ref="AQ56:BD56"/>
    <mergeCell ref="BC57:BD57"/>
    <mergeCell ref="AU57:AX57"/>
    <mergeCell ref="AQ57:AT57"/>
    <mergeCell ref="AE57:AH57"/>
    <mergeCell ref="AM57:AP57"/>
    <mergeCell ref="AI57:AL57"/>
    <mergeCell ref="AA58:AB58"/>
    <mergeCell ref="AC58:AD58"/>
    <mergeCell ref="AM58:AN58"/>
    <mergeCell ref="AO58:AP58"/>
    <mergeCell ref="AE58:AF58"/>
    <mergeCell ref="AG58:AH58"/>
    <mergeCell ref="C28:F28"/>
    <mergeCell ref="C29:F29"/>
    <mergeCell ref="C30:F30"/>
    <mergeCell ref="C40:F40"/>
    <mergeCell ref="C41:F41"/>
    <mergeCell ref="C42:F42"/>
    <mergeCell ref="C43:F43"/>
    <mergeCell ref="C44:F44"/>
    <mergeCell ref="C45:F45"/>
    <mergeCell ref="C46:F46"/>
    <mergeCell ref="C47:F47"/>
    <mergeCell ref="C25:F25"/>
    <mergeCell ref="C26:F26"/>
    <mergeCell ref="C27:F27"/>
    <mergeCell ref="Y61:Z61"/>
    <mergeCell ref="S59:V59"/>
    <mergeCell ref="S60:V60"/>
    <mergeCell ref="S61:V61"/>
    <mergeCell ref="W59:X59"/>
    <mergeCell ref="W60:X60"/>
    <mergeCell ref="W61:X61"/>
    <mergeCell ref="Y59:Z59"/>
    <mergeCell ref="Y60:Z60"/>
    <mergeCell ref="C32:F32"/>
    <mergeCell ref="C33:F33"/>
    <mergeCell ref="C21:F21"/>
    <mergeCell ref="C22:F22"/>
    <mergeCell ref="C23:F23"/>
    <mergeCell ref="C18:F18"/>
    <mergeCell ref="BK10:BN10"/>
    <mergeCell ref="S10:V10"/>
    <mergeCell ref="W10:Z10"/>
    <mergeCell ref="AA10:AD10"/>
    <mergeCell ref="AE10:AH10"/>
    <mergeCell ref="AI10:AL10"/>
    <mergeCell ref="AM10:AP10"/>
    <mergeCell ref="AQ10:AT10"/>
    <mergeCell ref="AU10:AX10"/>
    <mergeCell ref="AY10:BB10"/>
    <mergeCell ref="BC10:BF10"/>
    <mergeCell ref="BG10:BJ10"/>
    <mergeCell ref="C19:F19"/>
    <mergeCell ref="C20:F20"/>
    <mergeCell ref="C15:F15"/>
    <mergeCell ref="C16:F16"/>
    <mergeCell ref="C17:F17"/>
    <mergeCell ref="C14:F14"/>
    <mergeCell ref="C24:F24"/>
    <mergeCell ref="B2:P3"/>
    <mergeCell ref="AA57:AD57"/>
    <mergeCell ref="C51:F51"/>
    <mergeCell ref="R10:R11"/>
    <mergeCell ref="C48:F48"/>
    <mergeCell ref="C49:F49"/>
    <mergeCell ref="C50:F50"/>
    <mergeCell ref="C37:F37"/>
    <mergeCell ref="C38:F38"/>
    <mergeCell ref="C39:F39"/>
    <mergeCell ref="C34:F34"/>
    <mergeCell ref="C35:F35"/>
    <mergeCell ref="C36:F36"/>
    <mergeCell ref="C31:F31"/>
    <mergeCell ref="B10:B11"/>
    <mergeCell ref="C10:F11"/>
    <mergeCell ref="G10:G11"/>
    <mergeCell ref="H10:L10"/>
    <mergeCell ref="O10:O11"/>
    <mergeCell ref="P10:P11"/>
    <mergeCell ref="Q10:Q11"/>
    <mergeCell ref="C12:F12"/>
    <mergeCell ref="C13:F13"/>
    <mergeCell ref="AS61:AT61"/>
    <mergeCell ref="AU61:AV61"/>
    <mergeCell ref="AW61:AX61"/>
    <mergeCell ref="AY61:AZ61"/>
    <mergeCell ref="BA61:BB61"/>
    <mergeCell ref="AS60:AT60"/>
    <mergeCell ref="AU60:AV60"/>
    <mergeCell ref="AU59:AV59"/>
    <mergeCell ref="AW59:AX59"/>
    <mergeCell ref="AY59:AZ59"/>
    <mergeCell ref="BA59:BB59"/>
    <mergeCell ref="AW60:AX60"/>
    <mergeCell ref="AS59:AT59"/>
    <mergeCell ref="AA61:AB61"/>
    <mergeCell ref="AC61:AD61"/>
    <mergeCell ref="AE61:AF61"/>
    <mergeCell ref="AG61:AH61"/>
    <mergeCell ref="AI61:AJ61"/>
    <mergeCell ref="AK61:AL61"/>
    <mergeCell ref="AM61:AN61"/>
    <mergeCell ref="AO61:AP61"/>
    <mergeCell ref="AQ61:AR61"/>
    <mergeCell ref="BF55:BF58"/>
    <mergeCell ref="S56:V58"/>
    <mergeCell ref="AY60:AZ60"/>
    <mergeCell ref="BA60:BB60"/>
    <mergeCell ref="AA60:AB60"/>
    <mergeCell ref="AC60:AD60"/>
    <mergeCell ref="AK59:AL59"/>
    <mergeCell ref="AM59:AN59"/>
    <mergeCell ref="AO59:AP59"/>
    <mergeCell ref="AQ59:AR59"/>
    <mergeCell ref="AA59:AB59"/>
    <mergeCell ref="AC59:AD59"/>
    <mergeCell ref="AE59:AF59"/>
    <mergeCell ref="AG59:AH59"/>
    <mergeCell ref="AI59:AJ59"/>
    <mergeCell ref="AE60:AF60"/>
    <mergeCell ref="AG60:AH60"/>
    <mergeCell ref="AI60:AJ60"/>
    <mergeCell ref="AK60:AL60"/>
    <mergeCell ref="AM60:AN60"/>
    <mergeCell ref="AO60:AP60"/>
    <mergeCell ref="AQ60:AR60"/>
    <mergeCell ref="AI58:AJ58"/>
    <mergeCell ref="AK58:AL58"/>
  </mergeCells>
  <dataValidations count="2">
    <dataValidation type="list" allowBlank="1" showInputMessage="1" showErrorMessage="1" sqref="R12:R51">
      <formula1>"CUMPLIDA,PARCIALMENTE CUMPLIDA,NO CUMPLIDA"</formula1>
    </dataValidation>
    <dataValidation type="list" allowBlank="1" showInputMessage="1" showErrorMessage="1" sqref="H12:N51">
      <formula1>"Sí,No"</formula1>
    </dataValidation>
  </dataValidations>
  <pageMargins left="0.23622047244094491" right="0.23622047244094491" top="0.74803149606299213" bottom="0.74803149606299213" header="0.31496062992125984" footer="0.31496062992125984"/>
  <pageSetup paperSize="9" scale="50" fitToWidth="0" fitToHeight="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2"/>
  </sheetPr>
  <dimension ref="A1:V27"/>
  <sheetViews>
    <sheetView showGridLines="0" zoomScale="80" zoomScaleNormal="80" workbookViewId="0">
      <pane ySplit="6" topLeftCell="A7" activePane="bottomLeft" state="frozen"/>
      <selection pane="bottomLeft" activeCell="S14" sqref="S14"/>
    </sheetView>
  </sheetViews>
  <sheetFormatPr baseColWidth="10" defaultColWidth="11.42578125" defaultRowHeight="15"/>
  <cols>
    <col min="1" max="1" width="9.5703125" style="36" customWidth="1"/>
    <col min="2" max="2" width="4.28515625" style="36" customWidth="1"/>
    <col min="3" max="3" width="17.140625" style="36" customWidth="1"/>
    <col min="4" max="12" width="13.85546875" style="36" customWidth="1"/>
    <col min="13" max="14" width="12.42578125" style="36" customWidth="1"/>
    <col min="15" max="15" width="10.140625" style="36" customWidth="1"/>
    <col min="16" max="16" width="11.85546875" style="36" customWidth="1"/>
    <col min="17" max="17" width="2.85546875" style="36" customWidth="1"/>
    <col min="18" max="19" width="10.140625" style="36" customWidth="1"/>
    <col min="20" max="20" width="7.7109375" style="36" customWidth="1"/>
    <col min="21" max="16384" width="11.42578125" style="36"/>
  </cols>
  <sheetData>
    <row r="1" spans="1:22" ht="24" customHeight="1">
      <c r="A1" s="76"/>
      <c r="B1" s="944" t="s">
        <v>558</v>
      </c>
      <c r="C1" s="421"/>
      <c r="D1" s="421"/>
      <c r="E1" s="421"/>
      <c r="F1" s="421"/>
      <c r="G1" s="421"/>
      <c r="H1" s="421"/>
      <c r="I1" s="421"/>
      <c r="J1" s="421"/>
      <c r="K1" s="421"/>
      <c r="L1" s="421"/>
      <c r="M1" s="421"/>
      <c r="N1" s="421"/>
      <c r="O1" s="76"/>
      <c r="P1" s="76"/>
      <c r="Q1" s="76"/>
      <c r="R1" s="76"/>
    </row>
    <row r="2" spans="1:22" ht="19.5" customHeight="1">
      <c r="A2" s="76"/>
      <c r="B2" s="422" t="s">
        <v>53</v>
      </c>
      <c r="C2" s="423"/>
      <c r="D2" s="423"/>
      <c r="E2" s="423"/>
      <c r="F2" s="423"/>
      <c r="G2" s="423"/>
      <c r="H2" s="423"/>
      <c r="I2" s="423"/>
      <c r="J2" s="423"/>
      <c r="K2" s="423"/>
      <c r="L2" s="423"/>
      <c r="M2" s="423"/>
      <c r="N2" s="76"/>
      <c r="O2" s="76"/>
      <c r="P2" s="76"/>
      <c r="Q2" s="76"/>
      <c r="R2" s="76"/>
    </row>
    <row r="3" spans="1:22" ht="34.5" customHeight="1">
      <c r="A3" s="424"/>
      <c r="B3" s="1556" t="s">
        <v>670</v>
      </c>
      <c r="C3" s="1556"/>
      <c r="D3" s="1556"/>
      <c r="E3" s="1556"/>
      <c r="F3" s="1556"/>
      <c r="G3" s="1556"/>
      <c r="H3" s="1556"/>
      <c r="I3" s="1556"/>
      <c r="J3" s="1556"/>
      <c r="K3" s="1556"/>
      <c r="L3" s="1556"/>
      <c r="M3" s="1556"/>
      <c r="N3" s="76"/>
      <c r="O3" s="76"/>
      <c r="P3" s="76"/>
      <c r="Q3" s="426"/>
      <c r="R3" s="76"/>
      <c r="U3" s="419"/>
      <c r="V3" s="419"/>
    </row>
    <row r="4" spans="1:22" ht="16.5" customHeight="1">
      <c r="A4" s="424"/>
      <c r="B4" s="1558" t="s">
        <v>562</v>
      </c>
      <c r="C4" s="1558"/>
      <c r="D4" s="1558"/>
      <c r="E4" s="1558"/>
      <c r="F4" s="1558"/>
      <c r="G4" s="1558"/>
      <c r="H4" s="1558"/>
      <c r="I4" s="1558"/>
      <c r="J4" s="1558"/>
      <c r="K4" s="1558"/>
      <c r="L4" s="1558"/>
      <c r="M4" s="1558"/>
      <c r="N4" s="76"/>
      <c r="O4" s="76"/>
      <c r="P4" s="76"/>
      <c r="Q4" s="76"/>
      <c r="R4" s="76"/>
      <c r="U4" s="419"/>
      <c r="V4" s="419"/>
    </row>
    <row r="5" spans="1:22" ht="22.5" customHeight="1">
      <c r="A5" s="424" t="s">
        <v>190</v>
      </c>
      <c r="B5" s="1575" t="s">
        <v>669</v>
      </c>
      <c r="C5" s="1575"/>
      <c r="D5" s="1575"/>
      <c r="E5" s="1575"/>
      <c r="F5" s="1575"/>
      <c r="G5" s="1575"/>
      <c r="H5" s="1575"/>
      <c r="I5" s="1575"/>
      <c r="J5" s="1575"/>
      <c r="K5" s="1575"/>
      <c r="L5" s="1575"/>
      <c r="M5" s="1575"/>
      <c r="N5" s="1575"/>
      <c r="O5" s="1575"/>
      <c r="P5" s="1575"/>
      <c r="Q5" s="76"/>
      <c r="R5" s="76"/>
    </row>
    <row r="6" spans="1:22" ht="55.5" customHeight="1">
      <c r="A6" s="424"/>
      <c r="B6" s="1575"/>
      <c r="C6" s="1575"/>
      <c r="D6" s="1575"/>
      <c r="E6" s="1575"/>
      <c r="F6" s="1575"/>
      <c r="G6" s="1575"/>
      <c r="H6" s="1575"/>
      <c r="I6" s="1575"/>
      <c r="J6" s="1575"/>
      <c r="K6" s="1575"/>
      <c r="L6" s="1575"/>
      <c r="M6" s="1575"/>
      <c r="N6" s="1575"/>
      <c r="O6" s="1575"/>
      <c r="P6" s="1575"/>
      <c r="Q6" s="425"/>
      <c r="R6" s="425"/>
    </row>
    <row r="7" spans="1:22" ht="18.75" customHeight="1">
      <c r="A7" s="99"/>
      <c r="B7" s="115"/>
      <c r="C7" s="115"/>
      <c r="D7" s="115"/>
      <c r="E7" s="115"/>
      <c r="F7" s="115"/>
      <c r="G7" s="115"/>
      <c r="H7" s="115"/>
      <c r="I7" s="115"/>
      <c r="J7" s="115"/>
      <c r="K7" s="115"/>
      <c r="L7" s="115"/>
      <c r="M7" s="115"/>
      <c r="N7" s="115"/>
      <c r="O7" s="115"/>
      <c r="P7" s="115"/>
      <c r="Q7" s="118"/>
      <c r="R7" s="427"/>
    </row>
    <row r="8" spans="1:22" ht="41.25" customHeight="1">
      <c r="A8" s="99"/>
      <c r="B8" s="1039" t="s">
        <v>559</v>
      </c>
      <c r="C8" s="1039"/>
      <c r="D8" s="1039"/>
      <c r="E8" s="1039"/>
      <c r="F8" s="1039"/>
      <c r="G8" s="99"/>
      <c r="H8" s="99"/>
      <c r="I8" s="1404" t="s">
        <v>560</v>
      </c>
      <c r="J8" s="1573"/>
      <c r="K8" s="1573"/>
      <c r="L8" s="1573"/>
      <c r="M8" s="1573"/>
      <c r="N8" s="1405"/>
      <c r="O8" s="76"/>
      <c r="P8" s="118"/>
      <c r="Q8" s="118"/>
      <c r="R8" s="428"/>
    </row>
    <row r="9" spans="1:22" ht="4.5" customHeight="1">
      <c r="A9" s="99"/>
      <c r="B9" s="99"/>
      <c r="C9" s="99"/>
      <c r="D9" s="99"/>
      <c r="E9" s="99"/>
      <c r="F9" s="99"/>
      <c r="G9" s="99"/>
      <c r="H9" s="99"/>
      <c r="I9" s="99"/>
      <c r="J9" s="99"/>
      <c r="K9" s="99"/>
      <c r="L9" s="99"/>
      <c r="M9" s="99"/>
      <c r="N9" s="99"/>
      <c r="O9" s="76"/>
      <c r="P9" s="99"/>
      <c r="Q9" s="118"/>
      <c r="R9" s="76"/>
    </row>
    <row r="10" spans="1:22" ht="29.25" customHeight="1">
      <c r="A10" s="99"/>
      <c r="B10" s="1579" t="s">
        <v>131</v>
      </c>
      <c r="C10" s="1580"/>
      <c r="D10" s="1576" t="s">
        <v>630</v>
      </c>
      <c r="E10" s="1577" t="s">
        <v>456</v>
      </c>
      <c r="F10" s="1577" t="s">
        <v>191</v>
      </c>
      <c r="G10" s="99"/>
      <c r="H10" s="99"/>
      <c r="I10" s="1579" t="s">
        <v>131</v>
      </c>
      <c r="J10" s="1580"/>
      <c r="K10" s="1574" t="s">
        <v>457</v>
      </c>
      <c r="L10" s="1574" t="s">
        <v>476</v>
      </c>
      <c r="M10" s="1577" t="s">
        <v>477</v>
      </c>
      <c r="N10" s="1576" t="s">
        <v>478</v>
      </c>
      <c r="O10" s="76"/>
      <c r="P10" s="1582"/>
      <c r="Q10" s="118"/>
      <c r="R10" s="1581"/>
    </row>
    <row r="11" spans="1:22" ht="21.75" customHeight="1">
      <c r="A11" s="99"/>
      <c r="B11" s="1579"/>
      <c r="C11" s="1580"/>
      <c r="D11" s="1576"/>
      <c r="E11" s="1578"/>
      <c r="F11" s="1578"/>
      <c r="G11" s="99"/>
      <c r="H11" s="99"/>
      <c r="I11" s="1579"/>
      <c r="J11" s="1580"/>
      <c r="K11" s="1574"/>
      <c r="L11" s="1574"/>
      <c r="M11" s="1578"/>
      <c r="N11" s="1576"/>
      <c r="O11" s="76"/>
      <c r="P11" s="1582"/>
      <c r="Q11" s="118"/>
      <c r="R11" s="1581"/>
    </row>
    <row r="12" spans="1:22" ht="20.25" customHeight="1">
      <c r="A12" s="99"/>
      <c r="B12" s="1585" t="s">
        <v>61</v>
      </c>
      <c r="C12" s="1586"/>
      <c r="D12" s="32">
        <v>1</v>
      </c>
      <c r="E12" s="32">
        <v>1</v>
      </c>
      <c r="F12" s="137">
        <f>E12*1/D12</f>
        <v>1</v>
      </c>
      <c r="G12" s="99"/>
      <c r="H12" s="99"/>
      <c r="I12" s="1561" t="s">
        <v>61</v>
      </c>
      <c r="J12" s="1561"/>
      <c r="K12" s="33">
        <v>1</v>
      </c>
      <c r="L12" s="35">
        <v>1</v>
      </c>
      <c r="M12" s="671">
        <v>1</v>
      </c>
      <c r="N12" s="136">
        <f>L12*M12</f>
        <v>1</v>
      </c>
      <c r="O12" s="76"/>
      <c r="P12" s="119"/>
      <c r="Q12" s="118"/>
      <c r="R12" s="429"/>
    </row>
    <row r="13" spans="1:22" ht="20.25" customHeight="1">
      <c r="A13" s="99"/>
      <c r="B13" s="1561" t="s">
        <v>93</v>
      </c>
      <c r="C13" s="1561"/>
      <c r="D13" s="31">
        <v>1</v>
      </c>
      <c r="E13" s="31">
        <v>1</v>
      </c>
      <c r="F13" s="137">
        <f>E13*1/D13</f>
        <v>1</v>
      </c>
      <c r="G13" s="99"/>
      <c r="H13" s="99"/>
      <c r="I13" s="1561" t="s">
        <v>93</v>
      </c>
      <c r="J13" s="1561"/>
      <c r="K13" s="34">
        <v>1</v>
      </c>
      <c r="L13" s="35">
        <v>1</v>
      </c>
      <c r="M13" s="671">
        <v>1</v>
      </c>
      <c r="N13" s="136">
        <f>L13*M13</f>
        <v>1</v>
      </c>
      <c r="O13" s="76"/>
      <c r="P13" s="119"/>
      <c r="Q13" s="118"/>
      <c r="R13" s="429"/>
    </row>
    <row r="14" spans="1:22" ht="20.25" customHeight="1">
      <c r="A14" s="99"/>
      <c r="B14" s="1561" t="s">
        <v>115</v>
      </c>
      <c r="C14" s="1561"/>
      <c r="D14" s="31">
        <v>1</v>
      </c>
      <c r="E14" s="31">
        <v>1</v>
      </c>
      <c r="F14" s="137">
        <f>E14*1/D14</f>
        <v>1</v>
      </c>
      <c r="G14" s="99"/>
      <c r="H14" s="99"/>
      <c r="I14" s="1561" t="s">
        <v>115</v>
      </c>
      <c r="J14" s="1561"/>
      <c r="K14" s="34">
        <v>1</v>
      </c>
      <c r="L14" s="35">
        <v>1</v>
      </c>
      <c r="M14" s="671">
        <v>1</v>
      </c>
      <c r="N14" s="136">
        <f>L14*M14</f>
        <v>1</v>
      </c>
      <c r="O14" s="76"/>
      <c r="P14" s="119"/>
      <c r="Q14" s="118"/>
      <c r="R14" s="429"/>
    </row>
    <row r="15" spans="1:22" ht="18.75" customHeight="1">
      <c r="A15" s="99"/>
      <c r="B15" s="1588" t="s">
        <v>480</v>
      </c>
      <c r="C15" s="1588"/>
      <c r="D15" s="1588"/>
      <c r="E15" s="1588"/>
      <c r="F15" s="1588"/>
      <c r="G15" s="99"/>
      <c r="H15" s="99"/>
      <c r="I15" s="1557" t="s">
        <v>561</v>
      </c>
      <c r="J15" s="1557"/>
      <c r="K15" s="1557"/>
      <c r="L15" s="1557"/>
      <c r="M15" s="1557"/>
      <c r="N15" s="1557"/>
      <c r="O15" s="99"/>
      <c r="P15" s="99"/>
      <c r="Q15" s="118"/>
      <c r="R15" s="76"/>
    </row>
    <row r="16" spans="1:22" ht="13.5" customHeight="1">
      <c r="A16" s="99"/>
      <c r="B16" s="1557"/>
      <c r="C16" s="1557"/>
      <c r="D16" s="1557"/>
      <c r="E16" s="1557"/>
      <c r="F16" s="1557"/>
      <c r="G16" s="117"/>
      <c r="H16" s="117"/>
      <c r="I16" s="1557"/>
      <c r="J16" s="1557"/>
      <c r="K16" s="1557"/>
      <c r="L16" s="1557"/>
      <c r="M16" s="1557"/>
      <c r="N16" s="1557"/>
      <c r="O16" s="117"/>
      <c r="P16" s="117"/>
      <c r="Q16" s="99"/>
      <c r="R16" s="76"/>
    </row>
    <row r="17" spans="1:19" ht="13.5" customHeight="1">
      <c r="A17" s="99"/>
      <c r="B17" s="575"/>
      <c r="C17" s="575"/>
      <c r="D17" s="575"/>
      <c r="E17" s="575"/>
      <c r="F17" s="575"/>
      <c r="G17" s="117"/>
      <c r="H17" s="117"/>
      <c r="I17" s="117"/>
      <c r="J17" s="117"/>
      <c r="K17" s="117"/>
      <c r="L17" s="117"/>
      <c r="M17" s="117"/>
      <c r="N17" s="117"/>
      <c r="O17" s="117"/>
      <c r="P17" s="117"/>
      <c r="Q17" s="99"/>
      <c r="R17" s="76"/>
    </row>
    <row r="18" spans="1:19" ht="31.5" customHeight="1">
      <c r="A18" s="99"/>
      <c r="B18" s="1587" t="s">
        <v>482</v>
      </c>
      <c r="C18" s="1587"/>
      <c r="D18" s="1587"/>
      <c r="E18" s="1587"/>
      <c r="F18" s="1587"/>
      <c r="G18" s="1587"/>
      <c r="H18" s="1587"/>
      <c r="I18" s="1587"/>
      <c r="J18" s="1587"/>
      <c r="K18" s="1587"/>
      <c r="L18" s="1587"/>
      <c r="M18" s="1587"/>
      <c r="N18" s="1587"/>
      <c r="O18" s="117"/>
      <c r="P18" s="117"/>
      <c r="Q18" s="99"/>
      <c r="R18" s="76"/>
    </row>
    <row r="19" spans="1:19" ht="21.75" customHeight="1">
      <c r="A19" s="99"/>
      <c r="B19" s="1404" t="s">
        <v>481</v>
      </c>
      <c r="C19" s="1573"/>
      <c r="D19" s="1573"/>
      <c r="E19" s="1573"/>
      <c r="F19" s="1573"/>
      <c r="G19" s="1573"/>
      <c r="H19" s="1573"/>
      <c r="I19" s="1573"/>
      <c r="J19" s="1573"/>
      <c r="K19" s="1573"/>
      <c r="L19" s="1573"/>
      <c r="M19" s="1573"/>
      <c r="N19" s="1405"/>
      <c r="O19" s="99"/>
      <c r="P19" s="99"/>
      <c r="Q19" s="99"/>
      <c r="R19" s="76"/>
    </row>
    <row r="20" spans="1:19" ht="6" customHeight="1">
      <c r="A20" s="99"/>
      <c r="B20" s="99"/>
      <c r="C20" s="99"/>
      <c r="D20" s="99"/>
      <c r="E20" s="99"/>
      <c r="F20" s="99"/>
      <c r="G20" s="99"/>
      <c r="H20" s="99"/>
      <c r="I20" s="99"/>
      <c r="J20" s="99"/>
      <c r="K20" s="99"/>
      <c r="L20" s="99"/>
      <c r="M20" s="99"/>
      <c r="N20" s="99"/>
      <c r="O20" s="99"/>
      <c r="P20" s="99"/>
      <c r="Q20" s="99"/>
      <c r="R20" s="76"/>
    </row>
    <row r="21" spans="1:19" ht="15" customHeight="1">
      <c r="A21" s="99"/>
      <c r="B21" s="1568" t="s">
        <v>495</v>
      </c>
      <c r="C21" s="1569"/>
      <c r="D21" s="1570" t="s">
        <v>479</v>
      </c>
      <c r="E21" s="1571"/>
      <c r="F21" s="1571"/>
      <c r="G21" s="1571"/>
      <c r="H21" s="1571"/>
      <c r="I21" s="1571"/>
      <c r="J21" s="1571"/>
      <c r="K21" s="1571"/>
      <c r="L21" s="1572"/>
      <c r="M21" s="1562" t="s">
        <v>458</v>
      </c>
      <c r="N21" s="1562" t="s">
        <v>453</v>
      </c>
      <c r="O21" s="99"/>
      <c r="P21" s="99"/>
      <c r="Q21" s="1584"/>
      <c r="R21" s="1583"/>
      <c r="S21" s="41"/>
    </row>
    <row r="22" spans="1:19" ht="15" customHeight="1">
      <c r="A22" s="99"/>
      <c r="B22" s="1564" t="s">
        <v>131</v>
      </c>
      <c r="C22" s="1565"/>
      <c r="D22" s="1563" t="s">
        <v>192</v>
      </c>
      <c r="E22" s="1563"/>
      <c r="F22" s="1563"/>
      <c r="G22" s="1563" t="s">
        <v>193</v>
      </c>
      <c r="H22" s="1563"/>
      <c r="I22" s="1563"/>
      <c r="J22" s="1563" t="s">
        <v>194</v>
      </c>
      <c r="K22" s="1563"/>
      <c r="L22" s="1563"/>
      <c r="M22" s="1562"/>
      <c r="N22" s="1562"/>
      <c r="O22" s="99"/>
      <c r="P22" s="99"/>
      <c r="Q22" s="1584"/>
      <c r="R22" s="1583"/>
      <c r="S22" s="41"/>
    </row>
    <row r="23" spans="1:19" ht="15" customHeight="1">
      <c r="A23" s="99"/>
      <c r="B23" s="1566"/>
      <c r="C23" s="1567"/>
      <c r="D23" s="369">
        <f ca="1">DATE(YEAR(TODAY()),$C$27,1)</f>
        <v>42795</v>
      </c>
      <c r="E23" s="369">
        <f ca="1">EDATE(D23,1)</f>
        <v>42826</v>
      </c>
      <c r="F23" s="369">
        <f t="shared" ref="F23:G23" ca="1" si="0">EDATE(E23,1)</f>
        <v>42856</v>
      </c>
      <c r="G23" s="369">
        <f t="shared" ca="1" si="0"/>
        <v>42887</v>
      </c>
      <c r="H23" s="369">
        <f ca="1">EDATE(G23,1)</f>
        <v>42917</v>
      </c>
      <c r="I23" s="369">
        <f ca="1">EDATE(H23,1)</f>
        <v>42948</v>
      </c>
      <c r="J23" s="369">
        <f ca="1">EDATE(I23,1)</f>
        <v>42979</v>
      </c>
      <c r="K23" s="369">
        <f ca="1">EDATE(J23,1)</f>
        <v>43009</v>
      </c>
      <c r="L23" s="972" t="s">
        <v>672</v>
      </c>
      <c r="M23" s="1562"/>
      <c r="N23" s="1562"/>
      <c r="O23" s="99"/>
      <c r="P23" s="99"/>
      <c r="Q23" s="1584"/>
      <c r="R23" s="1583"/>
      <c r="S23" s="41"/>
    </row>
    <row r="24" spans="1:19" ht="15.75" customHeight="1">
      <c r="A24" s="99"/>
      <c r="B24" s="1559" t="s">
        <v>61</v>
      </c>
      <c r="C24" s="1560"/>
      <c r="D24" s="366">
        <v>1</v>
      </c>
      <c r="E24" s="366"/>
      <c r="F24" s="366"/>
      <c r="G24" s="367"/>
      <c r="H24" s="367"/>
      <c r="I24" s="144"/>
      <c r="J24" s="144"/>
      <c r="K24" s="144"/>
      <c r="L24" s="144"/>
      <c r="M24" s="165">
        <f>SUM(D24:G24)/N12</f>
        <v>1</v>
      </c>
      <c r="N24" s="165">
        <f>SUM(D24:L24)/N12</f>
        <v>1</v>
      </c>
      <c r="O24" s="99"/>
      <c r="P24" s="99"/>
      <c r="Q24" s="120"/>
      <c r="R24" s="430"/>
      <c r="S24" s="37"/>
    </row>
    <row r="25" spans="1:19" ht="15.75" customHeight="1">
      <c r="A25" s="99"/>
      <c r="B25" s="1559" t="s">
        <v>93</v>
      </c>
      <c r="C25" s="1560"/>
      <c r="D25" s="143">
        <v>1</v>
      </c>
      <c r="E25" s="143"/>
      <c r="F25" s="143"/>
      <c r="G25" s="144"/>
      <c r="H25" s="144"/>
      <c r="I25" s="144"/>
      <c r="J25" s="144"/>
      <c r="K25" s="144"/>
      <c r="L25" s="144"/>
      <c r="M25" s="165">
        <f>SUM(D25:G25)/N13</f>
        <v>1</v>
      </c>
      <c r="N25" s="165">
        <f>SUM(D25:L25)/N13</f>
        <v>1</v>
      </c>
      <c r="O25" s="99"/>
      <c r="P25" s="99"/>
      <c r="Q25" s="120"/>
      <c r="R25" s="430"/>
      <c r="S25" s="38"/>
    </row>
    <row r="26" spans="1:19" ht="15.75" customHeight="1">
      <c r="A26" s="99"/>
      <c r="B26" s="1559" t="s">
        <v>115</v>
      </c>
      <c r="C26" s="1560"/>
      <c r="D26" s="143">
        <v>1</v>
      </c>
      <c r="E26" s="143"/>
      <c r="F26" s="143"/>
      <c r="G26" s="144"/>
      <c r="H26" s="144"/>
      <c r="I26" s="144"/>
      <c r="J26" s="144"/>
      <c r="K26" s="144"/>
      <c r="L26" s="144"/>
      <c r="M26" s="165">
        <f>SUM(D26:G26)/N14</f>
        <v>1</v>
      </c>
      <c r="N26" s="165">
        <f>SUM(D26:L26)/N14</f>
        <v>1</v>
      </c>
      <c r="O26" s="99"/>
      <c r="P26" s="99"/>
      <c r="Q26" s="120"/>
      <c r="R26" s="430"/>
      <c r="S26" s="38"/>
    </row>
    <row r="27" spans="1:19" ht="19.5" customHeight="1">
      <c r="A27" s="99"/>
      <c r="B27" s="99"/>
      <c r="C27" s="368">
        <f>IF(B21="febrero",2,IF(B21="marzo",3,IF(B21="abril",4,5)))</f>
        <v>3</v>
      </c>
      <c r="D27" s="99"/>
      <c r="E27" s="99"/>
      <c r="F27" s="99"/>
      <c r="G27" s="99"/>
      <c r="H27" s="99"/>
      <c r="I27" s="99"/>
      <c r="J27" s="99"/>
      <c r="K27" s="99"/>
      <c r="L27" s="99"/>
      <c r="M27" s="99"/>
      <c r="N27" s="99"/>
      <c r="O27" s="99"/>
      <c r="P27" s="99"/>
      <c r="Q27" s="99"/>
      <c r="R27" s="76"/>
    </row>
  </sheetData>
  <sheetProtection password="C269" sheet="1" objects="1" scenarios="1" formatCells="0" formatColumns="0" formatRows="0" insertRows="0"/>
  <mergeCells count="39">
    <mergeCell ref="R10:R11"/>
    <mergeCell ref="P10:P11"/>
    <mergeCell ref="B10:C11"/>
    <mergeCell ref="M10:M11"/>
    <mergeCell ref="R21:R23"/>
    <mergeCell ref="J22:L22"/>
    <mergeCell ref="Q21:Q23"/>
    <mergeCell ref="B12:C12"/>
    <mergeCell ref="B19:N19"/>
    <mergeCell ref="B13:C13"/>
    <mergeCell ref="B18:N18"/>
    <mergeCell ref="B15:F16"/>
    <mergeCell ref="L10:L11"/>
    <mergeCell ref="F10:F11"/>
    <mergeCell ref="B14:C14"/>
    <mergeCell ref="I14:J14"/>
    <mergeCell ref="I8:N8"/>
    <mergeCell ref="K10:K11"/>
    <mergeCell ref="B5:P6"/>
    <mergeCell ref="N10:N11"/>
    <mergeCell ref="D10:D11"/>
    <mergeCell ref="E10:E11"/>
    <mergeCell ref="I10:J11"/>
    <mergeCell ref="B3:M3"/>
    <mergeCell ref="I15:N16"/>
    <mergeCell ref="B4:M4"/>
    <mergeCell ref="B25:C25"/>
    <mergeCell ref="B26:C26"/>
    <mergeCell ref="B24:C24"/>
    <mergeCell ref="I13:J13"/>
    <mergeCell ref="N21:N23"/>
    <mergeCell ref="D22:F22"/>
    <mergeCell ref="G22:I22"/>
    <mergeCell ref="B22:C23"/>
    <mergeCell ref="B21:C21"/>
    <mergeCell ref="D21:L21"/>
    <mergeCell ref="M21:M23"/>
    <mergeCell ref="B8:F8"/>
    <mergeCell ref="I12:J12"/>
  </mergeCells>
  <conditionalFormatting sqref="Q24:Q26">
    <cfRule type="expression" dxfId="3" priority="9" stopIfTrue="1">
      <formula>Q24&lt;&gt;P12</formula>
    </cfRule>
  </conditionalFormatting>
  <conditionalFormatting sqref="R24:R26">
    <cfRule type="expression" dxfId="2" priority="8" stopIfTrue="1">
      <formula>R24&lt;&gt;Q12</formula>
    </cfRule>
  </conditionalFormatting>
  <conditionalFormatting sqref="M24:M26">
    <cfRule type="expression" dxfId="1" priority="2">
      <formula>M24&gt;1</formula>
    </cfRule>
  </conditionalFormatting>
  <conditionalFormatting sqref="N24:N26">
    <cfRule type="expression" dxfId="0" priority="1">
      <formula>N24&gt;1</formula>
    </cfRule>
  </conditionalFormatting>
  <dataValidations count="2">
    <dataValidation type="decimal" operator="greaterThanOrEqual" allowBlank="1" showInputMessage="1" showErrorMessage="1" sqref="D12:F14 K12:N14 P12:R14">
      <formula1>0</formula1>
    </dataValidation>
    <dataValidation type="list" allowBlank="1" showInputMessage="1" showErrorMessage="1" sqref="B21:C21">
      <formula1>"Febrero,Marzo,Abril,Mayo"</formula1>
    </dataValidation>
  </dataValidations>
  <pageMargins left="0.7" right="0.7" top="0.75" bottom="0.75" header="0.3" footer="0.3"/>
  <pageSetup paperSize="9" orientation="landscape" r:id="rId1"/>
  <ignoredErrors>
    <ignoredError sqref="M25:M26"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3:R51"/>
  <sheetViews>
    <sheetView showGridLines="0" zoomScale="70" zoomScaleNormal="70" workbookViewId="0">
      <pane ySplit="5" topLeftCell="A6" activePane="bottomLeft" state="frozen"/>
      <selection pane="bottomLeft" activeCell="J50" sqref="J50"/>
    </sheetView>
  </sheetViews>
  <sheetFormatPr baseColWidth="10" defaultColWidth="9.140625" defaultRowHeight="15"/>
  <cols>
    <col min="1" max="1" width="5.85546875" customWidth="1"/>
    <col min="2" max="3" width="3.7109375" style="10" customWidth="1"/>
    <col min="4" max="4" width="4.7109375" style="10" customWidth="1"/>
    <col min="5" max="5" width="13.42578125" style="10" customWidth="1"/>
    <col min="6" max="6" width="9" style="10" customWidth="1"/>
    <col min="7" max="7" width="11.42578125" style="10" customWidth="1"/>
    <col min="8" max="8" width="18.28515625" style="10" customWidth="1"/>
    <col min="9" max="9" width="17.42578125" style="10" customWidth="1"/>
    <col min="10" max="13" width="11.42578125" style="10" customWidth="1"/>
    <col min="14" max="14" width="8.140625" style="10" customWidth="1"/>
    <col min="15" max="15" width="11.42578125" style="10" customWidth="1"/>
    <col min="16" max="16" width="37.5703125" customWidth="1"/>
    <col min="17" max="253" width="11.42578125" customWidth="1"/>
  </cols>
  <sheetData>
    <row r="3" spans="1:18" ht="15.75" thickBot="1"/>
    <row r="4" spans="1:18" ht="42.75" customHeight="1" thickTop="1" thickBot="1">
      <c r="D4" s="1029"/>
      <c r="E4" s="1030"/>
      <c r="F4" s="1030"/>
      <c r="G4" s="1030"/>
      <c r="H4" s="1030"/>
      <c r="I4" s="1030"/>
      <c r="J4" s="1030"/>
      <c r="K4" s="1030"/>
      <c r="L4" s="1030"/>
      <c r="M4" s="1030"/>
      <c r="N4" s="1030"/>
      <c r="O4" s="1030"/>
    </row>
    <row r="5" spans="1:18" ht="15.75" thickTop="1"/>
    <row r="6" spans="1:18" ht="15.75">
      <c r="E6" s="21"/>
      <c r="F6" s="19"/>
      <c r="G6" s="19"/>
      <c r="H6" s="19"/>
      <c r="I6" s="19"/>
      <c r="J6" s="19"/>
      <c r="K6" s="19"/>
      <c r="L6" s="19"/>
      <c r="M6" s="19"/>
      <c r="N6" s="19"/>
      <c r="O6" s="19"/>
    </row>
    <row r="7" spans="1:18" ht="24" customHeight="1">
      <c r="A7" s="138"/>
      <c r="B7" s="487"/>
      <c r="C7" s="487"/>
      <c r="D7" s="1031" t="s">
        <v>609</v>
      </c>
      <c r="E7" s="1031"/>
      <c r="F7" s="1031"/>
      <c r="G7" s="1031"/>
      <c r="H7" s="1031"/>
      <c r="I7" s="1031"/>
      <c r="J7" s="1031"/>
      <c r="K7" s="1031"/>
      <c r="L7" s="1031"/>
      <c r="M7" s="1031"/>
      <c r="N7" s="1031"/>
      <c r="O7" s="1031"/>
      <c r="P7" s="1031"/>
      <c r="Q7" s="1031"/>
      <c r="R7" s="1031"/>
    </row>
    <row r="8" spans="1:18" ht="15" customHeight="1">
      <c r="A8" s="138"/>
      <c r="B8" s="487"/>
      <c r="C8" s="487"/>
      <c r="D8" s="1031"/>
      <c r="E8" s="1031"/>
      <c r="F8" s="1031"/>
      <c r="G8" s="1031"/>
      <c r="H8" s="1031"/>
      <c r="I8" s="1031"/>
      <c r="J8" s="1031"/>
      <c r="K8" s="1031"/>
      <c r="L8" s="1031"/>
      <c r="M8" s="1031"/>
      <c r="N8" s="1031"/>
      <c r="O8" s="1031"/>
      <c r="P8" s="1031"/>
      <c r="Q8" s="1031"/>
      <c r="R8" s="1031"/>
    </row>
    <row r="9" spans="1:18" ht="21.75" customHeight="1">
      <c r="A9" s="138"/>
      <c r="B9" s="529"/>
      <c r="C9" s="529"/>
      <c r="D9" s="1031"/>
      <c r="E9" s="1031"/>
      <c r="F9" s="1031"/>
      <c r="G9" s="1031"/>
      <c r="H9" s="1031"/>
      <c r="I9" s="1031"/>
      <c r="J9" s="1031"/>
      <c r="K9" s="1031"/>
      <c r="L9" s="1031"/>
      <c r="M9" s="1031"/>
      <c r="N9" s="1031"/>
      <c r="O9" s="1031"/>
      <c r="P9" s="1031"/>
      <c r="Q9" s="1031"/>
      <c r="R9" s="1031"/>
    </row>
    <row r="10" spans="1:18" ht="105.75" customHeight="1">
      <c r="A10" s="138"/>
      <c r="B10" s="487"/>
      <c r="C10" s="487"/>
      <c r="D10" s="1031"/>
      <c r="E10" s="1031"/>
      <c r="F10" s="1031"/>
      <c r="G10" s="1031"/>
      <c r="H10" s="1031"/>
      <c r="I10" s="1031"/>
      <c r="J10" s="1031"/>
      <c r="K10" s="1031"/>
      <c r="L10" s="1031"/>
      <c r="M10" s="1031"/>
      <c r="N10" s="1031"/>
      <c r="O10" s="1031"/>
      <c r="P10" s="1031"/>
      <c r="Q10" s="1031"/>
      <c r="R10" s="1031"/>
    </row>
    <row r="11" spans="1:18" ht="10.5" customHeight="1" thickBot="1">
      <c r="A11" s="138"/>
      <c r="B11" s="487"/>
      <c r="C11" s="487"/>
      <c r="D11" s="487"/>
      <c r="E11" s="487"/>
      <c r="F11" s="487"/>
      <c r="G11" s="487"/>
      <c r="H11" s="487"/>
      <c r="I11" s="487"/>
      <c r="J11" s="487"/>
      <c r="K11" s="487"/>
      <c r="L11" s="487"/>
      <c r="M11" s="487"/>
      <c r="N11" s="487"/>
      <c r="O11" s="487"/>
      <c r="P11" s="487"/>
      <c r="Q11" s="487"/>
      <c r="R11" s="487"/>
    </row>
    <row r="12" spans="1:18" ht="9" customHeight="1">
      <c r="A12" s="138"/>
      <c r="B12" s="487"/>
      <c r="C12" s="487"/>
      <c r="D12" s="490"/>
      <c r="E12" s="532"/>
      <c r="F12" s="532"/>
      <c r="G12" s="532"/>
      <c r="H12" s="532"/>
      <c r="I12" s="532"/>
      <c r="J12" s="533"/>
      <c r="K12" s="533"/>
      <c r="L12" s="533"/>
      <c r="M12" s="533"/>
      <c r="N12" s="533"/>
      <c r="O12" s="533"/>
      <c r="P12" s="538"/>
      <c r="Q12" s="487"/>
      <c r="R12" s="487"/>
    </row>
    <row r="13" spans="1:18" ht="30" customHeight="1">
      <c r="A13" s="138"/>
      <c r="B13" s="487"/>
      <c r="C13" s="487"/>
      <c r="D13" s="491"/>
      <c r="E13" s="495" t="s">
        <v>509</v>
      </c>
      <c r="F13" s="496"/>
      <c r="G13" s="496"/>
      <c r="H13" s="496"/>
      <c r="I13" s="496"/>
      <c r="J13" s="497"/>
      <c r="K13" s="495" t="s">
        <v>510</v>
      </c>
      <c r="L13" s="498"/>
      <c r="M13" s="498"/>
      <c r="N13" s="498"/>
      <c r="O13" s="496"/>
      <c r="P13" s="539"/>
      <c r="Q13" s="487"/>
      <c r="R13" s="487"/>
    </row>
    <row r="14" spans="1:18" ht="18.75">
      <c r="A14" s="138"/>
      <c r="B14" s="528"/>
      <c r="C14" s="528"/>
      <c r="D14" s="491"/>
      <c r="E14" s="500"/>
      <c r="F14" s="500"/>
      <c r="G14" s="500"/>
      <c r="H14" s="500"/>
      <c r="I14" s="501"/>
      <c r="J14" s="502"/>
      <c r="K14" s="500"/>
      <c r="L14" s="502"/>
      <c r="M14" s="502"/>
      <c r="N14" s="502"/>
      <c r="O14" s="502"/>
      <c r="P14" s="539"/>
      <c r="Q14" s="487"/>
      <c r="R14" s="487"/>
    </row>
    <row r="15" spans="1:18" ht="18.75" customHeight="1">
      <c r="A15" s="138"/>
      <c r="B15" s="528"/>
      <c r="C15" s="528"/>
      <c r="D15" s="491"/>
      <c r="E15" s="558" t="s">
        <v>511</v>
      </c>
      <c r="F15" s="504"/>
      <c r="G15" s="504"/>
      <c r="H15" s="501"/>
      <c r="I15" s="501"/>
      <c r="J15" s="502"/>
      <c r="K15" s="509" t="s">
        <v>618</v>
      </c>
      <c r="L15" s="505"/>
      <c r="M15" s="505"/>
      <c r="N15" s="505"/>
      <c r="O15" s="502"/>
      <c r="P15" s="539"/>
      <c r="Q15" s="487"/>
      <c r="R15" s="487"/>
    </row>
    <row r="16" spans="1:18" ht="18.75" customHeight="1">
      <c r="A16" s="138"/>
      <c r="B16" s="528"/>
      <c r="C16" s="528"/>
      <c r="D16" s="491"/>
      <c r="E16" s="510" t="s">
        <v>512</v>
      </c>
      <c r="F16" s="504"/>
      <c r="G16" s="504"/>
      <c r="H16" s="501"/>
      <c r="I16" s="501"/>
      <c r="J16" s="502"/>
      <c r="K16" s="509" t="s">
        <v>619</v>
      </c>
      <c r="L16" s="502"/>
      <c r="M16" s="502"/>
      <c r="N16" s="502"/>
      <c r="O16" s="502"/>
      <c r="P16" s="539"/>
      <c r="Q16" s="487"/>
      <c r="R16" s="487"/>
    </row>
    <row r="17" spans="1:18" ht="21" customHeight="1">
      <c r="A17" s="138"/>
      <c r="B17" s="487"/>
      <c r="C17" s="487"/>
      <c r="D17" s="491"/>
      <c r="E17" s="500"/>
      <c r="F17" s="504"/>
      <c r="G17" s="504"/>
      <c r="H17" s="501"/>
      <c r="I17" s="501"/>
      <c r="J17" s="502"/>
      <c r="K17" s="500"/>
      <c r="L17" s="502"/>
      <c r="M17" s="502"/>
      <c r="N17" s="502"/>
      <c r="O17" s="502"/>
      <c r="P17" s="539"/>
      <c r="Q17" s="487"/>
      <c r="R17" s="487"/>
    </row>
    <row r="18" spans="1:18" ht="18.75">
      <c r="A18" s="138"/>
      <c r="B18" s="487"/>
      <c r="C18" s="487"/>
      <c r="D18" s="491"/>
      <c r="E18" s="507" t="s">
        <v>0</v>
      </c>
      <c r="F18" s="504"/>
      <c r="G18" s="504"/>
      <c r="H18" s="501"/>
      <c r="I18" s="501"/>
      <c r="J18" s="502"/>
      <c r="K18" s="508" t="s">
        <v>336</v>
      </c>
      <c r="L18" s="502"/>
      <c r="M18" s="502"/>
      <c r="N18" s="502"/>
      <c r="O18" s="502"/>
      <c r="P18" s="539"/>
      <c r="Q18" s="487"/>
      <c r="R18" s="487"/>
    </row>
    <row r="19" spans="1:18" ht="18.75">
      <c r="A19" s="138"/>
      <c r="B19" s="487"/>
      <c r="C19" s="487"/>
      <c r="D19" s="491"/>
      <c r="E19" s="510" t="s">
        <v>580</v>
      </c>
      <c r="F19" s="504"/>
      <c r="G19" s="504"/>
      <c r="H19" s="501"/>
      <c r="I19" s="501"/>
      <c r="J19" s="502"/>
      <c r="K19" s="509" t="s">
        <v>588</v>
      </c>
      <c r="L19" s="502"/>
      <c r="M19" s="502"/>
      <c r="N19" s="502"/>
      <c r="O19" s="502"/>
      <c r="P19" s="539"/>
      <c r="Q19" s="487"/>
      <c r="R19" s="487"/>
    </row>
    <row r="20" spans="1:18" ht="18.75">
      <c r="A20" s="138"/>
      <c r="B20" s="487"/>
      <c r="C20" s="487"/>
      <c r="D20" s="491"/>
      <c r="E20" s="500"/>
      <c r="F20" s="504"/>
      <c r="G20" s="504"/>
      <c r="H20" s="501"/>
      <c r="I20" s="501"/>
      <c r="J20" s="502"/>
      <c r="K20" s="500"/>
      <c r="L20" s="502"/>
      <c r="M20" s="502"/>
      <c r="N20" s="502"/>
      <c r="O20" s="502"/>
      <c r="P20" s="539"/>
      <c r="Q20" s="487"/>
      <c r="R20" s="487"/>
    </row>
    <row r="21" spans="1:18" ht="18.75">
      <c r="A21" s="138"/>
      <c r="B21" s="528"/>
      <c r="C21" s="528"/>
      <c r="D21" s="491"/>
      <c r="E21" s="507" t="s">
        <v>1</v>
      </c>
      <c r="F21" s="504"/>
      <c r="G21" s="504"/>
      <c r="H21" s="501"/>
      <c r="I21" s="501"/>
      <c r="J21" s="502"/>
      <c r="K21" s="508" t="s">
        <v>344</v>
      </c>
      <c r="L21" s="502"/>
      <c r="M21" s="502"/>
      <c r="N21" s="502"/>
      <c r="O21" s="502"/>
      <c r="P21" s="539"/>
      <c r="Q21" s="487"/>
      <c r="R21" s="487"/>
    </row>
    <row r="22" spans="1:18" ht="18.75">
      <c r="A22" s="138"/>
      <c r="B22" s="528"/>
      <c r="C22" s="528"/>
      <c r="D22" s="491"/>
      <c r="E22" s="510" t="s">
        <v>581</v>
      </c>
      <c r="F22" s="504"/>
      <c r="G22" s="504"/>
      <c r="H22" s="501"/>
      <c r="I22" s="501"/>
      <c r="J22" s="502"/>
      <c r="K22" s="509" t="s">
        <v>589</v>
      </c>
      <c r="L22" s="502"/>
      <c r="M22" s="502"/>
      <c r="N22" s="502"/>
      <c r="O22" s="502"/>
      <c r="P22" s="539"/>
      <c r="Q22" s="487"/>
      <c r="R22" s="487"/>
    </row>
    <row r="23" spans="1:18" ht="18.75">
      <c r="A23" s="138"/>
      <c r="B23" s="528"/>
      <c r="C23" s="528"/>
      <c r="D23" s="491"/>
      <c r="E23" s="511"/>
      <c r="F23" s="504"/>
      <c r="G23" s="504"/>
      <c r="H23" s="501"/>
      <c r="I23" s="501"/>
      <c r="J23" s="502"/>
      <c r="K23" s="509" t="s">
        <v>590</v>
      </c>
      <c r="L23" s="502"/>
      <c r="M23" s="502"/>
      <c r="N23" s="502"/>
      <c r="O23" s="502"/>
      <c r="P23" s="539"/>
      <c r="Q23" s="487"/>
      <c r="R23" s="487"/>
    </row>
    <row r="24" spans="1:18" ht="18.75">
      <c r="A24" s="138"/>
      <c r="B24" s="528"/>
      <c r="C24" s="528"/>
      <c r="D24" s="491"/>
      <c r="E24" s="507" t="s">
        <v>2</v>
      </c>
      <c r="F24" s="504"/>
      <c r="G24" s="504"/>
      <c r="H24" s="501"/>
      <c r="I24" s="501"/>
      <c r="J24" s="502"/>
      <c r="K24" s="509" t="s">
        <v>598</v>
      </c>
      <c r="L24" s="502"/>
      <c r="M24" s="502"/>
      <c r="N24" s="502"/>
      <c r="O24" s="502"/>
      <c r="P24" s="539"/>
      <c r="Q24" s="487"/>
      <c r="R24" s="487"/>
    </row>
    <row r="25" spans="1:18" ht="18.75">
      <c r="A25" s="138"/>
      <c r="B25" s="528"/>
      <c r="C25" s="528"/>
      <c r="D25" s="491"/>
      <c r="E25" s="510" t="s">
        <v>582</v>
      </c>
      <c r="F25" s="504"/>
      <c r="G25" s="504"/>
      <c r="H25" s="501"/>
      <c r="I25" s="501"/>
      <c r="J25" s="502"/>
      <c r="K25" s="535"/>
      <c r="L25" s="502"/>
      <c r="M25" s="502"/>
      <c r="N25" s="502"/>
      <c r="O25" s="502"/>
      <c r="P25" s="539"/>
      <c r="Q25" s="487"/>
      <c r="R25" s="487"/>
    </row>
    <row r="26" spans="1:18" ht="18" customHeight="1">
      <c r="A26" s="138"/>
      <c r="B26" s="528"/>
      <c r="C26" s="528"/>
      <c r="D26" s="491"/>
      <c r="E26" s="510" t="s">
        <v>595</v>
      </c>
      <c r="F26" s="504"/>
      <c r="G26" s="504"/>
      <c r="H26" s="501"/>
      <c r="I26" s="501"/>
      <c r="J26" s="502"/>
      <c r="K26" s="505"/>
      <c r="L26" s="502"/>
      <c r="M26" s="502"/>
      <c r="N26" s="502"/>
      <c r="O26" s="502"/>
      <c r="P26" s="539"/>
      <c r="Q26" s="487"/>
      <c r="R26" s="487"/>
    </row>
    <row r="27" spans="1:18" ht="16.5" customHeight="1">
      <c r="A27" s="138"/>
      <c r="B27" s="528"/>
      <c r="C27" s="528"/>
      <c r="D27" s="491"/>
      <c r="E27" s="500"/>
      <c r="F27" s="504"/>
      <c r="G27" s="504"/>
      <c r="H27" s="501"/>
      <c r="I27" s="501"/>
      <c r="J27" s="502"/>
      <c r="K27" s="500"/>
      <c r="L27" s="502"/>
      <c r="M27" s="502"/>
      <c r="N27" s="502"/>
      <c r="O27" s="502"/>
      <c r="P27" s="539"/>
      <c r="Q27" s="487"/>
      <c r="R27" s="487"/>
    </row>
    <row r="28" spans="1:18" ht="18.75">
      <c r="A28" s="138"/>
      <c r="B28" s="528"/>
      <c r="C28" s="528"/>
      <c r="D28" s="491"/>
      <c r="E28" s="507" t="s">
        <v>3</v>
      </c>
      <c r="F28" s="504"/>
      <c r="G28" s="504"/>
      <c r="H28" s="501"/>
      <c r="I28" s="501"/>
      <c r="J28" s="502"/>
      <c r="K28" s="502"/>
      <c r="L28" s="502"/>
      <c r="M28" s="502"/>
      <c r="N28" s="502"/>
      <c r="O28" s="502"/>
      <c r="P28" s="539"/>
      <c r="Q28" s="487"/>
      <c r="R28" s="487"/>
    </row>
    <row r="29" spans="1:18" ht="23.25" customHeight="1">
      <c r="A29" s="138"/>
      <c r="B29" s="528"/>
      <c r="C29" s="528"/>
      <c r="D29" s="491"/>
      <c r="E29" s="510" t="s">
        <v>583</v>
      </c>
      <c r="F29" s="504"/>
      <c r="G29" s="504"/>
      <c r="H29" s="501"/>
      <c r="I29" s="501"/>
      <c r="J29" s="502"/>
      <c r="K29" s="505"/>
      <c r="L29" s="502"/>
      <c r="M29" s="502"/>
      <c r="N29" s="502"/>
      <c r="O29" s="502"/>
      <c r="P29" s="539"/>
      <c r="Q29" s="487"/>
      <c r="R29" s="487"/>
    </row>
    <row r="30" spans="1:18" ht="18.75">
      <c r="A30" s="138"/>
      <c r="B30" s="528"/>
      <c r="C30" s="528"/>
      <c r="D30" s="491"/>
      <c r="E30" s="500"/>
      <c r="F30" s="504"/>
      <c r="G30" s="504"/>
      <c r="H30" s="501"/>
      <c r="I30" s="501"/>
      <c r="J30" s="502"/>
      <c r="K30" s="500"/>
      <c r="L30" s="500"/>
      <c r="M30" s="500"/>
      <c r="N30" s="500"/>
      <c r="O30" s="500"/>
      <c r="P30" s="539"/>
      <c r="Q30" s="487"/>
      <c r="R30" s="487"/>
    </row>
    <row r="31" spans="1:18" ht="18.75">
      <c r="A31" s="138"/>
      <c r="B31" s="528"/>
      <c r="C31" s="528"/>
      <c r="D31" s="491"/>
      <c r="E31" s="507" t="s">
        <v>4</v>
      </c>
      <c r="F31" s="504"/>
      <c r="G31" s="504"/>
      <c r="H31" s="501"/>
      <c r="I31" s="501"/>
      <c r="J31" s="502"/>
      <c r="K31" s="502"/>
      <c r="L31" s="502"/>
      <c r="M31" s="502"/>
      <c r="N31" s="502"/>
      <c r="O31" s="502"/>
      <c r="P31" s="539"/>
      <c r="Q31" s="487"/>
      <c r="R31" s="487"/>
    </row>
    <row r="32" spans="1:18" ht="18.75">
      <c r="A32" s="138"/>
      <c r="B32" s="528"/>
      <c r="C32" s="528"/>
      <c r="D32" s="491"/>
      <c r="E32" s="510" t="s">
        <v>584</v>
      </c>
      <c r="F32" s="504"/>
      <c r="G32" s="504"/>
      <c r="H32" s="501"/>
      <c r="I32" s="501"/>
      <c r="J32" s="502"/>
      <c r="K32" s="500"/>
      <c r="L32" s="502"/>
      <c r="M32" s="502"/>
      <c r="N32" s="502"/>
      <c r="O32" s="502"/>
      <c r="P32" s="539"/>
      <c r="Q32" s="487"/>
      <c r="R32" s="487"/>
    </row>
    <row r="33" spans="1:18" ht="18.75" customHeight="1">
      <c r="A33" s="138"/>
      <c r="B33" s="528"/>
      <c r="C33" s="528"/>
      <c r="D33" s="491"/>
      <c r="E33" s="500"/>
      <c r="F33" s="504"/>
      <c r="G33" s="504"/>
      <c r="H33" s="501"/>
      <c r="I33" s="501"/>
      <c r="J33" s="502"/>
      <c r="K33" s="500"/>
      <c r="L33" s="502"/>
      <c r="M33" s="502"/>
      <c r="N33" s="502"/>
      <c r="O33" s="502"/>
      <c r="P33" s="539"/>
      <c r="Q33" s="487"/>
      <c r="R33" s="487"/>
    </row>
    <row r="34" spans="1:18" ht="16.5" customHeight="1">
      <c r="A34" s="138"/>
      <c r="B34" s="528"/>
      <c r="C34" s="528"/>
      <c r="D34" s="491"/>
      <c r="E34" s="552" t="s">
        <v>513</v>
      </c>
      <c r="F34" s="504"/>
      <c r="G34" s="504"/>
      <c r="H34" s="501"/>
      <c r="I34" s="501"/>
      <c r="J34" s="501"/>
      <c r="K34" s="552" t="s">
        <v>514</v>
      </c>
      <c r="L34" s="502"/>
      <c r="M34" s="502"/>
      <c r="N34" s="502"/>
      <c r="O34" s="502"/>
      <c r="P34" s="539"/>
      <c r="Q34" s="487"/>
      <c r="R34" s="487"/>
    </row>
    <row r="35" spans="1:18" ht="22.5" customHeight="1">
      <c r="A35" s="138"/>
      <c r="B35" s="528"/>
      <c r="C35" s="528"/>
      <c r="D35" s="491"/>
      <c r="E35" s="518" t="s">
        <v>585</v>
      </c>
      <c r="F35" s="504"/>
      <c r="G35" s="504"/>
      <c r="H35" s="501"/>
      <c r="I35" s="501"/>
      <c r="J35" s="502"/>
      <c r="K35" s="519" t="s">
        <v>591</v>
      </c>
      <c r="L35" s="502"/>
      <c r="M35" s="502"/>
      <c r="N35" s="502"/>
      <c r="O35" s="502"/>
      <c r="P35" s="539"/>
      <c r="Q35" s="487"/>
      <c r="R35" s="487"/>
    </row>
    <row r="36" spans="1:18" ht="18" customHeight="1">
      <c r="A36" s="138"/>
      <c r="B36" s="528"/>
      <c r="C36" s="528"/>
      <c r="D36" s="491"/>
      <c r="E36" s="518" t="s">
        <v>586</v>
      </c>
      <c r="F36" s="504"/>
      <c r="G36" s="504"/>
      <c r="H36" s="501"/>
      <c r="I36" s="501"/>
      <c r="J36" s="502"/>
      <c r="K36" s="519" t="s">
        <v>592</v>
      </c>
      <c r="L36" s="502"/>
      <c r="M36" s="502"/>
      <c r="N36" s="502"/>
      <c r="O36" s="502"/>
      <c r="P36" s="539"/>
      <c r="Q36" s="487"/>
      <c r="R36" s="487"/>
    </row>
    <row r="37" spans="1:18" ht="18" customHeight="1">
      <c r="A37" s="138"/>
      <c r="B37" s="528"/>
      <c r="C37" s="528"/>
      <c r="D37" s="491"/>
      <c r="E37" s="518" t="s">
        <v>587</v>
      </c>
      <c r="F37" s="504"/>
      <c r="G37" s="504"/>
      <c r="H37" s="501"/>
      <c r="I37" s="501"/>
      <c r="J37" s="502"/>
      <c r="K37" s="519" t="s">
        <v>593</v>
      </c>
      <c r="L37" s="502"/>
      <c r="M37" s="502"/>
      <c r="N37" s="502"/>
      <c r="O37" s="502"/>
      <c r="P37" s="539"/>
      <c r="Q37" s="487"/>
      <c r="R37" s="487"/>
    </row>
    <row r="38" spans="1:18" ht="18" customHeight="1">
      <c r="A38" s="138"/>
      <c r="B38" s="528"/>
      <c r="C38" s="528"/>
      <c r="D38" s="491"/>
      <c r="E38" s="518" t="s">
        <v>596</v>
      </c>
      <c r="F38" s="504"/>
      <c r="G38" s="504"/>
      <c r="H38" s="501"/>
      <c r="I38" s="502"/>
      <c r="J38" s="502"/>
      <c r="K38" s="519" t="s">
        <v>599</v>
      </c>
      <c r="L38" s="500"/>
      <c r="M38" s="500"/>
      <c r="N38" s="500"/>
      <c r="O38" s="500"/>
      <c r="P38" s="539"/>
      <c r="Q38" s="487"/>
      <c r="R38" s="487"/>
    </row>
    <row r="39" spans="1:18" ht="18" customHeight="1">
      <c r="A39" s="138"/>
      <c r="B39" s="528"/>
      <c r="C39" s="528"/>
      <c r="D39" s="491"/>
      <c r="E39" s="518" t="s">
        <v>626</v>
      </c>
      <c r="F39" s="504"/>
      <c r="G39" s="504"/>
      <c r="H39" s="501"/>
      <c r="I39" s="502"/>
      <c r="J39" s="502"/>
      <c r="K39" s="519" t="s">
        <v>600</v>
      </c>
      <c r="L39" s="502"/>
      <c r="M39" s="502"/>
      <c r="N39" s="502"/>
      <c r="O39" s="502"/>
      <c r="P39" s="539"/>
      <c r="Q39" s="487"/>
      <c r="R39" s="487"/>
    </row>
    <row r="40" spans="1:18" ht="18" customHeight="1">
      <c r="A40" s="138"/>
      <c r="B40" s="528"/>
      <c r="C40" s="528"/>
      <c r="D40" s="491"/>
      <c r="E40" s="518" t="s">
        <v>597</v>
      </c>
      <c r="F40" s="504"/>
      <c r="G40" s="504"/>
      <c r="H40" s="501"/>
      <c r="I40" s="502"/>
      <c r="J40" s="502"/>
      <c r="K40" s="519" t="s">
        <v>601</v>
      </c>
      <c r="L40" s="502"/>
      <c r="M40" s="502"/>
      <c r="N40" s="502"/>
      <c r="O40" s="502"/>
      <c r="P40" s="539"/>
      <c r="Q40" s="487"/>
      <c r="R40" s="487"/>
    </row>
    <row r="41" spans="1:18" ht="18" customHeight="1">
      <c r="A41" s="138"/>
      <c r="B41" s="528"/>
      <c r="C41" s="528"/>
      <c r="D41" s="491"/>
      <c r="E41" s="500"/>
      <c r="F41" s="504"/>
      <c r="G41" s="504"/>
      <c r="H41" s="501"/>
      <c r="I41" s="502"/>
      <c r="J41" s="502"/>
      <c r="K41" s="519" t="s">
        <v>594</v>
      </c>
      <c r="L41" s="502"/>
      <c r="M41" s="502"/>
      <c r="N41" s="502"/>
      <c r="O41" s="502"/>
      <c r="P41" s="539"/>
      <c r="Q41" s="487"/>
      <c r="R41" s="487"/>
    </row>
    <row r="42" spans="1:18" ht="18" customHeight="1">
      <c r="A42" s="138"/>
      <c r="B42" s="528"/>
      <c r="C42" s="528"/>
      <c r="D42" s="491"/>
      <c r="E42" s="500"/>
      <c r="F42" s="502"/>
      <c r="G42" s="502"/>
      <c r="H42" s="502"/>
      <c r="I42" s="502"/>
      <c r="J42" s="502"/>
      <c r="K42" s="500"/>
      <c r="L42" s="500"/>
      <c r="M42" s="500"/>
      <c r="N42" s="500"/>
      <c r="O42" s="500"/>
      <c r="P42" s="539"/>
      <c r="Q42" s="487"/>
      <c r="R42" s="487"/>
    </row>
    <row r="43" spans="1:18" ht="18" customHeight="1">
      <c r="A43" s="138"/>
      <c r="B43" s="528"/>
      <c r="C43" s="528"/>
      <c r="D43" s="491"/>
      <c r="E43" s="500"/>
      <c r="F43" s="502"/>
      <c r="G43" s="502"/>
      <c r="H43" s="502"/>
      <c r="I43" s="502"/>
      <c r="J43" s="502"/>
      <c r="K43" s="502"/>
      <c r="L43" s="502"/>
      <c r="M43" s="502"/>
      <c r="N43" s="502"/>
      <c r="O43" s="502"/>
      <c r="P43" s="539"/>
      <c r="Q43" s="487"/>
      <c r="R43" s="487"/>
    </row>
    <row r="44" spans="1:18" ht="18" customHeight="1">
      <c r="A44" s="138"/>
      <c r="B44" s="528"/>
      <c r="C44" s="528"/>
      <c r="D44" s="491"/>
      <c r="E44" s="500"/>
      <c r="F44" s="502"/>
      <c r="G44" s="502"/>
      <c r="H44" s="502"/>
      <c r="I44" s="502"/>
      <c r="J44" s="502"/>
      <c r="K44" s="502"/>
      <c r="L44" s="502"/>
      <c r="M44" s="502"/>
      <c r="N44" s="502"/>
      <c r="O44" s="502"/>
      <c r="P44" s="539"/>
      <c r="Q44" s="487"/>
      <c r="R44" s="487"/>
    </row>
    <row r="45" spans="1:18" ht="21" customHeight="1">
      <c r="A45" s="138"/>
      <c r="B45" s="487"/>
      <c r="C45" s="487"/>
      <c r="D45" s="491"/>
      <c r="E45" s="500"/>
      <c r="F45" s="502"/>
      <c r="G45" s="502"/>
      <c r="H45" s="502"/>
      <c r="I45" s="502"/>
      <c r="J45" s="502"/>
      <c r="K45" s="502"/>
      <c r="L45" s="502"/>
      <c r="M45" s="502"/>
      <c r="N45" s="502"/>
      <c r="O45" s="502"/>
      <c r="P45" s="503"/>
      <c r="Q45" s="487"/>
      <c r="R45" s="487"/>
    </row>
    <row r="46" spans="1:18" ht="19.5" thickBot="1">
      <c r="A46" s="138"/>
      <c r="B46" s="487"/>
      <c r="C46" s="487"/>
      <c r="D46" s="281"/>
      <c r="E46" s="372"/>
      <c r="F46" s="282"/>
      <c r="G46" s="282"/>
      <c r="H46" s="282"/>
      <c r="I46" s="282"/>
      <c r="J46" s="282"/>
      <c r="K46" s="282"/>
      <c r="L46" s="282"/>
      <c r="M46" s="282"/>
      <c r="N46" s="282"/>
      <c r="O46" s="282"/>
      <c r="P46" s="373"/>
      <c r="Q46" s="487"/>
      <c r="R46" s="487"/>
    </row>
    <row r="47" spans="1:18" ht="18" customHeight="1">
      <c r="A47" s="138"/>
      <c r="B47" s="135"/>
      <c r="C47" s="135"/>
      <c r="D47" s="135"/>
      <c r="E47" s="135"/>
      <c r="F47" s="135"/>
      <c r="G47" s="135"/>
      <c r="H47" s="135"/>
      <c r="I47" s="135"/>
      <c r="J47" s="135"/>
      <c r="K47" s="135"/>
      <c r="L47" s="135"/>
      <c r="M47" s="135"/>
      <c r="N47" s="135"/>
      <c r="O47" s="135"/>
      <c r="P47" s="135"/>
      <c r="Q47" s="135"/>
      <c r="R47" s="135"/>
    </row>
    <row r="48" spans="1:18" ht="15" customHeight="1">
      <c r="A48" s="138"/>
      <c r="B48" s="135"/>
      <c r="C48" s="135"/>
      <c r="D48" s="135"/>
      <c r="E48" s="135"/>
      <c r="F48" s="135"/>
      <c r="G48" s="135"/>
      <c r="H48" s="135"/>
      <c r="I48" s="135"/>
      <c r="J48" s="135"/>
      <c r="K48" s="135"/>
      <c r="L48" s="135"/>
      <c r="M48" s="135"/>
      <c r="N48" s="135"/>
      <c r="O48" s="135"/>
      <c r="P48" s="135"/>
      <c r="Q48" s="135"/>
      <c r="R48" s="135"/>
    </row>
    <row r="49" spans="2:8" ht="26.25">
      <c r="B49"/>
      <c r="C49"/>
      <c r="E49" s="370"/>
      <c r="F49" s="370"/>
      <c r="G49" s="371"/>
      <c r="H49" s="371"/>
    </row>
    <row r="50" spans="2:8" ht="26.25">
      <c r="E50" s="370"/>
      <c r="F50" s="370"/>
      <c r="G50" s="371"/>
      <c r="H50" s="371"/>
    </row>
    <row r="51" spans="2:8">
      <c r="E51" s="4"/>
    </row>
  </sheetData>
  <sheetProtection password="C269" sheet="1" objects="1" scenarios="1"/>
  <mergeCells count="2">
    <mergeCell ref="D4:O4"/>
    <mergeCell ref="D7:R1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3:R55"/>
  <sheetViews>
    <sheetView showGridLines="0" zoomScale="70" zoomScaleNormal="70" workbookViewId="0">
      <pane ySplit="4" topLeftCell="A5" activePane="bottomLeft" state="frozen"/>
      <selection pane="bottomLeft" activeCell="P58" sqref="P58"/>
    </sheetView>
  </sheetViews>
  <sheetFormatPr baseColWidth="10" defaultColWidth="9.140625" defaultRowHeight="15"/>
  <cols>
    <col min="1" max="1" width="5.85546875" customWidth="1"/>
    <col min="2" max="3" width="3.7109375" style="10" customWidth="1"/>
    <col min="4" max="4" width="5" style="10" customWidth="1"/>
    <col min="5" max="5" width="13.42578125" style="10" customWidth="1"/>
    <col min="6" max="6" width="9" style="10" customWidth="1"/>
    <col min="7" max="8" width="11.42578125" style="10" customWidth="1"/>
    <col min="9" max="9" width="21.7109375" style="10" customWidth="1"/>
    <col min="10" max="13" width="11.42578125" style="10" customWidth="1"/>
    <col min="14" max="14" width="8.140625" style="10" customWidth="1"/>
    <col min="15" max="15" width="11.42578125" style="10" customWidth="1"/>
    <col min="16" max="16" width="46.42578125" style="10" customWidth="1"/>
    <col min="17" max="17" width="4.42578125" customWidth="1"/>
    <col min="18" max="18" width="5.5703125" customWidth="1"/>
    <col min="19" max="253" width="11.42578125" customWidth="1"/>
  </cols>
  <sheetData>
    <row r="3" spans="1:18" ht="15.75" thickBot="1"/>
    <row r="4" spans="1:18" ht="42.75" customHeight="1" thickTop="1" thickBot="1">
      <c r="D4" s="1029"/>
      <c r="E4" s="1030"/>
      <c r="F4" s="1030"/>
      <c r="G4" s="1030"/>
      <c r="H4" s="1030"/>
      <c r="I4" s="1030"/>
      <c r="J4" s="1030"/>
      <c r="K4" s="1030"/>
      <c r="L4" s="1030"/>
      <c r="M4" s="1030"/>
      <c r="N4" s="1030"/>
      <c r="O4" s="1030"/>
      <c r="P4" s="1030"/>
    </row>
    <row r="5" spans="1:18" ht="15.75" thickTop="1"/>
    <row r="6" spans="1:18" ht="15.75">
      <c r="E6" s="21"/>
      <c r="F6" s="19"/>
      <c r="G6" s="19"/>
      <c r="H6" s="19"/>
      <c r="I6" s="19"/>
      <c r="J6" s="19"/>
      <c r="K6" s="19"/>
      <c r="L6" s="19"/>
      <c r="M6" s="19"/>
      <c r="N6" s="19"/>
      <c r="O6" s="19"/>
      <c r="P6" s="19"/>
    </row>
    <row r="7" spans="1:18" ht="14.25" customHeight="1">
      <c r="A7" s="528"/>
      <c r="B7" s="487"/>
      <c r="C7" s="487"/>
      <c r="D7" s="1031" t="s">
        <v>609</v>
      </c>
      <c r="E7" s="1031"/>
      <c r="F7" s="1031"/>
      <c r="G7" s="1031"/>
      <c r="H7" s="1031"/>
      <c r="I7" s="1031"/>
      <c r="J7" s="1031"/>
      <c r="K7" s="1031"/>
      <c r="L7" s="1031"/>
      <c r="M7" s="1031"/>
      <c r="N7" s="1031"/>
      <c r="O7" s="1031"/>
      <c r="P7" s="1031"/>
      <c r="Q7" s="1031"/>
      <c r="R7" s="1031"/>
    </row>
    <row r="8" spans="1:18" ht="15" customHeight="1">
      <c r="A8" s="528"/>
      <c r="B8" s="487"/>
      <c r="C8" s="487"/>
      <c r="D8" s="1031"/>
      <c r="E8" s="1031"/>
      <c r="F8" s="1031"/>
      <c r="G8" s="1031"/>
      <c r="H8" s="1031"/>
      <c r="I8" s="1031"/>
      <c r="J8" s="1031"/>
      <c r="K8" s="1031"/>
      <c r="L8" s="1031"/>
      <c r="M8" s="1031"/>
      <c r="N8" s="1031"/>
      <c r="O8" s="1031"/>
      <c r="P8" s="1031"/>
      <c r="Q8" s="1031"/>
      <c r="R8" s="1031"/>
    </row>
    <row r="9" spans="1:18" ht="63" customHeight="1">
      <c r="A9" s="528"/>
      <c r="B9" s="529"/>
      <c r="C9" s="529"/>
      <c r="D9" s="1031"/>
      <c r="E9" s="1031"/>
      <c r="F9" s="1031"/>
      <c r="G9" s="1031"/>
      <c r="H9" s="1031"/>
      <c r="I9" s="1031"/>
      <c r="J9" s="1031"/>
      <c r="K9" s="1031"/>
      <c r="L9" s="1031"/>
      <c r="M9" s="1031"/>
      <c r="N9" s="1031"/>
      <c r="O9" s="1031"/>
      <c r="P9" s="1031"/>
      <c r="Q9" s="1031"/>
      <c r="R9" s="1031"/>
    </row>
    <row r="10" spans="1:18" ht="117" customHeight="1">
      <c r="A10" s="528"/>
      <c r="B10" s="487"/>
      <c r="C10" s="487"/>
      <c r="D10" s="1031"/>
      <c r="E10" s="1031"/>
      <c r="F10" s="1031"/>
      <c r="G10" s="1031"/>
      <c r="H10" s="1031"/>
      <c r="I10" s="1031"/>
      <c r="J10" s="1031"/>
      <c r="K10" s="1031"/>
      <c r="L10" s="1031"/>
      <c r="M10" s="1031"/>
      <c r="N10" s="1031"/>
      <c r="O10" s="1031"/>
      <c r="P10" s="1031"/>
      <c r="Q10" s="1031"/>
      <c r="R10" s="1031"/>
    </row>
    <row r="11" spans="1:18" ht="9" customHeight="1" thickBot="1">
      <c r="A11" s="528"/>
      <c r="B11" s="487"/>
      <c r="C11" s="487"/>
      <c r="D11" s="487"/>
      <c r="E11" s="487"/>
      <c r="F11" s="487"/>
      <c r="G11" s="487"/>
      <c r="H11" s="487"/>
      <c r="I11" s="487"/>
      <c r="J11" s="487"/>
      <c r="K11" s="487"/>
      <c r="L11" s="487"/>
      <c r="M11" s="487"/>
      <c r="N11" s="487"/>
      <c r="O11" s="487"/>
      <c r="P11" s="487"/>
      <c r="Q11" s="487"/>
      <c r="R11" s="487"/>
    </row>
    <row r="12" spans="1:18" ht="3" hidden="1" customHeight="1" thickTop="1" thickBot="1">
      <c r="A12" s="528"/>
      <c r="B12" s="487"/>
      <c r="C12" s="487"/>
      <c r="D12" s="488"/>
      <c r="E12" s="489"/>
      <c r="F12" s="489"/>
      <c r="G12" s="489"/>
      <c r="H12" s="489"/>
      <c r="I12" s="489"/>
      <c r="J12" s="489"/>
      <c r="K12" s="489"/>
      <c r="L12" s="489"/>
      <c r="M12" s="489"/>
      <c r="N12" s="489"/>
      <c r="O12" s="489"/>
      <c r="P12" s="489"/>
      <c r="Q12" s="487"/>
      <c r="R12" s="487"/>
    </row>
    <row r="13" spans="1:18" ht="9" customHeight="1">
      <c r="A13" s="528"/>
      <c r="B13" s="487"/>
      <c r="C13" s="487"/>
      <c r="D13" s="490"/>
      <c r="E13" s="532"/>
      <c r="F13" s="532"/>
      <c r="G13" s="532"/>
      <c r="H13" s="532"/>
      <c r="I13" s="532"/>
      <c r="J13" s="533"/>
      <c r="K13" s="533"/>
      <c r="L13" s="533"/>
      <c r="M13" s="533"/>
      <c r="N13" s="533"/>
      <c r="O13" s="533"/>
      <c r="P13" s="534"/>
      <c r="Q13" s="487"/>
      <c r="R13" s="487"/>
    </row>
    <row r="14" spans="1:18" ht="27.75" customHeight="1">
      <c r="A14" s="528"/>
      <c r="B14" s="487"/>
      <c r="C14" s="487"/>
      <c r="D14" s="491"/>
      <c r="E14" s="495" t="s">
        <v>509</v>
      </c>
      <c r="F14" s="496"/>
      <c r="G14" s="496"/>
      <c r="H14" s="496"/>
      <c r="I14" s="496"/>
      <c r="J14" s="497"/>
      <c r="K14" s="495" t="s">
        <v>510</v>
      </c>
      <c r="L14" s="498"/>
      <c r="M14" s="498"/>
      <c r="N14" s="498"/>
      <c r="O14" s="496"/>
      <c r="P14" s="499"/>
      <c r="Q14" s="487"/>
      <c r="R14" s="487"/>
    </row>
    <row r="15" spans="1:18" ht="18.75">
      <c r="A15" s="528"/>
      <c r="B15" s="528"/>
      <c r="C15" s="528"/>
      <c r="D15" s="491"/>
      <c r="E15" s="515"/>
      <c r="F15" s="515"/>
      <c r="G15" s="515"/>
      <c r="H15" s="515"/>
      <c r="I15" s="540"/>
      <c r="J15" s="515"/>
      <c r="K15" s="515"/>
      <c r="L15" s="515"/>
      <c r="M15" s="515"/>
      <c r="N15" s="515"/>
      <c r="O15" s="515"/>
      <c r="P15" s="516"/>
      <c r="Q15" s="487"/>
      <c r="R15" s="487"/>
    </row>
    <row r="16" spans="1:18" ht="18.75" customHeight="1">
      <c r="A16" s="528"/>
      <c r="B16" s="528"/>
      <c r="C16" s="528"/>
      <c r="D16" s="491"/>
      <c r="E16" s="558" t="s">
        <v>511</v>
      </c>
      <c r="F16" s="504"/>
      <c r="G16" s="504"/>
      <c r="H16" s="501"/>
      <c r="I16" s="501"/>
      <c r="J16" s="502"/>
      <c r="K16" s="559" t="s">
        <v>618</v>
      </c>
      <c r="L16" s="505"/>
      <c r="M16" s="505"/>
      <c r="N16" s="505"/>
      <c r="O16" s="502"/>
      <c r="P16" s="503"/>
      <c r="Q16" s="487"/>
      <c r="R16" s="487"/>
    </row>
    <row r="17" spans="1:18" ht="18.75" customHeight="1">
      <c r="A17" s="528"/>
      <c r="B17" s="528"/>
      <c r="C17" s="528"/>
      <c r="D17" s="491"/>
      <c r="E17" s="510" t="s">
        <v>512</v>
      </c>
      <c r="F17" s="504"/>
      <c r="G17" s="504"/>
      <c r="H17" s="501"/>
      <c r="I17" s="501"/>
      <c r="J17" s="502"/>
      <c r="K17" s="509" t="s">
        <v>619</v>
      </c>
      <c r="L17" s="502"/>
      <c r="M17" s="502"/>
      <c r="N17" s="502"/>
      <c r="O17" s="502"/>
      <c r="P17" s="503"/>
      <c r="Q17" s="487"/>
      <c r="R17" s="487"/>
    </row>
    <row r="18" spans="1:18" ht="21" customHeight="1">
      <c r="A18" s="528"/>
      <c r="B18" s="487"/>
      <c r="C18" s="487"/>
      <c r="D18" s="491"/>
      <c r="E18" s="500"/>
      <c r="F18" s="504"/>
      <c r="G18" s="504"/>
      <c r="H18" s="501"/>
      <c r="I18" s="501"/>
      <c r="J18" s="502"/>
      <c r="K18" s="500"/>
      <c r="L18" s="502"/>
      <c r="M18" s="502"/>
      <c r="N18" s="502"/>
      <c r="O18" s="502"/>
      <c r="P18" s="503"/>
      <c r="Q18" s="487"/>
      <c r="R18" s="487"/>
    </row>
    <row r="19" spans="1:18" ht="18.75">
      <c r="A19" s="528"/>
      <c r="B19" s="487"/>
      <c r="C19" s="487"/>
      <c r="D19" s="491"/>
      <c r="E19" s="507" t="s">
        <v>0</v>
      </c>
      <c r="F19" s="504"/>
      <c r="G19" s="504"/>
      <c r="H19" s="501"/>
      <c r="I19" s="501"/>
      <c r="J19" s="502"/>
      <c r="K19" s="508" t="s">
        <v>336</v>
      </c>
      <c r="L19" s="502"/>
      <c r="M19" s="502"/>
      <c r="N19" s="502"/>
      <c r="O19" s="502"/>
      <c r="P19" s="503"/>
      <c r="Q19" s="487"/>
      <c r="R19" s="487"/>
    </row>
    <row r="20" spans="1:18" ht="18.75">
      <c r="A20" s="528"/>
      <c r="B20" s="487"/>
      <c r="C20" s="487"/>
      <c r="D20" s="491"/>
      <c r="E20" s="510" t="s">
        <v>580</v>
      </c>
      <c r="F20" s="504"/>
      <c r="G20" s="504"/>
      <c r="H20" s="501"/>
      <c r="I20" s="501"/>
      <c r="J20" s="502"/>
      <c r="K20" s="509" t="s">
        <v>588</v>
      </c>
      <c r="L20" s="502"/>
      <c r="M20" s="502"/>
      <c r="N20" s="502"/>
      <c r="O20" s="502"/>
      <c r="P20" s="503"/>
      <c r="Q20" s="487"/>
      <c r="R20" s="487"/>
    </row>
    <row r="21" spans="1:18" ht="18.75">
      <c r="A21" s="528"/>
      <c r="B21" s="487"/>
      <c r="C21" s="487"/>
      <c r="D21" s="491"/>
      <c r="E21" s="500"/>
      <c r="F21" s="504"/>
      <c r="G21" s="504"/>
      <c r="H21" s="501"/>
      <c r="I21" s="501"/>
      <c r="J21" s="502"/>
      <c r="K21" s="502"/>
      <c r="L21" s="502"/>
      <c r="M21" s="502"/>
      <c r="N21" s="502"/>
      <c r="O21" s="502"/>
      <c r="P21" s="503"/>
      <c r="Q21" s="487"/>
      <c r="R21" s="487"/>
    </row>
    <row r="22" spans="1:18" ht="18.75">
      <c r="A22" s="528"/>
      <c r="B22" s="528"/>
      <c r="C22" s="528"/>
      <c r="D22" s="491"/>
      <c r="E22" s="507" t="s">
        <v>1</v>
      </c>
      <c r="F22" s="504"/>
      <c r="G22" s="504"/>
      <c r="H22" s="501"/>
      <c r="I22" s="501"/>
      <c r="J22" s="502"/>
      <c r="K22" s="508" t="s">
        <v>344</v>
      </c>
      <c r="L22" s="502"/>
      <c r="M22" s="502"/>
      <c r="N22" s="502"/>
      <c r="O22" s="502"/>
      <c r="P22" s="503"/>
      <c r="Q22" s="487"/>
      <c r="R22" s="487"/>
    </row>
    <row r="23" spans="1:18" ht="18.75">
      <c r="A23" s="528"/>
      <c r="B23" s="528"/>
      <c r="C23" s="528"/>
      <c r="D23" s="491"/>
      <c r="E23" s="510" t="s">
        <v>581</v>
      </c>
      <c r="F23" s="504"/>
      <c r="G23" s="504"/>
      <c r="H23" s="501"/>
      <c r="I23" s="501"/>
      <c r="J23" s="502"/>
      <c r="K23" s="509" t="s">
        <v>589</v>
      </c>
      <c r="L23" s="502"/>
      <c r="M23" s="502"/>
      <c r="N23" s="502"/>
      <c r="O23" s="502"/>
      <c r="P23" s="503"/>
      <c r="Q23" s="487"/>
      <c r="R23" s="487"/>
    </row>
    <row r="24" spans="1:18" ht="18.75">
      <c r="A24" s="528"/>
      <c r="B24" s="528"/>
      <c r="C24" s="528"/>
      <c r="D24" s="491"/>
      <c r="E24" s="511"/>
      <c r="F24" s="504"/>
      <c r="G24" s="504"/>
      <c r="H24" s="501"/>
      <c r="I24" s="501"/>
      <c r="J24" s="502"/>
      <c r="K24" s="509" t="s">
        <v>590</v>
      </c>
      <c r="L24" s="502"/>
      <c r="M24" s="502"/>
      <c r="N24" s="502"/>
      <c r="O24" s="502"/>
      <c r="P24" s="503"/>
      <c r="Q24" s="487"/>
      <c r="R24" s="487"/>
    </row>
    <row r="25" spans="1:18" ht="18.75">
      <c r="A25" s="528"/>
      <c r="B25" s="528"/>
      <c r="C25" s="528"/>
      <c r="D25" s="491"/>
      <c r="E25" s="507" t="s">
        <v>2</v>
      </c>
      <c r="F25" s="504"/>
      <c r="G25" s="504"/>
      <c r="H25" s="501"/>
      <c r="I25" s="501"/>
      <c r="J25" s="502"/>
      <c r="K25" s="509" t="s">
        <v>621</v>
      </c>
      <c r="L25" s="502"/>
      <c r="M25" s="502"/>
      <c r="N25" s="502"/>
      <c r="O25" s="502"/>
      <c r="P25" s="503"/>
      <c r="Q25" s="487"/>
      <c r="R25" s="487"/>
    </row>
    <row r="26" spans="1:18" ht="18.75">
      <c r="A26" s="528"/>
      <c r="B26" s="528"/>
      <c r="C26" s="528"/>
      <c r="D26" s="491"/>
      <c r="E26" s="510" t="s">
        <v>582</v>
      </c>
      <c r="F26" s="504"/>
      <c r="G26" s="504"/>
      <c r="H26" s="501"/>
      <c r="I26" s="501"/>
      <c r="J26" s="502"/>
      <c r="K26" s="500"/>
      <c r="L26" s="502"/>
      <c r="M26" s="502"/>
      <c r="N26" s="502"/>
      <c r="O26" s="502"/>
      <c r="P26" s="503"/>
      <c r="Q26" s="487"/>
      <c r="R26" s="487"/>
    </row>
    <row r="27" spans="1:18" ht="18" customHeight="1">
      <c r="A27" s="528"/>
      <c r="B27" s="528"/>
      <c r="C27" s="528"/>
      <c r="D27" s="491"/>
      <c r="E27" s="510" t="s">
        <v>627</v>
      </c>
      <c r="F27" s="504"/>
      <c r="G27" s="504"/>
      <c r="H27" s="501"/>
      <c r="I27" s="501"/>
      <c r="J27" s="502"/>
      <c r="K27" s="502"/>
      <c r="L27" s="502"/>
      <c r="M27" s="502"/>
      <c r="N27" s="502"/>
      <c r="O27" s="502"/>
      <c r="P27" s="503"/>
      <c r="Q27" s="487"/>
      <c r="R27" s="487"/>
    </row>
    <row r="28" spans="1:18" ht="16.5" customHeight="1">
      <c r="A28" s="528"/>
      <c r="B28" s="528"/>
      <c r="C28" s="528"/>
      <c r="D28" s="491"/>
      <c r="E28" s="500"/>
      <c r="F28" s="504"/>
      <c r="G28" s="504"/>
      <c r="H28" s="501"/>
      <c r="I28" s="501"/>
      <c r="J28" s="502"/>
      <c r="K28" s="505"/>
      <c r="L28" s="502"/>
      <c r="M28" s="502"/>
      <c r="N28" s="502"/>
      <c r="O28" s="502"/>
      <c r="P28" s="503"/>
      <c r="Q28" s="487"/>
      <c r="R28" s="487"/>
    </row>
    <row r="29" spans="1:18" ht="18.75">
      <c r="A29" s="528"/>
      <c r="B29" s="528"/>
      <c r="C29" s="528"/>
      <c r="D29" s="491"/>
      <c r="E29" s="507" t="s">
        <v>3</v>
      </c>
      <c r="F29" s="504"/>
      <c r="G29" s="504"/>
      <c r="H29" s="501"/>
      <c r="I29" s="501"/>
      <c r="J29" s="502"/>
      <c r="K29" s="525"/>
      <c r="L29" s="502"/>
      <c r="M29" s="502"/>
      <c r="N29" s="502"/>
      <c r="O29" s="502"/>
      <c r="P29" s="503"/>
      <c r="Q29" s="487"/>
      <c r="R29" s="487"/>
    </row>
    <row r="30" spans="1:18" ht="23.25" customHeight="1">
      <c r="A30" s="528"/>
      <c r="B30" s="528"/>
      <c r="C30" s="528"/>
      <c r="D30" s="491"/>
      <c r="E30" s="510" t="s">
        <v>583</v>
      </c>
      <c r="F30" s="504"/>
      <c r="G30" s="504"/>
      <c r="H30" s="501"/>
      <c r="I30" s="501"/>
      <c r="J30" s="502"/>
      <c r="K30" s="502"/>
      <c r="L30" s="502"/>
      <c r="M30" s="502"/>
      <c r="N30" s="502"/>
      <c r="O30" s="502"/>
      <c r="P30" s="512"/>
      <c r="Q30" s="487"/>
      <c r="R30" s="487"/>
    </row>
    <row r="31" spans="1:18" ht="18.75">
      <c r="A31" s="528"/>
      <c r="B31" s="528"/>
      <c r="C31" s="528"/>
      <c r="D31" s="491"/>
      <c r="E31" s="500"/>
      <c r="F31" s="504"/>
      <c r="G31" s="504"/>
      <c r="H31" s="501"/>
      <c r="I31" s="501"/>
      <c r="J31" s="502"/>
      <c r="K31" s="505"/>
      <c r="L31" s="500"/>
      <c r="M31" s="500"/>
      <c r="N31" s="500"/>
      <c r="O31" s="500"/>
      <c r="P31" s="513"/>
      <c r="Q31" s="487"/>
      <c r="R31" s="487"/>
    </row>
    <row r="32" spans="1:18" ht="18.75">
      <c r="A32" s="528"/>
      <c r="B32" s="528"/>
      <c r="C32" s="528"/>
      <c r="D32" s="491"/>
      <c r="E32" s="507" t="s">
        <v>4</v>
      </c>
      <c r="F32" s="504"/>
      <c r="G32" s="504"/>
      <c r="H32" s="501"/>
      <c r="I32" s="501"/>
      <c r="J32" s="502"/>
      <c r="K32" s="525"/>
      <c r="L32" s="502"/>
      <c r="M32" s="502"/>
      <c r="N32" s="502"/>
      <c r="O32" s="502"/>
      <c r="P32" s="503"/>
      <c r="Q32" s="487"/>
      <c r="R32" s="487"/>
    </row>
    <row r="33" spans="1:18" ht="18.75">
      <c r="A33" s="528"/>
      <c r="B33" s="528"/>
      <c r="C33" s="528"/>
      <c r="D33" s="491"/>
      <c r="E33" s="510" t="s">
        <v>584</v>
      </c>
      <c r="F33" s="504"/>
      <c r="G33" s="504"/>
      <c r="H33" s="501"/>
      <c r="I33" s="501"/>
      <c r="J33" s="502"/>
      <c r="K33" s="502"/>
      <c r="L33" s="502"/>
      <c r="M33" s="502"/>
      <c r="N33" s="502"/>
      <c r="O33" s="502"/>
      <c r="P33" s="503"/>
      <c r="Q33" s="487"/>
      <c r="R33" s="487"/>
    </row>
    <row r="34" spans="1:18" ht="18.75" customHeight="1">
      <c r="A34" s="528"/>
      <c r="B34" s="528"/>
      <c r="C34" s="528"/>
      <c r="D34" s="491"/>
      <c r="E34" s="500"/>
      <c r="F34" s="504"/>
      <c r="G34" s="504"/>
      <c r="H34" s="501"/>
      <c r="I34" s="501"/>
      <c r="J34" s="502"/>
      <c r="K34" s="525"/>
      <c r="L34" s="502"/>
      <c r="M34" s="502"/>
      <c r="N34" s="502"/>
      <c r="O34" s="502"/>
      <c r="P34" s="503"/>
      <c r="Q34" s="487"/>
      <c r="R34" s="487"/>
    </row>
    <row r="35" spans="1:18" ht="16.5" customHeight="1">
      <c r="A35" s="528"/>
      <c r="B35" s="528"/>
      <c r="C35" s="528"/>
      <c r="D35" s="491"/>
      <c r="E35" s="552" t="s">
        <v>513</v>
      </c>
      <c r="F35" s="504"/>
      <c r="G35" s="504"/>
      <c r="H35" s="501"/>
      <c r="I35" s="501"/>
      <c r="J35" s="501"/>
      <c r="K35" s="552" t="s">
        <v>514</v>
      </c>
      <c r="L35" s="502"/>
      <c r="M35" s="502"/>
      <c r="N35" s="502"/>
      <c r="O35" s="502"/>
      <c r="P35" s="503"/>
      <c r="Q35" s="487"/>
      <c r="R35" s="487"/>
    </row>
    <row r="36" spans="1:18" ht="22.5" customHeight="1">
      <c r="A36" s="528"/>
      <c r="B36" s="528"/>
      <c r="C36" s="528"/>
      <c r="D36" s="491"/>
      <c r="E36" s="518" t="s">
        <v>585</v>
      </c>
      <c r="F36" s="504"/>
      <c r="G36" s="504"/>
      <c r="H36" s="501"/>
      <c r="I36" s="501"/>
      <c r="J36" s="502"/>
      <c r="K36" s="519" t="s">
        <v>591</v>
      </c>
      <c r="L36" s="502"/>
      <c r="M36" s="502"/>
      <c r="N36" s="502"/>
      <c r="O36" s="502"/>
      <c r="P36" s="503"/>
      <c r="Q36" s="487"/>
      <c r="R36" s="487"/>
    </row>
    <row r="37" spans="1:18" ht="18" customHeight="1">
      <c r="A37" s="528"/>
      <c r="B37" s="528"/>
      <c r="C37" s="528"/>
      <c r="D37" s="491"/>
      <c r="E37" s="518" t="s">
        <v>586</v>
      </c>
      <c r="F37" s="504"/>
      <c r="G37" s="504"/>
      <c r="H37" s="501"/>
      <c r="I37" s="501"/>
      <c r="J37" s="502"/>
      <c r="K37" s="519" t="s">
        <v>592</v>
      </c>
      <c r="L37" s="502"/>
      <c r="M37" s="502"/>
      <c r="N37" s="502"/>
      <c r="O37" s="502"/>
      <c r="P37" s="503"/>
      <c r="Q37" s="487"/>
      <c r="R37" s="487"/>
    </row>
    <row r="38" spans="1:18" ht="18" customHeight="1">
      <c r="A38" s="528"/>
      <c r="B38" s="528"/>
      <c r="C38" s="528"/>
      <c r="D38" s="491"/>
      <c r="E38" s="518" t="s">
        <v>587</v>
      </c>
      <c r="F38" s="504"/>
      <c r="G38" s="504"/>
      <c r="H38" s="501"/>
      <c r="I38" s="501"/>
      <c r="J38" s="502"/>
      <c r="K38" s="519" t="s">
        <v>593</v>
      </c>
      <c r="L38" s="502"/>
      <c r="M38" s="502"/>
      <c r="N38" s="502"/>
      <c r="O38" s="502"/>
      <c r="P38" s="503"/>
      <c r="Q38" s="487"/>
      <c r="R38" s="487"/>
    </row>
    <row r="39" spans="1:18" ht="18" customHeight="1">
      <c r="A39" s="528"/>
      <c r="B39" s="528"/>
      <c r="C39" s="528"/>
      <c r="D39" s="491"/>
      <c r="E39" s="518" t="s">
        <v>622</v>
      </c>
      <c r="F39" s="504"/>
      <c r="G39" s="504"/>
      <c r="H39" s="501"/>
      <c r="I39" s="501"/>
      <c r="J39" s="502"/>
      <c r="K39" s="519" t="s">
        <v>623</v>
      </c>
      <c r="L39" s="502"/>
      <c r="M39" s="502"/>
      <c r="N39" s="502"/>
      <c r="O39" s="502"/>
      <c r="P39" s="503"/>
      <c r="Q39" s="487"/>
      <c r="R39" s="487"/>
    </row>
    <row r="40" spans="1:18" ht="18" customHeight="1">
      <c r="A40" s="528"/>
      <c r="B40" s="528"/>
      <c r="C40" s="528"/>
      <c r="D40" s="491"/>
      <c r="E40" s="518" t="s">
        <v>624</v>
      </c>
      <c r="F40" s="504"/>
      <c r="G40" s="504"/>
      <c r="H40" s="501"/>
      <c r="I40" s="501"/>
      <c r="J40" s="502"/>
      <c r="K40" s="519" t="s">
        <v>625</v>
      </c>
      <c r="L40" s="502"/>
      <c r="M40" s="502"/>
      <c r="N40" s="502"/>
      <c r="O40" s="502"/>
      <c r="P40" s="503"/>
      <c r="Q40" s="487"/>
      <c r="R40" s="487"/>
    </row>
    <row r="41" spans="1:18" ht="18" customHeight="1">
      <c r="A41" s="528"/>
      <c r="B41" s="528"/>
      <c r="C41" s="528"/>
      <c r="D41" s="491"/>
      <c r="E41" s="500"/>
      <c r="F41" s="504"/>
      <c r="G41" s="504"/>
      <c r="H41" s="501"/>
      <c r="I41" s="501"/>
      <c r="J41" s="502"/>
      <c r="K41" s="519" t="s">
        <v>594</v>
      </c>
      <c r="L41" s="502"/>
      <c r="M41" s="502"/>
      <c r="N41" s="502"/>
      <c r="O41" s="502"/>
      <c r="P41" s="503"/>
      <c r="Q41" s="487"/>
      <c r="R41" s="487"/>
    </row>
    <row r="42" spans="1:18" ht="18" customHeight="1">
      <c r="A42" s="528"/>
      <c r="B42" s="528"/>
      <c r="C42" s="528"/>
      <c r="D42" s="491"/>
      <c r="E42" s="500"/>
      <c r="F42" s="504"/>
      <c r="G42" s="504"/>
      <c r="H42" s="501"/>
      <c r="I42" s="501"/>
      <c r="J42" s="502"/>
      <c r="K42" s="500"/>
      <c r="L42" s="502"/>
      <c r="M42" s="502"/>
      <c r="N42" s="502"/>
      <c r="O42" s="502"/>
      <c r="P42" s="503"/>
      <c r="Q42" s="487"/>
      <c r="R42" s="487"/>
    </row>
    <row r="43" spans="1:18" ht="18" customHeight="1">
      <c r="A43" s="528"/>
      <c r="B43" s="528"/>
      <c r="C43" s="528"/>
      <c r="D43" s="491"/>
      <c r="E43" s="500"/>
      <c r="F43" s="504"/>
      <c r="G43" s="504"/>
      <c r="H43" s="501"/>
      <c r="I43" s="502"/>
      <c r="J43" s="502"/>
      <c r="K43" s="500"/>
      <c r="L43" s="500"/>
      <c r="M43" s="500"/>
      <c r="N43" s="500"/>
      <c r="O43" s="500"/>
      <c r="P43" s="503"/>
      <c r="Q43" s="487"/>
      <c r="R43" s="487"/>
    </row>
    <row r="44" spans="1:18" ht="18" customHeight="1">
      <c r="A44" s="528"/>
      <c r="B44" s="528"/>
      <c r="C44" s="528"/>
      <c r="D44" s="491"/>
      <c r="E44" s="500"/>
      <c r="F44" s="504"/>
      <c r="G44" s="504"/>
      <c r="H44" s="501"/>
      <c r="I44" s="502"/>
      <c r="J44" s="502"/>
      <c r="K44" s="500"/>
      <c r="L44" s="502"/>
      <c r="M44" s="502"/>
      <c r="N44" s="502"/>
      <c r="O44" s="502"/>
      <c r="P44" s="503"/>
      <c r="Q44" s="487"/>
      <c r="R44" s="487"/>
    </row>
    <row r="45" spans="1:18" ht="18" customHeight="1">
      <c r="A45" s="528"/>
      <c r="B45" s="528"/>
      <c r="C45" s="528"/>
      <c r="D45" s="491"/>
      <c r="E45" s="500"/>
      <c r="F45" s="504"/>
      <c r="G45" s="504"/>
      <c r="H45" s="501"/>
      <c r="I45" s="502"/>
      <c r="J45" s="502"/>
      <c r="K45" s="502"/>
      <c r="L45" s="502"/>
      <c r="M45" s="502"/>
      <c r="N45" s="502"/>
      <c r="O45" s="502"/>
      <c r="P45" s="503"/>
      <c r="Q45" s="487"/>
      <c r="R45" s="487"/>
    </row>
    <row r="46" spans="1:18" ht="18" customHeight="1">
      <c r="A46" s="528"/>
      <c r="B46" s="528"/>
      <c r="C46" s="528"/>
      <c r="D46" s="491"/>
      <c r="E46" s="517"/>
      <c r="F46" s="502"/>
      <c r="G46" s="502"/>
      <c r="H46" s="502"/>
      <c r="I46" s="502"/>
      <c r="J46" s="502"/>
      <c r="K46" s="500"/>
      <c r="L46" s="500"/>
      <c r="M46" s="500"/>
      <c r="N46" s="500"/>
      <c r="O46" s="500"/>
      <c r="P46" s="513"/>
      <c r="Q46" s="487"/>
      <c r="R46" s="487"/>
    </row>
    <row r="47" spans="1:18" ht="18" customHeight="1">
      <c r="A47" s="528"/>
      <c r="B47" s="528"/>
      <c r="C47" s="528"/>
      <c r="D47" s="491"/>
      <c r="E47" s="517"/>
      <c r="F47" s="502"/>
      <c r="G47" s="502"/>
      <c r="H47" s="502"/>
      <c r="I47" s="502"/>
      <c r="J47" s="502"/>
      <c r="K47" s="502"/>
      <c r="L47" s="502"/>
      <c r="M47" s="502"/>
      <c r="N47" s="502"/>
      <c r="O47" s="502"/>
      <c r="P47" s="503"/>
      <c r="Q47" s="487"/>
      <c r="R47" s="487"/>
    </row>
    <row r="48" spans="1:18" ht="18" customHeight="1">
      <c r="A48" s="528"/>
      <c r="B48" s="528"/>
      <c r="C48" s="528"/>
      <c r="D48" s="491"/>
      <c r="E48" s="517"/>
      <c r="F48" s="502"/>
      <c r="G48" s="502"/>
      <c r="H48" s="502"/>
      <c r="I48" s="502"/>
      <c r="J48" s="502"/>
      <c r="K48" s="502"/>
      <c r="L48" s="502"/>
      <c r="M48" s="502"/>
      <c r="N48" s="502"/>
      <c r="O48" s="502"/>
      <c r="P48" s="503"/>
      <c r="Q48" s="487"/>
      <c r="R48" s="487"/>
    </row>
    <row r="49" spans="1:18" ht="21" customHeight="1">
      <c r="A49" s="528"/>
      <c r="B49" s="487"/>
      <c r="C49" s="487"/>
      <c r="D49" s="491"/>
      <c r="E49" s="517"/>
      <c r="F49" s="502"/>
      <c r="G49" s="502"/>
      <c r="H49" s="502"/>
      <c r="I49" s="502"/>
      <c r="J49" s="502"/>
      <c r="K49" s="502"/>
      <c r="L49" s="502"/>
      <c r="M49" s="502"/>
      <c r="N49" s="502"/>
      <c r="O49" s="502"/>
      <c r="P49" s="503"/>
      <c r="Q49" s="487"/>
      <c r="R49" s="487"/>
    </row>
    <row r="50" spans="1:18" ht="19.5" thickBot="1">
      <c r="A50" s="528"/>
      <c r="B50" s="487"/>
      <c r="C50" s="487"/>
      <c r="D50" s="520"/>
      <c r="E50" s="521"/>
      <c r="F50" s="522"/>
      <c r="G50" s="522"/>
      <c r="H50" s="522"/>
      <c r="I50" s="522"/>
      <c r="J50" s="522"/>
      <c r="K50" s="522"/>
      <c r="L50" s="522"/>
      <c r="M50" s="522"/>
      <c r="N50" s="522"/>
      <c r="O50" s="522"/>
      <c r="P50" s="523"/>
      <c r="Q50" s="487"/>
      <c r="R50" s="487"/>
    </row>
    <row r="51" spans="1:18" ht="18" customHeight="1">
      <c r="A51" s="528"/>
      <c r="B51" s="487"/>
      <c r="C51" s="487"/>
      <c r="D51" s="487"/>
      <c r="E51" s="487"/>
      <c r="F51" s="487"/>
      <c r="G51" s="487"/>
      <c r="H51" s="487"/>
      <c r="I51" s="487"/>
      <c r="J51" s="487"/>
      <c r="K51" s="487"/>
      <c r="L51" s="487"/>
      <c r="M51" s="487"/>
      <c r="N51" s="487"/>
      <c r="O51" s="487"/>
      <c r="P51" s="487"/>
      <c r="Q51" s="487"/>
      <c r="R51" s="487"/>
    </row>
    <row r="52" spans="1:18" ht="9.75" customHeight="1">
      <c r="A52" s="528"/>
      <c r="B52" s="487"/>
      <c r="C52" s="487"/>
      <c r="D52" s="487"/>
      <c r="E52" s="487"/>
      <c r="F52" s="487"/>
      <c r="G52" s="487"/>
      <c r="H52" s="487"/>
      <c r="I52" s="487"/>
      <c r="J52" s="541"/>
      <c r="K52" s="541"/>
      <c r="L52" s="541"/>
      <c r="M52" s="541"/>
      <c r="N52" s="541"/>
      <c r="O52" s="541"/>
      <c r="P52" s="541"/>
      <c r="Q52" s="487"/>
      <c r="R52" s="487"/>
    </row>
    <row r="53" spans="1:18" ht="26.25">
      <c r="B53"/>
      <c r="C53"/>
      <c r="E53" s="370"/>
      <c r="F53" s="370"/>
      <c r="G53" s="371"/>
      <c r="H53" s="371"/>
    </row>
    <row r="54" spans="1:18" ht="26.25">
      <c r="E54" s="370"/>
      <c r="F54" s="370"/>
      <c r="G54" s="371"/>
      <c r="H54" s="371"/>
    </row>
    <row r="55" spans="1:18">
      <c r="E55" s="4"/>
    </row>
  </sheetData>
  <sheetProtection password="C269" sheet="1" objects="1" scenarios="1"/>
  <mergeCells count="2">
    <mergeCell ref="D4:P4"/>
    <mergeCell ref="D7:R1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2:R50"/>
  <sheetViews>
    <sheetView showGridLines="0" zoomScale="70" zoomScaleNormal="70" workbookViewId="0">
      <pane ySplit="4" topLeftCell="A5" activePane="bottomLeft" state="frozen"/>
      <selection pane="bottomLeft" activeCell="K54" sqref="K54"/>
    </sheetView>
  </sheetViews>
  <sheetFormatPr baseColWidth="10" defaultColWidth="9.140625" defaultRowHeight="15"/>
  <cols>
    <col min="1" max="1" width="5.85546875" customWidth="1"/>
    <col min="2" max="3" width="3.7109375" style="10" customWidth="1"/>
    <col min="4" max="4" width="4.28515625" style="10" customWidth="1"/>
    <col min="5" max="5" width="13.42578125" style="10" customWidth="1"/>
    <col min="6" max="6" width="9" style="10" customWidth="1"/>
    <col min="7" max="8" width="11.42578125" style="10" customWidth="1"/>
    <col min="9" max="9" width="23.28515625" style="10" customWidth="1"/>
    <col min="10" max="13" width="11.42578125" style="10" customWidth="1"/>
    <col min="14" max="14" width="8.140625" style="10" customWidth="1"/>
    <col min="15" max="15" width="11.42578125" style="10" customWidth="1"/>
    <col min="16" max="16" width="32.85546875" style="10" customWidth="1"/>
    <col min="17" max="17" width="6.140625" customWidth="1"/>
    <col min="18" max="18" width="6.7109375" customWidth="1"/>
    <col min="19" max="253" width="11.42578125" customWidth="1"/>
  </cols>
  <sheetData>
    <row r="2" spans="1:18" ht="15.75" thickBot="1"/>
    <row r="3" spans="1:18" ht="42.75" customHeight="1" thickTop="1" thickBot="1">
      <c r="D3" s="1029"/>
      <c r="E3" s="1030"/>
      <c r="F3" s="1030"/>
      <c r="G3" s="1030"/>
      <c r="H3" s="1030"/>
      <c r="I3" s="1030"/>
      <c r="J3" s="1030"/>
      <c r="K3" s="1030"/>
      <c r="L3" s="1030"/>
      <c r="M3" s="1030"/>
      <c r="N3" s="1030"/>
      <c r="O3" s="1030"/>
      <c r="P3" s="1030"/>
    </row>
    <row r="4" spans="1:18" ht="15.75" thickTop="1"/>
    <row r="5" spans="1:18" ht="15.75">
      <c r="E5" s="21"/>
      <c r="F5" s="19"/>
      <c r="G5" s="19"/>
      <c r="H5" s="19"/>
      <c r="I5" s="19"/>
      <c r="J5" s="19"/>
      <c r="K5" s="19"/>
      <c r="L5" s="19"/>
      <c r="M5" s="19"/>
      <c r="N5" s="19"/>
      <c r="O5" s="19"/>
      <c r="P5" s="19"/>
    </row>
    <row r="6" spans="1:18" ht="36.75" customHeight="1">
      <c r="A6" s="138"/>
      <c r="B6" s="487"/>
      <c r="C6" s="487"/>
      <c r="D6" s="1031" t="s">
        <v>609</v>
      </c>
      <c r="E6" s="1031"/>
      <c r="F6" s="1031"/>
      <c r="G6" s="1031"/>
      <c r="H6" s="1031"/>
      <c r="I6" s="1031"/>
      <c r="J6" s="1031"/>
      <c r="K6" s="1031"/>
      <c r="L6" s="1031"/>
      <c r="M6" s="1031"/>
      <c r="N6" s="1031"/>
      <c r="O6" s="1031"/>
      <c r="P6" s="1031"/>
      <c r="Q6" s="1031"/>
      <c r="R6" s="1031"/>
    </row>
    <row r="7" spans="1:18" ht="15" customHeight="1">
      <c r="A7" s="138"/>
      <c r="B7" s="487"/>
      <c r="C7" s="487"/>
      <c r="D7" s="1031"/>
      <c r="E7" s="1031"/>
      <c r="F7" s="1031"/>
      <c r="G7" s="1031"/>
      <c r="H7" s="1031"/>
      <c r="I7" s="1031"/>
      <c r="J7" s="1031"/>
      <c r="K7" s="1031"/>
      <c r="L7" s="1031"/>
      <c r="M7" s="1031"/>
      <c r="N7" s="1031"/>
      <c r="O7" s="1031"/>
      <c r="P7" s="1031"/>
      <c r="Q7" s="1031"/>
      <c r="R7" s="1031"/>
    </row>
    <row r="8" spans="1:18" ht="21.75" customHeight="1">
      <c r="A8" s="138"/>
      <c r="B8" s="529"/>
      <c r="C8" s="529"/>
      <c r="D8" s="1031"/>
      <c r="E8" s="1031"/>
      <c r="F8" s="1031"/>
      <c r="G8" s="1031"/>
      <c r="H8" s="1031"/>
      <c r="I8" s="1031"/>
      <c r="J8" s="1031"/>
      <c r="K8" s="1031"/>
      <c r="L8" s="1031"/>
      <c r="M8" s="1031"/>
      <c r="N8" s="1031"/>
      <c r="O8" s="1031"/>
      <c r="P8" s="1031"/>
      <c r="Q8" s="1031"/>
      <c r="R8" s="1031"/>
    </row>
    <row r="9" spans="1:18" ht="100.5" customHeight="1">
      <c r="A9" s="138"/>
      <c r="B9" s="487"/>
      <c r="C9" s="487"/>
      <c r="D9" s="1031"/>
      <c r="E9" s="1031"/>
      <c r="F9" s="1031"/>
      <c r="G9" s="1031"/>
      <c r="H9" s="1031"/>
      <c r="I9" s="1031"/>
      <c r="J9" s="1031"/>
      <c r="K9" s="1031"/>
      <c r="L9" s="1031"/>
      <c r="M9" s="1031"/>
      <c r="N9" s="1031"/>
      <c r="O9" s="1031"/>
      <c r="P9" s="1031"/>
      <c r="Q9" s="1031"/>
      <c r="R9" s="1031"/>
    </row>
    <row r="10" spans="1:18" ht="10.5" customHeight="1" thickBot="1">
      <c r="A10" s="138"/>
      <c r="B10" s="487"/>
      <c r="C10" s="487"/>
      <c r="D10" s="487"/>
      <c r="E10" s="487"/>
      <c r="F10" s="487"/>
      <c r="G10" s="487"/>
      <c r="H10" s="487"/>
      <c r="I10" s="487"/>
      <c r="J10" s="487"/>
      <c r="K10" s="487"/>
      <c r="L10" s="487"/>
      <c r="M10" s="487"/>
      <c r="N10" s="487"/>
      <c r="O10" s="487"/>
      <c r="P10" s="487"/>
      <c r="Q10" s="487"/>
      <c r="R10" s="487"/>
    </row>
    <row r="11" spans="1:18" ht="0.75" customHeight="1" thickTop="1" thickBot="1">
      <c r="A11" s="138"/>
      <c r="B11" s="487"/>
      <c r="C11" s="487"/>
      <c r="D11" s="488"/>
      <c r="E11" s="489"/>
      <c r="F11" s="489"/>
      <c r="G11" s="489"/>
      <c r="H11" s="489"/>
      <c r="I11" s="489"/>
      <c r="J11" s="489"/>
      <c r="K11" s="489"/>
      <c r="L11" s="489"/>
      <c r="M11" s="489"/>
      <c r="N11" s="489"/>
      <c r="O11" s="489"/>
      <c r="P11" s="489"/>
      <c r="Q11" s="487"/>
      <c r="R11" s="487"/>
    </row>
    <row r="12" spans="1:18" ht="9" customHeight="1">
      <c r="A12" s="138"/>
      <c r="B12" s="487"/>
      <c r="C12" s="487"/>
      <c r="D12" s="490"/>
      <c r="E12" s="484"/>
      <c r="F12" s="484"/>
      <c r="G12" s="484"/>
      <c r="H12" s="484"/>
      <c r="I12" s="484"/>
      <c r="J12" s="484"/>
      <c r="K12" s="484"/>
      <c r="L12" s="484"/>
      <c r="M12" s="484"/>
      <c r="N12" s="484"/>
      <c r="O12" s="484"/>
      <c r="P12" s="485"/>
      <c r="Q12" s="487"/>
      <c r="R12" s="487"/>
    </row>
    <row r="13" spans="1:18" ht="9" customHeight="1">
      <c r="A13" s="138"/>
      <c r="B13" s="487"/>
      <c r="C13" s="487"/>
      <c r="D13" s="491"/>
      <c r="E13" s="492"/>
      <c r="F13" s="492"/>
      <c r="G13" s="492"/>
      <c r="H13" s="492"/>
      <c r="I13" s="492"/>
      <c r="J13" s="493"/>
      <c r="K13" s="493"/>
      <c r="L13" s="493"/>
      <c r="M13" s="493"/>
      <c r="N13" s="493"/>
      <c r="O13" s="493"/>
      <c r="P13" s="494"/>
      <c r="Q13" s="487"/>
      <c r="R13" s="487"/>
    </row>
    <row r="14" spans="1:18" ht="27.75" customHeight="1">
      <c r="A14" s="138"/>
      <c r="B14" s="487"/>
      <c r="C14" s="487"/>
      <c r="D14" s="491"/>
      <c r="E14" s="495" t="s">
        <v>509</v>
      </c>
      <c r="F14" s="496"/>
      <c r="G14" s="496"/>
      <c r="H14" s="496"/>
      <c r="I14" s="496"/>
      <c r="J14" s="497"/>
      <c r="K14" s="495" t="s">
        <v>510</v>
      </c>
      <c r="L14" s="498"/>
      <c r="M14" s="498"/>
      <c r="N14" s="498"/>
      <c r="O14" s="496"/>
      <c r="P14" s="499"/>
      <c r="Q14" s="487"/>
      <c r="R14" s="487"/>
    </row>
    <row r="15" spans="1:18" ht="18.75">
      <c r="A15" s="138"/>
      <c r="B15" s="528"/>
      <c r="C15" s="528"/>
      <c r="D15" s="491"/>
      <c r="E15" s="500"/>
      <c r="F15" s="500"/>
      <c r="G15" s="500"/>
      <c r="H15" s="500"/>
      <c r="I15" s="501"/>
      <c r="J15" s="502"/>
      <c r="K15" s="500"/>
      <c r="L15" s="502"/>
      <c r="M15" s="502"/>
      <c r="N15" s="502"/>
      <c r="O15" s="502"/>
      <c r="P15" s="503"/>
      <c r="Q15" s="487"/>
      <c r="R15" s="487"/>
    </row>
    <row r="16" spans="1:18" ht="18.75" customHeight="1">
      <c r="A16" s="138"/>
      <c r="B16" s="528"/>
      <c r="C16" s="528"/>
      <c r="D16" s="491"/>
      <c r="E16" s="558" t="s">
        <v>511</v>
      </c>
      <c r="F16" s="504"/>
      <c r="G16" s="504"/>
      <c r="H16" s="501"/>
      <c r="I16" s="501"/>
      <c r="J16" s="502"/>
      <c r="K16" s="559" t="s">
        <v>618</v>
      </c>
      <c r="L16" s="505"/>
      <c r="M16" s="505"/>
      <c r="N16" s="505"/>
      <c r="O16" s="502"/>
      <c r="P16" s="503"/>
      <c r="Q16" s="487"/>
      <c r="R16" s="487"/>
    </row>
    <row r="17" spans="1:18" ht="18.75" customHeight="1">
      <c r="A17" s="138"/>
      <c r="B17" s="528"/>
      <c r="C17" s="528"/>
      <c r="D17" s="491"/>
      <c r="E17" s="510" t="s">
        <v>512</v>
      </c>
      <c r="F17" s="504"/>
      <c r="G17" s="504"/>
      <c r="H17" s="501"/>
      <c r="I17" s="501"/>
      <c r="J17" s="502"/>
      <c r="K17" s="509" t="s">
        <v>619</v>
      </c>
      <c r="L17" s="502"/>
      <c r="M17" s="502"/>
      <c r="N17" s="502"/>
      <c r="O17" s="502"/>
      <c r="P17" s="503"/>
      <c r="Q17" s="487"/>
      <c r="R17" s="487"/>
    </row>
    <row r="18" spans="1:18" ht="21" customHeight="1">
      <c r="A18" s="138"/>
      <c r="B18" s="487"/>
      <c r="C18" s="487"/>
      <c r="D18" s="491"/>
      <c r="E18" s="500"/>
      <c r="F18" s="504"/>
      <c r="G18" s="504"/>
      <c r="H18" s="501"/>
      <c r="I18" s="501"/>
      <c r="J18" s="502"/>
      <c r="K18" s="500"/>
      <c r="L18" s="502"/>
      <c r="M18" s="502"/>
      <c r="N18" s="502"/>
      <c r="O18" s="502"/>
      <c r="P18" s="503"/>
      <c r="Q18" s="487"/>
      <c r="R18" s="487"/>
    </row>
    <row r="19" spans="1:18" ht="18.75">
      <c r="A19" s="138"/>
      <c r="B19" s="487"/>
      <c r="C19" s="487"/>
      <c r="D19" s="491"/>
      <c r="E19" s="507" t="s">
        <v>0</v>
      </c>
      <c r="F19" s="504"/>
      <c r="G19" s="504"/>
      <c r="H19" s="501"/>
      <c r="I19" s="501"/>
      <c r="J19" s="502"/>
      <c r="K19" s="508" t="s">
        <v>336</v>
      </c>
      <c r="L19" s="502"/>
      <c r="M19" s="502"/>
      <c r="N19" s="502"/>
      <c r="O19" s="502"/>
      <c r="P19" s="503"/>
      <c r="Q19" s="487"/>
      <c r="R19" s="487"/>
    </row>
    <row r="20" spans="1:18" ht="18.75">
      <c r="A20" s="138"/>
      <c r="B20" s="487"/>
      <c r="C20" s="487"/>
      <c r="D20" s="491"/>
      <c r="E20" s="510" t="s">
        <v>580</v>
      </c>
      <c r="F20" s="504"/>
      <c r="G20" s="504"/>
      <c r="H20" s="501"/>
      <c r="I20" s="501"/>
      <c r="J20" s="502"/>
      <c r="K20" s="509" t="s">
        <v>588</v>
      </c>
      <c r="L20" s="502"/>
      <c r="M20" s="502"/>
      <c r="N20" s="502"/>
      <c r="O20" s="502"/>
      <c r="P20" s="503"/>
      <c r="Q20" s="487"/>
      <c r="R20" s="487"/>
    </row>
    <row r="21" spans="1:18" ht="18.75">
      <c r="A21" s="138"/>
      <c r="B21" s="487"/>
      <c r="C21" s="487"/>
      <c r="D21" s="491"/>
      <c r="E21" s="500"/>
      <c r="F21" s="504"/>
      <c r="G21" s="504"/>
      <c r="H21" s="501"/>
      <c r="I21" s="501"/>
      <c r="J21" s="502"/>
      <c r="K21" s="502"/>
      <c r="L21" s="502"/>
      <c r="M21" s="502"/>
      <c r="N21" s="502"/>
      <c r="O21" s="502"/>
      <c r="P21" s="503"/>
      <c r="Q21" s="487"/>
      <c r="R21" s="487"/>
    </row>
    <row r="22" spans="1:18" ht="18.75">
      <c r="A22" s="138"/>
      <c r="B22" s="528"/>
      <c r="C22" s="528"/>
      <c r="D22" s="491"/>
      <c r="E22" s="507" t="s">
        <v>1</v>
      </c>
      <c r="F22" s="504"/>
      <c r="G22" s="504"/>
      <c r="H22" s="501"/>
      <c r="I22" s="501"/>
      <c r="J22" s="502"/>
      <c r="K22" s="508" t="s">
        <v>344</v>
      </c>
      <c r="L22" s="502"/>
      <c r="M22" s="502"/>
      <c r="N22" s="502"/>
      <c r="O22" s="502"/>
      <c r="P22" s="503"/>
      <c r="Q22" s="487"/>
      <c r="R22" s="487"/>
    </row>
    <row r="23" spans="1:18" ht="18.75">
      <c r="A23" s="138"/>
      <c r="B23" s="528"/>
      <c r="C23" s="528"/>
      <c r="D23" s="491"/>
      <c r="E23" s="510" t="s">
        <v>581</v>
      </c>
      <c r="F23" s="504"/>
      <c r="G23" s="504"/>
      <c r="H23" s="501"/>
      <c r="I23" s="501"/>
      <c r="J23" s="502"/>
      <c r="K23" s="509" t="s">
        <v>589</v>
      </c>
      <c r="L23" s="502"/>
      <c r="M23" s="502"/>
      <c r="N23" s="502"/>
      <c r="O23" s="502"/>
      <c r="P23" s="503"/>
      <c r="Q23" s="487"/>
      <c r="R23" s="487"/>
    </row>
    <row r="24" spans="1:18" ht="18.75">
      <c r="A24" s="138"/>
      <c r="B24" s="528"/>
      <c r="C24" s="528"/>
      <c r="D24" s="491"/>
      <c r="E24" s="511"/>
      <c r="F24" s="504"/>
      <c r="G24" s="504"/>
      <c r="H24" s="501"/>
      <c r="I24" s="501"/>
      <c r="J24" s="502"/>
      <c r="K24" s="509" t="s">
        <v>598</v>
      </c>
      <c r="L24" s="502"/>
      <c r="M24" s="502"/>
      <c r="N24" s="502"/>
      <c r="O24" s="502"/>
      <c r="P24" s="503"/>
      <c r="Q24" s="487"/>
      <c r="R24" s="487"/>
    </row>
    <row r="25" spans="1:18" ht="18.75">
      <c r="A25" s="138"/>
      <c r="B25" s="528"/>
      <c r="C25" s="528"/>
      <c r="D25" s="491"/>
      <c r="E25" s="507" t="s">
        <v>2</v>
      </c>
      <c r="F25" s="504"/>
      <c r="G25" s="504"/>
      <c r="H25" s="501"/>
      <c r="I25" s="501"/>
      <c r="J25" s="502"/>
      <c r="K25" s="509" t="s">
        <v>621</v>
      </c>
      <c r="L25" s="502"/>
      <c r="M25" s="502"/>
      <c r="N25" s="502"/>
      <c r="O25" s="502"/>
      <c r="P25" s="503"/>
      <c r="Q25" s="487"/>
      <c r="R25" s="487"/>
    </row>
    <row r="26" spans="1:18" ht="18.75">
      <c r="A26" s="138"/>
      <c r="B26" s="528"/>
      <c r="C26" s="528"/>
      <c r="D26" s="491"/>
      <c r="E26" s="510" t="s">
        <v>595</v>
      </c>
      <c r="F26" s="504"/>
      <c r="G26" s="504"/>
      <c r="H26" s="501"/>
      <c r="I26" s="501"/>
      <c r="J26" s="502"/>
      <c r="K26" s="502"/>
      <c r="L26" s="502"/>
      <c r="M26" s="502"/>
      <c r="N26" s="502"/>
      <c r="O26" s="502"/>
      <c r="P26" s="503"/>
      <c r="Q26" s="487"/>
      <c r="R26" s="487"/>
    </row>
    <row r="27" spans="1:18" ht="18" customHeight="1">
      <c r="A27" s="138"/>
      <c r="B27" s="528"/>
      <c r="C27" s="528"/>
      <c r="D27" s="491"/>
      <c r="E27" s="510" t="s">
        <v>627</v>
      </c>
      <c r="F27" s="504"/>
      <c r="G27" s="504"/>
      <c r="H27" s="501"/>
      <c r="I27" s="501"/>
      <c r="J27" s="502"/>
      <c r="K27" s="505"/>
      <c r="L27" s="502"/>
      <c r="M27" s="502"/>
      <c r="N27" s="502"/>
      <c r="O27" s="502"/>
      <c r="P27" s="503"/>
      <c r="Q27" s="487"/>
      <c r="R27" s="487"/>
    </row>
    <row r="28" spans="1:18" ht="16.5" customHeight="1">
      <c r="A28" s="138"/>
      <c r="B28" s="528"/>
      <c r="C28" s="528"/>
      <c r="D28" s="491"/>
      <c r="E28" s="500"/>
      <c r="F28" s="504"/>
      <c r="G28" s="504"/>
      <c r="H28" s="501"/>
      <c r="I28" s="501"/>
      <c r="J28" s="502"/>
      <c r="K28" s="500"/>
      <c r="L28" s="502"/>
      <c r="M28" s="502"/>
      <c r="N28" s="502"/>
      <c r="O28" s="502"/>
      <c r="P28" s="503"/>
      <c r="Q28" s="487"/>
      <c r="R28" s="487"/>
    </row>
    <row r="29" spans="1:18" ht="18.75">
      <c r="A29" s="138"/>
      <c r="B29" s="528"/>
      <c r="C29" s="528"/>
      <c r="D29" s="491"/>
      <c r="E29" s="507" t="s">
        <v>3</v>
      </c>
      <c r="F29" s="504"/>
      <c r="G29" s="504"/>
      <c r="H29" s="501"/>
      <c r="I29" s="501"/>
      <c r="J29" s="502"/>
      <c r="K29" s="502"/>
      <c r="L29" s="502"/>
      <c r="M29" s="502"/>
      <c r="N29" s="502"/>
      <c r="O29" s="502"/>
      <c r="P29" s="503"/>
      <c r="Q29" s="487"/>
      <c r="R29" s="487"/>
    </row>
    <row r="30" spans="1:18" ht="23.25" customHeight="1">
      <c r="A30" s="138"/>
      <c r="B30" s="528"/>
      <c r="C30" s="528"/>
      <c r="D30" s="491"/>
      <c r="E30" s="510" t="s">
        <v>583</v>
      </c>
      <c r="F30" s="504"/>
      <c r="G30" s="504"/>
      <c r="H30" s="501"/>
      <c r="I30" s="501"/>
      <c r="J30" s="502"/>
      <c r="K30" s="505"/>
      <c r="L30" s="502"/>
      <c r="M30" s="502"/>
      <c r="N30" s="502"/>
      <c r="O30" s="502"/>
      <c r="P30" s="512"/>
      <c r="Q30" s="487"/>
      <c r="R30" s="487"/>
    </row>
    <row r="31" spans="1:18" ht="18.75">
      <c r="A31" s="138"/>
      <c r="B31" s="528"/>
      <c r="C31" s="528"/>
      <c r="D31" s="491"/>
      <c r="E31" s="500"/>
      <c r="F31" s="504"/>
      <c r="G31" s="504"/>
      <c r="H31" s="501"/>
      <c r="I31" s="501"/>
      <c r="J31" s="502"/>
      <c r="K31" s="500"/>
      <c r="L31" s="500"/>
      <c r="M31" s="500"/>
      <c r="N31" s="500"/>
      <c r="O31" s="500"/>
      <c r="P31" s="513"/>
      <c r="Q31" s="487"/>
      <c r="R31" s="487"/>
    </row>
    <row r="32" spans="1:18" ht="18.75">
      <c r="A32" s="138"/>
      <c r="B32" s="528"/>
      <c r="C32" s="528"/>
      <c r="D32" s="491"/>
      <c r="E32" s="507" t="s">
        <v>4</v>
      </c>
      <c r="F32" s="504"/>
      <c r="G32" s="504"/>
      <c r="H32" s="501"/>
      <c r="I32" s="501"/>
      <c r="J32" s="502"/>
      <c r="K32" s="502"/>
      <c r="L32" s="502"/>
      <c r="M32" s="502"/>
      <c r="N32" s="502"/>
      <c r="O32" s="502"/>
      <c r="P32" s="503"/>
      <c r="Q32" s="487"/>
      <c r="R32" s="487"/>
    </row>
    <row r="33" spans="1:18" ht="18.75">
      <c r="A33" s="138"/>
      <c r="B33" s="528"/>
      <c r="C33" s="528"/>
      <c r="D33" s="491"/>
      <c r="E33" s="510" t="s">
        <v>584</v>
      </c>
      <c r="F33" s="504"/>
      <c r="G33" s="504"/>
      <c r="H33" s="501"/>
      <c r="I33" s="501"/>
      <c r="J33" s="502"/>
      <c r="K33" s="500"/>
      <c r="L33" s="502"/>
      <c r="M33" s="502"/>
      <c r="N33" s="502"/>
      <c r="O33" s="502"/>
      <c r="P33" s="503"/>
      <c r="Q33" s="487"/>
      <c r="R33" s="487"/>
    </row>
    <row r="34" spans="1:18" ht="18.75" customHeight="1">
      <c r="A34" s="138"/>
      <c r="B34" s="528"/>
      <c r="C34" s="528"/>
      <c r="D34" s="491"/>
      <c r="E34" s="517"/>
      <c r="F34" s="504"/>
      <c r="G34" s="504"/>
      <c r="H34" s="501"/>
      <c r="I34" s="501"/>
      <c r="J34" s="502"/>
      <c r="K34" s="500"/>
      <c r="L34" s="502"/>
      <c r="M34" s="502"/>
      <c r="N34" s="502"/>
      <c r="O34" s="502"/>
      <c r="P34" s="503"/>
      <c r="Q34" s="487"/>
      <c r="R34" s="487"/>
    </row>
    <row r="35" spans="1:18" ht="16.5" customHeight="1">
      <c r="A35" s="138"/>
      <c r="B35" s="528"/>
      <c r="C35" s="528"/>
      <c r="D35" s="491"/>
      <c r="E35" s="552" t="s">
        <v>513</v>
      </c>
      <c r="F35" s="504"/>
      <c r="G35" s="504"/>
      <c r="H35" s="501"/>
      <c r="I35" s="501"/>
      <c r="J35" s="501"/>
      <c r="K35" s="552" t="s">
        <v>514</v>
      </c>
      <c r="L35" s="502"/>
      <c r="M35" s="502"/>
      <c r="N35" s="502"/>
      <c r="O35" s="502"/>
      <c r="P35" s="503"/>
      <c r="Q35" s="487"/>
      <c r="R35" s="487"/>
    </row>
    <row r="36" spans="1:18" ht="22.5" customHeight="1">
      <c r="A36" s="138"/>
      <c r="B36" s="528"/>
      <c r="C36" s="528"/>
      <c r="D36" s="491"/>
      <c r="E36" s="518" t="s">
        <v>596</v>
      </c>
      <c r="F36" s="504"/>
      <c r="G36" s="504"/>
      <c r="H36" s="501"/>
      <c r="I36" s="501"/>
      <c r="J36" s="502"/>
      <c r="K36" s="519" t="s">
        <v>599</v>
      </c>
      <c r="L36" s="502"/>
      <c r="M36" s="502"/>
      <c r="N36" s="502"/>
      <c r="O36" s="502"/>
      <c r="P36" s="503"/>
      <c r="Q36" s="487"/>
      <c r="R36" s="487"/>
    </row>
    <row r="37" spans="1:18" ht="18" customHeight="1">
      <c r="A37" s="138"/>
      <c r="B37" s="528"/>
      <c r="C37" s="528"/>
      <c r="D37" s="491"/>
      <c r="E37" s="518" t="s">
        <v>626</v>
      </c>
      <c r="F37" s="504"/>
      <c r="G37" s="504"/>
      <c r="H37" s="501"/>
      <c r="I37" s="501"/>
      <c r="J37" s="502"/>
      <c r="K37" s="519" t="s">
        <v>600</v>
      </c>
      <c r="L37" s="502"/>
      <c r="M37" s="502"/>
      <c r="N37" s="502"/>
      <c r="O37" s="502"/>
      <c r="P37" s="503"/>
      <c r="Q37" s="487"/>
      <c r="R37" s="487"/>
    </row>
    <row r="38" spans="1:18" ht="18" customHeight="1">
      <c r="A38" s="138"/>
      <c r="B38" s="528"/>
      <c r="C38" s="528"/>
      <c r="D38" s="491"/>
      <c r="E38" s="518" t="s">
        <v>597</v>
      </c>
      <c r="F38" s="504"/>
      <c r="G38" s="504"/>
      <c r="H38" s="501"/>
      <c r="I38" s="501"/>
      <c r="J38" s="502"/>
      <c r="K38" s="519" t="s">
        <v>601</v>
      </c>
      <c r="L38" s="502"/>
      <c r="M38" s="502"/>
      <c r="N38" s="502"/>
      <c r="O38" s="502"/>
      <c r="P38" s="503"/>
      <c r="Q38" s="487"/>
      <c r="R38" s="487"/>
    </row>
    <row r="39" spans="1:18" ht="18" customHeight="1">
      <c r="A39" s="138"/>
      <c r="B39" s="528"/>
      <c r="C39" s="528"/>
      <c r="D39" s="491"/>
      <c r="E39" s="518" t="s">
        <v>622</v>
      </c>
      <c r="F39" s="504"/>
      <c r="G39" s="504"/>
      <c r="H39" s="501"/>
      <c r="I39" s="501"/>
      <c r="J39" s="502"/>
      <c r="K39" s="519" t="s">
        <v>623</v>
      </c>
      <c r="L39" s="502"/>
      <c r="M39" s="502"/>
      <c r="N39" s="502"/>
      <c r="O39" s="502"/>
      <c r="P39" s="503"/>
      <c r="Q39" s="487"/>
      <c r="R39" s="487"/>
    </row>
    <row r="40" spans="1:18" ht="18" customHeight="1">
      <c r="A40" s="138"/>
      <c r="B40" s="528"/>
      <c r="C40" s="528"/>
      <c r="D40" s="491"/>
      <c r="E40" s="518" t="s">
        <v>624</v>
      </c>
      <c r="F40" s="504"/>
      <c r="G40" s="504"/>
      <c r="H40" s="501"/>
      <c r="I40" s="501"/>
      <c r="J40" s="502"/>
      <c r="K40" s="519" t="s">
        <v>625</v>
      </c>
      <c r="L40" s="502"/>
      <c r="M40" s="502"/>
      <c r="N40" s="502"/>
      <c r="O40" s="502"/>
      <c r="P40" s="503"/>
      <c r="Q40" s="487"/>
      <c r="R40" s="487"/>
    </row>
    <row r="41" spans="1:18" ht="18" customHeight="1">
      <c r="A41" s="138"/>
      <c r="B41" s="528"/>
      <c r="C41" s="528"/>
      <c r="D41" s="491"/>
      <c r="E41" s="500"/>
      <c r="F41" s="504"/>
      <c r="G41" s="504"/>
      <c r="H41" s="501"/>
      <c r="I41" s="502"/>
      <c r="J41" s="502"/>
      <c r="K41" s="519" t="s">
        <v>594</v>
      </c>
      <c r="L41" s="500"/>
      <c r="M41" s="500"/>
      <c r="N41" s="500"/>
      <c r="O41" s="500"/>
      <c r="P41" s="503"/>
      <c r="Q41" s="487"/>
      <c r="R41" s="487"/>
    </row>
    <row r="42" spans="1:18" ht="18" customHeight="1">
      <c r="A42" s="138"/>
      <c r="B42" s="528"/>
      <c r="C42" s="528"/>
      <c r="D42" s="491"/>
      <c r="E42" s="500"/>
      <c r="F42" s="504"/>
      <c r="G42" s="504"/>
      <c r="H42" s="501"/>
      <c r="I42" s="502"/>
      <c r="J42" s="502"/>
      <c r="K42" s="500"/>
      <c r="L42" s="502"/>
      <c r="M42" s="502"/>
      <c r="N42" s="502"/>
      <c r="O42" s="502"/>
      <c r="P42" s="503"/>
      <c r="Q42" s="487"/>
      <c r="R42" s="487"/>
    </row>
    <row r="43" spans="1:18" ht="18" customHeight="1">
      <c r="A43" s="138"/>
      <c r="B43" s="528"/>
      <c r="C43" s="528"/>
      <c r="D43" s="491"/>
      <c r="E43" s="500"/>
      <c r="F43" s="504"/>
      <c r="G43" s="504"/>
      <c r="H43" s="501"/>
      <c r="I43" s="502"/>
      <c r="J43" s="502"/>
      <c r="K43" s="500"/>
      <c r="L43" s="502"/>
      <c r="M43" s="502"/>
      <c r="N43" s="502"/>
      <c r="O43" s="502"/>
      <c r="P43" s="503"/>
      <c r="Q43" s="487"/>
      <c r="R43" s="487"/>
    </row>
    <row r="44" spans="1:18" ht="18" customHeight="1">
      <c r="A44" s="138"/>
      <c r="B44" s="528"/>
      <c r="C44" s="528"/>
      <c r="D44" s="491"/>
      <c r="E44" s="500"/>
      <c r="F44" s="502"/>
      <c r="G44" s="502"/>
      <c r="H44" s="502"/>
      <c r="I44" s="502"/>
      <c r="J44" s="502"/>
      <c r="K44" s="500"/>
      <c r="L44" s="500"/>
      <c r="M44" s="500"/>
      <c r="N44" s="500"/>
      <c r="O44" s="500"/>
      <c r="P44" s="513"/>
      <c r="Q44" s="487"/>
      <c r="R44" s="487"/>
    </row>
    <row r="45" spans="1:18" ht="18" customHeight="1">
      <c r="A45" s="138"/>
      <c r="B45" s="528"/>
      <c r="C45" s="528"/>
      <c r="D45" s="491"/>
      <c r="E45" s="517"/>
      <c r="F45" s="502"/>
      <c r="G45" s="502"/>
      <c r="H45" s="502"/>
      <c r="I45" s="502"/>
      <c r="J45" s="502"/>
      <c r="K45" s="502"/>
      <c r="L45" s="502"/>
      <c r="M45" s="502"/>
      <c r="N45" s="502"/>
      <c r="O45" s="502"/>
      <c r="P45" s="503"/>
      <c r="Q45" s="487"/>
      <c r="R45" s="487"/>
    </row>
    <row r="46" spans="1:18" ht="19.5" thickBot="1">
      <c r="A46" s="138"/>
      <c r="B46" s="487"/>
      <c r="C46" s="487"/>
      <c r="D46" s="520"/>
      <c r="E46" s="521"/>
      <c r="F46" s="522"/>
      <c r="G46" s="522"/>
      <c r="H46" s="522"/>
      <c r="I46" s="522"/>
      <c r="J46" s="522"/>
      <c r="K46" s="522"/>
      <c r="L46" s="522"/>
      <c r="M46" s="522"/>
      <c r="N46" s="522"/>
      <c r="O46" s="522"/>
      <c r="P46" s="523"/>
      <c r="Q46" s="487"/>
      <c r="R46" s="487"/>
    </row>
    <row r="47" spans="1:18" ht="18" customHeight="1">
      <c r="A47" s="138"/>
      <c r="B47" s="135"/>
      <c r="C47" s="135"/>
      <c r="D47" s="487"/>
      <c r="E47" s="487"/>
      <c r="F47" s="487"/>
      <c r="G47" s="487"/>
      <c r="H47" s="487"/>
      <c r="I47" s="487"/>
      <c r="J47" s="487"/>
      <c r="K47" s="487"/>
      <c r="L47" s="487"/>
      <c r="M47" s="487"/>
      <c r="N47" s="487"/>
      <c r="O47" s="487"/>
      <c r="P47" s="487"/>
      <c r="Q47" s="487"/>
      <c r="R47" s="487"/>
    </row>
    <row r="48" spans="1:18" ht="26.25">
      <c r="B48"/>
      <c r="C48"/>
      <c r="E48" s="370"/>
      <c r="F48" s="370"/>
      <c r="G48" s="371"/>
      <c r="H48" s="371"/>
    </row>
    <row r="49" spans="5:8" ht="26.25">
      <c r="E49" s="370"/>
      <c r="F49" s="370"/>
      <c r="G49" s="371"/>
      <c r="H49" s="371"/>
    </row>
    <row r="50" spans="5:8">
      <c r="E50" s="4"/>
    </row>
  </sheetData>
  <sheetProtection password="C269" sheet="1" objects="1" scenarios="1"/>
  <mergeCells count="2">
    <mergeCell ref="D3:P3"/>
    <mergeCell ref="D6:R9"/>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2:Q54"/>
  <sheetViews>
    <sheetView showGridLines="0" zoomScale="70" zoomScaleNormal="70" workbookViewId="0">
      <pane ySplit="4" topLeftCell="A5" activePane="bottomLeft" state="frozen"/>
      <selection pane="bottomLeft" activeCell="T17" sqref="T17"/>
    </sheetView>
  </sheetViews>
  <sheetFormatPr baseColWidth="10" defaultColWidth="9.140625" defaultRowHeight="15"/>
  <cols>
    <col min="1" max="1" width="5.85546875" customWidth="1"/>
    <col min="2" max="2" width="5.7109375" style="10" customWidth="1"/>
    <col min="3" max="3" width="13.42578125" style="10" customWidth="1"/>
    <col min="4" max="4" width="9" style="10" customWidth="1"/>
    <col min="5" max="12" width="11.42578125" style="10" customWidth="1"/>
    <col min="13" max="13" width="8.140625" style="10" customWidth="1"/>
    <col min="14" max="14" width="11.42578125" style="10" customWidth="1"/>
    <col min="15" max="15" width="16.140625" style="10" customWidth="1"/>
    <col min="16" max="16" width="20.42578125" style="10" customWidth="1"/>
    <col min="17" max="17" width="18.85546875" customWidth="1"/>
    <col min="18" max="254" width="11.42578125" customWidth="1"/>
  </cols>
  <sheetData>
    <row r="2" spans="1:17" ht="15.75" thickBot="1"/>
    <row r="3" spans="1:17" ht="42.75" customHeight="1" thickTop="1" thickBot="1">
      <c r="B3" s="1029"/>
      <c r="C3" s="1030"/>
      <c r="D3" s="1030"/>
      <c r="E3" s="1030"/>
      <c r="F3" s="1030"/>
      <c r="G3" s="1030"/>
      <c r="H3" s="1030"/>
      <c r="I3" s="1030"/>
      <c r="J3" s="1030"/>
      <c r="K3" s="1030"/>
      <c r="L3" s="1030"/>
      <c r="M3" s="1030"/>
      <c r="N3" s="1030"/>
      <c r="O3" s="1030"/>
      <c r="P3" s="1034"/>
    </row>
    <row r="4" spans="1:17" ht="15.75" thickTop="1"/>
    <row r="5" spans="1:17" ht="15.75">
      <c r="C5" s="21"/>
      <c r="D5" s="19"/>
      <c r="E5" s="19"/>
      <c r="F5" s="19"/>
      <c r="G5" s="19"/>
      <c r="H5" s="19"/>
      <c r="I5" s="19"/>
      <c r="J5" s="19"/>
      <c r="K5" s="19"/>
      <c r="L5" s="19"/>
      <c r="M5" s="19"/>
      <c r="N5" s="19"/>
      <c r="O5" s="19"/>
      <c r="P5" s="19"/>
    </row>
    <row r="6" spans="1:17" ht="24" customHeight="1">
      <c r="A6" s="138"/>
      <c r="B6" s="1031" t="s">
        <v>609</v>
      </c>
      <c r="C6" s="1031"/>
      <c r="D6" s="1031"/>
      <c r="E6" s="1031"/>
      <c r="F6" s="1031"/>
      <c r="G6" s="1031"/>
      <c r="H6" s="1031"/>
      <c r="I6" s="1031"/>
      <c r="J6" s="1031"/>
      <c r="K6" s="1031"/>
      <c r="L6" s="1031"/>
      <c r="M6" s="1031"/>
      <c r="N6" s="1031"/>
      <c r="O6" s="1031"/>
      <c r="P6" s="1031"/>
      <c r="Q6" s="1031"/>
    </row>
    <row r="7" spans="1:17" ht="9" customHeight="1">
      <c r="A7" s="138"/>
      <c r="B7" s="1031"/>
      <c r="C7" s="1031"/>
      <c r="D7" s="1031"/>
      <c r="E7" s="1031"/>
      <c r="F7" s="1031"/>
      <c r="G7" s="1031"/>
      <c r="H7" s="1031"/>
      <c r="I7" s="1031"/>
      <c r="J7" s="1031"/>
      <c r="K7" s="1031"/>
      <c r="L7" s="1031"/>
      <c r="M7" s="1031"/>
      <c r="N7" s="1031"/>
      <c r="O7" s="1031"/>
      <c r="P7" s="1031"/>
      <c r="Q7" s="1031"/>
    </row>
    <row r="8" spans="1:17" ht="24" customHeight="1">
      <c r="A8" s="138"/>
      <c r="B8" s="1031"/>
      <c r="C8" s="1031"/>
      <c r="D8" s="1031"/>
      <c r="E8" s="1031"/>
      <c r="F8" s="1031"/>
      <c r="G8" s="1031"/>
      <c r="H8" s="1031"/>
      <c r="I8" s="1031"/>
      <c r="J8" s="1031"/>
      <c r="K8" s="1031"/>
      <c r="L8" s="1031"/>
      <c r="M8" s="1031"/>
      <c r="N8" s="1031"/>
      <c r="O8" s="1031"/>
      <c r="P8" s="1031"/>
      <c r="Q8" s="1031"/>
    </row>
    <row r="9" spans="1:17" ht="105.75" customHeight="1">
      <c r="A9" s="138"/>
      <c r="B9" s="1031"/>
      <c r="C9" s="1031"/>
      <c r="D9" s="1031"/>
      <c r="E9" s="1031"/>
      <c r="F9" s="1031"/>
      <c r="G9" s="1031"/>
      <c r="H9" s="1031"/>
      <c r="I9" s="1031"/>
      <c r="J9" s="1031"/>
      <c r="K9" s="1031"/>
      <c r="L9" s="1031"/>
      <c r="M9" s="1031"/>
      <c r="N9" s="1031"/>
      <c r="O9" s="1031"/>
      <c r="P9" s="1031"/>
      <c r="Q9" s="1031"/>
    </row>
    <row r="10" spans="1:17" ht="10.5" customHeight="1" thickBot="1">
      <c r="A10" s="138"/>
      <c r="B10" s="487"/>
      <c r="C10" s="487"/>
      <c r="D10" s="487"/>
      <c r="E10" s="487"/>
      <c r="F10" s="487"/>
      <c r="G10" s="487"/>
      <c r="H10" s="487"/>
      <c r="I10" s="487"/>
      <c r="J10" s="487"/>
      <c r="K10" s="487"/>
      <c r="L10" s="487"/>
      <c r="M10" s="487"/>
      <c r="N10" s="487"/>
      <c r="O10" s="487"/>
      <c r="P10" s="487"/>
      <c r="Q10" s="487"/>
    </row>
    <row r="11" spans="1:17" ht="6" hidden="1" customHeight="1" thickTop="1" thickBot="1">
      <c r="A11" s="138"/>
      <c r="B11" s="488"/>
      <c r="C11" s="489"/>
      <c r="D11" s="489"/>
      <c r="E11" s="489"/>
      <c r="F11" s="489"/>
      <c r="G11" s="489"/>
      <c r="H11" s="489"/>
      <c r="I11" s="489"/>
      <c r="J11" s="489"/>
      <c r="K11" s="489"/>
      <c r="L11" s="489"/>
      <c r="M11" s="489"/>
      <c r="N11" s="489"/>
      <c r="O11" s="489"/>
      <c r="P11" s="542"/>
      <c r="Q11" s="524"/>
    </row>
    <row r="12" spans="1:17" ht="4.5" customHeight="1">
      <c r="A12" s="138"/>
      <c r="B12" s="490"/>
      <c r="C12" s="377"/>
      <c r="D12" s="377"/>
      <c r="E12" s="377"/>
      <c r="F12" s="377"/>
      <c r="G12" s="377"/>
      <c r="H12" s="377"/>
      <c r="I12" s="377"/>
      <c r="J12" s="377"/>
      <c r="K12" s="377"/>
      <c r="L12" s="377"/>
      <c r="M12" s="377"/>
      <c r="N12" s="377"/>
      <c r="O12" s="377"/>
      <c r="P12" s="538"/>
      <c r="Q12" s="487"/>
    </row>
    <row r="13" spans="1:17" ht="3.75" hidden="1" customHeight="1">
      <c r="A13" s="138"/>
      <c r="B13" s="491"/>
      <c r="C13" s="376"/>
      <c r="D13" s="376"/>
      <c r="E13" s="376"/>
      <c r="F13" s="376"/>
      <c r="G13" s="376"/>
      <c r="H13" s="376"/>
      <c r="I13" s="376"/>
      <c r="J13" s="376"/>
      <c r="K13" s="376"/>
      <c r="L13" s="376"/>
      <c r="M13" s="376"/>
      <c r="N13" s="376"/>
      <c r="O13" s="376"/>
      <c r="P13" s="539"/>
      <c r="Q13" s="487"/>
    </row>
    <row r="14" spans="1:17" ht="2.25" customHeight="1">
      <c r="A14" s="138"/>
      <c r="B14" s="491"/>
      <c r="C14" s="497"/>
      <c r="D14" s="497"/>
      <c r="E14" s="497"/>
      <c r="F14" s="497"/>
      <c r="G14" s="497"/>
      <c r="H14" s="497"/>
      <c r="I14" s="497"/>
      <c r="J14" s="497"/>
      <c r="K14" s="497"/>
      <c r="L14" s="497"/>
      <c r="M14" s="497"/>
      <c r="N14" s="497"/>
      <c r="O14" s="497"/>
      <c r="P14" s="539"/>
      <c r="Q14" s="487"/>
    </row>
    <row r="15" spans="1:17" ht="22.5" customHeight="1">
      <c r="A15" s="138"/>
      <c r="B15" s="491"/>
      <c r="C15" s="495" t="s">
        <v>509</v>
      </c>
      <c r="D15" s="496"/>
      <c r="E15" s="496"/>
      <c r="F15" s="496"/>
      <c r="G15" s="496"/>
      <c r="H15" s="497"/>
      <c r="I15" s="497"/>
      <c r="J15" s="495" t="s">
        <v>510</v>
      </c>
      <c r="K15" s="498"/>
      <c r="L15" s="498"/>
      <c r="M15" s="498"/>
      <c r="N15" s="496"/>
      <c r="O15" s="496"/>
      <c r="P15" s="539"/>
      <c r="Q15" s="487"/>
    </row>
    <row r="16" spans="1:17" ht="18.75">
      <c r="A16" s="138"/>
      <c r="B16" s="491"/>
      <c r="C16" s="515"/>
      <c r="D16" s="515"/>
      <c r="E16" s="515"/>
      <c r="F16" s="515"/>
      <c r="G16" s="540"/>
      <c r="H16" s="540"/>
      <c r="I16" s="515"/>
      <c r="J16" s="515"/>
      <c r="K16" s="515"/>
      <c r="L16" s="515"/>
      <c r="M16" s="515"/>
      <c r="N16" s="515"/>
      <c r="O16" s="515"/>
      <c r="P16" s="539"/>
      <c r="Q16" s="487"/>
    </row>
    <row r="17" spans="1:17" ht="18.75" customHeight="1">
      <c r="A17" s="138"/>
      <c r="B17" s="491"/>
      <c r="C17" s="558" t="s">
        <v>511</v>
      </c>
      <c r="D17" s="543"/>
      <c r="E17" s="543"/>
      <c r="F17" s="540"/>
      <c r="G17" s="540"/>
      <c r="H17" s="540"/>
      <c r="I17" s="515"/>
      <c r="J17" s="559" t="s">
        <v>618</v>
      </c>
      <c r="K17" s="544"/>
      <c r="L17" s="544"/>
      <c r="M17" s="544"/>
      <c r="N17" s="515"/>
      <c r="O17" s="515"/>
      <c r="P17" s="539"/>
      <c r="Q17" s="487"/>
    </row>
    <row r="18" spans="1:17" ht="18.75" customHeight="1">
      <c r="A18" s="138"/>
      <c r="B18" s="491"/>
      <c r="C18" s="510" t="s">
        <v>512</v>
      </c>
      <c r="D18" s="504"/>
      <c r="E18" s="504"/>
      <c r="F18" s="501"/>
      <c r="G18" s="501"/>
      <c r="H18" s="501"/>
      <c r="I18" s="502"/>
      <c r="J18" s="509" t="s">
        <v>620</v>
      </c>
      <c r="K18" s="525"/>
      <c r="L18" s="502"/>
      <c r="M18" s="502"/>
      <c r="N18" s="502"/>
      <c r="O18" s="502"/>
      <c r="P18" s="539"/>
      <c r="Q18" s="487"/>
    </row>
    <row r="19" spans="1:17" ht="21" customHeight="1">
      <c r="A19" s="138"/>
      <c r="B19" s="491"/>
      <c r="C19" s="545"/>
      <c r="D19" s="504"/>
      <c r="E19" s="504"/>
      <c r="F19" s="501"/>
      <c r="G19" s="501"/>
      <c r="H19" s="501"/>
      <c r="I19" s="502"/>
      <c r="J19" s="545"/>
      <c r="K19" s="502"/>
      <c r="L19" s="502"/>
      <c r="M19" s="502"/>
      <c r="N19" s="502"/>
      <c r="O19" s="502"/>
      <c r="P19" s="539"/>
      <c r="Q19" s="487"/>
    </row>
    <row r="20" spans="1:17" ht="18.75">
      <c r="A20" s="138"/>
      <c r="B20" s="491"/>
      <c r="C20" s="507" t="s">
        <v>0</v>
      </c>
      <c r="D20" s="504"/>
      <c r="E20" s="504"/>
      <c r="F20" s="501"/>
      <c r="G20" s="501"/>
      <c r="H20" s="501"/>
      <c r="I20" s="525"/>
      <c r="J20" s="525"/>
      <c r="K20" s="525"/>
      <c r="L20" s="525"/>
      <c r="M20" s="525"/>
      <c r="N20" s="502"/>
      <c r="O20" s="502"/>
      <c r="P20" s="539"/>
      <c r="Q20" s="487"/>
    </row>
    <row r="21" spans="1:17" ht="18.75">
      <c r="A21" s="138"/>
      <c r="B21" s="491"/>
      <c r="C21" s="510" t="s">
        <v>580</v>
      </c>
      <c r="D21" s="504"/>
      <c r="E21" s="504"/>
      <c r="F21" s="501"/>
      <c r="G21" s="501"/>
      <c r="H21" s="501"/>
      <c r="I21" s="525"/>
      <c r="J21" s="525"/>
      <c r="K21" s="525"/>
      <c r="L21" s="525"/>
      <c r="M21" s="525"/>
      <c r="N21" s="502"/>
      <c r="O21" s="502"/>
      <c r="P21" s="539"/>
      <c r="Q21" s="487"/>
    </row>
    <row r="22" spans="1:17" ht="18.75">
      <c r="A22" s="138"/>
      <c r="B22" s="491"/>
      <c r="C22" s="545"/>
      <c r="D22" s="504"/>
      <c r="E22" s="504"/>
      <c r="F22" s="501"/>
      <c r="G22" s="501"/>
      <c r="H22" s="501"/>
      <c r="I22" s="525"/>
      <c r="J22" s="525"/>
      <c r="K22" s="525"/>
      <c r="L22" s="525"/>
      <c r="M22" s="525"/>
      <c r="N22" s="502"/>
      <c r="O22" s="502"/>
      <c r="P22" s="539"/>
      <c r="Q22" s="487"/>
    </row>
    <row r="23" spans="1:17" ht="18.75">
      <c r="A23" s="138"/>
      <c r="B23" s="491"/>
      <c r="C23" s="507" t="s">
        <v>1</v>
      </c>
      <c r="D23" s="504"/>
      <c r="E23" s="504"/>
      <c r="F23" s="501"/>
      <c r="G23" s="501"/>
      <c r="H23" s="501"/>
      <c r="I23" s="502"/>
      <c r="J23" s="508" t="s">
        <v>336</v>
      </c>
      <c r="K23" s="502"/>
      <c r="L23" s="502"/>
      <c r="M23" s="502"/>
      <c r="N23" s="525"/>
      <c r="O23" s="525"/>
      <c r="P23" s="539"/>
      <c r="Q23" s="487"/>
    </row>
    <row r="24" spans="1:17" ht="18.75">
      <c r="A24" s="138"/>
      <c r="B24" s="491"/>
      <c r="C24" s="510" t="s">
        <v>581</v>
      </c>
      <c r="D24" s="504"/>
      <c r="E24" s="504"/>
      <c r="F24" s="501"/>
      <c r="G24" s="501"/>
      <c r="H24" s="501"/>
      <c r="I24" s="502"/>
      <c r="J24" s="509" t="s">
        <v>588</v>
      </c>
      <c r="K24" s="502"/>
      <c r="L24" s="502"/>
      <c r="M24" s="502"/>
      <c r="N24" s="525"/>
      <c r="O24" s="525"/>
      <c r="P24" s="539"/>
      <c r="Q24" s="487"/>
    </row>
    <row r="25" spans="1:17" ht="18.75">
      <c r="A25" s="138"/>
      <c r="B25" s="491"/>
      <c r="C25" s="510"/>
      <c r="D25" s="504"/>
      <c r="E25" s="504"/>
      <c r="F25" s="501"/>
      <c r="G25" s="501"/>
      <c r="H25" s="501"/>
      <c r="I25" s="502"/>
      <c r="J25" s="546"/>
      <c r="K25" s="502"/>
      <c r="L25" s="502"/>
      <c r="M25" s="502"/>
      <c r="N25" s="525"/>
      <c r="O25" s="525"/>
      <c r="P25" s="539"/>
      <c r="Q25" s="487"/>
    </row>
    <row r="26" spans="1:17" ht="18.75">
      <c r="A26" s="138"/>
      <c r="B26" s="491"/>
      <c r="C26" s="507" t="s">
        <v>2</v>
      </c>
      <c r="D26" s="504"/>
      <c r="E26" s="504"/>
      <c r="F26" s="501"/>
      <c r="G26" s="501"/>
      <c r="H26" s="501"/>
      <c r="I26" s="502"/>
      <c r="J26" s="508" t="s">
        <v>344</v>
      </c>
      <c r="K26" s="502"/>
      <c r="L26" s="502"/>
      <c r="M26" s="502"/>
      <c r="N26" s="502"/>
      <c r="O26" s="502"/>
      <c r="P26" s="539"/>
      <c r="Q26" s="487"/>
    </row>
    <row r="27" spans="1:17" ht="18.75">
      <c r="A27" s="138"/>
      <c r="B27" s="491"/>
      <c r="C27" s="510" t="s">
        <v>582</v>
      </c>
      <c r="D27" s="504"/>
      <c r="E27" s="504"/>
      <c r="F27" s="501"/>
      <c r="G27" s="501"/>
      <c r="H27" s="501"/>
      <c r="I27" s="502"/>
      <c r="J27" s="509" t="s">
        <v>589</v>
      </c>
      <c r="K27" s="502"/>
      <c r="L27" s="502"/>
      <c r="M27" s="502"/>
      <c r="N27" s="502"/>
      <c r="O27" s="502"/>
      <c r="P27" s="539"/>
      <c r="Q27" s="487"/>
    </row>
    <row r="28" spans="1:17" ht="18" customHeight="1">
      <c r="A28" s="138"/>
      <c r="B28" s="491"/>
      <c r="C28" s="510" t="s">
        <v>595</v>
      </c>
      <c r="D28" s="504"/>
      <c r="E28" s="504"/>
      <c r="F28" s="501"/>
      <c r="G28" s="501"/>
      <c r="H28" s="501"/>
      <c r="I28" s="502"/>
      <c r="J28" s="509" t="s">
        <v>590</v>
      </c>
      <c r="K28" s="502"/>
      <c r="L28" s="502"/>
      <c r="M28" s="502"/>
      <c r="N28" s="502"/>
      <c r="O28" s="502"/>
      <c r="P28" s="539"/>
      <c r="Q28" s="487"/>
    </row>
    <row r="29" spans="1:17" ht="16.5" customHeight="1">
      <c r="A29" s="138"/>
      <c r="B29" s="491"/>
      <c r="C29" s="510" t="s">
        <v>627</v>
      </c>
      <c r="D29" s="504"/>
      <c r="E29" s="504"/>
      <c r="F29" s="501"/>
      <c r="G29" s="501"/>
      <c r="H29" s="501"/>
      <c r="I29" s="502"/>
      <c r="J29" s="509" t="s">
        <v>598</v>
      </c>
      <c r="K29" s="502"/>
      <c r="L29" s="502"/>
      <c r="M29" s="502"/>
      <c r="N29" s="502"/>
      <c r="O29" s="502"/>
      <c r="P29" s="539"/>
      <c r="Q29" s="487"/>
    </row>
    <row r="30" spans="1:17" ht="18.75">
      <c r="A30" s="138"/>
      <c r="B30" s="491"/>
      <c r="C30" s="547"/>
      <c r="D30" s="504"/>
      <c r="E30" s="504"/>
      <c r="F30" s="501"/>
      <c r="G30" s="501"/>
      <c r="H30" s="501"/>
      <c r="I30" s="502"/>
      <c r="J30" s="509" t="s">
        <v>621</v>
      </c>
      <c r="K30" s="502"/>
      <c r="L30" s="502"/>
      <c r="M30" s="502"/>
      <c r="N30" s="502"/>
      <c r="O30" s="502"/>
      <c r="P30" s="539"/>
      <c r="Q30" s="487"/>
    </row>
    <row r="31" spans="1:17" ht="23.25" customHeight="1">
      <c r="A31" s="138"/>
      <c r="B31" s="491"/>
      <c r="C31" s="507" t="s">
        <v>3</v>
      </c>
      <c r="D31" s="504"/>
      <c r="E31" s="504"/>
      <c r="F31" s="501"/>
      <c r="G31" s="501"/>
      <c r="H31" s="501"/>
      <c r="I31" s="502"/>
      <c r="J31" s="546"/>
      <c r="K31" s="502"/>
      <c r="L31" s="502"/>
      <c r="M31" s="502"/>
      <c r="N31" s="502"/>
      <c r="O31" s="505"/>
      <c r="P31" s="539"/>
      <c r="Q31" s="487"/>
    </row>
    <row r="32" spans="1:17" ht="18.75">
      <c r="A32" s="138"/>
      <c r="B32" s="491"/>
      <c r="C32" s="510" t="s">
        <v>583</v>
      </c>
      <c r="D32" s="504"/>
      <c r="E32" s="504"/>
      <c r="F32" s="501"/>
      <c r="G32" s="501"/>
      <c r="H32" s="501"/>
      <c r="I32" s="502"/>
      <c r="J32" s="546"/>
      <c r="K32" s="502"/>
      <c r="L32" s="502"/>
      <c r="M32" s="502"/>
      <c r="N32" s="502"/>
      <c r="O32" s="505"/>
      <c r="P32" s="539"/>
      <c r="Q32" s="487"/>
    </row>
    <row r="33" spans="1:17" ht="18.75">
      <c r="A33" s="138"/>
      <c r="B33" s="491"/>
      <c r="C33" s="547"/>
      <c r="D33" s="504"/>
      <c r="E33" s="504"/>
      <c r="F33" s="501"/>
      <c r="G33" s="501"/>
      <c r="H33" s="501"/>
      <c r="I33" s="525"/>
      <c r="J33" s="525"/>
      <c r="K33" s="500"/>
      <c r="L33" s="502"/>
      <c r="M33" s="502"/>
      <c r="N33" s="502"/>
      <c r="O33" s="502"/>
      <c r="P33" s="539"/>
      <c r="Q33" s="487"/>
    </row>
    <row r="34" spans="1:17" ht="18.75">
      <c r="A34" s="138"/>
      <c r="B34" s="491"/>
      <c r="C34" s="507" t="s">
        <v>4</v>
      </c>
      <c r="D34" s="504"/>
      <c r="E34" s="504"/>
      <c r="F34" s="501"/>
      <c r="G34" s="501"/>
      <c r="H34" s="501"/>
      <c r="I34" s="502"/>
      <c r="J34" s="508"/>
      <c r="K34" s="502"/>
      <c r="L34" s="500"/>
      <c r="M34" s="500"/>
      <c r="N34" s="500"/>
      <c r="O34" s="500"/>
      <c r="P34" s="539"/>
      <c r="Q34" s="487"/>
    </row>
    <row r="35" spans="1:17" ht="18.75" customHeight="1">
      <c r="A35" s="138"/>
      <c r="B35" s="491"/>
      <c r="C35" s="510" t="s">
        <v>584</v>
      </c>
      <c r="D35" s="504"/>
      <c r="E35" s="504"/>
      <c r="F35" s="501"/>
      <c r="G35" s="501"/>
      <c r="H35" s="501"/>
      <c r="I35" s="525"/>
      <c r="J35" s="525"/>
      <c r="K35" s="500"/>
      <c r="L35" s="502"/>
      <c r="M35" s="502"/>
      <c r="N35" s="502"/>
      <c r="O35" s="502"/>
      <c r="P35" s="539"/>
      <c r="Q35" s="487"/>
    </row>
    <row r="36" spans="1:17" ht="16.5" customHeight="1">
      <c r="A36" s="138"/>
      <c r="B36" s="491"/>
      <c r="C36" s="548"/>
      <c r="D36" s="549"/>
      <c r="E36" s="549"/>
      <c r="F36" s="550"/>
      <c r="G36" s="550"/>
      <c r="H36" s="501"/>
      <c r="I36" s="502"/>
      <c r="J36" s="551"/>
      <c r="K36" s="551"/>
      <c r="L36" s="551"/>
      <c r="M36" s="551"/>
      <c r="N36" s="551"/>
      <c r="O36" s="551"/>
      <c r="P36" s="539"/>
      <c r="Q36" s="487"/>
    </row>
    <row r="37" spans="1:17" ht="22.5" customHeight="1">
      <c r="A37" s="138"/>
      <c r="B37" s="491"/>
      <c r="C37" s="552" t="s">
        <v>513</v>
      </c>
      <c r="D37" s="504"/>
      <c r="E37" s="504"/>
      <c r="F37" s="501"/>
      <c r="G37" s="501"/>
      <c r="H37" s="501"/>
      <c r="I37" s="502"/>
      <c r="J37" s="552" t="s">
        <v>514</v>
      </c>
      <c r="K37" s="502"/>
      <c r="L37" s="514"/>
      <c r="M37" s="514"/>
      <c r="N37" s="515"/>
      <c r="O37" s="515"/>
      <c r="P37" s="539"/>
      <c r="Q37" s="487"/>
    </row>
    <row r="38" spans="1:17" ht="18" customHeight="1">
      <c r="A38" s="138"/>
      <c r="B38" s="491"/>
      <c r="C38" s="518" t="s">
        <v>585</v>
      </c>
      <c r="D38" s="504"/>
      <c r="E38" s="504"/>
      <c r="F38" s="501"/>
      <c r="G38" s="501"/>
      <c r="H38" s="501"/>
      <c r="I38" s="502"/>
      <c r="J38" s="519" t="s">
        <v>591</v>
      </c>
      <c r="K38" s="514"/>
      <c r="L38" s="502"/>
      <c r="M38" s="502"/>
      <c r="N38" s="502"/>
      <c r="O38" s="502"/>
      <c r="P38" s="539"/>
      <c r="Q38" s="487"/>
    </row>
    <row r="39" spans="1:17" ht="18" customHeight="1">
      <c r="A39" s="138"/>
      <c r="B39" s="491"/>
      <c r="C39" s="518" t="s">
        <v>586</v>
      </c>
      <c r="D39" s="504"/>
      <c r="E39" s="504"/>
      <c r="F39" s="501"/>
      <c r="G39" s="501"/>
      <c r="H39" s="501"/>
      <c r="I39" s="502"/>
      <c r="J39" s="519" t="s">
        <v>592</v>
      </c>
      <c r="K39" s="502"/>
      <c r="L39" s="502"/>
      <c r="M39" s="502"/>
      <c r="N39" s="502"/>
      <c r="O39" s="502"/>
      <c r="P39" s="539"/>
      <c r="Q39" s="487"/>
    </row>
    <row r="40" spans="1:17" ht="18" customHeight="1">
      <c r="A40" s="138"/>
      <c r="B40" s="491"/>
      <c r="C40" s="518" t="s">
        <v>587</v>
      </c>
      <c r="D40" s="504"/>
      <c r="E40" s="504"/>
      <c r="F40" s="501"/>
      <c r="G40" s="502"/>
      <c r="H40" s="502"/>
      <c r="I40" s="502"/>
      <c r="J40" s="519" t="s">
        <v>593</v>
      </c>
      <c r="K40" s="502"/>
      <c r="L40" s="502"/>
      <c r="M40" s="502"/>
      <c r="N40" s="502"/>
      <c r="O40" s="502"/>
      <c r="P40" s="539"/>
      <c r="Q40" s="487"/>
    </row>
    <row r="41" spans="1:17" ht="18" customHeight="1">
      <c r="A41" s="138"/>
      <c r="B41" s="491"/>
      <c r="C41" s="518" t="s">
        <v>596</v>
      </c>
      <c r="D41" s="504"/>
      <c r="E41" s="504"/>
      <c r="F41" s="501"/>
      <c r="G41" s="502"/>
      <c r="H41" s="502"/>
      <c r="I41" s="502"/>
      <c r="J41" s="519" t="s">
        <v>599</v>
      </c>
      <c r="K41" s="502"/>
      <c r="L41" s="502"/>
      <c r="M41" s="502"/>
      <c r="N41" s="502"/>
      <c r="O41" s="502"/>
      <c r="P41" s="539"/>
      <c r="Q41" s="487"/>
    </row>
    <row r="42" spans="1:17" ht="18" customHeight="1">
      <c r="A42" s="138"/>
      <c r="B42" s="491"/>
      <c r="C42" s="518" t="s">
        <v>626</v>
      </c>
      <c r="D42" s="504"/>
      <c r="E42" s="504"/>
      <c r="F42" s="501"/>
      <c r="G42" s="502"/>
      <c r="H42" s="502"/>
      <c r="I42" s="502"/>
      <c r="J42" s="519" t="s">
        <v>600</v>
      </c>
      <c r="K42" s="502"/>
      <c r="L42" s="502"/>
      <c r="M42" s="502"/>
      <c r="N42" s="502"/>
      <c r="O42" s="502"/>
      <c r="P42" s="539"/>
      <c r="Q42" s="487"/>
    </row>
    <row r="43" spans="1:17" ht="18" customHeight="1">
      <c r="A43" s="138"/>
      <c r="B43" s="491"/>
      <c r="C43" s="518" t="s">
        <v>597</v>
      </c>
      <c r="D43" s="504"/>
      <c r="E43" s="504"/>
      <c r="F43" s="501"/>
      <c r="G43" s="502"/>
      <c r="H43" s="502"/>
      <c r="I43" s="502"/>
      <c r="J43" s="519" t="s">
        <v>601</v>
      </c>
      <c r="K43" s="502"/>
      <c r="L43" s="500"/>
      <c r="M43" s="500"/>
      <c r="N43" s="500"/>
      <c r="O43" s="502"/>
      <c r="P43" s="539"/>
      <c r="Q43" s="487"/>
    </row>
    <row r="44" spans="1:17" ht="18" customHeight="1">
      <c r="A44" s="138"/>
      <c r="B44" s="491"/>
      <c r="C44" s="518" t="s">
        <v>622</v>
      </c>
      <c r="D44" s="504"/>
      <c r="E44" s="504"/>
      <c r="F44" s="501"/>
      <c r="G44" s="502"/>
      <c r="H44" s="502"/>
      <c r="I44" s="502"/>
      <c r="J44" s="519" t="s">
        <v>623</v>
      </c>
      <c r="K44" s="500"/>
      <c r="L44" s="502"/>
      <c r="M44" s="502"/>
      <c r="N44" s="502"/>
      <c r="O44" s="502"/>
      <c r="P44" s="539"/>
      <c r="Q44" s="487"/>
    </row>
    <row r="45" spans="1:17" ht="18" customHeight="1">
      <c r="A45" s="138"/>
      <c r="B45" s="491"/>
      <c r="C45" s="518" t="s">
        <v>624</v>
      </c>
      <c r="D45" s="504"/>
      <c r="E45" s="504"/>
      <c r="F45" s="501"/>
      <c r="G45" s="502"/>
      <c r="H45" s="502"/>
      <c r="I45" s="502"/>
      <c r="J45" s="519" t="s">
        <v>625</v>
      </c>
      <c r="K45" s="502"/>
      <c r="L45" s="502"/>
      <c r="M45" s="502"/>
      <c r="N45" s="502"/>
      <c r="O45" s="502"/>
      <c r="P45" s="539"/>
      <c r="Q45" s="487"/>
    </row>
    <row r="46" spans="1:17" ht="18" customHeight="1">
      <c r="A46" s="138"/>
      <c r="B46" s="491"/>
      <c r="C46" s="517"/>
      <c r="D46" s="504"/>
      <c r="E46" s="504"/>
      <c r="F46" s="501"/>
      <c r="G46" s="502"/>
      <c r="H46" s="502"/>
      <c r="I46" s="502"/>
      <c r="J46" s="519" t="s">
        <v>594</v>
      </c>
      <c r="K46" s="502"/>
      <c r="L46" s="502"/>
      <c r="M46" s="502"/>
      <c r="N46" s="502"/>
      <c r="O46" s="502"/>
      <c r="P46" s="539"/>
      <c r="Q46" s="487"/>
    </row>
    <row r="47" spans="1:17" ht="18" customHeight="1">
      <c r="A47" s="138"/>
      <c r="B47" s="491"/>
      <c r="C47" s="517"/>
      <c r="D47" s="504"/>
      <c r="E47" s="504"/>
      <c r="F47" s="501"/>
      <c r="G47" s="502"/>
      <c r="H47" s="502"/>
      <c r="I47" s="502"/>
      <c r="J47" s="525"/>
      <c r="K47" s="502"/>
      <c r="L47" s="502"/>
      <c r="M47" s="502"/>
      <c r="N47" s="502"/>
      <c r="O47" s="502"/>
      <c r="P47" s="539"/>
      <c r="Q47" s="487"/>
    </row>
    <row r="48" spans="1:17" ht="9.75" customHeight="1" thickBot="1">
      <c r="A48" s="138"/>
      <c r="B48" s="281"/>
      <c r="C48" s="372"/>
      <c r="D48" s="282"/>
      <c r="E48" s="282"/>
      <c r="F48" s="282"/>
      <c r="G48" s="282"/>
      <c r="H48" s="282"/>
      <c r="I48" s="282"/>
      <c r="J48" s="282"/>
      <c r="K48" s="282"/>
      <c r="L48" s="282"/>
      <c r="M48" s="282"/>
      <c r="N48" s="282"/>
      <c r="O48" s="282"/>
      <c r="P48" s="373"/>
      <c r="Q48" s="135"/>
    </row>
    <row r="49" spans="1:17" ht="9.75" customHeight="1">
      <c r="A49" s="138"/>
      <c r="B49" s="138"/>
      <c r="C49" s="138"/>
      <c r="D49" s="138"/>
      <c r="E49" s="138"/>
      <c r="F49" s="138"/>
      <c r="G49" s="138"/>
      <c r="H49" s="138"/>
      <c r="I49" s="138"/>
      <c r="J49" s="138"/>
      <c r="K49" s="138"/>
      <c r="L49" s="138"/>
      <c r="M49" s="138"/>
      <c r="N49" s="138"/>
      <c r="O49" s="138"/>
      <c r="P49" s="138"/>
      <c r="Q49" s="135"/>
    </row>
    <row r="50" spans="1:17" ht="15" customHeight="1">
      <c r="A50" s="138"/>
      <c r="B50" s="135"/>
      <c r="C50" s="135"/>
      <c r="D50" s="135"/>
      <c r="E50" s="135"/>
      <c r="F50" s="135"/>
      <c r="G50" s="135"/>
      <c r="H50" s="135"/>
      <c r="I50" s="135"/>
      <c r="J50" s="135"/>
      <c r="K50" s="135"/>
      <c r="L50" s="135"/>
      <c r="M50" s="135"/>
      <c r="N50" s="135"/>
      <c r="O50" s="135"/>
      <c r="P50" s="135"/>
      <c r="Q50" s="135"/>
    </row>
    <row r="51" spans="1:17" ht="15.75" customHeight="1">
      <c r="A51" s="370"/>
      <c r="B51" s="370"/>
      <c r="C51" s="4"/>
      <c r="G51" s="371"/>
      <c r="H51" s="371"/>
      <c r="J51" s="12"/>
      <c r="P51"/>
    </row>
    <row r="52" spans="1:17" ht="26.25">
      <c r="C52" s="370"/>
      <c r="D52" s="370"/>
      <c r="E52" s="371"/>
      <c r="F52" s="371"/>
    </row>
    <row r="53" spans="1:17" ht="26.25">
      <c r="C53" s="370"/>
      <c r="D53" s="370"/>
      <c r="E53" s="371"/>
      <c r="F53" s="371"/>
    </row>
    <row r="54" spans="1:17">
      <c r="C54" s="4"/>
    </row>
  </sheetData>
  <sheetProtection password="C269" sheet="1" objects="1" scenarios="1"/>
  <mergeCells count="2">
    <mergeCell ref="B3:P3"/>
    <mergeCell ref="B6:Q9"/>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C1:L128"/>
  <sheetViews>
    <sheetView showGridLines="0" zoomScale="80" zoomScaleNormal="80" workbookViewId="0">
      <selection activeCell="M65" sqref="M65"/>
    </sheetView>
  </sheetViews>
  <sheetFormatPr baseColWidth="10" defaultColWidth="11.42578125" defaultRowHeight="15"/>
  <cols>
    <col min="1" max="1" width="9.42578125" style="36" customWidth="1"/>
    <col min="2" max="2" width="1.85546875" style="36" customWidth="1"/>
    <col min="3" max="3" width="16.140625" style="36" customWidth="1"/>
    <col min="4" max="4" width="29.7109375" style="36" customWidth="1"/>
    <col min="5" max="5" width="13.42578125" style="52" customWidth="1"/>
    <col min="6" max="7" width="14.7109375" style="52" customWidth="1"/>
    <col min="8" max="8" width="14.85546875" style="52" customWidth="1"/>
    <col min="9" max="9" width="14.42578125" style="52" customWidth="1"/>
    <col min="10" max="10" width="13.42578125" style="67" customWidth="1"/>
    <col min="11" max="11" width="11.42578125" style="36"/>
    <col min="12" max="12" width="11.7109375" style="36" customWidth="1"/>
    <col min="13" max="16384" width="11.42578125" style="36"/>
  </cols>
  <sheetData>
    <row r="1" spans="3:12" ht="26.25">
      <c r="C1" s="1035" t="s">
        <v>594</v>
      </c>
      <c r="D1" s="1035"/>
      <c r="E1" s="1035"/>
      <c r="F1" s="1035"/>
      <c r="G1" s="1035"/>
      <c r="H1" s="1036"/>
      <c r="I1" s="1036"/>
    </row>
    <row r="2" spans="3:12" ht="19.5" customHeight="1">
      <c r="C2" s="123" t="s">
        <v>53</v>
      </c>
      <c r="D2" s="317"/>
      <c r="E2" s="288"/>
      <c r="F2" s="288"/>
      <c r="G2" s="288"/>
      <c r="H2" s="288"/>
      <c r="I2" s="288"/>
    </row>
    <row r="3" spans="3:12" s="320" customFormat="1" ht="21" customHeight="1">
      <c r="C3" s="318" t="s">
        <v>405</v>
      </c>
      <c r="D3" s="318"/>
      <c r="E3" s="318"/>
      <c r="F3" s="318"/>
      <c r="G3" s="318"/>
      <c r="H3" s="318"/>
      <c r="I3" s="318"/>
      <c r="J3" s="319"/>
    </row>
    <row r="4" spans="3:12" s="320" customFormat="1" ht="15" customHeight="1">
      <c r="C4" s="318" t="s">
        <v>406</v>
      </c>
      <c r="D4" s="318"/>
      <c r="E4" s="318"/>
      <c r="F4" s="318"/>
      <c r="G4" s="318"/>
      <c r="H4" s="318"/>
      <c r="I4" s="318"/>
      <c r="J4" s="319"/>
    </row>
    <row r="5" spans="3:12" s="320" customFormat="1" ht="20.25" customHeight="1">
      <c r="C5" s="979" t="s">
        <v>682</v>
      </c>
      <c r="G5" s="321"/>
      <c r="H5" s="321"/>
      <c r="I5" s="321"/>
      <c r="J5" s="319"/>
    </row>
    <row r="6" spans="3:12" s="52" customFormat="1" ht="23.25" customHeight="1">
      <c r="C6" s="977" t="s">
        <v>407</v>
      </c>
      <c r="D6" s="305"/>
      <c r="E6" s="305"/>
      <c r="F6" s="305"/>
      <c r="G6" s="305"/>
      <c r="H6" s="305"/>
      <c r="I6" s="305"/>
      <c r="J6" s="978"/>
    </row>
    <row r="7" spans="3:12" ht="8.25" customHeight="1">
      <c r="C7" s="322"/>
      <c r="D7" s="322"/>
      <c r="E7" s="322"/>
      <c r="F7" s="322"/>
      <c r="G7" s="322"/>
      <c r="H7" s="322"/>
      <c r="I7" s="322"/>
    </row>
    <row r="8" spans="3:12" ht="24.75" customHeight="1">
      <c r="C8" s="323" t="s">
        <v>635</v>
      </c>
      <c r="D8" s="324"/>
      <c r="E8" s="324"/>
      <c r="F8" s="324"/>
      <c r="G8" s="324"/>
      <c r="H8" s="322"/>
      <c r="I8" s="322"/>
    </row>
    <row r="9" spans="3:12" ht="21" customHeight="1">
      <c r="C9" s="325"/>
      <c r="D9" s="324"/>
      <c r="E9" s="324"/>
      <c r="F9" s="324"/>
      <c r="G9" s="280" t="s">
        <v>189</v>
      </c>
      <c r="H9" s="280" t="s">
        <v>347</v>
      </c>
      <c r="I9" s="36"/>
    </row>
    <row r="10" spans="3:12" ht="37.5" customHeight="1">
      <c r="C10" s="1037" t="s">
        <v>408</v>
      </c>
      <c r="D10" s="1037"/>
      <c r="E10" s="1037"/>
      <c r="F10" s="1037"/>
      <c r="G10" s="326" t="str">
        <f>IF(SUM(J26,J31,J36,J41,J46)=0,"100%",SUM(F26:I26,F31:I31,F36:I36,F41:I41,F46:I46)/SUM(J26,J31,J36,J41,J46))</f>
        <v>100%</v>
      </c>
      <c r="H10" s="326" t="str">
        <f>IF(K16=0,"100%",SUM(F17:I17))</f>
        <v>100%</v>
      </c>
    </row>
    <row r="11" spans="3:12" ht="18" customHeight="1">
      <c r="C11" s="327"/>
      <c r="D11" s="327"/>
      <c r="E11" s="327"/>
      <c r="F11" s="327"/>
      <c r="G11" s="328"/>
      <c r="H11" s="329"/>
      <c r="I11" s="328"/>
    </row>
    <row r="12" spans="3:12" ht="15" customHeight="1">
      <c r="C12" s="1040" t="s">
        <v>409</v>
      </c>
      <c r="D12" s="1041" t="s">
        <v>410</v>
      </c>
      <c r="E12" s="1038" t="s">
        <v>204</v>
      </c>
      <c r="F12" s="1041" t="s">
        <v>411</v>
      </c>
      <c r="G12" s="1041"/>
      <c r="H12" s="1041"/>
      <c r="I12" s="1041"/>
      <c r="J12" s="1038" t="s">
        <v>412</v>
      </c>
      <c r="K12" s="1038"/>
      <c r="L12" s="1038"/>
    </row>
    <row r="13" spans="3:12" s="53" customFormat="1" ht="20.25" customHeight="1">
      <c r="C13" s="1039"/>
      <c r="D13" s="1041"/>
      <c r="E13" s="1038"/>
      <c r="F13" s="330" t="s">
        <v>205</v>
      </c>
      <c r="G13" s="330" t="s">
        <v>206</v>
      </c>
      <c r="H13" s="330" t="s">
        <v>207</v>
      </c>
      <c r="I13" s="330" t="s">
        <v>208</v>
      </c>
      <c r="J13" s="331" t="s">
        <v>215</v>
      </c>
      <c r="K13" s="331" t="s">
        <v>210</v>
      </c>
      <c r="L13" s="331" t="s">
        <v>413</v>
      </c>
    </row>
    <row r="14" spans="3:12" ht="14.25" customHeight="1">
      <c r="C14" s="1039"/>
      <c r="D14" s="332" t="s">
        <v>20</v>
      </c>
      <c r="E14" s="333">
        <f t="shared" ref="E14:I15" si="0">SUM(E24,E29,E34,E39,E44,E49,E54,E59,E64,E69)</f>
        <v>0</v>
      </c>
      <c r="F14" s="333">
        <f t="shared" si="0"/>
        <v>0</v>
      </c>
      <c r="G14" s="333">
        <f t="shared" si="0"/>
        <v>0</v>
      </c>
      <c r="H14" s="333">
        <f t="shared" si="0"/>
        <v>0</v>
      </c>
      <c r="I14" s="333">
        <f t="shared" si="0"/>
        <v>0</v>
      </c>
      <c r="J14" s="333">
        <f>SUM(E14:I14)</f>
        <v>0</v>
      </c>
      <c r="K14" s="333">
        <f>SUM(F14:I14)</f>
        <v>0</v>
      </c>
      <c r="L14" s="334" t="str">
        <f>IF(J14=0,"100%",K14/J14)</f>
        <v>100%</v>
      </c>
    </row>
    <row r="15" spans="3:12" ht="14.25" customHeight="1">
      <c r="C15" s="1039"/>
      <c r="D15" s="332" t="s">
        <v>21</v>
      </c>
      <c r="E15" s="333">
        <f t="shared" si="0"/>
        <v>0</v>
      </c>
      <c r="F15" s="333">
        <f t="shared" si="0"/>
        <v>0</v>
      </c>
      <c r="G15" s="333">
        <f t="shared" si="0"/>
        <v>0</v>
      </c>
      <c r="H15" s="333">
        <f t="shared" si="0"/>
        <v>0</v>
      </c>
      <c r="I15" s="333">
        <f t="shared" si="0"/>
        <v>0</v>
      </c>
      <c r="J15" s="333">
        <f>SUM(E15:I15)</f>
        <v>0</v>
      </c>
      <c r="K15" s="333">
        <f>SUM(F15:I15)</f>
        <v>0</v>
      </c>
      <c r="L15" s="334" t="str">
        <f>IF(J15=0,"100%",K15/J15)</f>
        <v>100%</v>
      </c>
    </row>
    <row r="16" spans="3:12" ht="18.75" customHeight="1">
      <c r="C16" s="1039"/>
      <c r="D16" s="335" t="s">
        <v>211</v>
      </c>
      <c r="E16" s="336">
        <f t="shared" ref="E16:K16" si="1">SUM(E14:E15)</f>
        <v>0</v>
      </c>
      <c r="F16" s="336">
        <f t="shared" si="1"/>
        <v>0</v>
      </c>
      <c r="G16" s="336">
        <f t="shared" si="1"/>
        <v>0</v>
      </c>
      <c r="H16" s="336">
        <f t="shared" si="1"/>
        <v>0</v>
      </c>
      <c r="I16" s="336">
        <f t="shared" si="1"/>
        <v>0</v>
      </c>
      <c r="J16" s="336">
        <f t="shared" si="1"/>
        <v>0</v>
      </c>
      <c r="K16" s="336">
        <f t="shared" si="1"/>
        <v>0</v>
      </c>
      <c r="L16" s="334" t="str">
        <f>IF(J16=0,"100%",K16/J16)</f>
        <v>100%</v>
      </c>
    </row>
    <row r="17" spans="3:10" ht="18.75" customHeight="1">
      <c r="C17" s="1039"/>
      <c r="D17" s="337" t="s">
        <v>414</v>
      </c>
      <c r="E17" s="338" t="str">
        <f>IFERROR(E16/$J$16,"")</f>
        <v/>
      </c>
      <c r="F17" s="338" t="str">
        <f>IFERROR(F16/$J$16,"")</f>
        <v/>
      </c>
      <c r="G17" s="338" t="str">
        <f>IFERROR(G16/$J$16,"")</f>
        <v/>
      </c>
      <c r="H17" s="338" t="str">
        <f>IFERROR(H16/$J$16,"")</f>
        <v/>
      </c>
      <c r="I17" s="338" t="str">
        <f>IFERROR(I16/$J$16,"")</f>
        <v/>
      </c>
      <c r="J17" s="36"/>
    </row>
    <row r="18" spans="3:10" ht="15.75" customHeight="1">
      <c r="C18" s="322"/>
      <c r="D18" s="322"/>
      <c r="E18" s="322"/>
      <c r="F18" s="322"/>
      <c r="G18" s="322"/>
      <c r="H18" s="322"/>
      <c r="I18" s="322"/>
    </row>
    <row r="19" spans="3:10" ht="33" customHeight="1">
      <c r="C19" s="339" t="s">
        <v>634</v>
      </c>
      <c r="D19" s="322"/>
      <c r="E19" s="322"/>
      <c r="F19" s="322"/>
      <c r="G19" s="322"/>
      <c r="H19" s="322"/>
      <c r="I19" s="322"/>
    </row>
    <row r="20" spans="3:10" ht="116.25" hidden="1" customHeight="1">
      <c r="C20" s="1042" t="s">
        <v>415</v>
      </c>
      <c r="D20" s="1043"/>
      <c r="E20" s="1043"/>
      <c r="F20" s="1043"/>
      <c r="G20" s="1043"/>
      <c r="H20" s="1043"/>
      <c r="I20" s="1043"/>
    </row>
    <row r="21" spans="3:10" ht="147" hidden="1" customHeight="1">
      <c r="C21" s="1044" t="s">
        <v>416</v>
      </c>
      <c r="D21" s="1045"/>
      <c r="E21" s="1045"/>
      <c r="F21" s="1045"/>
      <c r="G21" s="1045"/>
      <c r="H21" s="1045"/>
      <c r="I21" s="1045"/>
    </row>
    <row r="22" spans="3:10" ht="15" customHeight="1">
      <c r="C22" s="1046" t="s">
        <v>417</v>
      </c>
      <c r="D22" s="1046" t="s">
        <v>410</v>
      </c>
      <c r="E22" s="1047" t="s">
        <v>204</v>
      </c>
      <c r="F22" s="1048" t="s">
        <v>418</v>
      </c>
      <c r="G22" s="1048"/>
      <c r="H22" s="1048"/>
      <c r="I22" s="1048"/>
      <c r="J22" s="1039" t="s">
        <v>419</v>
      </c>
    </row>
    <row r="23" spans="3:10" s="53" customFormat="1" ht="15" customHeight="1">
      <c r="C23" s="1046"/>
      <c r="D23" s="1046"/>
      <c r="E23" s="1047"/>
      <c r="F23" s="340" t="s">
        <v>205</v>
      </c>
      <c r="G23" s="340" t="s">
        <v>206</v>
      </c>
      <c r="H23" s="340" t="s">
        <v>207</v>
      </c>
      <c r="I23" s="340" t="s">
        <v>208</v>
      </c>
      <c r="J23" s="1039"/>
    </row>
    <row r="24" spans="3:10" ht="14.25" customHeight="1">
      <c r="C24" s="1049" t="s">
        <v>420</v>
      </c>
      <c r="D24" s="341" t="s">
        <v>20</v>
      </c>
      <c r="E24" s="28"/>
      <c r="F24" s="28"/>
      <c r="G24" s="28"/>
      <c r="H24" s="28"/>
      <c r="I24" s="28"/>
      <c r="J24" s="342">
        <f>SUM(E24:I24)</f>
        <v>0</v>
      </c>
    </row>
    <row r="25" spans="3:10" ht="14.25" customHeight="1">
      <c r="C25" s="1049"/>
      <c r="D25" s="341" t="s">
        <v>21</v>
      </c>
      <c r="E25" s="28"/>
      <c r="F25" s="28"/>
      <c r="G25" s="28"/>
      <c r="H25" s="28"/>
      <c r="I25" s="28"/>
      <c r="J25" s="342">
        <f>SUM(E25:I25)</f>
        <v>0</v>
      </c>
    </row>
    <row r="26" spans="3:10" ht="18.75" customHeight="1">
      <c r="C26" s="1049"/>
      <c r="D26" s="343" t="s">
        <v>421</v>
      </c>
      <c r="E26" s="344">
        <f t="shared" ref="E26:J26" si="2">SUM(E24:E25)</f>
        <v>0</v>
      </c>
      <c r="F26" s="344">
        <f t="shared" si="2"/>
        <v>0</v>
      </c>
      <c r="G26" s="344">
        <f t="shared" si="2"/>
        <v>0</v>
      </c>
      <c r="H26" s="344">
        <f t="shared" si="2"/>
        <v>0</v>
      </c>
      <c r="I26" s="344">
        <f t="shared" si="2"/>
        <v>0</v>
      </c>
      <c r="J26" s="344">
        <f t="shared" si="2"/>
        <v>0</v>
      </c>
    </row>
    <row r="27" spans="3:10" ht="18.75" customHeight="1">
      <c r="C27" s="1049"/>
      <c r="D27" s="345" t="s">
        <v>422</v>
      </c>
      <c r="E27" s="346" t="str">
        <f>IFERROR(E26/$J$26,"")</f>
        <v/>
      </c>
      <c r="F27" s="346" t="str">
        <f>IFERROR(F26/$J$26,"")</f>
        <v/>
      </c>
      <c r="G27" s="346" t="str">
        <f>IFERROR(G26/$J$26,"")</f>
        <v/>
      </c>
      <c r="H27" s="346" t="str">
        <f>IFERROR(H26/$J$26,"")</f>
        <v/>
      </c>
      <c r="I27" s="346" t="str">
        <f>IFERROR(I26/$J$26,"")</f>
        <v/>
      </c>
    </row>
    <row r="28" spans="3:10" ht="4.5" customHeight="1">
      <c r="C28" s="347"/>
      <c r="D28" s="347"/>
      <c r="E28" s="288"/>
      <c r="F28" s="288"/>
      <c r="G28" s="288"/>
      <c r="H28" s="288"/>
      <c r="I28" s="288"/>
    </row>
    <row r="29" spans="3:10" ht="14.25" customHeight="1">
      <c r="C29" s="1049" t="s">
        <v>423</v>
      </c>
      <c r="D29" s="341" t="s">
        <v>20</v>
      </c>
      <c r="E29" s="28"/>
      <c r="F29" s="28"/>
      <c r="G29" s="28"/>
      <c r="H29" s="28"/>
      <c r="I29" s="28"/>
      <c r="J29" s="342">
        <f>SUM(E29:I29)</f>
        <v>0</v>
      </c>
    </row>
    <row r="30" spans="3:10" ht="14.25" customHeight="1">
      <c r="C30" s="1049"/>
      <c r="D30" s="341" t="s">
        <v>21</v>
      </c>
      <c r="E30" s="28"/>
      <c r="F30" s="28"/>
      <c r="G30" s="28"/>
      <c r="H30" s="28"/>
      <c r="I30" s="28"/>
      <c r="J30" s="342">
        <f>SUM(E30:I30)</f>
        <v>0</v>
      </c>
    </row>
    <row r="31" spans="3:10" ht="18.75" customHeight="1">
      <c r="C31" s="1049"/>
      <c r="D31" s="348" t="s">
        <v>421</v>
      </c>
      <c r="E31" s="333">
        <f t="shared" ref="E31:J31" si="3">SUM(E29:E30)</f>
        <v>0</v>
      </c>
      <c r="F31" s="333">
        <f t="shared" si="3"/>
        <v>0</v>
      </c>
      <c r="G31" s="333">
        <f t="shared" si="3"/>
        <v>0</v>
      </c>
      <c r="H31" s="333">
        <f t="shared" si="3"/>
        <v>0</v>
      </c>
      <c r="I31" s="333">
        <f t="shared" si="3"/>
        <v>0</v>
      </c>
      <c r="J31" s="333">
        <f t="shared" si="3"/>
        <v>0</v>
      </c>
    </row>
    <row r="32" spans="3:10" ht="20.25" customHeight="1">
      <c r="C32" s="1049"/>
      <c r="D32" s="345" t="s">
        <v>422</v>
      </c>
      <c r="E32" s="346" t="str">
        <f>IFERROR(E31/$J$31,"")</f>
        <v/>
      </c>
      <c r="F32" s="346" t="str">
        <f>IFERROR(F31/$J$31,"")</f>
        <v/>
      </c>
      <c r="G32" s="346" t="str">
        <f>IFERROR(G31/$J$31,"")</f>
        <v/>
      </c>
      <c r="H32" s="346" t="str">
        <f>IFERROR(H31/$J$31,"")</f>
        <v/>
      </c>
      <c r="I32" s="346" t="str">
        <f>IFERROR(I31/$J$31,"")</f>
        <v/>
      </c>
    </row>
    <row r="33" spans="3:10" ht="4.5" customHeight="1">
      <c r="E33" s="36"/>
      <c r="F33" s="36"/>
      <c r="G33" s="36"/>
      <c r="H33" s="36"/>
      <c r="I33" s="36"/>
    </row>
    <row r="34" spans="3:10" ht="14.25" customHeight="1">
      <c r="C34" s="1049" t="s">
        <v>424</v>
      </c>
      <c r="D34" s="341" t="s">
        <v>20</v>
      </c>
      <c r="E34" s="28"/>
      <c r="F34" s="28"/>
      <c r="G34" s="28"/>
      <c r="H34" s="28"/>
      <c r="I34" s="28"/>
      <c r="J34" s="342">
        <f>SUM(E34:I34)</f>
        <v>0</v>
      </c>
    </row>
    <row r="35" spans="3:10" ht="14.25" customHeight="1">
      <c r="C35" s="1049"/>
      <c r="D35" s="341" t="s">
        <v>21</v>
      </c>
      <c r="E35" s="28"/>
      <c r="F35" s="28"/>
      <c r="G35" s="28"/>
      <c r="H35" s="28"/>
      <c r="I35" s="28"/>
      <c r="J35" s="342">
        <f>SUM(E35:I35)</f>
        <v>0</v>
      </c>
    </row>
    <row r="36" spans="3:10" ht="18.75" customHeight="1">
      <c r="C36" s="1049"/>
      <c r="D36" s="348" t="s">
        <v>421</v>
      </c>
      <c r="E36" s="333">
        <f t="shared" ref="E36:J36" si="4">SUM(E34:E35)</f>
        <v>0</v>
      </c>
      <c r="F36" s="333">
        <f t="shared" si="4"/>
        <v>0</v>
      </c>
      <c r="G36" s="333">
        <f t="shared" si="4"/>
        <v>0</v>
      </c>
      <c r="H36" s="333">
        <f t="shared" si="4"/>
        <v>0</v>
      </c>
      <c r="I36" s="333">
        <f t="shared" si="4"/>
        <v>0</v>
      </c>
      <c r="J36" s="333">
        <f t="shared" si="4"/>
        <v>0</v>
      </c>
    </row>
    <row r="37" spans="3:10" ht="18.75" customHeight="1">
      <c r="C37" s="1049"/>
      <c r="D37" s="345" t="s">
        <v>422</v>
      </c>
      <c r="E37" s="346" t="str">
        <f>IFERROR(E36/$J$36,"")</f>
        <v/>
      </c>
      <c r="F37" s="346" t="str">
        <f>IFERROR(F36/$J$36,"")</f>
        <v/>
      </c>
      <c r="G37" s="346" t="str">
        <f>IFERROR(G36/$J$36,"")</f>
        <v/>
      </c>
      <c r="H37" s="346" t="str">
        <f>IFERROR(H36/$J$36,"")</f>
        <v/>
      </c>
      <c r="I37" s="346" t="str">
        <f>IFERROR(I36/$J$36,"")</f>
        <v/>
      </c>
    </row>
    <row r="38" spans="3:10" ht="4.5" customHeight="1">
      <c r="C38" s="347"/>
      <c r="D38" s="347"/>
      <c r="E38" s="288"/>
      <c r="F38" s="288"/>
      <c r="G38" s="288"/>
      <c r="H38" s="288"/>
      <c r="I38" s="288"/>
    </row>
    <row r="39" spans="3:10" ht="14.25" customHeight="1">
      <c r="C39" s="1049" t="s">
        <v>425</v>
      </c>
      <c r="D39" s="341" t="s">
        <v>20</v>
      </c>
      <c r="E39" s="28"/>
      <c r="F39" s="28"/>
      <c r="G39" s="28"/>
      <c r="H39" s="28"/>
      <c r="I39" s="28"/>
      <c r="J39" s="342">
        <f>SUM(E39:I39)</f>
        <v>0</v>
      </c>
    </row>
    <row r="40" spans="3:10" ht="14.25" customHeight="1">
      <c r="C40" s="1049"/>
      <c r="D40" s="341" t="s">
        <v>21</v>
      </c>
      <c r="E40" s="28"/>
      <c r="F40" s="28"/>
      <c r="G40" s="28"/>
      <c r="H40" s="28"/>
      <c r="I40" s="28"/>
      <c r="J40" s="342">
        <f>SUM(E40:I40)</f>
        <v>0</v>
      </c>
    </row>
    <row r="41" spans="3:10" ht="18.75" customHeight="1">
      <c r="C41" s="1049"/>
      <c r="D41" s="348" t="s">
        <v>421</v>
      </c>
      <c r="E41" s="333">
        <f t="shared" ref="E41:J41" si="5">SUM(E39:E40)</f>
        <v>0</v>
      </c>
      <c r="F41" s="333">
        <f t="shared" si="5"/>
        <v>0</v>
      </c>
      <c r="G41" s="333">
        <f t="shared" si="5"/>
        <v>0</v>
      </c>
      <c r="H41" s="333">
        <f t="shared" si="5"/>
        <v>0</v>
      </c>
      <c r="I41" s="333">
        <f t="shared" si="5"/>
        <v>0</v>
      </c>
      <c r="J41" s="333">
        <f t="shared" si="5"/>
        <v>0</v>
      </c>
    </row>
    <row r="42" spans="3:10" ht="18.75" customHeight="1">
      <c r="C42" s="1049"/>
      <c r="D42" s="345" t="s">
        <v>422</v>
      </c>
      <c r="E42" s="346" t="str">
        <f>IFERROR(E41/$J$41,"")</f>
        <v/>
      </c>
      <c r="F42" s="346" t="str">
        <f>IFERROR(F41/$J$41,"")</f>
        <v/>
      </c>
      <c r="G42" s="346" t="str">
        <f>IFERROR(G41/$J$41,"")</f>
        <v/>
      </c>
      <c r="H42" s="346" t="str">
        <f>IFERROR(H41/$J$41,"")</f>
        <v/>
      </c>
      <c r="I42" s="346" t="str">
        <f>IFERROR(I41/$J$41,"")</f>
        <v/>
      </c>
    </row>
    <row r="43" spans="3:10" ht="4.5" customHeight="1">
      <c r="C43" s="347"/>
      <c r="D43" s="347"/>
      <c r="E43" s="288"/>
      <c r="F43" s="288"/>
      <c r="G43" s="288"/>
      <c r="H43" s="288"/>
      <c r="I43" s="288"/>
    </row>
    <row r="44" spans="3:10" ht="14.25" customHeight="1">
      <c r="C44" s="1049" t="s">
        <v>426</v>
      </c>
      <c r="D44" s="341" t="s">
        <v>20</v>
      </c>
      <c r="E44" s="28"/>
      <c r="F44" s="28"/>
      <c r="G44" s="28"/>
      <c r="H44" s="28"/>
      <c r="I44" s="28"/>
      <c r="J44" s="342">
        <f>SUM(E44:I44)</f>
        <v>0</v>
      </c>
    </row>
    <row r="45" spans="3:10" ht="14.25" customHeight="1">
      <c r="C45" s="1049"/>
      <c r="D45" s="341" t="s">
        <v>21</v>
      </c>
      <c r="E45" s="28"/>
      <c r="F45" s="28"/>
      <c r="G45" s="28"/>
      <c r="H45" s="28"/>
      <c r="I45" s="28"/>
      <c r="J45" s="342">
        <f>SUM(E45:I45)</f>
        <v>0</v>
      </c>
    </row>
    <row r="46" spans="3:10" ht="18.75" customHeight="1">
      <c r="C46" s="1049"/>
      <c r="D46" s="348" t="s">
        <v>421</v>
      </c>
      <c r="E46" s="333">
        <f t="shared" ref="E46:J46" si="6">SUM(E44:E45)</f>
        <v>0</v>
      </c>
      <c r="F46" s="333">
        <f t="shared" si="6"/>
        <v>0</v>
      </c>
      <c r="G46" s="333">
        <f t="shared" si="6"/>
        <v>0</v>
      </c>
      <c r="H46" s="333">
        <f t="shared" si="6"/>
        <v>0</v>
      </c>
      <c r="I46" s="333">
        <f t="shared" si="6"/>
        <v>0</v>
      </c>
      <c r="J46" s="333">
        <f t="shared" si="6"/>
        <v>0</v>
      </c>
    </row>
    <row r="47" spans="3:10" ht="18.75" customHeight="1">
      <c r="C47" s="1049"/>
      <c r="D47" s="345" t="s">
        <v>422</v>
      </c>
      <c r="E47" s="346" t="str">
        <f>IFERROR(E46/$J$46,"")</f>
        <v/>
      </c>
      <c r="F47" s="346" t="str">
        <f>IFERROR(F46/$J$46,"")</f>
        <v/>
      </c>
      <c r="G47" s="346" t="str">
        <f>IFERROR(G46/$J$46,"")</f>
        <v/>
      </c>
      <c r="H47" s="346" t="str">
        <f>IFERROR(H46/$J$46,"")</f>
        <v/>
      </c>
      <c r="I47" s="346" t="str">
        <f>IFERROR(I46/$J$46,"")</f>
        <v/>
      </c>
    </row>
    <row r="48" spans="3:10" ht="4.5" customHeight="1">
      <c r="C48" s="347"/>
      <c r="D48" s="347"/>
      <c r="E48" s="288"/>
      <c r="F48" s="288"/>
      <c r="G48" s="288"/>
      <c r="H48" s="288"/>
      <c r="I48" s="288"/>
    </row>
    <row r="49" spans="3:10" ht="14.25" customHeight="1">
      <c r="C49" s="1049" t="s">
        <v>427</v>
      </c>
      <c r="D49" s="341" t="s">
        <v>20</v>
      </c>
      <c r="E49" s="28"/>
      <c r="F49" s="28"/>
      <c r="G49" s="28"/>
      <c r="H49" s="28"/>
      <c r="I49" s="28"/>
      <c r="J49" s="342">
        <f>SUM(E49:I49)</f>
        <v>0</v>
      </c>
    </row>
    <row r="50" spans="3:10" ht="14.25" customHeight="1">
      <c r="C50" s="1049"/>
      <c r="D50" s="341" t="s">
        <v>21</v>
      </c>
      <c r="E50" s="28"/>
      <c r="F50" s="28"/>
      <c r="G50" s="28"/>
      <c r="H50" s="28"/>
      <c r="I50" s="28"/>
      <c r="J50" s="342">
        <f>SUM(E50:I50)</f>
        <v>0</v>
      </c>
    </row>
    <row r="51" spans="3:10" ht="18.75" customHeight="1">
      <c r="C51" s="1049"/>
      <c r="D51" s="348" t="s">
        <v>421</v>
      </c>
      <c r="E51" s="333">
        <f t="shared" ref="E51:J51" si="7">SUM(E49:E50)</f>
        <v>0</v>
      </c>
      <c r="F51" s="333">
        <f t="shared" si="7"/>
        <v>0</v>
      </c>
      <c r="G51" s="333">
        <f t="shared" si="7"/>
        <v>0</v>
      </c>
      <c r="H51" s="333">
        <f t="shared" si="7"/>
        <v>0</v>
      </c>
      <c r="I51" s="333">
        <f t="shared" si="7"/>
        <v>0</v>
      </c>
      <c r="J51" s="333">
        <f t="shared" si="7"/>
        <v>0</v>
      </c>
    </row>
    <row r="52" spans="3:10" ht="18.75" customHeight="1">
      <c r="C52" s="1049"/>
      <c r="D52" s="345" t="s">
        <v>422</v>
      </c>
      <c r="E52" s="346" t="str">
        <f>IFERROR(E51/$J$51,"")</f>
        <v/>
      </c>
      <c r="F52" s="346" t="str">
        <f>IFERROR(F51/$J$51,"")</f>
        <v/>
      </c>
      <c r="G52" s="346" t="str">
        <f>IFERROR(G51/$J$51,"")</f>
        <v/>
      </c>
      <c r="H52" s="346" t="str">
        <f>IFERROR(H51/$J$51,"")</f>
        <v/>
      </c>
      <c r="I52" s="346" t="str">
        <f>IFERROR(I51/$J$51,"")</f>
        <v/>
      </c>
    </row>
    <row r="53" spans="3:10" ht="4.5" customHeight="1">
      <c r="C53" s="347"/>
      <c r="D53" s="347"/>
      <c r="E53" s="288"/>
      <c r="F53" s="288"/>
      <c r="G53" s="288"/>
      <c r="H53" s="288"/>
      <c r="I53" s="288"/>
    </row>
    <row r="54" spans="3:10" ht="14.25" customHeight="1">
      <c r="C54" s="1049" t="s">
        <v>428</v>
      </c>
      <c r="D54" s="341" t="s">
        <v>20</v>
      </c>
      <c r="E54" s="28"/>
      <c r="F54" s="28"/>
      <c r="G54" s="28"/>
      <c r="H54" s="28"/>
      <c r="I54" s="28"/>
      <c r="J54" s="342">
        <f>SUM(E54:I54)</f>
        <v>0</v>
      </c>
    </row>
    <row r="55" spans="3:10" ht="14.25" customHeight="1">
      <c r="C55" s="1049"/>
      <c r="D55" s="341" t="s">
        <v>21</v>
      </c>
      <c r="E55" s="28"/>
      <c r="F55" s="28"/>
      <c r="G55" s="28"/>
      <c r="H55" s="28"/>
      <c r="I55" s="28"/>
      <c r="J55" s="342">
        <f>SUM(E55:I55)</f>
        <v>0</v>
      </c>
    </row>
    <row r="56" spans="3:10" ht="18.75" customHeight="1">
      <c r="C56" s="1049"/>
      <c r="D56" s="348" t="s">
        <v>421</v>
      </c>
      <c r="E56" s="333">
        <f t="shared" ref="E56:J56" si="8">SUM(E54:E55)</f>
        <v>0</v>
      </c>
      <c r="F56" s="333">
        <f t="shared" si="8"/>
        <v>0</v>
      </c>
      <c r="G56" s="333">
        <f t="shared" si="8"/>
        <v>0</v>
      </c>
      <c r="H56" s="333">
        <f t="shared" si="8"/>
        <v>0</v>
      </c>
      <c r="I56" s="333">
        <f t="shared" si="8"/>
        <v>0</v>
      </c>
      <c r="J56" s="333">
        <f t="shared" si="8"/>
        <v>0</v>
      </c>
    </row>
    <row r="57" spans="3:10" ht="18.75" customHeight="1">
      <c r="C57" s="1049"/>
      <c r="D57" s="345" t="s">
        <v>422</v>
      </c>
      <c r="E57" s="346" t="str">
        <f>IFERROR(E56/$J$56,"")</f>
        <v/>
      </c>
      <c r="F57" s="346" t="str">
        <f>IFERROR(F56/$J$56,"")</f>
        <v/>
      </c>
      <c r="G57" s="346" t="str">
        <f>IFERROR(G56/$J$56,"")</f>
        <v/>
      </c>
      <c r="H57" s="346" t="str">
        <f>IFERROR(H56/$J$56,"")</f>
        <v/>
      </c>
      <c r="I57" s="346" t="str">
        <f>IFERROR(I56/$J$56,"")</f>
        <v/>
      </c>
    </row>
    <row r="58" spans="3:10" ht="4.5" customHeight="1">
      <c r="C58" s="347"/>
      <c r="D58" s="347"/>
      <c r="E58" s="288"/>
      <c r="F58" s="288"/>
      <c r="G58" s="288"/>
      <c r="H58" s="288"/>
      <c r="I58" s="288"/>
    </row>
    <row r="59" spans="3:10" ht="14.25" customHeight="1">
      <c r="C59" s="1049" t="s">
        <v>429</v>
      </c>
      <c r="D59" s="341" t="s">
        <v>20</v>
      </c>
      <c r="E59" s="28"/>
      <c r="F59" s="28"/>
      <c r="G59" s="28"/>
      <c r="H59" s="28"/>
      <c r="I59" s="28"/>
      <c r="J59" s="342">
        <f>SUM(E59:I59)</f>
        <v>0</v>
      </c>
    </row>
    <row r="60" spans="3:10" ht="14.25" customHeight="1">
      <c r="C60" s="1049"/>
      <c r="D60" s="341" t="s">
        <v>21</v>
      </c>
      <c r="E60" s="28"/>
      <c r="F60" s="28"/>
      <c r="G60" s="28"/>
      <c r="H60" s="28"/>
      <c r="I60" s="28"/>
      <c r="J60" s="342">
        <f>SUM(E60:I60)</f>
        <v>0</v>
      </c>
    </row>
    <row r="61" spans="3:10" ht="18.75" customHeight="1">
      <c r="C61" s="1049"/>
      <c r="D61" s="348" t="s">
        <v>421</v>
      </c>
      <c r="E61" s="333">
        <f t="shared" ref="E61:J61" si="9">SUM(E59:E60)</f>
        <v>0</v>
      </c>
      <c r="F61" s="333">
        <f t="shared" si="9"/>
        <v>0</v>
      </c>
      <c r="G61" s="333">
        <f t="shared" si="9"/>
        <v>0</v>
      </c>
      <c r="H61" s="333">
        <f t="shared" si="9"/>
        <v>0</v>
      </c>
      <c r="I61" s="333">
        <f t="shared" si="9"/>
        <v>0</v>
      </c>
      <c r="J61" s="333">
        <f t="shared" si="9"/>
        <v>0</v>
      </c>
    </row>
    <row r="62" spans="3:10" ht="18.75" customHeight="1">
      <c r="C62" s="1049"/>
      <c r="D62" s="345" t="s">
        <v>422</v>
      </c>
      <c r="E62" s="346" t="str">
        <f>IFERROR(E61/$J$61,"")</f>
        <v/>
      </c>
      <c r="F62" s="346" t="str">
        <f>IFERROR(F61/$J$61,"")</f>
        <v/>
      </c>
      <c r="G62" s="346" t="str">
        <f>IFERROR(G61/$J$61,"")</f>
        <v/>
      </c>
      <c r="H62" s="346" t="str">
        <f>IFERROR(H61/$J$61,"")</f>
        <v/>
      </c>
      <c r="I62" s="346" t="str">
        <f>IFERROR(I61/$J$61,"")</f>
        <v/>
      </c>
    </row>
    <row r="63" spans="3:10" ht="4.5" customHeight="1">
      <c r="C63" s="347"/>
      <c r="D63" s="347"/>
      <c r="E63" s="288"/>
      <c r="F63" s="288"/>
      <c r="G63" s="288"/>
      <c r="H63" s="288"/>
      <c r="I63" s="288"/>
    </row>
    <row r="64" spans="3:10" ht="14.25" customHeight="1">
      <c r="C64" s="1049" t="s">
        <v>430</v>
      </c>
      <c r="D64" s="341" t="s">
        <v>20</v>
      </c>
      <c r="E64" s="28"/>
      <c r="F64" s="28"/>
      <c r="G64" s="28"/>
      <c r="H64" s="28"/>
      <c r="I64" s="28"/>
      <c r="J64" s="342">
        <f>SUM(E64:I64)</f>
        <v>0</v>
      </c>
    </row>
    <row r="65" spans="3:10" ht="14.25" customHeight="1">
      <c r="C65" s="1049"/>
      <c r="D65" s="341" t="s">
        <v>21</v>
      </c>
      <c r="E65" s="28"/>
      <c r="F65" s="28"/>
      <c r="G65" s="28"/>
      <c r="H65" s="28"/>
      <c r="I65" s="28"/>
      <c r="J65" s="342">
        <f>SUM(E65:I65)</f>
        <v>0</v>
      </c>
    </row>
    <row r="66" spans="3:10" ht="18.75" customHeight="1">
      <c r="C66" s="1049"/>
      <c r="D66" s="348" t="s">
        <v>421</v>
      </c>
      <c r="E66" s="333">
        <f t="shared" ref="E66:J66" si="10">SUM(E64:E65)</f>
        <v>0</v>
      </c>
      <c r="F66" s="333">
        <f t="shared" si="10"/>
        <v>0</v>
      </c>
      <c r="G66" s="333">
        <f t="shared" si="10"/>
        <v>0</v>
      </c>
      <c r="H66" s="333">
        <f t="shared" si="10"/>
        <v>0</v>
      </c>
      <c r="I66" s="333">
        <f t="shared" si="10"/>
        <v>0</v>
      </c>
      <c r="J66" s="333">
        <f t="shared" si="10"/>
        <v>0</v>
      </c>
    </row>
    <row r="67" spans="3:10" ht="18.75" customHeight="1">
      <c r="C67" s="1049"/>
      <c r="D67" s="345" t="s">
        <v>422</v>
      </c>
      <c r="E67" s="346" t="str">
        <f>IFERROR(E66/$J$66,"")</f>
        <v/>
      </c>
      <c r="F67" s="346" t="str">
        <f>IFERROR(F66/$J$66,"")</f>
        <v/>
      </c>
      <c r="G67" s="346" t="str">
        <f>IFERROR(G66/$J$66,"")</f>
        <v/>
      </c>
      <c r="H67" s="346" t="str">
        <f>IFERROR(H66/$J$66,"")</f>
        <v/>
      </c>
      <c r="I67" s="346" t="str">
        <f>IFERROR(I66/$J$66,"")</f>
        <v/>
      </c>
    </row>
    <row r="68" spans="3:10" ht="4.5" customHeight="1">
      <c r="C68" s="347"/>
      <c r="D68" s="347"/>
      <c r="E68" s="288"/>
      <c r="F68" s="288"/>
      <c r="G68" s="288"/>
      <c r="H68" s="288"/>
      <c r="I68" s="288"/>
    </row>
    <row r="69" spans="3:10" ht="14.25" customHeight="1">
      <c r="C69" s="1049" t="s">
        <v>431</v>
      </c>
      <c r="D69" s="341" t="s">
        <v>20</v>
      </c>
      <c r="E69" s="28"/>
      <c r="F69" s="28"/>
      <c r="G69" s="28"/>
      <c r="H69" s="28"/>
      <c r="I69" s="28"/>
      <c r="J69" s="342">
        <f>SUM(E69:I69)</f>
        <v>0</v>
      </c>
    </row>
    <row r="70" spans="3:10" ht="14.25" customHeight="1">
      <c r="C70" s="1049"/>
      <c r="D70" s="341" t="s">
        <v>21</v>
      </c>
      <c r="E70" s="28"/>
      <c r="F70" s="28"/>
      <c r="G70" s="28"/>
      <c r="H70" s="28"/>
      <c r="I70" s="28"/>
      <c r="J70" s="342">
        <f>SUM(E70:I70)</f>
        <v>0</v>
      </c>
    </row>
    <row r="71" spans="3:10" ht="18.75" customHeight="1">
      <c r="C71" s="1049"/>
      <c r="D71" s="348" t="s">
        <v>421</v>
      </c>
      <c r="E71" s="333">
        <f t="shared" ref="E71:J71" si="11">SUM(E69:E70)</f>
        <v>0</v>
      </c>
      <c r="F71" s="333">
        <f t="shared" si="11"/>
        <v>0</v>
      </c>
      <c r="G71" s="333">
        <f t="shared" si="11"/>
        <v>0</v>
      </c>
      <c r="H71" s="333">
        <f t="shared" si="11"/>
        <v>0</v>
      </c>
      <c r="I71" s="333">
        <f t="shared" si="11"/>
        <v>0</v>
      </c>
      <c r="J71" s="333">
        <f t="shared" si="11"/>
        <v>0</v>
      </c>
    </row>
    <row r="72" spans="3:10" ht="18.75" customHeight="1">
      <c r="C72" s="1049"/>
      <c r="D72" s="345" t="s">
        <v>422</v>
      </c>
      <c r="E72" s="346" t="str">
        <f>IFERROR(E71/$J$71,"")</f>
        <v/>
      </c>
      <c r="F72" s="346" t="str">
        <f>IFERROR(F71/$J$71,"")</f>
        <v/>
      </c>
      <c r="G72" s="346" t="str">
        <f>IFERROR(G71/$J$71,"")</f>
        <v/>
      </c>
      <c r="H72" s="346" t="str">
        <f>IFERROR(H71/$J$71,"")</f>
        <v/>
      </c>
      <c r="I72" s="346" t="str">
        <f>IFERROR(I71/$J$71,"")</f>
        <v/>
      </c>
    </row>
    <row r="73" spans="3:10" ht="4.5" customHeight="1">
      <c r="C73" s="347"/>
      <c r="D73" s="347"/>
      <c r="E73" s="288"/>
      <c r="F73" s="288"/>
      <c r="G73" s="288"/>
      <c r="H73" s="288"/>
      <c r="I73" s="288"/>
    </row>
    <row r="74" spans="3:10" ht="10.5" customHeight="1">
      <c r="E74" s="36"/>
      <c r="F74" s="36"/>
      <c r="G74" s="36"/>
      <c r="H74" s="36"/>
      <c r="I74" s="36"/>
    </row>
    <row r="75" spans="3:10">
      <c r="E75" s="36"/>
      <c r="F75" s="36"/>
      <c r="G75" s="36"/>
      <c r="H75" s="36"/>
      <c r="I75" s="36"/>
    </row>
    <row r="76" spans="3:10">
      <c r="E76" s="36"/>
      <c r="F76" s="36"/>
      <c r="G76" s="36"/>
      <c r="H76" s="36"/>
      <c r="I76" s="36"/>
    </row>
    <row r="77" spans="3:10">
      <c r="E77" s="36"/>
      <c r="F77" s="36"/>
      <c r="G77" s="36"/>
      <c r="H77" s="36"/>
      <c r="I77" s="36"/>
    </row>
    <row r="78" spans="3:10">
      <c r="E78" s="36"/>
      <c r="F78" s="36"/>
      <c r="G78" s="36"/>
      <c r="H78" s="36"/>
      <c r="I78" s="36"/>
    </row>
    <row r="79" spans="3:10">
      <c r="E79" s="36"/>
      <c r="F79" s="36"/>
      <c r="G79" s="36"/>
      <c r="H79" s="36"/>
      <c r="I79" s="36"/>
    </row>
    <row r="80" spans="3:10">
      <c r="E80" s="36"/>
      <c r="F80" s="36"/>
      <c r="G80" s="36"/>
      <c r="H80" s="36"/>
      <c r="I80" s="36"/>
    </row>
    <row r="81" spans="5:9">
      <c r="E81" s="36"/>
      <c r="F81" s="36"/>
      <c r="G81" s="36"/>
      <c r="H81" s="36"/>
      <c r="I81" s="36"/>
    </row>
    <row r="82" spans="5:9">
      <c r="E82" s="36"/>
      <c r="F82" s="36"/>
      <c r="G82" s="36"/>
      <c r="H82" s="36"/>
      <c r="I82" s="36"/>
    </row>
    <row r="83" spans="5:9">
      <c r="E83" s="36"/>
      <c r="F83" s="36"/>
      <c r="G83" s="36"/>
      <c r="H83" s="36"/>
      <c r="I83" s="36"/>
    </row>
    <row r="84" spans="5:9">
      <c r="E84" s="36"/>
      <c r="F84" s="36"/>
      <c r="G84" s="36"/>
      <c r="H84" s="36"/>
      <c r="I84" s="36"/>
    </row>
    <row r="85" spans="5:9">
      <c r="E85" s="36"/>
      <c r="F85" s="36"/>
      <c r="G85" s="36"/>
      <c r="H85" s="36"/>
      <c r="I85" s="36"/>
    </row>
    <row r="86" spans="5:9">
      <c r="E86" s="36"/>
      <c r="F86" s="36"/>
      <c r="G86" s="36"/>
      <c r="H86" s="36"/>
      <c r="I86" s="36"/>
    </row>
    <row r="87" spans="5:9">
      <c r="E87" s="36"/>
      <c r="F87" s="36"/>
      <c r="G87" s="36"/>
      <c r="H87" s="36"/>
      <c r="I87" s="36"/>
    </row>
    <row r="88" spans="5:9">
      <c r="E88" s="36"/>
      <c r="F88" s="36"/>
      <c r="G88" s="36"/>
      <c r="H88" s="36"/>
      <c r="I88" s="36"/>
    </row>
    <row r="89" spans="5:9">
      <c r="E89" s="36"/>
      <c r="F89" s="36"/>
      <c r="G89" s="36"/>
      <c r="H89" s="36"/>
      <c r="I89" s="36"/>
    </row>
    <row r="90" spans="5:9">
      <c r="E90" s="36"/>
      <c r="F90" s="36"/>
      <c r="G90" s="36"/>
      <c r="H90" s="36"/>
      <c r="I90" s="36"/>
    </row>
    <row r="91" spans="5:9">
      <c r="E91" s="36"/>
      <c r="F91" s="36"/>
      <c r="G91" s="36"/>
      <c r="H91" s="36"/>
      <c r="I91" s="36"/>
    </row>
    <row r="92" spans="5:9">
      <c r="E92" s="36"/>
      <c r="F92" s="36"/>
      <c r="G92" s="36"/>
      <c r="H92" s="36"/>
      <c r="I92" s="36"/>
    </row>
    <row r="93" spans="5:9">
      <c r="E93" s="36"/>
      <c r="F93" s="36"/>
      <c r="G93" s="36"/>
      <c r="H93" s="36"/>
      <c r="I93" s="36"/>
    </row>
    <row r="94" spans="5:9">
      <c r="E94" s="36"/>
      <c r="F94" s="36"/>
      <c r="G94" s="36"/>
      <c r="H94" s="36"/>
      <c r="I94" s="36"/>
    </row>
    <row r="95" spans="5:9">
      <c r="E95" s="36"/>
      <c r="F95" s="36"/>
      <c r="G95" s="36"/>
      <c r="H95" s="36"/>
      <c r="I95" s="36"/>
    </row>
    <row r="96" spans="5:9">
      <c r="E96" s="36"/>
      <c r="F96" s="36"/>
      <c r="G96" s="36"/>
      <c r="H96" s="36"/>
      <c r="I96" s="36"/>
    </row>
    <row r="97" spans="5:9" ht="12" customHeight="1">
      <c r="E97" s="36"/>
      <c r="F97" s="36"/>
      <c r="G97" s="36"/>
      <c r="H97" s="36"/>
      <c r="I97" s="36"/>
    </row>
    <row r="98" spans="5:9" ht="18.75" customHeight="1">
      <c r="E98" s="36"/>
      <c r="F98" s="36"/>
      <c r="G98" s="36"/>
      <c r="H98" s="36"/>
      <c r="I98" s="36"/>
    </row>
    <row r="99" spans="5:9" ht="8.25" customHeight="1">
      <c r="E99" s="36"/>
      <c r="F99" s="36"/>
      <c r="G99" s="36"/>
      <c r="H99" s="36"/>
      <c r="I99" s="36"/>
    </row>
    <row r="100" spans="5:9">
      <c r="E100" s="36"/>
      <c r="F100" s="36"/>
      <c r="G100" s="36"/>
      <c r="H100" s="36"/>
      <c r="I100" s="36"/>
    </row>
    <row r="101" spans="5:9" ht="10.5" customHeight="1">
      <c r="E101" s="36"/>
      <c r="F101" s="36"/>
      <c r="G101" s="36"/>
      <c r="H101" s="36"/>
      <c r="I101" s="36"/>
    </row>
    <row r="102" spans="5:9">
      <c r="E102" s="36"/>
      <c r="F102" s="36"/>
      <c r="G102" s="36"/>
      <c r="H102" s="36"/>
      <c r="I102" s="36"/>
    </row>
    <row r="103" spans="5:9">
      <c r="E103" s="36"/>
      <c r="F103" s="36"/>
      <c r="G103" s="36"/>
      <c r="H103" s="36"/>
      <c r="I103" s="36"/>
    </row>
    <row r="104" spans="5:9">
      <c r="E104" s="36"/>
      <c r="F104" s="36"/>
      <c r="G104" s="36"/>
      <c r="H104" s="36"/>
      <c r="I104" s="36"/>
    </row>
    <row r="105" spans="5:9">
      <c r="E105" s="36"/>
      <c r="F105" s="36"/>
      <c r="G105" s="36"/>
      <c r="H105" s="36"/>
      <c r="I105" s="36"/>
    </row>
    <row r="106" spans="5:9">
      <c r="E106" s="36"/>
      <c r="F106" s="36"/>
      <c r="G106" s="36"/>
      <c r="H106" s="36"/>
      <c r="I106" s="36"/>
    </row>
    <row r="107" spans="5:9">
      <c r="E107" s="36"/>
      <c r="F107" s="36"/>
      <c r="G107" s="36"/>
      <c r="H107" s="36"/>
      <c r="I107" s="36"/>
    </row>
    <row r="108" spans="5:9">
      <c r="E108" s="36"/>
      <c r="F108" s="36"/>
      <c r="G108" s="36"/>
      <c r="H108" s="36"/>
      <c r="I108" s="36"/>
    </row>
    <row r="109" spans="5:9">
      <c r="E109" s="36"/>
      <c r="F109" s="36"/>
      <c r="G109" s="36"/>
      <c r="H109" s="36"/>
      <c r="I109" s="36"/>
    </row>
    <row r="110" spans="5:9">
      <c r="E110" s="36"/>
      <c r="F110" s="36"/>
      <c r="G110" s="36"/>
      <c r="H110" s="36"/>
      <c r="I110" s="36"/>
    </row>
    <row r="111" spans="5:9">
      <c r="E111" s="36"/>
      <c r="F111" s="36"/>
      <c r="G111" s="36"/>
      <c r="H111" s="36"/>
      <c r="I111" s="36"/>
    </row>
    <row r="112" spans="5:9">
      <c r="E112" s="36"/>
      <c r="F112" s="36"/>
      <c r="G112" s="36"/>
      <c r="H112" s="36"/>
      <c r="I112" s="36"/>
    </row>
    <row r="113" spans="5:9">
      <c r="E113" s="36"/>
      <c r="F113" s="36"/>
      <c r="G113" s="36"/>
      <c r="H113" s="36"/>
      <c r="I113" s="36"/>
    </row>
    <row r="114" spans="5:9">
      <c r="E114" s="36"/>
      <c r="F114" s="36"/>
      <c r="G114" s="36"/>
      <c r="H114" s="36"/>
      <c r="I114" s="36"/>
    </row>
    <row r="115" spans="5:9">
      <c r="E115" s="36"/>
      <c r="F115" s="36"/>
      <c r="G115" s="36"/>
      <c r="H115" s="36"/>
      <c r="I115" s="36"/>
    </row>
    <row r="116" spans="5:9">
      <c r="E116" s="36"/>
      <c r="F116" s="36"/>
      <c r="G116" s="36"/>
      <c r="H116" s="36"/>
      <c r="I116" s="36"/>
    </row>
    <row r="117" spans="5:9">
      <c r="E117" s="36"/>
      <c r="F117" s="36"/>
      <c r="G117" s="36"/>
      <c r="H117" s="36"/>
      <c r="I117" s="36"/>
    </row>
    <row r="118" spans="5:9">
      <c r="E118" s="36"/>
      <c r="F118" s="36"/>
      <c r="G118" s="36"/>
      <c r="H118" s="36"/>
      <c r="I118" s="36"/>
    </row>
    <row r="119" spans="5:9">
      <c r="E119" s="36"/>
      <c r="F119" s="36"/>
      <c r="G119" s="36"/>
      <c r="H119" s="36"/>
      <c r="I119" s="36"/>
    </row>
    <row r="120" spans="5:9">
      <c r="E120" s="36"/>
      <c r="F120" s="36"/>
      <c r="G120" s="36"/>
      <c r="H120" s="36"/>
      <c r="I120" s="36"/>
    </row>
    <row r="121" spans="5:9">
      <c r="E121" s="36"/>
      <c r="F121" s="36"/>
      <c r="G121" s="36"/>
      <c r="H121" s="36"/>
      <c r="I121" s="36"/>
    </row>
    <row r="122" spans="5:9">
      <c r="E122" s="36"/>
      <c r="F122" s="36"/>
      <c r="G122" s="36"/>
      <c r="H122" s="36"/>
      <c r="I122" s="36"/>
    </row>
    <row r="123" spans="5:9">
      <c r="E123" s="36"/>
      <c r="F123" s="36"/>
      <c r="G123" s="36"/>
      <c r="H123" s="36"/>
      <c r="I123" s="36"/>
    </row>
    <row r="124" spans="5:9">
      <c r="E124" s="36"/>
      <c r="F124" s="36"/>
      <c r="G124" s="36"/>
      <c r="H124" s="36"/>
      <c r="I124" s="36"/>
    </row>
    <row r="125" spans="5:9">
      <c r="E125" s="36"/>
      <c r="F125" s="36"/>
      <c r="G125" s="36"/>
      <c r="H125" s="36"/>
      <c r="I125" s="36"/>
    </row>
    <row r="126" spans="5:9">
      <c r="E126" s="36"/>
      <c r="F126" s="36"/>
      <c r="G126" s="36"/>
      <c r="H126" s="36"/>
      <c r="I126" s="36"/>
    </row>
    <row r="127" spans="5:9">
      <c r="E127" s="36"/>
      <c r="F127" s="36"/>
      <c r="G127" s="36"/>
      <c r="H127" s="36"/>
      <c r="I127" s="36"/>
    </row>
    <row r="128" spans="5:9">
      <c r="E128" s="36"/>
      <c r="F128" s="36"/>
      <c r="G128" s="36"/>
      <c r="H128" s="36"/>
      <c r="I128" s="36"/>
    </row>
  </sheetData>
  <sheetProtection password="C269" sheet="1" objects="1" scenarios="1" formatCells="0" formatColumns="0" formatRows="0" insertColumns="0" insertRows="0"/>
  <mergeCells count="25">
    <mergeCell ref="C54:C57"/>
    <mergeCell ref="C59:C62"/>
    <mergeCell ref="C64:C67"/>
    <mergeCell ref="C69:C72"/>
    <mergeCell ref="C24:C27"/>
    <mergeCell ref="C29:C32"/>
    <mergeCell ref="C34:C37"/>
    <mergeCell ref="C39:C42"/>
    <mergeCell ref="C44:C47"/>
    <mergeCell ref="C49:C52"/>
    <mergeCell ref="C1:G1"/>
    <mergeCell ref="H1:I1"/>
    <mergeCell ref="C10:F10"/>
    <mergeCell ref="J12:L12"/>
    <mergeCell ref="J22:J23"/>
    <mergeCell ref="C12:C17"/>
    <mergeCell ref="D12:D13"/>
    <mergeCell ref="E12:E13"/>
    <mergeCell ref="F12:I12"/>
    <mergeCell ref="C20:I20"/>
    <mergeCell ref="C21:I21"/>
    <mergeCell ref="C22:C23"/>
    <mergeCell ref="D22:D23"/>
    <mergeCell ref="E22:E23"/>
    <mergeCell ref="F22:I22"/>
  </mergeCells>
  <dataValidations count="1">
    <dataValidation type="whole" operator="greaterThanOrEqual" allowBlank="1" showInputMessage="1" showErrorMessage="1" sqref="F24:I25 F59:I60 F54:I55 F49:I50 F44:I45 F39:I40 F34:I35 F29:I30 F69:I70 F64:I65">
      <formula1>0</formula1>
    </dataValidation>
  </dataValidations>
  <hyperlinks>
    <hyperlink ref="C6" r:id="rId1"/>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45</vt:i4>
      </vt:variant>
      <vt:variant>
        <vt:lpstr>Rangos con nombre</vt:lpstr>
      </vt:variant>
      <vt:variant>
        <vt:i4>12</vt:i4>
      </vt:variant>
    </vt:vector>
  </HeadingPairs>
  <TitlesOfParts>
    <vt:vector size="57" baseType="lpstr">
      <vt:lpstr>Datos de la IE</vt:lpstr>
      <vt:lpstr>Primaria</vt:lpstr>
      <vt:lpstr>Inicial</vt:lpstr>
      <vt:lpstr>Secundaria</vt:lpstr>
      <vt:lpstr>Inicial_y_Primaria</vt:lpstr>
      <vt:lpstr>Inicial_y_Secundaria</vt:lpstr>
      <vt:lpstr>Primaria_y_Secundaria</vt:lpstr>
      <vt:lpstr>Inicial_Primaria_y_Secundaria</vt:lpstr>
      <vt:lpstr>C5_Monit Normas</vt:lpstr>
      <vt:lpstr>C3_Monit Efectivas Sec</vt:lpstr>
      <vt:lpstr>C3_Monit Efectivas Prim</vt:lpstr>
      <vt:lpstr>C3_Monit Efectivas Ini</vt:lpstr>
      <vt:lpstr>C3_Monit Lectivas</vt:lpstr>
      <vt:lpstr>C2_Monit 1</vt:lpstr>
      <vt:lpstr>C1_Monit Sec2</vt:lpstr>
      <vt:lpstr>C1_Monit Sec</vt:lpstr>
      <vt:lpstr>C1_Monit Prim2</vt:lpstr>
      <vt:lpstr>C1_Monit Prim</vt:lpstr>
      <vt:lpstr>C1_Monit PrimEIB</vt:lpstr>
      <vt:lpstr>C1_Monit Ini2</vt:lpstr>
      <vt:lpstr>C1_Monit Ini</vt:lpstr>
      <vt:lpstr>C1_Monit IniEIB</vt:lpstr>
      <vt:lpstr>1 Monitoreo de Metas</vt:lpstr>
      <vt:lpstr>Hoja5</vt:lpstr>
      <vt:lpstr>C1_Inicial 2</vt:lpstr>
      <vt:lpstr>C1_Inicial_EIB</vt:lpstr>
      <vt:lpstr>Monitoreo de metas</vt:lpstr>
      <vt:lpstr>1 Matriz Diagnóstica</vt:lpstr>
      <vt:lpstr>2 Matriz Planificación</vt:lpstr>
      <vt:lpstr>C1_ECE</vt:lpstr>
      <vt:lpstr>C1_Form InEIB</vt:lpstr>
      <vt:lpstr>C1_Form Ini</vt:lpstr>
      <vt:lpstr>C1_Form Ini2</vt:lpstr>
      <vt:lpstr>C1_Form PrimEIB</vt:lpstr>
      <vt:lpstr>C1_FormPrim</vt:lpstr>
      <vt:lpstr>C1_FormPrim2</vt:lpstr>
      <vt:lpstr>C1_FormSec</vt:lpstr>
      <vt:lpstr>C1_FormSec2</vt:lpstr>
      <vt:lpstr>C2_Form1</vt:lpstr>
      <vt:lpstr>C3_Form Ini</vt:lpstr>
      <vt:lpstr>C3_FormPrim</vt:lpstr>
      <vt:lpstr>C3_FormSec</vt:lpstr>
      <vt:lpstr>C5_Convivencia Escolar</vt:lpstr>
      <vt:lpstr>Matriz Implementación</vt:lpstr>
      <vt:lpstr>C4_Form Acompañamiento</vt:lpstr>
      <vt:lpstr>Act._Aprendizaje</vt:lpstr>
      <vt:lpstr>Act._PPFF</vt:lpstr>
      <vt:lpstr>'C2_Form1'!Área_de_impresión</vt:lpstr>
      <vt:lpstr>compro1</vt:lpstr>
      <vt:lpstr>compro2</vt:lpstr>
      <vt:lpstr>compro3</vt:lpstr>
      <vt:lpstr>compro4</vt:lpstr>
      <vt:lpstr>compro5</vt:lpstr>
      <vt:lpstr>EStActividad</vt:lpstr>
      <vt:lpstr>MesInicial</vt:lpstr>
      <vt:lpstr>Metas_de_acompañamiento_y_monitoreo</vt:lpstr>
      <vt:lpstr>'C1_ECE'!Títulos_a_imprimir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ADAZEVEDO@minedu.gob.pe;DIGC</dc:creator>
  <cp:keywords/>
  <dc:description/>
  <cp:lastModifiedBy>Renzo Jesus Cruz Magallanes</cp:lastModifiedBy>
  <cp:revision/>
  <dcterms:created xsi:type="dcterms:W3CDTF">2014-10-23T19:20:39Z</dcterms:created>
  <dcterms:modified xsi:type="dcterms:W3CDTF">2017-04-04T13:50:18Z</dcterms:modified>
  <cp:category/>
  <cp:contentStatus/>
</cp:coreProperties>
</file>